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5480" windowHeight="3765" activeTab="0"/>
  </bookViews>
  <sheets>
    <sheet name="Valoracion " sheetId="1" r:id="rId1"/>
    <sheet name="Identif y Analisis" sheetId="2" r:id="rId2"/>
    <sheet name="Políticas y Mapa" sheetId="3" r:id="rId3"/>
    <sheet name="Matriz de ev." sheetId="4" r:id="rId4"/>
    <sheet name="RESUMEN 1" sheetId="5" state="hidden" r:id="rId5"/>
    <sheet name="MAPA DE RIESGOS" sheetId="6" state="hidden" r:id="rId6"/>
    <sheet name="Formulacion de controles" sheetId="7" state="hidden" r:id="rId7"/>
  </sheets>
  <definedNames>
    <definedName name="_xlnm.Print_Area" localSheetId="6">'Formulacion de controles'!$A$1:$L$20</definedName>
    <definedName name="_xlnm.Print_Area" localSheetId="0">'Valoracion '!$A:$P</definedName>
    <definedName name="BuiltIn_AutoFilter___3">#REF!</definedName>
    <definedName name="_xlnm.Print_Titles" localSheetId="6">'Formulacion de controles'!$A:$B,'Formulacion de controles'!$2:$4</definedName>
    <definedName name="_xlnm.Print_Titles" localSheetId="2">'Políticas y Mapa'!$B:$B,'Políticas y Mapa'!$1:$4</definedName>
    <definedName name="_xlnm.Print_Titles" localSheetId="0">'Valoracion '!$B:$B,'Valoracion '!$1:$4</definedName>
    <definedName name="VALOR" localSheetId="2">'Identif y Analisis'!#REF!</definedName>
    <definedName name="VALOR">'Identif y Analisis'!#REF!</definedName>
  </definedNames>
  <calcPr fullCalcOnLoad="1"/>
</workbook>
</file>

<file path=xl/comments3.xml><?xml version="1.0" encoding="utf-8"?>
<comments xmlns="http://schemas.openxmlformats.org/spreadsheetml/2006/main">
  <authors>
    <author>Monica</author>
  </authors>
  <commentList>
    <comment ref="A3" authorId="0">
      <text>
        <r>
          <rPr>
            <sz val="12"/>
            <rFont val="Tahoma"/>
            <family val="2"/>
          </rPr>
          <t xml:space="preserve">Nombre del proceso
</t>
        </r>
      </text>
    </comment>
  </commentList>
</comments>
</file>

<file path=xl/sharedStrings.xml><?xml version="1.0" encoding="utf-8"?>
<sst xmlns="http://schemas.openxmlformats.org/spreadsheetml/2006/main" count="785" uniqueCount="501">
  <si>
    <t>Mantener los historiales de los vehiculos en adecuadas condiciones y los documentos que se registrane en cada tramite, que permita dar credibilidad a la dependencia.</t>
  </si>
  <si>
    <t>Desconsentracion agotamieto fisico,  por parte de los funcionarios, distraccion por llamadas telefonicas, presion por parte de los usuarios.</t>
  </si>
  <si>
    <t>Procesos disciplinarios, demandas, desgaste administrativo.</t>
  </si>
  <si>
    <t>Retrasos en el tiempo de atecion a los usuarios por estravio de carpetas dentro de la oficina de transito.</t>
  </si>
  <si>
    <t>No se cuenta con un funcionario encargado del manejo exclusivo del manejo del archivo. Descuido.</t>
  </si>
  <si>
    <t>Perdida de tiempo,</t>
  </si>
  <si>
    <t>perdida de documentos</t>
  </si>
  <si>
    <t>Funcionarios de la secretaria de transito. Personal no autorizado</t>
  </si>
  <si>
    <t>Desorden, negligencia, descuido,</t>
  </si>
  <si>
    <t>Perdida de tiempo, demandas, prestacion de un mal servicio.</t>
  </si>
  <si>
    <t>Irresponsabilidad o descuido de los funcionarios encargados de la unidad de archivo y correspondencia</t>
  </si>
  <si>
    <t>GESTION DOCUMENTAL</t>
  </si>
  <si>
    <t xml:space="preserve"> PROCESO</t>
  </si>
  <si>
    <t xml:space="preserve"> RIESGO</t>
  </si>
  <si>
    <t xml:space="preserve"> RESPONSABLE</t>
  </si>
  <si>
    <t xml:space="preserve"> Existen controles?</t>
  </si>
  <si>
    <t xml:space="preserve"> CONTROLES 
EXISTENTES</t>
  </si>
  <si>
    <t xml:space="preserve"> El control esta documentado?</t>
  </si>
  <si>
    <t xml:space="preserve"> El control se esta aplicando?</t>
  </si>
  <si>
    <t xml:space="preserve"> El control es efectivo para minimizar el riesgo?</t>
  </si>
  <si>
    <t xml:space="preserve"> Frecuencia del Control</t>
  </si>
  <si>
    <t xml:space="preserve"> OPCION DE TRATAMIENTO</t>
  </si>
  <si>
    <t xml:space="preserve"> VALORACIÓN CON CONTROLES</t>
  </si>
  <si>
    <t>VALORACIÓN  Y PLAN DE TRATAMIENTO DEL RIESGO</t>
  </si>
  <si>
    <t>CÓDIGO</t>
  </si>
  <si>
    <t>FECHA DE APROBACIÓN</t>
  </si>
  <si>
    <t>POLÍTICAS DE CONTROL</t>
  </si>
  <si>
    <t xml:space="preserve"> FECHA DE IMPLEMENTACIÓN</t>
  </si>
  <si>
    <t>(4)AGENTE GENERADOR</t>
  </si>
  <si>
    <t>(5)CAUSAS</t>
  </si>
  <si>
    <t>CODIGO</t>
  </si>
  <si>
    <t>FECHA DE APROVACION</t>
  </si>
  <si>
    <t>VERSION</t>
  </si>
  <si>
    <t>FVR002</t>
  </si>
  <si>
    <t>EQUIPO MECI</t>
  </si>
  <si>
    <t>ALCALDE</t>
  </si>
  <si>
    <t>ELABORADO POR:</t>
  </si>
  <si>
    <t>REVISADO POR:</t>
  </si>
  <si>
    <t>APROBADO POR:</t>
  </si>
  <si>
    <t>FECHA</t>
  </si>
  <si>
    <t>ZONA DE RIESGO ACEPTABLE</t>
  </si>
  <si>
    <t>ZONA DE RIESGO TOLERABLE</t>
  </si>
  <si>
    <t>ZONA DE RIESGO MODERADO</t>
  </si>
  <si>
    <t>ZONA DE RIESGO IMPORTANTE</t>
  </si>
  <si>
    <t>ZONA DE RIESGO INACEPTABLE</t>
  </si>
  <si>
    <t>Asumir el riesgo</t>
  </si>
  <si>
    <t>Evitar el riesgo</t>
  </si>
  <si>
    <t>Reducir el riesgo, Compartir o Transferir</t>
  </si>
  <si>
    <t>Asumir el riesgo, Reducir el riesgo</t>
  </si>
  <si>
    <t>Reducir el riesgo, Evitar el riesgo , Compartir o Transferir</t>
  </si>
  <si>
    <t>ZONA DE RIESGO ACEPTABLE
Asumir el riesgo</t>
  </si>
  <si>
    <t>ZONA DE RIESGO TOLERABLE
Reducir el riesgo, Compartir o Transferir</t>
  </si>
  <si>
    <t>ZONA DE RIESGO TOLERABLE
Asumir el riesgo, Reducir el riesgo</t>
  </si>
  <si>
    <t>ZONA DE RIESGO MODERADO
Reducir el riesgo, Evitar, Compartir, Transferir</t>
  </si>
  <si>
    <t>ZONA DE RIESGO IMPORTANTE
Reducir el riesgo, Evitar, Compartir o Transferir</t>
  </si>
  <si>
    <t>ZONA DE RIESGO MODERADO
Evitar el riesgo</t>
  </si>
  <si>
    <t>TIPO</t>
  </si>
  <si>
    <t>Manual</t>
  </si>
  <si>
    <t>Automático</t>
  </si>
  <si>
    <t>Preventivo</t>
  </si>
  <si>
    <t>Detectivo</t>
  </si>
  <si>
    <t>Correctivo</t>
  </si>
  <si>
    <t>Asumir</t>
  </si>
  <si>
    <t>Mitigar</t>
  </si>
  <si>
    <t>Transferir</t>
  </si>
  <si>
    <t>Distribuir</t>
  </si>
  <si>
    <t>Eliminar</t>
  </si>
  <si>
    <t>alta</t>
  </si>
  <si>
    <t>baja</t>
  </si>
  <si>
    <t>media</t>
  </si>
  <si>
    <t>RIESGO</t>
  </si>
  <si>
    <t>Si</t>
  </si>
  <si>
    <t>No</t>
  </si>
  <si>
    <t>No se utiliza</t>
  </si>
  <si>
    <t>Aveces se utiliza</t>
  </si>
  <si>
    <t>Se utiliza regularmente</t>
  </si>
  <si>
    <t>MAPA DE RIESGOS</t>
  </si>
  <si>
    <t xml:space="preserve">PROCESO </t>
  </si>
  <si>
    <t>IMPACTO</t>
  </si>
  <si>
    <t>PROBABILIDAD</t>
  </si>
  <si>
    <t>GRADO DE EXPOSICIÓN</t>
  </si>
  <si>
    <t>CONTROLES EXISTENTES</t>
  </si>
  <si>
    <t>VALORACIÓN DE RIESGOS</t>
  </si>
  <si>
    <t>OPCIONES DE MANEJO</t>
  </si>
  <si>
    <t>ACCIONES</t>
  </si>
  <si>
    <t>RESPONSABLES</t>
  </si>
  <si>
    <t>CRONOGRAMAS</t>
  </si>
  <si>
    <t>INDICADORES</t>
  </si>
  <si>
    <t>Operativo</t>
  </si>
  <si>
    <t>Financiero</t>
  </si>
  <si>
    <t>Cumplimiento</t>
  </si>
  <si>
    <t>EFICACIA</t>
  </si>
  <si>
    <t>EFICIENCIA</t>
  </si>
  <si>
    <t>EFECTIVIDAD</t>
  </si>
  <si>
    <t>Control efectivo, no documentado</t>
  </si>
  <si>
    <t>Control  no efectivo</t>
  </si>
  <si>
    <t>Control efectivo
 y documentado</t>
  </si>
  <si>
    <t>BENEFICIO</t>
  </si>
  <si>
    <t>COSTO</t>
  </si>
  <si>
    <t>VALORACION DE EFICIENCIA</t>
  </si>
  <si>
    <t>ALTO</t>
  </si>
  <si>
    <t>MEDIO</t>
  </si>
  <si>
    <t>BAJO</t>
  </si>
  <si>
    <t>BENFICIO</t>
  </si>
  <si>
    <t>MEDIA</t>
  </si>
  <si>
    <t>ALTA</t>
  </si>
  <si>
    <t>BAJA</t>
  </si>
  <si>
    <t>VALORACION</t>
  </si>
  <si>
    <t>MUY BAJA</t>
  </si>
  <si>
    <t>MUY ALTA</t>
  </si>
  <si>
    <t>Zona de riesgo Inaceptable</t>
  </si>
  <si>
    <t>Zona de riesgo importante</t>
  </si>
  <si>
    <t>Zona de riesgo moderado</t>
  </si>
  <si>
    <t>Zona de riesgo tolerable</t>
  </si>
  <si>
    <t>Zona de riesgo aceptable</t>
  </si>
  <si>
    <t>Reducir el riesgo</t>
  </si>
  <si>
    <t>Compartir el riesgo</t>
  </si>
  <si>
    <t>Transferir el riesgo</t>
  </si>
  <si>
    <t>SE IMPLEMENTA?</t>
  </si>
  <si>
    <t>ACTIVIDAD</t>
  </si>
  <si>
    <t>FORMULACION DE CONTROLES</t>
  </si>
  <si>
    <t>CONTROL</t>
  </si>
  <si>
    <t>VALORACION  Y PLAN DE TRATAMIENTO DEL RIESGO</t>
  </si>
  <si>
    <t>MATRIZ DE IDENTIFICACIÓN, EVALUACIÓN Y CALIFICACIÓN DE RIESGOS</t>
  </si>
  <si>
    <t>SI</t>
  </si>
  <si>
    <t>NO</t>
  </si>
  <si>
    <t>Anualmente</t>
  </si>
  <si>
    <t>Diariamente</t>
  </si>
  <si>
    <t>Semanalmente</t>
  </si>
  <si>
    <t>Quincenalmente</t>
  </si>
  <si>
    <t>Mensualmente</t>
  </si>
  <si>
    <t>Continuo</t>
  </si>
  <si>
    <t>A solicitud</t>
  </si>
  <si>
    <t>VALOR</t>
  </si>
  <si>
    <t>·</t>
  </si>
  <si>
    <t>*</t>
  </si>
  <si>
    <t>(2) OBJETIVO</t>
  </si>
  <si>
    <t>(1) PROCESO</t>
  </si>
  <si>
    <t>Tecnología</t>
  </si>
  <si>
    <t>Estratégico</t>
  </si>
  <si>
    <t>Reducir el riesgo, Evitar el riesgo, Compartir o Transferir</t>
  </si>
  <si>
    <t>Evitar el riesgo, Reducir el riesgo, Compartir o Transferir</t>
  </si>
  <si>
    <t>RIESGO INHERENTE</t>
  </si>
  <si>
    <t>RIESGO RESIDUAL</t>
  </si>
  <si>
    <t>GRADO DE EXPOSICION</t>
  </si>
  <si>
    <t>METODOLOGIA DEPARTAMENTO ADMINISTRATIVO DE LA FUNCIÓN PUBLICA                                                                                              VALORACION DE RIESGOS</t>
  </si>
  <si>
    <t>ALTA  (VALOR=3)</t>
  </si>
  <si>
    <t>15 MODERADO</t>
  </si>
  <si>
    <t>30 IMPORTANTE</t>
  </si>
  <si>
    <t>60 INACEPTABLE</t>
  </si>
  <si>
    <t>MEDIA (VALOR=2)</t>
  </si>
  <si>
    <t>10 TOLERABLE</t>
  </si>
  <si>
    <t>20 MODERADO</t>
  </si>
  <si>
    <t>40 IMPORTANTE</t>
  </si>
  <si>
    <t>BAJA (VALOR=1)</t>
  </si>
  <si>
    <t>5 ACEPTABLE</t>
  </si>
  <si>
    <t xml:space="preserve">IMPACTO </t>
  </si>
  <si>
    <t>ZONA RIESGO ACEPTABLE: ACEPTAR EL RIESGO</t>
  </si>
  <si>
    <t>ZONA RIESGO TOLERABLE: ACEPTAR Y PREVENIR EL RIESGO</t>
  </si>
  <si>
    <t>ZONA RIESGO MODERADO: PREVENIR EL RIESGO</t>
  </si>
  <si>
    <t>ZONA RIESGO IMPORTANTE: PREVENIR EL RIESGO, PROTEGER LA ENTIDAD, COMPARTIR EL RIESGO</t>
  </si>
  <si>
    <t>ZONA RIESGO INACEPTABLE: EVITAR EL RIESGO</t>
  </si>
  <si>
    <t>LEVE             (VALOR= 5)</t>
  </si>
  <si>
    <t>MODERADO  (VALOR=10)</t>
  </si>
  <si>
    <t>CATASTROFICO (VALOR=20)</t>
  </si>
  <si>
    <t>(3)  DESCRIPCION DEL RIESGO</t>
  </si>
  <si>
    <t>(6) EFECTOS</t>
  </si>
  <si>
    <t xml:space="preserve"> (7) VALOR</t>
  </si>
  <si>
    <t xml:space="preserve"> (8) PROBABILIDAD</t>
  </si>
  <si>
    <t>(9) VALOR</t>
  </si>
  <si>
    <t xml:space="preserve"> (10) IMPACTO</t>
  </si>
  <si>
    <t>(11) GRADO DE EXPOSICIÓN</t>
  </si>
  <si>
    <t>FIAR001</t>
  </si>
  <si>
    <t>LIDERES DE LOS PROCESOS, EQUIPO MECI</t>
  </si>
  <si>
    <t>COMITÉ DE CONTROL INTERNO</t>
  </si>
  <si>
    <t>VERSIÓN:    2</t>
  </si>
  <si>
    <t>Llevar el programa de gestión documental de acuerdo con las normas y procedimientos establecidos aplicando conocimientos específicos para un manejo eficiente de las actividades de archivo y manejo documental.</t>
  </si>
  <si>
    <t>Inaplicabilidad al proceso de aplicación de las tablas de retencion documental, de acuerdo a la Ley 594 del 2000.</t>
  </si>
  <si>
    <t>No archivar oportunamente la documentacion, en los archivos de gestion en cumplimiento al acuerdo 042 de 2002, del archivo general de la nacion.</t>
  </si>
  <si>
    <t>Carencia de muebles rodantes para la organización de los fondos documentales.</t>
  </si>
  <si>
    <t>La alta direccion, jefes inmediatos, tecnicos, auxiliares administrativos y secretarios.</t>
  </si>
  <si>
    <t>Falta de capacitacion en el tema de tablas de retencion documental.                                   No aplicación a la norma de ley general de archivo.</t>
  </si>
  <si>
    <t>Funcionarios encargados del manejo, custodia de los documentos del archivo de gestion de la alcaldia Municipal.</t>
  </si>
  <si>
    <t>Dificultad para dar una informacion oportuna, eficiente y eficaz.               Incumplimiento al manual de funciones.                                               Faltas disciplinarias.</t>
  </si>
  <si>
    <t>Administracion Municipal.</t>
  </si>
  <si>
    <t>Retraso a los requerimientos de los clientes externos, internos.                 Demandas judiciales por el incumplimiento a las diferentes solicitudes.</t>
  </si>
  <si>
    <t>Carencia de un equipo de computo y fallas en el sofware documental.</t>
  </si>
  <si>
    <t>Espacio fisico construidos son muy reducidos.                       Fondo documental muy amplio</t>
  </si>
  <si>
    <t>Colapso de la estanteria metalica, por no cumplir con las espesificaciones de la norma.      Retraso de la informacion oportuna. Perdida de la documentacion.</t>
  </si>
  <si>
    <t>Visitas a las diferentes dependencias de la alcaldia de Patia.</t>
  </si>
  <si>
    <t>Programar capacitaciones, en aplicación de tablas y gestion documental.</t>
  </si>
  <si>
    <t>Alcalde Municipal y Jefe secretaria Administrativa y financiera            Tecnico administrativo.</t>
  </si>
  <si>
    <t>29 de Agosto de 2012</t>
  </si>
  <si>
    <t xml:space="preserve">Asesorias en aplicación de la norma a los funcionarios publicos de la alcaldia. </t>
  </si>
  <si>
    <t>Tecnico administrativo II</t>
  </si>
  <si>
    <t>13 de septiembre de 2012</t>
  </si>
  <si>
    <t>Solicitar y suministrar el equipo y sotfware.</t>
  </si>
  <si>
    <t xml:space="preserve">secretaria Administrativa y financiera  </t>
  </si>
  <si>
    <t>27 de septiembre de 2012</t>
  </si>
  <si>
    <t>Solicitud y compra del mueble rodante.</t>
  </si>
  <si>
    <t>Alcalde Municipal y Jefe secretaria Administrativa y financiera</t>
  </si>
  <si>
    <t>Transcurso del año 2012</t>
  </si>
  <si>
    <t>Falta de compromiso por parte de los servidores publicos en virtud al cumplimiento de la ley.                        Desorganizacion del fondo documental.</t>
  </si>
  <si>
    <t>Equipos obsoletos.                           Falta de mantenimiento de redes electricas y del equpio.                 Falta de compromiso de la alta direccion.</t>
  </si>
  <si>
    <t>PRESUPUESTO</t>
  </si>
  <si>
    <t>Controlar y ejecucion del presupuesto del municipio de acuerdo a la normatividad vigente.</t>
  </si>
  <si>
    <t>Asumir un gasto con recursos que no corresponden al objeto.</t>
  </si>
  <si>
    <t>Expedir disponibilidad sin contar con saldos disponible libre de afectacion.</t>
  </si>
  <si>
    <t>Emitir certificados de disponibilidad o registro por fuera del sistema SINAP.</t>
  </si>
  <si>
    <t>Error en la elaboracion de los certificados.</t>
  </si>
  <si>
    <t>Incumplimiento con los requisitos necesarios para la expedicion de los certificados.</t>
  </si>
  <si>
    <t>Perdida de lainformacion.</t>
  </si>
  <si>
    <t>Realizar movimientos presupuestales indevidos.</t>
  </si>
  <si>
    <t>Desconocimiento de la normatividad.                   Desconocimiento del manejo del presupuesto.</t>
  </si>
  <si>
    <t>Incumplimientom con los planes y programa de gobierno.               Posibles sanciones por parte de los entes de control.</t>
  </si>
  <si>
    <t xml:space="preserve">Dependencia que lo solicita.     Jefe de presupuesto    </t>
  </si>
  <si>
    <t>Asumir un compromiso sin contar con la disponibilidad de recurso.</t>
  </si>
  <si>
    <t xml:space="preserve">Dependencia que lo solicita.     Jefe de presupuesto.           Ordenador del gasto.  </t>
  </si>
  <si>
    <t>Desconocimiento del manejo del presupuesto.                                  No tener encuenta la ejecucion presupuestal-</t>
  </si>
  <si>
    <t>Deficit presupuestal.                      Posibles demanda por los entes de control.                                                     Ilegalidad en los compromisos.</t>
  </si>
  <si>
    <t>Jefe de presupuesto.</t>
  </si>
  <si>
    <t>Desconocimiento de la normatividad y del presupuesto.                                                                                    Cubrir compromisos que no cuentan con recursos en el presupuesto.</t>
  </si>
  <si>
    <t>Asumir compromisos sin respaldo presupuestal.                          Ilegalidad en los compromisos que se adquiera.                                              Posible sancion por los entes de control.</t>
  </si>
  <si>
    <t>Fallas en el sistema.                     Perdida de informacion.                         Asumir compromisos pr parte del organizador del gasto.</t>
  </si>
  <si>
    <t xml:space="preserve">Asumir compromisos sin respaldo presupuestal.                                         Sanciones o demandas por los entes de control, y por contratistas.                            </t>
  </si>
  <si>
    <t>Jefe de presupuesto.            Ordenador del gasto.</t>
  </si>
  <si>
    <t>Error en la solicitud.                        Error en el diligenciamieto.</t>
  </si>
  <si>
    <t>Perdida de tiempo.                              Perdida de recursos (papel, tinta, desgaste de los equipos).</t>
  </si>
  <si>
    <t xml:space="preserve">Jefes de dependencia </t>
  </si>
  <si>
    <t>Incumplimiento con las recomendaciones dada para diligenciar el formato.                        Incumplimiento de los procedimientos precontracuales por parte del ordenador del gasto.</t>
  </si>
  <si>
    <t>Perdida de tiempo.                                  Deficiencia  e inconsistencia en la contratacion.</t>
  </si>
  <si>
    <t>Fallas tecnicas.                                 Deficiencia en el archivo.               Falta en las copias de seguridad.</t>
  </si>
  <si>
    <t>Atraso en los procesos precontracutales.                                 Perdida de tiempo y recursos.</t>
  </si>
  <si>
    <t>Desconocimiento del presupuesto y de la normatividad.                          Deficiente apropiacion presupuestal en algunos sectores de inversion.</t>
  </si>
  <si>
    <t>Irregularidad en la ejecucion del presupuesto.                                 Desvio en la destinacion de los recursos.                                       Posibles sanciones por parte de los entes de control.</t>
  </si>
  <si>
    <t>Mala programacion y elaboracion del presupuesto.</t>
  </si>
  <si>
    <t>Jefe de presupuesto.                     Consejo de gobierno.</t>
  </si>
  <si>
    <t>Incumplimiento con la normatividad.                            No tener encuenta los planes de desarrollo y planes de  accion.</t>
  </si>
  <si>
    <t xml:space="preserve">Incumpliminto con los planes objetivos del plan de desarrollo.                   </t>
  </si>
  <si>
    <t>Area financiera</t>
  </si>
  <si>
    <t>No se realicen los ajustes presupuestales en su debido tiempo.</t>
  </si>
  <si>
    <t>Inexistencia de procedimientos Falta de comunicación entre dependencias.</t>
  </si>
  <si>
    <t>No se refleja la ejecucion presupuestal real.                         No se pueden presentar los proyectos de acuerdo a tiempo al concejo municipal.</t>
  </si>
  <si>
    <t>Desorganizacion documental.                                Perdida de la documentacion.           Demandas judiciales y administrativas.                                    Incumplimiento a los requerimientos de los entes de control, instituciones, personas naturales y juridicas.</t>
  </si>
  <si>
    <t>CONTABILIDAD</t>
  </si>
  <si>
    <t>Equipo finaciero</t>
  </si>
  <si>
    <t>Falta de conocimiento del regimen de contabilidad publica.</t>
  </si>
  <si>
    <t>Realizar ajustes contables.                 Estados financieros no razonables.</t>
  </si>
  <si>
    <t xml:space="preserve">Error en el registro de la informacion logistica por parte de las personas que alimentan el sistema en los diferentes modulos: tesoreria, presupuesto, almacen, taquilla, nomina, predial e industria y comercio. </t>
  </si>
  <si>
    <t xml:space="preserve">Balances contables inadecuados.       Errores en la informacion.                     </t>
  </si>
  <si>
    <t>Probabilidad de perdida derivada de la ejecucion  del proceso en la entrega  de estados financieros en forma oportuna y en un periodo determinado.</t>
  </si>
  <si>
    <t xml:space="preserve">Deficiencia en el soporte tecnico por los proveedores del programa SINAP.                     </t>
  </si>
  <si>
    <t>No se pueden entregar los informes en forma oportuna a los entes de control.                                                 Estados financieros no reales.</t>
  </si>
  <si>
    <t>Probabilidad de perdida de la ejecución y acción del personal del area finaciera.</t>
  </si>
  <si>
    <t>El sotfware ( SINAP)                Servidores publicos de las area financier.</t>
  </si>
  <si>
    <t>Equipo financiero               Stfoware</t>
  </si>
  <si>
    <t xml:space="preserve">Inapropiada claridad y coordinación en la aplicación del Manual de funciones y procedimientos.                                    </t>
  </si>
  <si>
    <t xml:space="preserve"> Errores en la alimentación de la información al sistema SINAP en los diferentes módulos                                                        </t>
  </si>
  <si>
    <t xml:space="preserve">Retraso en el reporte de los informes a los entes de control.         </t>
  </si>
  <si>
    <t>Informacion inoportuna y viable para la toma de decisiones.</t>
  </si>
  <si>
    <t>Modificacion de la informacion en los modulos del sistema SINAP.</t>
  </si>
  <si>
    <t xml:space="preserve">Inadecuado manejo de los permisos para el acceso a los módulos del sistema financiero               </t>
  </si>
  <si>
    <t>Inconsistencia entre la informacion exixtente en el l municipio y la reportada a los entes de control.</t>
  </si>
  <si>
    <t>Perdida de la inforamacion</t>
  </si>
  <si>
    <t>Falla tecnica                                    Fallas humanas                                 Desastres naturales.</t>
  </si>
  <si>
    <t>Descargas electricas.                   Virus informatico o intrusos .       Faltas de copias de seguridad.</t>
  </si>
  <si>
    <t>Retrazo de los pagos.                           Retraso en los informes.                       Desconfianza por parte de los usuarios.</t>
  </si>
  <si>
    <t>Revision de los movimientos contables, de acuerdo al plan contable de la contaduria.</t>
  </si>
  <si>
    <t>sotfwar SINAP</t>
  </si>
  <si>
    <t>Copias de seguridad,     Antivirus con licencia.</t>
  </si>
  <si>
    <t>Levantar el manual de procedimientos del area financiera.</t>
  </si>
  <si>
    <t>Verificacion permanete en la parametrizacion del sotfware.</t>
  </si>
  <si>
    <t>Cierre trimestral de la iformacion financiera.</t>
  </si>
  <si>
    <t>Cierre trimestral del estado financiero</t>
  </si>
  <si>
    <t>Llevar un registro de las copias de seguridad (semanalmente).           Gravar las copias de seguridad en  un disco duro diferente al del servidor.</t>
  </si>
  <si>
    <t>Jefe del area administrativa y financiera.</t>
  </si>
  <si>
    <t>Contadora</t>
  </si>
  <si>
    <t>Encargado de sistemas de la alcaldia de Patia</t>
  </si>
  <si>
    <t>Mostrar de manera clara y concreta la realidad financiera por la que atraviesa el Municipio</t>
  </si>
  <si>
    <t>ALMACEN</t>
  </si>
  <si>
    <t xml:space="preserve">Verificar que todos los equipos elementos y articulos de oficina que entran al almacen esten siendo utilizado de manera adecuada a las dependencias o presidentes de junta de accion comunal la cual  fueron entregados. </t>
  </si>
  <si>
    <t>Fallas Equipos de computo, Impresoras</t>
  </si>
  <si>
    <t>Alcaldia de Patía</t>
  </si>
  <si>
    <t>Falta de mantenimineto de los equipos.                        Cumplimiento con la vida util.                                   Desactualizacion del equipo.</t>
  </si>
  <si>
    <t>Retraso en la entrega de la informacion.                                 Retraso darle respuesta a los usuarios.                                      Perdida de la informacion institucional.</t>
  </si>
  <si>
    <t>Inseguridad en la oficina</t>
  </si>
  <si>
    <t>Daños en los suministros.</t>
  </si>
  <si>
    <t>Instalciones de la oficina</t>
  </si>
  <si>
    <t>Falta de estanteria para organizar los suministros.     Humedad de las instalaciones.</t>
  </si>
  <si>
    <t xml:space="preserve">Perdida de los suministros.         Daño de los implementos y los equipos.        </t>
  </si>
  <si>
    <t>Perdida de los equipos, elementos de oficina, inmoviliarios.</t>
  </si>
  <si>
    <t xml:space="preserve">Por falta de responsabilidad de los jefes de oficina.            No se rrealiza periodicamente la verificacion y actualizacion del A22 de cada funcionario.                            Poca seguridad en la planta fisica de la alcaldia de Patía, hay muchas entradas y salidas.                                     Inventario desactualizado de todos los bienes muebles e inmuebles de la alcaldia e Patía.                             </t>
  </si>
  <si>
    <t xml:space="preserve">Funcionarios de la alcaldia de Patía.                      </t>
  </si>
  <si>
    <t>Detrimiento patrimonial.</t>
  </si>
  <si>
    <t>La ventana se encuentra si vidrio.                                      El cielo raso esta en malas condiciones.</t>
  </si>
  <si>
    <t>Perdida de la documentacion y eqipos en custodia.</t>
  </si>
  <si>
    <t>A22</t>
  </si>
  <si>
    <t>Contratar  personal ideoneo para la actualizacion y mantenimiento de equipos de oficina.</t>
  </si>
  <si>
    <t>ADMINISTRATIVA Y FINANCIERA.</t>
  </si>
  <si>
    <t>Colocar  el vidrio a la ventana principal.</t>
  </si>
  <si>
    <t>Sellar la plancha para  evitar la filtracion de agua .</t>
  </si>
  <si>
    <t>ADMINISTRACION MUNICIPAL.</t>
  </si>
  <si>
    <t xml:space="preserve">Actualizar como minimo una revision mensual de los equipos que tiene cada  funcionario.                            </t>
  </si>
  <si>
    <t>Ejecutar e implementar un acto administrartivo para descontar la perdida de algun equipo o elemento que se pierda.</t>
  </si>
  <si>
    <t>Establecer  una sola entrada y salidad de la alcaldia de patia.</t>
  </si>
  <si>
    <t>ALMACENISTA</t>
  </si>
  <si>
    <t>ALMACENISTA CONTROL INTERNO   ADMINISTRATIVA Y FINANCIERA</t>
  </si>
  <si>
    <t>INMEDIATA EJECUCION</t>
  </si>
  <si>
    <t>17 DE OCTUBRE DE 2012</t>
  </si>
  <si>
    <t>26 DE DICIEMBRE DE 2012</t>
  </si>
  <si>
    <t>A PARTIR DEL MES DE OCTUBRE DE 2012</t>
  </si>
  <si>
    <t>31 DE OCTUBRE DE 2012</t>
  </si>
  <si>
    <t>A DICIEMBRE DE 2012</t>
  </si>
  <si>
    <t>SISBEN</t>
  </si>
  <si>
    <t>Coordinar el sistema de selección de beneficiarios del sisben aplicando la normatividad  vigente para garantizar el acceso a los servicios del regimen subsidiado y demas subsidios  a la poblacion mas pobre y bulnerable.</t>
  </si>
  <si>
    <t>Retraso en la prestacion del servicio encuesta a la demanda.</t>
  </si>
  <si>
    <t xml:space="preserve">Falta de mantenimineto de los equipos.                            Equipo desactualizado.          Fallas del servicio en Internet.                                   Falta de papeleria.                   </t>
  </si>
  <si>
    <t>Retraso en adquirir los beneficios que brinda el estado.                     Inconformidad con los usuarios.</t>
  </si>
  <si>
    <t>Posible perdida de la informacion de las fichas (encuestas)</t>
  </si>
  <si>
    <t>Falta de un archivador, AZ</t>
  </si>
  <si>
    <t>Desorden de las fichas.             Mala imagen en la oficina.</t>
  </si>
  <si>
    <t>Configuracion del equipo de computo  Windows Xp por Windows7.                   Colocar en red al otro equipo que se encuentra en la oficina del sisben.      Arreglar la tarjeta del internet.</t>
  </si>
  <si>
    <t>Solicitar AZ para organizar las fichas, estante metalico.</t>
  </si>
  <si>
    <t>IMNEDIATA EJECUCION.</t>
  </si>
  <si>
    <t>PLANEACION.</t>
  </si>
  <si>
    <t>RECAUDO</t>
  </si>
  <si>
    <t>Recibir el recaudo por consepto de predial industri y comercio transito, retefuente recaudos a terceros etc.</t>
  </si>
  <si>
    <t>Equipos en regular estado.</t>
  </si>
  <si>
    <t>Recibir por consepto de recaudo billetes falsos.</t>
  </si>
  <si>
    <t>Descuadre en el arqueo de caja.</t>
  </si>
  <si>
    <t>Descuadre de arqueo de caja.</t>
  </si>
  <si>
    <t>Tecnico</t>
  </si>
  <si>
    <t>Falta de puesto de trabajo o un escritorio adecuado.         Equivocacion a la hora de dar devueltas, y cobros de factura.</t>
  </si>
  <si>
    <t>Responder por el descuadre.</t>
  </si>
  <si>
    <t xml:space="preserve">Bloque del modulo de taquilla cuando se esta trabajando en tesoreria ingreando notas credito. </t>
  </si>
  <si>
    <t>Fallas en stfware del SINAP.</t>
  </si>
  <si>
    <t>SINAP</t>
  </si>
  <si>
    <t>Perdida de tiempo.</t>
  </si>
  <si>
    <t>Inseguridad en las instalaciones  de la oficina.</t>
  </si>
  <si>
    <t xml:space="preserve">Inadecuada instalciones de la oficina.                                   La chapa de la puerta esta en mal estado.             </t>
  </si>
  <si>
    <t>Perdida de el dinero recaudado.     Perdida de los equipos de la oficina.</t>
  </si>
  <si>
    <t xml:space="preserve">Flta de mantenimiento.           Equipos obsoletos.                     </t>
  </si>
  <si>
    <t>Retraso en la atencion al publico. Perdida de tiempo.</t>
  </si>
  <si>
    <t>Alcaldia de Patía           Usuarios</t>
  </si>
  <si>
    <t xml:space="preserve">Falta de la maquina para revizar los billetes.                Descuido del tecnico.            </t>
  </si>
  <si>
    <t>PLANEACION</t>
  </si>
  <si>
    <t>Preparar y actualizar los planes programas del plan de desarrollo economico social del Municipio de Patía.</t>
  </si>
  <si>
    <t>Planificacion errada por consecuencia de la improvizacion a los planes.</t>
  </si>
  <si>
    <t>Falta de conformacion de un equipo tecnico que realice los planes, programas tecnologias apropiadas.</t>
  </si>
  <si>
    <t>Perdida de oportunidades en la gestion, incumplimiento en el plan de desarrollo.</t>
  </si>
  <si>
    <t>Alcalde</t>
  </si>
  <si>
    <t>Coordinar el ordenamiento territorial del municipio y articular la planeacion local.</t>
  </si>
  <si>
    <t>Se aprueban licencias de construccion sin tener en cuenta los cambios  a la realidad del territorio.</t>
  </si>
  <si>
    <t>Deficit financiero que ha impedido la actualizacion del PBOT</t>
  </si>
  <si>
    <t>Perdida de control en el ordenamiento.                                     Demandas, procesos disciplinarios y sanciones  a los responsables del la planeacion.</t>
  </si>
  <si>
    <t>Administrar el sisben como mecanismo de ordenamiento de las personas y familias de acuerdo a su estandar de vida.</t>
  </si>
  <si>
    <t>Vulnerables pueden perder el apoyo del estado.</t>
  </si>
  <si>
    <t>No se digitan oportunamente la informacion de los nucleos familiares.</t>
  </si>
  <si>
    <t>El DNP esta implementando un nuevo software.</t>
  </si>
  <si>
    <t>Perdida de las fichas</t>
  </si>
  <si>
    <t>Perdida de la informacion digitada.</t>
  </si>
  <si>
    <t>Deficiente mantenimiento de los equipos y redes de comunicacio. Manejo inadecuado del manejo del programa.</t>
  </si>
  <si>
    <t>Retraso y acumulacion del trabajo. Inconformismo de los usuarios.</t>
  </si>
  <si>
    <t>SECRETARIA DE GOBIERNO</t>
  </si>
  <si>
    <t>Contratos  ocumentacion bien realizados,  y con toda la documentacion soporte.</t>
  </si>
  <si>
    <t>Demandas por posibles servicios en la contratacion.  Apertura de procesos administrativos, fiscales,disciplinarios por parte de la contraloria departamental o los entes de control.</t>
  </si>
  <si>
    <t>Entrega de documentacion incompleta, fraudulenta,, supervision inadecuada.</t>
  </si>
  <si>
    <t>Funcionarios, contratistas, supervisor del contrato.</t>
  </si>
  <si>
    <t xml:space="preserve">Demanda, Fraude contractual, incredibilidad hacia los funcionarios, y con la institucion. </t>
  </si>
  <si>
    <t>Perdida economicas Humanas y descomposicion de las familias afectadas.</t>
  </si>
  <si>
    <t>Fenomenos naturales</t>
  </si>
  <si>
    <t>Daños ambientales. Perdidas economicas. Desercion escolar, Perdidas humanas. Perdidas de viviendas. Perdidas de cultivos. Daño vial.</t>
  </si>
  <si>
    <t xml:space="preserve"> Cambios climaticos Invierno, Verano.                                  Cambios constantes de los integrantes del comité.         </t>
  </si>
  <si>
    <t>Fortalecer el comité de atencion de prevencion de desastres que permita prevenir a las comunidades en alto riesgo.</t>
  </si>
  <si>
    <t>Realizar la caracterizacion completa  y real de todos los desplazados del municipio de patia</t>
  </si>
  <si>
    <t xml:space="preserve">Se presentan intereses propios ya que ven la posibilidad en el gobierno de subsistir sin necesidad de laborar, lo que ha llevado de que dia a dia personas declaren su dezplazamiento basadas en mentiras. </t>
  </si>
  <si>
    <t>Grupos al margen de la ley, Personal dedicado a realizar la caracterizacion real.</t>
  </si>
  <si>
    <t>Ausencia de atencion primordial a las personas dezplazadas, desercion escolar, incremento de la violencia, bandalismo, desempleo.</t>
  </si>
  <si>
    <t>Ausencia de la presencia del estado en todo el territorio colombiano.</t>
  </si>
  <si>
    <t>TRANSITO YTRANSPORTE</t>
  </si>
  <si>
    <t>Manejo inadecuado a procesos de expedicion de tramites.</t>
  </si>
  <si>
    <t>Secretaria de transito y transporte.</t>
  </si>
  <si>
    <t>Descuido, acceso a la informacion de personal no autorizado.</t>
  </si>
  <si>
    <t>Demandas, desgaste administrativo,</t>
  </si>
  <si>
    <t>Dar tramite a las solicitudes de expedicion de especies venales de manera rapida y oportuna.</t>
  </si>
  <si>
    <t>Realizar tramites a vehiculos con numeracion adulterada o con documentacion falsa o sin la debida autorizacion del vendedor o comprador.</t>
  </si>
  <si>
    <t>Secretaria de transito y transporte municipal, usuarios.</t>
  </si>
  <si>
    <t>Recepcion de la documentacion sin la debida  revicion de la  documentacion como son: improntas, firmas, hullas,autenticaciones, lo que conlleva a expedir  una especie venala vehiculos</t>
  </si>
  <si>
    <t>Demandas, contribucion a la ilegalidad.</t>
  </si>
  <si>
    <t>Mantener los equipos de la oficina debidamente actualizados y protegidos con un antivirus licenciado.</t>
  </si>
  <si>
    <t>Perdida de informacion, lentitud en el procesamiento de datos.</t>
  </si>
  <si>
    <t>No se cuenta con un ativirus con licencia, equipos que ya cumplieron con su vida util.</t>
  </si>
  <si>
    <t>Memorias USB, Correos electronicos, descarga de informacion de internet.</t>
  </si>
  <si>
    <t>los equipos de  la secretaria de transito y el programa se afectan con virus informatico.</t>
  </si>
  <si>
    <t xml:space="preserve">Dar respuesta oportuna a las solicitudes  tramites de procesos contravencionales y demas documentos allegados a la oficina. </t>
  </si>
  <si>
    <t>Ingreso de informacion errada en la elaboracion de las especies venales actos administrativos y correspondencia.</t>
  </si>
  <si>
    <t>Funcionarios de la secretaria de transito.</t>
  </si>
  <si>
    <t>Dar tramite a los procesos contravencionales de manera oportuna y eficiente siguiendo el proceso como lo indica la ley 1383 de 2010.</t>
  </si>
  <si>
    <t>No adelantar el procedimiento de la sancion y notifcacion como lo ordena la ley.</t>
  </si>
  <si>
    <t xml:space="preserve">Mal calculo de los tiempos del procedimiento, perdida de los comparendos, direccion errada de los  comparendos, caducidad de los comparendos. </t>
  </si>
  <si>
    <t>Funcionario de la secretaria de transito, aente de policia.</t>
  </si>
  <si>
    <t>Detrimiento patrimonial para el municipio, desgaste administrativo, procesos disciplinarios, damandas.</t>
  </si>
  <si>
    <t>Mantener actualizada la base de datos unica nacional de multas e infracciones de ransito.</t>
  </si>
  <si>
    <t>Informacion errada en la generacion de archivos planos.</t>
  </si>
  <si>
    <t>Desgaste administrativo, procesos disciplinarios, demandas.</t>
  </si>
  <si>
    <t>Altos volumenes de informacion para reportar.</t>
  </si>
  <si>
    <t>Funcionario de las secretaria de transito.</t>
  </si>
  <si>
    <t>SECRETARIA ADMINISTRATIVA Y FINANCIERA</t>
  </si>
  <si>
    <t>Mejorar el proceso de selección de personal.</t>
  </si>
  <si>
    <t>Funcionarios en provicionalidad que no cumplan con los requisitos y funciones para las que fueron nombrados.</t>
  </si>
  <si>
    <t>No aplicación del procedimientos para la selección de personal. Desconocimiento de la ley</t>
  </si>
  <si>
    <t xml:space="preserve">Deficiente prestacion del servicio.  Saciones disciplinarias por parte de los entes de control. </t>
  </si>
  <si>
    <t>Alcalde, Juridico</t>
  </si>
  <si>
    <t>El archivo documental de las historias laborales no cumplen con ley generalde archivo.</t>
  </si>
  <si>
    <t>Carencia de una base de datos en la que repose la informacion de las historias laborales. No aplicación de las tablas de retencion documental.</t>
  </si>
  <si>
    <t>Perdida de documentacion.  Desgaste del personal en la busqueda de soportes. Demandas.</t>
  </si>
  <si>
    <t xml:space="preserve"> Funcionrios Administrativa y financiera.</t>
  </si>
  <si>
    <t>Falsedad en las hojas de vida y sus soportes.</t>
  </si>
  <si>
    <t>No se cuenta con los mecanismos suficientes para identificar la veracidad de la informacion.</t>
  </si>
  <si>
    <t>Sanciones por los entes de control.</t>
  </si>
  <si>
    <t>Aspirantes para el trabajo.</t>
  </si>
  <si>
    <t>Promover y gestionar capacitaciones que permitan motivar a todos los funcionarios en cada frente de trabajo, para superar los indices de eficiencia en la Administracion Municipal.</t>
  </si>
  <si>
    <t>Funcionarios de la Administracion Municipal no se capacitas ni actualizan.</t>
  </si>
  <si>
    <t>Inasistencia de los funcionarios a las capacitaciones programadas por la oficina de talento humano. Limitaciones en el acceso a las capacitacione.</t>
  </si>
  <si>
    <t>Mal servicio al usuario. Funcionarios no competentes.</t>
  </si>
  <si>
    <t>Reportar informacion no confiable o con falencias.</t>
  </si>
  <si>
    <t>Error en la parametrizacion en las cuntas, deficiente comunicación de los funcionarios del area finaciera. Mucho jefe y poco indio.</t>
  </si>
  <si>
    <t>Funcionarios del area financiera</t>
  </si>
  <si>
    <t>Toma de decisiones erradas, requerimientos de los entes de control.</t>
  </si>
  <si>
    <t>No ejecucion de un 100% del presupuesto Municipal.</t>
  </si>
  <si>
    <t>Secretarios de despacho Alcalde, Area de Contratacion.</t>
  </si>
  <si>
    <t>Inadecuada planificacion.   Dejar la contratacion para el fin de año.</t>
  </si>
  <si>
    <t>Disminucion del presupuesto por parte del gobierno Nacional. Sanciones por los entes de control. Inadecuada supervision de los contratos. Detrimento patrimonial.</t>
  </si>
  <si>
    <t>Cumplir con la norma general de archivo (Tablas de retencion documental)</t>
  </si>
  <si>
    <t>Revizar y constatar la veracidad de cada uno de los documentos  de las hojas de vida.</t>
  </si>
  <si>
    <t>Ejecutar el presupuesto Municipalen en su totalidad.</t>
  </si>
  <si>
    <t>SECRETARIA DE DESARROLLO AGROPECUARIO Y AMBIENTAL</t>
  </si>
  <si>
    <t>Formular planificar y ejecutar las politicas y estrategias del sector agropecuario y ambiental del municipio.</t>
  </si>
  <si>
    <t>Incumplimiento de las politicas agroambientales del municipio.</t>
  </si>
  <si>
    <t>Formular planes sin considerar las variables del sector agropecuario.</t>
  </si>
  <si>
    <t>Daños ambientales.                           Baja productividad agricola y ganadera.</t>
  </si>
  <si>
    <t>Incumplimiento en la ejecucion de planes y metas trazadas para el sector agropecuario.</t>
  </si>
  <si>
    <t xml:space="preserve">Inprevistos urgentes en sector agropecuario.             Inadecuada planificacion.          </t>
  </si>
  <si>
    <t>Daños ambientales.                        Baja productividad agricola y ganadesra.</t>
  </si>
  <si>
    <t>Funcionarios de la SEDAM,Institiciones.</t>
  </si>
  <si>
    <t>Deficiente asignacion presupuestal para cofinanciacion de proyectos en el sector agropecuario.</t>
  </si>
  <si>
    <t>Reestructuracion de pasivos  ley 550</t>
  </si>
  <si>
    <t xml:space="preserve">Baja productividad.                         Ausencia de proyectos que generen impacto </t>
  </si>
  <si>
    <t>Recursos para invertir en planes y programas.</t>
  </si>
  <si>
    <t>Incuplimiento en el desarrollo de actividades de campo.</t>
  </si>
  <si>
    <t>Municipio Tecnicos</t>
  </si>
  <si>
    <t>Falta de vehiculos para el desplazamiento de los funcionarios.    Reuniones imprevistas.</t>
  </si>
  <si>
    <t>Incumplimiento en el desarrollo de las actividades programadas. Perdida de la credibilidad de la administracion.  Disminucion de la productividad agropecuaria.</t>
  </si>
  <si>
    <t>Cumplir con todas las activdades planeadas durante la semana.</t>
  </si>
  <si>
    <t>COMISARIA DE FAMILIA</t>
  </si>
  <si>
    <t>No cumplir adecuadamente con la prestacion del servicio.</t>
  </si>
  <si>
    <t>Contribuir al mejoramiento adecuado del despacho.</t>
  </si>
  <si>
    <t>Administracion Minicipal, Comisaria de Familia</t>
  </si>
  <si>
    <t xml:space="preserve">Falta de personal, no se realiza seguimiento a las actividades desarrolladas por el despacho. </t>
  </si>
  <si>
    <t>Perdida de credibilidad de la  despacho, perjuicios para los usuarios. No se atiende a toda la poblacion infantil.</t>
  </si>
  <si>
    <t>Escaces de recursos economicos para la atencion efectiva de la comisaria de familia.</t>
  </si>
  <si>
    <t>No se cuenta con el personal suficiente para atender toda la poblacion infantil.</t>
  </si>
  <si>
    <t>Perdida de credibilidad, continuidad de las violaciones a los derechos de los niños, niñas adolescentes.</t>
  </si>
  <si>
    <t xml:space="preserve">Alcaldia </t>
  </si>
  <si>
    <t>Proteccion de la infancia y adolescencia en el municipio de Patía.</t>
  </si>
  <si>
    <t xml:space="preserve">Falta de equipamento tecnologico adecuado.   </t>
  </si>
  <si>
    <t>Prestacion del servicio de la comisaria tardio, menor covertura en el servicio preatado.Inapropiada respuesta a los rerquerimientos y exigencias requeridas por la administracion.</t>
  </si>
  <si>
    <t>No contar con los equipos necesarios para la prestaccion del servicio.</t>
  </si>
  <si>
    <t>Alcaldia, comisaria de familia.</t>
  </si>
  <si>
    <t>Facilitar la prestacion del servicio.</t>
  </si>
  <si>
    <t>SECRETARIA DE DESARROLLO SOCIAL</t>
  </si>
  <si>
    <t>Conservar la informacion que se maneja en medio magnetico para posteriores consultas o como medios de verificacion.</t>
  </si>
  <si>
    <t>Perdida de informacio a causa de virus o mal manejo de los sistemas.</t>
  </si>
  <si>
    <t>Perdida parcial o total de la informacion que maneja la dependencia.</t>
  </si>
  <si>
    <t>No se hacen copias de seguridad que respalde la informacion.  No se ha designado una persona que realice las copias de segurida y su periodicidad, adquirir un antivirus con licencia.</t>
  </si>
  <si>
    <t>Secretaria de desarrollo social, virus informatico.</t>
  </si>
  <si>
    <t>Rotacion de personal con frecuencia.</t>
  </si>
  <si>
    <t>Cambios temporales o definitivos del personal que retrazan el nomar funcionamiento de las diferentes areas.</t>
  </si>
  <si>
    <t>Poca o nula respuesta administrativas a las peticiones o solicitudes. Demandas Sanciones administrativas. Retraso de los procesos operativos y administrativos.</t>
  </si>
  <si>
    <t>Realizar los cambios con el personal capacitado e idoneo.</t>
  </si>
  <si>
    <t>Verificar  la autenticidad y vigencia de los documentos presentados por los contratistas del transporte escolar.</t>
  </si>
  <si>
    <t>Ocurrencia de accidentes de transito de los prestadores del servicio de transporte escolar.</t>
  </si>
  <si>
    <t>Demandas</t>
  </si>
  <si>
    <t>Secretaria de desarrollo social, transito, Vias en mal estado, conductores.</t>
  </si>
  <si>
    <t xml:space="preserve">No se revisan o se validan la veracidad y vigencia de los vehiculos que prestan el servicio de transporte escolar. Imprudencia de los conductores. </t>
  </si>
  <si>
    <t>Garantizar oportunamente la prestacion del servicio  de alimentacion escolar niños y niñas adolescentes en las instituciones educativas.</t>
  </si>
  <si>
    <t>Innadecuada prestacion del servicio de alimentacion escolar</t>
  </si>
  <si>
    <t>Falta de informacionoportuna acerca de las matriculas en los centros educativos. Retrazo en la contratacion.</t>
  </si>
  <si>
    <t>Niños, niñas adolescentes se quedan sin el servicio de alimentacion escolar.  Servicio de alimentacion escolar retrazado.</t>
  </si>
  <si>
    <t>Instituciones educativas.</t>
  </si>
  <si>
    <t>Pagar oportunamente los servicios publicos generados por las instituciones educativas.</t>
  </si>
  <si>
    <t>Recursos insuficientes para el pago de los servicios publicos.</t>
  </si>
  <si>
    <t>Alcaldia, Instituciones educativas.</t>
  </si>
  <si>
    <t>Deficit de deudas de vigencias pasadas. Instituciones educativas no tienen cultura de ahorro. El municipio asume en su totalidad el consumo.</t>
  </si>
  <si>
    <t>Detrimento patrimonial. Sanciones, demandas.</t>
  </si>
  <si>
    <t>La secretaria de desarrollo social no ha consolidado linea de base de los diferentes programas de salud publica.</t>
  </si>
  <si>
    <t>Informacion adecuada y veraz sobre los diferentes programas del plan de inversiones colectivas</t>
  </si>
  <si>
    <t>E.S.E  Alcaldia</t>
  </si>
  <si>
    <t>La E.S.E Bordo no envia informacio oportuna y confiable a la secretaria de desarrollo social.Carencia de personal necesario para apoyar la recoleccion efectiva de salud publica.</t>
  </si>
  <si>
    <t>Las comunidades afectadas no se pueden atender oportunamente.Inadecuada planificacion de los recursos para la atencion de los diferentes recursos.</t>
  </si>
  <si>
    <t xml:space="preserve">Perdida del beneficio de rigimen subsidiado a los diferentes afiliados debido a la inadecuada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</si>
</sst>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 [$€-2]\ * #,##0.00_ ;_ [$€-2]\ * \-#,##0.00_ ;_ [$€-2]\ * &quot;-&quot;??_ 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5">
    <font>
      <sz val="10"/>
      <name val="Century Gothic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Tahoma"/>
      <family val="2"/>
    </font>
    <font>
      <u val="single"/>
      <sz val="10"/>
      <color indexed="12"/>
      <name val="Arial"/>
      <family val="2"/>
    </font>
    <font>
      <b/>
      <sz val="10"/>
      <name val="Century Gothic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entury Gothic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name val="Century Gothic"/>
      <family val="2"/>
    </font>
    <font>
      <sz val="12"/>
      <name val="Arial"/>
      <family val="2"/>
    </font>
    <font>
      <b/>
      <sz val="10"/>
      <name val="Calibri"/>
      <family val="2"/>
    </font>
    <font>
      <sz val="12"/>
      <name val="Calibri"/>
      <family val="2"/>
    </font>
    <font>
      <sz val="14"/>
      <name val="Arial"/>
      <family val="2"/>
    </font>
    <font>
      <sz val="14"/>
      <name val="Century Gothic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/>
      <top/>
      <bottom style="thin"/>
    </border>
    <border>
      <left/>
      <right style="thick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178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1">
    <xf numFmtId="0" fontId="0" fillId="0" borderId="0" xfId="0" applyAlignment="1">
      <alignment/>
    </xf>
    <xf numFmtId="0" fontId="2" fillId="0" borderId="0" xfId="53" applyFill="1">
      <alignment/>
      <protection/>
    </xf>
    <xf numFmtId="0" fontId="2" fillId="0" borderId="0" xfId="53">
      <alignment/>
      <protection/>
    </xf>
    <xf numFmtId="0" fontId="2" fillId="0" borderId="0" xfId="53" applyAlignment="1">
      <alignment/>
      <protection/>
    </xf>
    <xf numFmtId="0" fontId="2" fillId="0" borderId="10" xfId="53" applyBorder="1" applyAlignment="1">
      <alignment horizontal="center" vertical="center"/>
      <protection/>
    </xf>
    <xf numFmtId="0" fontId="2" fillId="0" borderId="0" xfId="53" applyFont="1" applyAlignment="1">
      <alignment horizontal="center"/>
      <protection/>
    </xf>
    <xf numFmtId="0" fontId="2" fillId="0" borderId="0" xfId="53" applyFill="1" applyBorder="1">
      <alignment/>
      <protection/>
    </xf>
    <xf numFmtId="0" fontId="2" fillId="0" borderId="0" xfId="53" applyBorder="1">
      <alignment/>
      <protection/>
    </xf>
    <xf numFmtId="0" fontId="2" fillId="0" borderId="0" xfId="53" applyFont="1">
      <alignment/>
      <protection/>
    </xf>
    <xf numFmtId="49" fontId="5" fillId="0" borderId="10" xfId="54" applyNumberFormat="1" applyFont="1" applyBorder="1" applyAlignment="1">
      <alignment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Border="1" applyAlignment="1">
      <alignment horizontal="left" vertical="center" wrapText="1"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justify" vertical="center" wrapText="1"/>
      <protection/>
    </xf>
    <xf numFmtId="49" fontId="5" fillId="0" borderId="10" xfId="54" applyNumberFormat="1" applyFont="1" applyBorder="1" applyAlignment="1">
      <alignment horizontal="justify" vertical="center" wrapText="1"/>
      <protection/>
    </xf>
    <xf numFmtId="49" fontId="5" fillId="0" borderId="0" xfId="54" applyNumberFormat="1" applyFont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3" applyBorder="1" applyAlignment="1">
      <alignment horizontal="center" vertical="center"/>
      <protection/>
    </xf>
    <xf numFmtId="0" fontId="2" fillId="0" borderId="0" xfId="53" applyFont="1" applyAlignment="1">
      <alignment wrapText="1"/>
      <protection/>
    </xf>
    <xf numFmtId="0" fontId="2" fillId="0" borderId="0" xfId="53" applyAlignment="1">
      <alignment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NumberFormat="1">
      <alignment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53" applyFont="1" applyFill="1">
      <alignment/>
      <protection/>
    </xf>
    <xf numFmtId="0" fontId="2" fillId="0" borderId="10" xfId="53" applyFill="1" applyBorder="1" applyAlignment="1">
      <alignment horizontal="center" vertical="center"/>
      <protection/>
    </xf>
    <xf numFmtId="0" fontId="2" fillId="0" borderId="12" xfId="53" applyBorder="1" applyAlignment="1">
      <alignment horizontal="center" vertical="center"/>
      <protection/>
    </xf>
    <xf numFmtId="0" fontId="2" fillId="0" borderId="10" xfId="53" applyBorder="1" applyAlignment="1">
      <alignment horizontal="center" vertical="center" wrapText="1"/>
      <protection/>
    </xf>
    <xf numFmtId="0" fontId="2" fillId="0" borderId="10" xfId="53" applyFill="1" applyBorder="1" applyAlignment="1">
      <alignment horizontal="center" vertical="center" wrapText="1"/>
      <protection/>
    </xf>
    <xf numFmtId="0" fontId="2" fillId="0" borderId="11" xfId="53" applyBorder="1" applyAlignment="1">
      <alignment horizontal="center" vertical="center" wrapText="1"/>
      <protection/>
    </xf>
    <xf numFmtId="0" fontId="2" fillId="0" borderId="10" xfId="53" applyBorder="1" applyAlignment="1">
      <alignment vertical="center"/>
      <protection/>
    </xf>
    <xf numFmtId="0" fontId="2" fillId="0" borderId="12" xfId="53" applyBorder="1" applyAlignment="1">
      <alignment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53" applyBorder="1">
      <alignment/>
      <protection/>
    </xf>
    <xf numFmtId="0" fontId="9" fillId="24" borderId="12" xfId="53" applyFont="1" applyFill="1" applyBorder="1" applyAlignment="1">
      <alignment horizontal="center" vertical="center"/>
      <protection/>
    </xf>
    <xf numFmtId="0" fontId="10" fillId="24" borderId="12" xfId="53" applyFont="1" applyFill="1" applyBorder="1" applyAlignment="1">
      <alignment horizontal="center" vertical="center"/>
      <protection/>
    </xf>
    <xf numFmtId="49" fontId="2" fillId="0" borderId="10" xfId="54" applyNumberFormat="1" applyBorder="1" applyAlignment="1">
      <alignment horizontal="justify" vertical="center" wrapText="1"/>
      <protection/>
    </xf>
    <xf numFmtId="49" fontId="4" fillId="0" borderId="14" xfId="54" applyNumberFormat="1" applyFont="1" applyBorder="1" applyAlignment="1">
      <alignment horizontal="center" vertical="center" wrapText="1"/>
      <protection/>
    </xf>
    <xf numFmtId="49" fontId="5" fillId="0" borderId="15" xfId="54" applyNumberFormat="1" applyFont="1" applyFill="1" applyBorder="1" applyAlignment="1">
      <alignment horizontal="justify" vertical="center" wrapText="1"/>
      <protection/>
    </xf>
    <xf numFmtId="49" fontId="5" fillId="0" borderId="15" xfId="54" applyNumberFormat="1" applyFont="1" applyFill="1" applyBorder="1" applyAlignment="1">
      <alignment horizontal="center" vertical="center" wrapText="1"/>
      <protection/>
    </xf>
    <xf numFmtId="49" fontId="5" fillId="0" borderId="15" xfId="54" applyNumberFormat="1" applyFont="1" applyBorder="1" applyAlignment="1">
      <alignment vertical="center" wrapText="1"/>
      <protection/>
    </xf>
    <xf numFmtId="49" fontId="5" fillId="0" borderId="16" xfId="54" applyNumberFormat="1" applyFont="1" applyBorder="1" applyAlignment="1">
      <alignment vertical="center" wrapText="1"/>
      <protection/>
    </xf>
    <xf numFmtId="49" fontId="4" fillId="0" borderId="17" xfId="54" applyNumberFormat="1" applyFont="1" applyBorder="1" applyAlignment="1">
      <alignment horizontal="center" vertical="center" wrapText="1"/>
      <protection/>
    </xf>
    <xf numFmtId="49" fontId="5" fillId="0" borderId="18" xfId="54" applyNumberFormat="1" applyFont="1" applyBorder="1" applyAlignment="1">
      <alignment vertical="center" wrapText="1"/>
      <protection/>
    </xf>
    <xf numFmtId="49" fontId="5" fillId="0" borderId="17" xfId="54" applyNumberFormat="1" applyFont="1" applyBorder="1" applyAlignment="1">
      <alignment horizontal="center" vertical="center" wrapText="1"/>
      <protection/>
    </xf>
    <xf numFmtId="49" fontId="5" fillId="0" borderId="18" xfId="54" applyNumberFormat="1" applyFont="1" applyBorder="1" applyAlignment="1">
      <alignment horizontal="justify" vertical="center" wrapText="1"/>
      <protection/>
    </xf>
    <xf numFmtId="49" fontId="5" fillId="0" borderId="18" xfId="54" applyNumberFormat="1" applyFont="1" applyBorder="1" applyAlignment="1">
      <alignment horizontal="center" vertical="center" wrapText="1"/>
      <protection/>
    </xf>
    <xf numFmtId="49" fontId="2" fillId="0" borderId="18" xfId="54" applyNumberFormat="1" applyBorder="1" applyAlignment="1">
      <alignment horizontal="justify" vertical="center" wrapText="1"/>
      <protection/>
    </xf>
    <xf numFmtId="49" fontId="5" fillId="0" borderId="19" xfId="54" applyNumberFormat="1" applyFont="1" applyBorder="1" applyAlignment="1">
      <alignment horizontal="center" vertical="center" wrapText="1"/>
      <protection/>
    </xf>
    <xf numFmtId="49" fontId="5" fillId="0" borderId="12" xfId="54" applyNumberFormat="1" applyFont="1" applyFill="1" applyBorder="1" applyAlignment="1">
      <alignment horizontal="center" vertical="center" wrapText="1"/>
      <protection/>
    </xf>
    <xf numFmtId="49" fontId="5" fillId="0" borderId="12" xfId="54" applyNumberFormat="1" applyFont="1" applyFill="1" applyBorder="1" applyAlignment="1">
      <alignment vertical="center" wrapText="1"/>
      <protection/>
    </xf>
    <xf numFmtId="49" fontId="5" fillId="0" borderId="12" xfId="54" applyNumberFormat="1" applyFont="1" applyBorder="1" applyAlignment="1">
      <alignment horizontal="center" vertical="center" wrapText="1"/>
      <protection/>
    </xf>
    <xf numFmtId="49" fontId="5" fillId="0" borderId="12" xfId="54" applyNumberFormat="1" applyFont="1" applyBorder="1" applyAlignment="1">
      <alignment horizontal="left" vertical="center" wrapText="1"/>
      <protection/>
    </xf>
    <xf numFmtId="49" fontId="2" fillId="0" borderId="12" xfId="54" applyNumberFormat="1" applyBorder="1" applyAlignment="1">
      <alignment horizontal="justify" vertical="center" wrapText="1"/>
      <protection/>
    </xf>
    <xf numFmtId="49" fontId="2" fillId="0" borderId="20" xfId="54" applyNumberFormat="1" applyBorder="1" applyAlignment="1">
      <alignment horizontal="justify" vertical="center" wrapText="1"/>
      <protection/>
    </xf>
    <xf numFmtId="0" fontId="5" fillId="0" borderId="0" xfId="54" applyFont="1" applyFill="1" applyAlignment="1">
      <alignment vertical="center" wrapText="1"/>
      <protection/>
    </xf>
    <xf numFmtId="0" fontId="4" fillId="0" borderId="0" xfId="54" applyFont="1" applyFill="1" applyAlignment="1">
      <alignment vertical="center" wrapText="1"/>
      <protection/>
    </xf>
    <xf numFmtId="0" fontId="4" fillId="0" borderId="21" xfId="54" applyFont="1" applyFill="1" applyBorder="1" applyAlignment="1">
      <alignment horizontal="center" vertical="center" wrapText="1"/>
      <protection/>
    </xf>
    <xf numFmtId="49" fontId="4" fillId="0" borderId="22" xfId="54" applyNumberFormat="1" applyFont="1" applyFill="1" applyBorder="1" applyAlignment="1">
      <alignment horizontal="center" vertical="center" wrapText="1"/>
      <protection/>
    </xf>
    <xf numFmtId="0" fontId="4" fillId="0" borderId="22" xfId="54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center" vertical="center" wrapText="1"/>
      <protection/>
    </xf>
    <xf numFmtId="0" fontId="4" fillId="0" borderId="0" xfId="54" applyFont="1" applyAlignment="1">
      <alignment horizontal="center" vertical="center" wrapText="1"/>
      <protection/>
    </xf>
    <xf numFmtId="49" fontId="5" fillId="0" borderId="0" xfId="54" applyNumberFormat="1" applyFont="1" applyAlignment="1">
      <alignment vertical="center" wrapText="1"/>
      <protection/>
    </xf>
    <xf numFmtId="0" fontId="5" fillId="0" borderId="0" xfId="54" applyFont="1" applyAlignment="1">
      <alignment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/>
    </xf>
    <xf numFmtId="0" fontId="2" fillId="25" borderId="18" xfId="0" applyFont="1" applyFill="1" applyBorder="1" applyAlignment="1" applyProtection="1">
      <alignment vertical="center" wrapText="1"/>
      <protection/>
    </xf>
    <xf numFmtId="0" fontId="2" fillId="0" borderId="0" xfId="53" applyProtection="1">
      <alignment/>
      <protection locked="0"/>
    </xf>
    <xf numFmtId="0" fontId="2" fillId="0" borderId="0" xfId="53" applyFill="1" applyProtection="1">
      <alignment/>
      <protection locked="0"/>
    </xf>
    <xf numFmtId="0" fontId="2" fillId="0" borderId="0" xfId="53" applyAlignment="1" applyProtection="1">
      <alignment vertical="center"/>
      <protection locked="0"/>
    </xf>
    <xf numFmtId="0" fontId="2" fillId="0" borderId="10" xfId="53" applyFill="1" applyBorder="1" applyAlignment="1" applyProtection="1">
      <alignment horizontal="center" vertical="center" wrapText="1"/>
      <protection locked="0"/>
    </xf>
    <xf numFmtId="0" fontId="2" fillId="0" borderId="10" xfId="53" applyFont="1" applyBorder="1" applyAlignment="1" applyProtection="1">
      <alignment vertical="center" wrapText="1"/>
      <protection locked="0"/>
    </xf>
    <xf numFmtId="0" fontId="2" fillId="0" borderId="10" xfId="53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26" borderId="10" xfId="0" applyFont="1" applyFill="1" applyBorder="1" applyAlignment="1" applyProtection="1">
      <alignment horizontal="center" vertical="center" wrapText="1"/>
      <protection/>
    </xf>
    <xf numFmtId="0" fontId="12" fillId="10" borderId="10" xfId="0" applyFont="1" applyFill="1" applyBorder="1" applyAlignment="1" applyProtection="1">
      <alignment horizontal="center" vertical="center" wrapText="1"/>
      <protection/>
    </xf>
    <xf numFmtId="0" fontId="12" fillId="19" borderId="10" xfId="0" applyFont="1" applyFill="1" applyBorder="1" applyAlignment="1" applyProtection="1">
      <alignment horizontal="center" vertical="center" wrapText="1"/>
      <protection/>
    </xf>
    <xf numFmtId="0" fontId="12" fillId="27" borderId="10" xfId="0" applyFont="1" applyFill="1" applyBorder="1" applyAlignment="1" applyProtection="1">
      <alignment horizontal="center" vertical="center" wrapText="1"/>
      <protection/>
    </xf>
    <xf numFmtId="0" fontId="12" fillId="28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2" fillId="0" borderId="0" xfId="53" applyAlignment="1" applyProtection="1">
      <alignment vertical="center" wrapText="1"/>
      <protection locked="0"/>
    </xf>
    <xf numFmtId="0" fontId="2" fillId="0" borderId="0" xfId="53" applyBorder="1" applyAlignment="1" applyProtection="1">
      <alignment vertical="center" wrapText="1"/>
      <protection locked="0"/>
    </xf>
    <xf numFmtId="0" fontId="2" fillId="0" borderId="10" xfId="53" applyBorder="1" applyAlignment="1" applyProtection="1">
      <alignment horizontal="center" vertical="center" wrapText="1"/>
      <protection locked="0"/>
    </xf>
    <xf numFmtId="0" fontId="2" fillId="0" borderId="0" xfId="53" applyFill="1" applyAlignment="1" applyProtection="1">
      <alignment vertical="center" wrapText="1"/>
      <protection locked="0"/>
    </xf>
    <xf numFmtId="0" fontId="15" fillId="8" borderId="17" xfId="0" applyFont="1" applyFill="1" applyBorder="1" applyAlignment="1" applyProtection="1">
      <alignment vertical="center" wrapText="1"/>
      <protection locked="0"/>
    </xf>
    <xf numFmtId="0" fontId="15" fillId="8" borderId="19" xfId="0" applyFont="1" applyFill="1" applyBorder="1" applyAlignment="1" applyProtection="1">
      <alignment vertical="center" wrapText="1"/>
      <protection locked="0"/>
    </xf>
    <xf numFmtId="0" fontId="15" fillId="8" borderId="15" xfId="0" applyFont="1" applyFill="1" applyBorder="1" applyAlignment="1" applyProtection="1">
      <alignment vertical="center" wrapText="1"/>
      <protection locked="0"/>
    </xf>
    <xf numFmtId="0" fontId="15" fillId="8" borderId="10" xfId="0" applyFont="1" applyFill="1" applyBorder="1" applyAlignment="1" applyProtection="1">
      <alignment vertical="center" wrapText="1"/>
      <protection locked="0"/>
    </xf>
    <xf numFmtId="0" fontId="15" fillId="8" borderId="17" xfId="0" applyFont="1" applyFill="1" applyBorder="1" applyAlignment="1" applyProtection="1">
      <alignment horizontal="center" vertical="center" wrapText="1"/>
      <protection locked="0"/>
    </xf>
    <xf numFmtId="0" fontId="15" fillId="8" borderId="19" xfId="0" applyFont="1" applyFill="1" applyBorder="1" applyAlignment="1" applyProtection="1">
      <alignment horizontal="center" vertical="center" wrapText="1"/>
      <protection locked="0"/>
    </xf>
    <xf numFmtId="0" fontId="15" fillId="8" borderId="10" xfId="0" applyFont="1" applyFill="1" applyBorder="1" applyAlignment="1" applyProtection="1">
      <alignment horizontal="center" vertical="center" wrapText="1"/>
      <protection locked="0"/>
    </xf>
    <xf numFmtId="0" fontId="15" fillId="8" borderId="12" xfId="0" applyFont="1" applyFill="1" applyBorder="1" applyAlignment="1" applyProtection="1">
      <alignment horizontal="center" vertical="center" wrapText="1"/>
      <protection locked="0"/>
    </xf>
    <xf numFmtId="0" fontId="8" fillId="8" borderId="10" xfId="0" applyFont="1" applyFill="1" applyBorder="1" applyAlignment="1">
      <alignment horizontal="center" vertical="center" wrapText="1"/>
    </xf>
    <xf numFmtId="0" fontId="0" fillId="17" borderId="0" xfId="0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 applyProtection="1">
      <alignment vertical="center" wrapText="1"/>
      <protection locked="0"/>
    </xf>
    <xf numFmtId="0" fontId="2" fillId="24" borderId="14" xfId="0" applyFont="1" applyFill="1" applyBorder="1" applyAlignment="1" applyProtection="1">
      <alignment vertical="center" wrapText="1"/>
      <protection locked="0"/>
    </xf>
    <xf numFmtId="0" fontId="2" fillId="24" borderId="15" xfId="0" applyFont="1" applyFill="1" applyBorder="1" applyAlignment="1" applyProtection="1">
      <alignment vertical="center" wrapText="1"/>
      <protection locked="0"/>
    </xf>
    <xf numFmtId="0" fontId="2" fillId="24" borderId="16" xfId="0" applyFont="1" applyFill="1" applyBorder="1" applyAlignment="1" applyProtection="1">
      <alignment vertical="center" wrapText="1"/>
      <protection locked="0"/>
    </xf>
    <xf numFmtId="0" fontId="2" fillId="24" borderId="17" xfId="0" applyFont="1" applyFill="1" applyBorder="1" applyAlignment="1" applyProtection="1">
      <alignment vertical="center" wrapText="1"/>
      <protection locked="0"/>
    </xf>
    <xf numFmtId="0" fontId="2" fillId="24" borderId="10" xfId="0" applyFont="1" applyFill="1" applyBorder="1" applyAlignment="1" applyProtection="1">
      <alignment vertical="center" wrapText="1"/>
      <protection locked="0"/>
    </xf>
    <xf numFmtId="0" fontId="2" fillId="24" borderId="18" xfId="0" applyFont="1" applyFill="1" applyBorder="1" applyAlignment="1" applyProtection="1">
      <alignment vertical="center" wrapText="1"/>
      <protection locked="0"/>
    </xf>
    <xf numFmtId="0" fontId="2" fillId="24" borderId="19" xfId="0" applyFont="1" applyFill="1" applyBorder="1" applyAlignment="1" applyProtection="1">
      <alignment vertical="center" wrapText="1"/>
      <protection locked="0"/>
    </xf>
    <xf numFmtId="0" fontId="2" fillId="24" borderId="12" xfId="0" applyFont="1" applyFill="1" applyBorder="1" applyAlignment="1" applyProtection="1">
      <alignment vertical="center" wrapText="1"/>
      <protection locked="0"/>
    </xf>
    <xf numFmtId="0" fontId="2" fillId="24" borderId="20" xfId="0" applyFont="1" applyFill="1" applyBorder="1" applyAlignment="1" applyProtection="1">
      <alignment vertical="center" wrapText="1"/>
      <protection locked="0"/>
    </xf>
    <xf numFmtId="0" fontId="3" fillId="24" borderId="0" xfId="0" applyFont="1" applyFill="1" applyAlignment="1" applyProtection="1">
      <alignment vertical="center" wrapText="1"/>
      <protection locked="0"/>
    </xf>
    <xf numFmtId="0" fontId="2" fillId="24" borderId="0" xfId="53" applyFill="1" applyAlignment="1" applyProtection="1">
      <alignment vertical="center" wrapText="1"/>
      <protection locked="0"/>
    </xf>
    <xf numFmtId="0" fontId="2" fillId="24" borderId="0" xfId="53" applyFill="1" applyBorder="1" applyAlignment="1" applyProtection="1">
      <alignment vertical="center" wrapText="1"/>
      <protection locked="0"/>
    </xf>
    <xf numFmtId="0" fontId="2" fillId="24" borderId="0" xfId="53" applyFont="1" applyFill="1" applyBorder="1" applyAlignment="1" applyProtection="1">
      <alignment vertical="center" wrapText="1"/>
      <protection locked="0"/>
    </xf>
    <xf numFmtId="0" fontId="2" fillId="24" borderId="0" xfId="53" applyFont="1" applyFill="1" applyBorder="1" applyAlignment="1" applyProtection="1">
      <alignment vertical="center" wrapText="1"/>
      <protection locked="0"/>
    </xf>
    <xf numFmtId="0" fontId="2" fillId="24" borderId="0" xfId="53" applyFill="1" applyProtection="1">
      <alignment/>
      <protection locked="0"/>
    </xf>
    <xf numFmtId="0" fontId="2" fillId="24" borderId="14" xfId="53" applyFont="1" applyFill="1" applyBorder="1" applyProtection="1">
      <alignment/>
      <protection locked="0"/>
    </xf>
    <xf numFmtId="0" fontId="2" fillId="24" borderId="15" xfId="53" applyFill="1" applyBorder="1" applyProtection="1">
      <alignment/>
      <protection locked="0"/>
    </xf>
    <xf numFmtId="0" fontId="2" fillId="24" borderId="17" xfId="53" applyFont="1" applyFill="1" applyBorder="1" applyProtection="1">
      <alignment/>
      <protection locked="0"/>
    </xf>
    <xf numFmtId="0" fontId="2" fillId="24" borderId="10" xfId="53" applyFont="1" applyFill="1" applyBorder="1" applyProtection="1">
      <alignment/>
      <protection locked="0"/>
    </xf>
    <xf numFmtId="0" fontId="2" fillId="24" borderId="10" xfId="53" applyFill="1" applyBorder="1" applyProtection="1">
      <alignment/>
      <protection locked="0"/>
    </xf>
    <xf numFmtId="0" fontId="2" fillId="24" borderId="17" xfId="53" applyFill="1" applyBorder="1" applyProtection="1">
      <alignment/>
      <protection locked="0"/>
    </xf>
    <xf numFmtId="0" fontId="2" fillId="24" borderId="19" xfId="53" applyFill="1" applyBorder="1" applyProtection="1">
      <alignment/>
      <protection locked="0"/>
    </xf>
    <xf numFmtId="0" fontId="2" fillId="24" borderId="12" xfId="53" applyFill="1" applyBorder="1" applyProtection="1">
      <alignment/>
      <protection locked="0"/>
    </xf>
    <xf numFmtId="0" fontId="2" fillId="24" borderId="0" xfId="53" applyFill="1" applyAlignment="1" applyProtection="1">
      <alignment vertical="center"/>
      <protection locked="0"/>
    </xf>
    <xf numFmtId="0" fontId="15" fillId="8" borderId="24" xfId="0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2" fillId="0" borderId="22" xfId="53" applyBorder="1" applyAlignment="1" applyProtection="1">
      <alignment horizontal="center" vertical="center" wrapText="1"/>
      <protection locked="0"/>
    </xf>
    <xf numFmtId="49" fontId="2" fillId="0" borderId="25" xfId="53" applyNumberFormat="1" applyBorder="1" applyAlignment="1" applyProtection="1">
      <alignment horizontal="center" vertical="center" wrapText="1"/>
      <protection locked="0"/>
    </xf>
    <xf numFmtId="0" fontId="2" fillId="0" borderId="10" xfId="53" applyFont="1" applyBorder="1" applyAlignment="1" applyProtection="1">
      <alignment vertical="center" wrapText="1"/>
      <protection locked="0"/>
    </xf>
    <xf numFmtId="0" fontId="2" fillId="0" borderId="10" xfId="53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2" fillId="0" borderId="11" xfId="53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24" borderId="0" xfId="0" applyFont="1" applyFill="1" applyAlignment="1" applyProtection="1">
      <alignment horizontal="center" vertical="center" wrapText="1"/>
      <protection locked="0"/>
    </xf>
    <xf numFmtId="49" fontId="2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10" xfId="0" applyFont="1" applyFill="1" applyBorder="1" applyAlignment="1" applyProtection="1">
      <alignment horizontal="center" vertical="center" wrapText="1"/>
      <protection locked="0"/>
    </xf>
    <xf numFmtId="0" fontId="2" fillId="24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24" borderId="15" xfId="0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>
      <alignment horizontal="justify" vertical="top" wrapText="1"/>
    </xf>
    <xf numFmtId="0" fontId="21" fillId="0" borderId="10" xfId="53" applyFont="1" applyFill="1" applyBorder="1" applyAlignment="1" applyProtection="1">
      <alignment horizontal="center" vertical="center" wrapText="1"/>
      <protection/>
    </xf>
    <xf numFmtId="0" fontId="21" fillId="0" borderId="10" xfId="53" applyFont="1" applyFill="1" applyBorder="1" applyAlignment="1" applyProtection="1">
      <alignment horizontal="center"/>
      <protection locked="0"/>
    </xf>
    <xf numFmtId="0" fontId="19" fillId="0" borderId="27" xfId="0" applyFont="1" applyFill="1" applyBorder="1" applyAlignment="1" applyProtection="1">
      <alignment/>
      <protection locked="0"/>
    </xf>
    <xf numFmtId="0" fontId="21" fillId="0" borderId="10" xfId="53" applyFont="1" applyFill="1" applyBorder="1" applyAlignment="1" applyProtection="1">
      <alignment horizontal="center" wrapText="1"/>
      <protection locked="0"/>
    </xf>
    <xf numFmtId="0" fontId="2" fillId="29" borderId="10" xfId="0" applyFont="1" applyFill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15" fillId="8" borderId="22" xfId="0" applyFont="1" applyFill="1" applyBorder="1" applyAlignment="1" applyProtection="1">
      <alignment vertical="center" wrapText="1"/>
      <protection locked="0"/>
    </xf>
    <xf numFmtId="0" fontId="2" fillId="30" borderId="0" xfId="53" applyFill="1" applyBorder="1" applyAlignment="1" applyProtection="1">
      <alignment vertical="center" wrapText="1"/>
      <protection locked="0"/>
    </xf>
    <xf numFmtId="0" fontId="3" fillId="30" borderId="28" xfId="0" applyFont="1" applyFill="1" applyBorder="1" applyAlignment="1" applyProtection="1">
      <alignment horizontal="center" vertical="center" wrapText="1"/>
      <protection locked="0"/>
    </xf>
    <xf numFmtId="0" fontId="3" fillId="30" borderId="10" xfId="53" applyFont="1" applyFill="1" applyBorder="1" applyAlignment="1" applyProtection="1">
      <alignment horizontal="center" vertical="center" wrapText="1"/>
      <protection locked="0"/>
    </xf>
    <xf numFmtId="0" fontId="3" fillId="30" borderId="18" xfId="53" applyFont="1" applyFill="1" applyBorder="1" applyAlignment="1" applyProtection="1">
      <alignment horizontal="center" vertical="center" wrapText="1"/>
      <protection locked="0"/>
    </xf>
    <xf numFmtId="0" fontId="2" fillId="0" borderId="29" xfId="53" applyBorder="1" applyAlignment="1" applyProtection="1">
      <alignment vertical="center" wrapText="1"/>
      <protection locked="0"/>
    </xf>
    <xf numFmtId="0" fontId="2" fillId="0" borderId="30" xfId="53" applyBorder="1" applyAlignment="1" applyProtection="1">
      <alignment vertical="center" wrapText="1"/>
      <protection locked="0"/>
    </xf>
    <xf numFmtId="0" fontId="2" fillId="0" borderId="18" xfId="53" applyBorder="1" applyAlignment="1" applyProtection="1">
      <alignment vertical="center" wrapText="1"/>
      <protection locked="0"/>
    </xf>
    <xf numFmtId="0" fontId="2" fillId="0" borderId="11" xfId="53" applyFill="1" applyBorder="1" applyAlignment="1" applyProtection="1">
      <alignment horizontal="center" vertical="center" wrapText="1"/>
      <protection locked="0"/>
    </xf>
    <xf numFmtId="0" fontId="2" fillId="0" borderId="11" xfId="53" applyBorder="1" applyAlignment="1" applyProtection="1">
      <alignment horizontal="center" vertical="center" wrapText="1"/>
      <protection/>
    </xf>
    <xf numFmtId="0" fontId="2" fillId="0" borderId="11" xfId="53" applyFont="1" applyBorder="1" applyAlignment="1" applyProtection="1">
      <alignment horizontal="center" vertical="center" wrapText="1"/>
      <protection/>
    </xf>
    <xf numFmtId="0" fontId="2" fillId="0" borderId="28" xfId="53" applyBorder="1" applyAlignment="1" applyProtection="1">
      <alignment horizontal="center" vertical="center" wrapText="1"/>
      <protection locked="0"/>
    </xf>
    <xf numFmtId="49" fontId="2" fillId="0" borderId="31" xfId="53" applyNumberFormat="1" applyBorder="1" applyAlignment="1" applyProtection="1">
      <alignment horizontal="center" vertical="center" wrapText="1"/>
      <protection locked="0"/>
    </xf>
    <xf numFmtId="0" fontId="2" fillId="29" borderId="0" xfId="53" applyFill="1" applyAlignment="1" applyProtection="1">
      <alignment vertical="center" wrapText="1"/>
      <protection locked="0"/>
    </xf>
    <xf numFmtId="0" fontId="12" fillId="19" borderId="27" xfId="0" applyFont="1" applyFill="1" applyBorder="1" applyAlignment="1" applyProtection="1">
      <alignment horizontal="center" vertical="center" wrapText="1"/>
      <protection/>
    </xf>
    <xf numFmtId="0" fontId="12" fillId="10" borderId="27" xfId="0" applyFont="1" applyFill="1" applyBorder="1" applyAlignment="1" applyProtection="1">
      <alignment horizontal="center" vertical="center" wrapText="1"/>
      <protection/>
    </xf>
    <xf numFmtId="0" fontId="12" fillId="26" borderId="27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2" fillId="29" borderId="0" xfId="53" applyFill="1" applyBorder="1" applyAlignment="1" applyProtection="1">
      <alignment vertical="center" wrapText="1"/>
      <protection locked="0"/>
    </xf>
    <xf numFmtId="0" fontId="2" fillId="29" borderId="18" xfId="0" applyFont="1" applyFill="1" applyBorder="1" applyAlignment="1" applyProtection="1">
      <alignment horizontal="center" vertical="center" wrapText="1"/>
      <protection locked="0"/>
    </xf>
    <xf numFmtId="0" fontId="21" fillId="0" borderId="18" xfId="53" applyFont="1" applyFill="1" applyBorder="1" applyProtection="1">
      <alignment/>
      <protection locked="0"/>
    </xf>
    <xf numFmtId="0" fontId="20" fillId="0" borderId="17" xfId="0" applyFont="1" applyBorder="1" applyAlignment="1" applyProtection="1">
      <alignment vertical="center" wrapText="1"/>
      <protection locked="0"/>
    </xf>
    <xf numFmtId="0" fontId="18" fillId="8" borderId="17" xfId="0" applyFont="1" applyFill="1" applyBorder="1" applyAlignment="1" applyProtection="1">
      <alignment horizontal="center"/>
      <protection locked="0"/>
    </xf>
    <xf numFmtId="0" fontId="18" fillId="8" borderId="19" xfId="0" applyFont="1" applyFill="1" applyBorder="1" applyAlignment="1" applyProtection="1">
      <alignment horizontal="center"/>
      <protection locked="0"/>
    </xf>
    <xf numFmtId="0" fontId="19" fillId="0" borderId="32" xfId="0" applyFont="1" applyBorder="1" applyAlignment="1" applyProtection="1">
      <alignment/>
      <protection locked="0"/>
    </xf>
    <xf numFmtId="0" fontId="2" fillId="29" borderId="0" xfId="53" applyFill="1" applyBorder="1" applyProtection="1">
      <alignment/>
      <protection locked="0"/>
    </xf>
    <xf numFmtId="0" fontId="4" fillId="31" borderId="33" xfId="0" applyFont="1" applyFill="1" applyBorder="1" applyAlignment="1" applyProtection="1">
      <alignment horizontal="center" vertical="center" wrapText="1"/>
      <protection/>
    </xf>
    <xf numFmtId="0" fontId="4" fillId="31" borderId="28" xfId="0" applyFont="1" applyFill="1" applyBorder="1" applyAlignment="1" applyProtection="1">
      <alignment horizontal="center" vertical="center" wrapText="1"/>
      <protection/>
    </xf>
    <xf numFmtId="0" fontId="4" fillId="31" borderId="31" xfId="0" applyFont="1" applyFill="1" applyBorder="1" applyAlignment="1" applyProtection="1">
      <alignment horizontal="center" vertical="center" wrapText="1"/>
      <protection/>
    </xf>
    <xf numFmtId="0" fontId="5" fillId="31" borderId="0" xfId="0" applyFont="1" applyFill="1" applyAlignment="1" applyProtection="1">
      <alignment vertical="center" wrapText="1"/>
      <protection/>
    </xf>
    <xf numFmtId="0" fontId="0" fillId="24" borderId="0" xfId="0" applyFill="1" applyAlignment="1">
      <alignment vertical="center"/>
    </xf>
    <xf numFmtId="0" fontId="2" fillId="0" borderId="11" xfId="53" applyFont="1" applyBorder="1" applyAlignment="1" applyProtection="1">
      <alignment vertical="center" wrapText="1"/>
      <protection locked="0"/>
    </xf>
    <xf numFmtId="0" fontId="21" fillId="0" borderId="18" xfId="53" applyFont="1" applyFill="1" applyBorder="1" applyAlignment="1" applyProtection="1">
      <alignment vertical="center" wrapText="1"/>
      <protection locked="0"/>
    </xf>
    <xf numFmtId="0" fontId="23" fillId="29" borderId="10" xfId="0" applyFont="1" applyFill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center" wrapText="1"/>
    </xf>
    <xf numFmtId="0" fontId="20" fillId="0" borderId="33" xfId="0" applyFont="1" applyBorder="1" applyAlignment="1" applyProtection="1">
      <alignment horizontal="center" vertical="center" wrapText="1"/>
      <protection locked="0"/>
    </xf>
    <xf numFmtId="0" fontId="2" fillId="0" borderId="22" xfId="53" applyFill="1" applyBorder="1" applyAlignment="1" applyProtection="1">
      <alignment horizontal="center" vertical="center" wrapText="1"/>
      <protection locked="0"/>
    </xf>
    <xf numFmtId="0" fontId="2" fillId="0" borderId="22" xfId="53" applyFont="1" applyBorder="1" applyAlignment="1" applyProtection="1">
      <alignment vertical="center" wrapText="1"/>
      <protection locked="0"/>
    </xf>
    <xf numFmtId="0" fontId="2" fillId="0" borderId="22" xfId="53" applyBorder="1" applyAlignment="1" applyProtection="1">
      <alignment horizontal="center" vertical="center" wrapText="1"/>
      <protection/>
    </xf>
    <xf numFmtId="0" fontId="2" fillId="0" borderId="22" xfId="53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1" fillId="29" borderId="27" xfId="0" applyFont="1" applyFill="1" applyBorder="1" applyAlignment="1">
      <alignment horizontal="justify" vertical="top" wrapText="1"/>
    </xf>
    <xf numFmtId="0" fontId="21" fillId="0" borderId="27" xfId="53" applyFont="1" applyFill="1" applyBorder="1" applyAlignment="1" applyProtection="1">
      <alignment horizontal="center" vertical="center" wrapText="1"/>
      <protection/>
    </xf>
    <xf numFmtId="0" fontId="21" fillId="0" borderId="34" xfId="53" applyFont="1" applyFill="1" applyBorder="1" applyAlignment="1" applyProtection="1">
      <alignment horizontal="center"/>
      <protection locked="0"/>
    </xf>
    <xf numFmtId="0" fontId="21" fillId="0" borderId="35" xfId="53" applyFont="1" applyFill="1" applyBorder="1" applyProtection="1">
      <alignment/>
      <protection locked="0"/>
    </xf>
    <xf numFmtId="0" fontId="21" fillId="29" borderId="11" xfId="0" applyFont="1" applyFill="1" applyBorder="1" applyAlignment="1">
      <alignment horizontal="justify" vertical="top" wrapText="1"/>
    </xf>
    <xf numFmtId="0" fontId="21" fillId="29" borderId="11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29" borderId="10" xfId="0" applyFont="1" applyFill="1" applyBorder="1" applyAlignment="1">
      <alignment horizontal="justify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2" fillId="0" borderId="34" xfId="53" applyFill="1" applyBorder="1" applyAlignment="1" applyProtection="1">
      <alignment horizontal="center" vertical="center" wrapText="1"/>
      <protection locked="0"/>
    </xf>
    <xf numFmtId="0" fontId="2" fillId="0" borderId="34" xfId="53" applyFont="1" applyBorder="1" applyAlignment="1" applyProtection="1">
      <alignment vertical="center" wrapText="1"/>
      <protection locked="0"/>
    </xf>
    <xf numFmtId="0" fontId="2" fillId="0" borderId="36" xfId="53" applyBorder="1" applyAlignment="1" applyProtection="1">
      <alignment horizontal="center" vertical="center" wrapText="1"/>
      <protection locked="0"/>
    </xf>
    <xf numFmtId="0" fontId="2" fillId="0" borderId="27" xfId="53" applyBorder="1" applyAlignment="1" applyProtection="1">
      <alignment horizontal="center" vertical="center" wrapText="1"/>
      <protection locked="0"/>
    </xf>
    <xf numFmtId="0" fontId="2" fillId="0" borderId="34" xfId="53" applyBorder="1" applyAlignment="1" applyProtection="1">
      <alignment horizontal="center" vertical="center" wrapText="1"/>
      <protection locked="0"/>
    </xf>
    <xf numFmtId="0" fontId="2" fillId="0" borderId="34" xfId="53" applyBorder="1" applyAlignment="1" applyProtection="1">
      <alignment horizontal="center" vertical="center" wrapText="1"/>
      <protection/>
    </xf>
    <xf numFmtId="0" fontId="2" fillId="0" borderId="34" xfId="53" applyFont="1" applyBorder="1" applyAlignment="1" applyProtection="1">
      <alignment horizontal="center" vertical="center" wrapText="1"/>
      <protection/>
    </xf>
    <xf numFmtId="49" fontId="2" fillId="0" borderId="34" xfId="53" applyNumberFormat="1" applyBorder="1" applyAlignment="1" applyProtection="1">
      <alignment horizontal="center" vertical="center" wrapText="1"/>
      <protection locked="0"/>
    </xf>
    <xf numFmtId="0" fontId="21" fillId="0" borderId="10" xfId="53" applyFont="1" applyFill="1" applyBorder="1" applyProtection="1">
      <alignment/>
      <protection locked="0"/>
    </xf>
    <xf numFmtId="0" fontId="21" fillId="0" borderId="10" xfId="53" applyFont="1" applyFill="1" applyBorder="1" applyAlignment="1" applyProtection="1">
      <alignment horizontal="left" vertical="center" wrapText="1"/>
      <protection/>
    </xf>
    <xf numFmtId="0" fontId="21" fillId="29" borderId="10" xfId="0" applyFont="1" applyFill="1" applyBorder="1" applyAlignment="1">
      <alignment vertical="center" wrapText="1"/>
    </xf>
    <xf numFmtId="0" fontId="21" fillId="29" borderId="10" xfId="0" applyFont="1" applyFill="1" applyBorder="1" applyAlignment="1">
      <alignment horizontal="left" vertical="center" wrapText="1"/>
    </xf>
    <xf numFmtId="0" fontId="21" fillId="0" borderId="10" xfId="53" applyFont="1" applyFill="1" applyBorder="1" applyAlignment="1" applyProtection="1">
      <alignment horizontal="center" vertical="center" wrapText="1"/>
      <protection locked="0"/>
    </xf>
    <xf numFmtId="0" fontId="21" fillId="0" borderId="10" xfId="53" applyFont="1" applyFill="1" applyBorder="1" applyAlignment="1" applyProtection="1">
      <alignment horizontal="center" vertical="center"/>
      <protection locked="0"/>
    </xf>
    <xf numFmtId="0" fontId="21" fillId="0" borderId="34" xfId="53" applyFont="1" applyFill="1" applyBorder="1" applyAlignment="1" applyProtection="1">
      <alignment horizontal="center" vertical="center" wrapText="1"/>
      <protection locked="0"/>
    </xf>
    <xf numFmtId="0" fontId="21" fillId="0" borderId="10" xfId="53" applyFont="1" applyBorder="1" applyAlignment="1" applyProtection="1">
      <alignment vertical="center" wrapText="1"/>
      <protection locked="0"/>
    </xf>
    <xf numFmtId="0" fontId="21" fillId="0" borderId="10" xfId="53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1" fillId="29" borderId="11" xfId="0" applyFont="1" applyFill="1" applyBorder="1" applyAlignment="1">
      <alignment horizontal="justify" vertical="center" wrapText="1"/>
    </xf>
    <xf numFmtId="0" fontId="21" fillId="29" borderId="28" xfId="0" applyFont="1" applyFill="1" applyBorder="1" applyAlignment="1">
      <alignment horizontal="justify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29" borderId="28" xfId="0" applyFont="1" applyFill="1" applyBorder="1" applyAlignment="1">
      <alignment horizontal="justify" vertical="top" wrapText="1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vertical="center" wrapText="1"/>
      <protection/>
    </xf>
    <xf numFmtId="0" fontId="2" fillId="25" borderId="25" xfId="0" applyFont="1" applyFill="1" applyBorder="1" applyAlignment="1" applyProtection="1">
      <alignment vertical="center" wrapText="1"/>
      <protection/>
    </xf>
    <xf numFmtId="0" fontId="2" fillId="25" borderId="10" xfId="0" applyFont="1" applyFill="1" applyBorder="1" applyAlignment="1" applyProtection="1">
      <alignment vertical="center" wrapText="1"/>
      <protection/>
    </xf>
    <xf numFmtId="0" fontId="2" fillId="0" borderId="10" xfId="53" applyFont="1" applyBorder="1" applyAlignment="1" applyProtection="1">
      <alignment horizontal="center" vertical="center" wrapText="1"/>
      <protection/>
    </xf>
    <xf numFmtId="49" fontId="2" fillId="0" borderId="10" xfId="53" applyNumberFormat="1" applyBorder="1" applyAlignment="1" applyProtection="1">
      <alignment horizontal="center" vertical="center" wrapText="1"/>
      <protection locked="0"/>
    </xf>
    <xf numFmtId="0" fontId="21" fillId="29" borderId="27" xfId="0" applyFont="1" applyFill="1" applyBorder="1" applyAlignment="1">
      <alignment horizontal="justify" vertical="center" wrapText="1"/>
    </xf>
    <xf numFmtId="0" fontId="21" fillId="0" borderId="34" xfId="53" applyFont="1" applyFill="1" applyBorder="1" applyProtection="1">
      <alignment/>
      <protection locked="0"/>
    </xf>
    <xf numFmtId="0" fontId="21" fillId="0" borderId="10" xfId="53" applyFont="1" applyFill="1" applyBorder="1" applyAlignment="1" applyProtection="1">
      <alignment vertical="center"/>
      <protection locked="0"/>
    </xf>
    <xf numFmtId="0" fontId="21" fillId="0" borderId="10" xfId="53" applyFont="1" applyFill="1" applyBorder="1" applyAlignment="1" applyProtection="1">
      <alignment wrapText="1"/>
      <protection locked="0"/>
    </xf>
    <xf numFmtId="0" fontId="21" fillId="29" borderId="11" xfId="0" applyFont="1" applyFill="1" applyBorder="1" applyAlignment="1">
      <alignment horizontal="left" vertical="center" wrapText="1"/>
    </xf>
    <xf numFmtId="0" fontId="2" fillId="0" borderId="34" xfId="53" applyFont="1" applyBorder="1" applyAlignment="1" applyProtection="1">
      <alignment vertical="center" wrapText="1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0" fontId="21" fillId="29" borderId="39" xfId="0" applyFont="1" applyFill="1" applyBorder="1" applyAlignment="1">
      <alignment horizontal="justify" vertical="center" wrapText="1"/>
    </xf>
    <xf numFmtId="0" fontId="21" fillId="0" borderId="27" xfId="53" applyFont="1" applyFill="1" applyBorder="1" applyAlignment="1" applyProtection="1">
      <alignment horizontal="left" vertical="center" wrapText="1"/>
      <protection/>
    </xf>
    <xf numFmtId="0" fontId="21" fillId="0" borderId="34" xfId="53" applyFont="1" applyFill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vertical="center" wrapText="1"/>
      <protection locked="0"/>
    </xf>
    <xf numFmtId="0" fontId="21" fillId="0" borderId="11" xfId="0" applyFont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vertical="center" wrapText="1"/>
      <protection locked="0"/>
    </xf>
    <xf numFmtId="0" fontId="26" fillId="0" borderId="11" xfId="0" applyFont="1" applyBorder="1" applyAlignment="1" applyProtection="1">
      <alignment vertical="center" wrapText="1"/>
      <protection locked="0"/>
    </xf>
    <xf numFmtId="0" fontId="3" fillId="30" borderId="40" xfId="53" applyFont="1" applyFill="1" applyBorder="1" applyAlignment="1" applyProtection="1">
      <alignment horizontal="center" vertical="center" wrapText="1"/>
      <protection locked="0"/>
    </xf>
    <xf numFmtId="0" fontId="3" fillId="30" borderId="41" xfId="53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14" fillId="27" borderId="0" xfId="0" applyFont="1" applyFill="1" applyAlignment="1" applyProtection="1">
      <alignment vertical="center" wrapText="1"/>
      <protection/>
    </xf>
    <xf numFmtId="0" fontId="2" fillId="0" borderId="43" xfId="53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14" fillId="26" borderId="0" xfId="0" applyFont="1" applyFill="1" applyAlignment="1" applyProtection="1">
      <alignment vertical="center" wrapText="1"/>
      <protection/>
    </xf>
    <xf numFmtId="0" fontId="3" fillId="30" borderId="39" xfId="53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14" fillId="10" borderId="0" xfId="0" applyFont="1" applyFill="1" applyAlignment="1" applyProtection="1">
      <alignment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30" borderId="28" xfId="53" applyFont="1" applyFill="1" applyBorder="1" applyAlignment="1" applyProtection="1">
      <alignment horizontal="center" vertical="center" wrapText="1"/>
      <protection locked="0"/>
    </xf>
    <xf numFmtId="0" fontId="3" fillId="30" borderId="11" xfId="53" applyFont="1" applyFill="1" applyBorder="1" applyAlignment="1" applyProtection="1">
      <alignment horizontal="center" vertical="center" wrapText="1"/>
      <protection locked="0"/>
    </xf>
    <xf numFmtId="0" fontId="14" fillId="19" borderId="0" xfId="0" applyFont="1" applyFill="1" applyAlignment="1" applyProtection="1">
      <alignment vertical="center" wrapText="1"/>
      <protection/>
    </xf>
    <xf numFmtId="0" fontId="17" fillId="29" borderId="46" xfId="0" applyFont="1" applyFill="1" applyBorder="1" applyAlignment="1" applyProtection="1">
      <alignment horizontal="center" vertical="center" wrapText="1"/>
      <protection/>
    </xf>
    <xf numFmtId="0" fontId="17" fillId="29" borderId="47" xfId="0" applyFont="1" applyFill="1" applyBorder="1" applyAlignment="1" applyProtection="1">
      <alignment horizontal="center" vertical="center" wrapText="1"/>
      <protection/>
    </xf>
    <xf numFmtId="0" fontId="17" fillId="29" borderId="26" xfId="0" applyFont="1" applyFill="1" applyBorder="1" applyAlignment="1" applyProtection="1">
      <alignment horizontal="center" vertical="center" wrapText="1"/>
      <protection/>
    </xf>
    <xf numFmtId="0" fontId="17" fillId="29" borderId="39" xfId="0" applyFont="1" applyFill="1" applyBorder="1" applyAlignment="1" applyProtection="1">
      <alignment horizontal="center" vertical="center" wrapText="1"/>
      <protection/>
    </xf>
    <xf numFmtId="0" fontId="17" fillId="29" borderId="40" xfId="0" applyFont="1" applyFill="1" applyBorder="1" applyAlignment="1" applyProtection="1">
      <alignment horizontal="center" vertical="center" wrapText="1"/>
      <protection/>
    </xf>
    <xf numFmtId="0" fontId="17" fillId="29" borderId="48" xfId="0" applyFont="1" applyFill="1" applyBorder="1" applyAlignment="1" applyProtection="1">
      <alignment horizontal="center" vertical="center" wrapText="1"/>
      <protection/>
    </xf>
    <xf numFmtId="0" fontId="13" fillId="30" borderId="26" xfId="0" applyFont="1" applyFill="1" applyBorder="1" applyAlignment="1" applyProtection="1">
      <alignment horizontal="center" vertical="center" textRotation="90" wrapText="1"/>
      <protection/>
    </xf>
    <xf numFmtId="0" fontId="13" fillId="30" borderId="38" xfId="0" applyFont="1" applyFill="1" applyBorder="1" applyAlignment="1" applyProtection="1">
      <alignment horizontal="center" vertical="center" textRotation="90" wrapText="1"/>
      <protection/>
    </xf>
    <xf numFmtId="0" fontId="13" fillId="30" borderId="48" xfId="0" applyFont="1" applyFill="1" applyBorder="1" applyAlignment="1" applyProtection="1">
      <alignment horizontal="center" vertical="center" textRotation="90" wrapText="1"/>
      <protection/>
    </xf>
    <xf numFmtId="0" fontId="12" fillId="22" borderId="34" xfId="0" applyFont="1" applyFill="1" applyBorder="1" applyAlignment="1" applyProtection="1">
      <alignment horizontal="center" vertical="center" wrapText="1"/>
      <protection/>
    </xf>
    <xf numFmtId="0" fontId="12" fillId="22" borderId="36" xfId="0" applyFont="1" applyFill="1" applyBorder="1" applyAlignment="1" applyProtection="1">
      <alignment horizontal="center" vertical="center" wrapText="1"/>
      <protection/>
    </xf>
    <xf numFmtId="0" fontId="13" fillId="32" borderId="27" xfId="0" applyFont="1" applyFill="1" applyBorder="1" applyAlignment="1" applyProtection="1">
      <alignment horizontal="center" vertical="center" wrapText="1"/>
      <protection/>
    </xf>
    <xf numFmtId="0" fontId="13" fillId="32" borderId="34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4" fillId="28" borderId="0" xfId="0" applyFont="1" applyFill="1" applyAlignment="1" applyProtection="1">
      <alignment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2" fillId="0" borderId="24" xfId="53" applyBorder="1" applyAlignment="1" applyProtection="1">
      <alignment horizontal="center" vertical="center" wrapText="1"/>
      <protection locked="0"/>
    </xf>
    <xf numFmtId="0" fontId="3" fillId="0" borderId="49" xfId="53" applyFont="1" applyFill="1" applyBorder="1" applyAlignment="1" applyProtection="1">
      <alignment horizontal="center" vertical="center" wrapText="1"/>
      <protection locked="0"/>
    </xf>
    <xf numFmtId="0" fontId="3" fillId="0" borderId="50" xfId="53" applyFont="1" applyFill="1" applyBorder="1" applyAlignment="1" applyProtection="1">
      <alignment horizontal="center" vertical="center" wrapText="1"/>
      <protection locked="0"/>
    </xf>
    <xf numFmtId="0" fontId="3" fillId="0" borderId="51" xfId="53" applyFont="1" applyFill="1" applyBorder="1" applyAlignment="1" applyProtection="1">
      <alignment horizontal="center" vertical="center" wrapText="1"/>
      <protection locked="0"/>
    </xf>
    <xf numFmtId="0" fontId="19" fillId="30" borderId="33" xfId="0" applyFont="1" applyFill="1" applyBorder="1" applyAlignment="1" applyProtection="1">
      <alignment horizontal="center" vertical="center" wrapText="1"/>
      <protection locked="0"/>
    </xf>
    <xf numFmtId="0" fontId="19" fillId="30" borderId="24" xfId="0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5" fillId="0" borderId="28" xfId="0" applyFont="1" applyBorder="1" applyAlignment="1">
      <alignment/>
    </xf>
    <xf numFmtId="0" fontId="25" fillId="0" borderId="11" xfId="0" applyFont="1" applyBorder="1" applyAlignment="1">
      <alignment/>
    </xf>
    <xf numFmtId="0" fontId="21" fillId="29" borderId="22" xfId="0" applyFont="1" applyFill="1" applyBorder="1" applyAlignment="1">
      <alignment horizontal="left" vertical="center" wrapText="1"/>
    </xf>
    <xf numFmtId="0" fontId="21" fillId="29" borderId="28" xfId="0" applyFont="1" applyFill="1" applyBorder="1" applyAlignment="1">
      <alignment horizontal="left" vertical="center" wrapText="1"/>
    </xf>
    <xf numFmtId="0" fontId="21" fillId="29" borderId="11" xfId="0" applyFont="1" applyFill="1" applyBorder="1" applyAlignment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" fillId="29" borderId="27" xfId="0" applyFont="1" applyFill="1" applyBorder="1" applyAlignment="1" applyProtection="1">
      <alignment horizontal="center" vertical="center" wrapText="1"/>
      <protection locked="0"/>
    </xf>
    <xf numFmtId="0" fontId="2" fillId="29" borderId="36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1" fillId="29" borderId="22" xfId="0" applyFont="1" applyFill="1" applyBorder="1" applyAlignment="1">
      <alignment horizontal="center" vertical="center" wrapText="1"/>
    </xf>
    <xf numFmtId="0" fontId="21" fillId="29" borderId="28" xfId="0" applyFont="1" applyFill="1" applyBorder="1" applyAlignment="1">
      <alignment horizontal="center" vertical="center" wrapText="1"/>
    </xf>
    <xf numFmtId="0" fontId="21" fillId="29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13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43" xfId="53" applyBorder="1" applyAlignment="1" applyProtection="1">
      <alignment horizontal="center"/>
      <protection locked="0"/>
    </xf>
    <xf numFmtId="0" fontId="2" fillId="0" borderId="24" xfId="53" applyBorder="1" applyAlignment="1" applyProtection="1">
      <alignment horizontal="center"/>
      <protection locked="0"/>
    </xf>
    <xf numFmtId="0" fontId="18" fillId="29" borderId="49" xfId="53" applyFont="1" applyFill="1" applyBorder="1" applyAlignment="1" applyProtection="1">
      <alignment horizontal="center" vertical="center"/>
      <protection locked="0"/>
    </xf>
    <xf numFmtId="0" fontId="18" fillId="29" borderId="50" xfId="53" applyFont="1" applyFill="1" applyBorder="1" applyAlignment="1" applyProtection="1">
      <alignment horizontal="center" vertical="center"/>
      <protection locked="0"/>
    </xf>
    <xf numFmtId="0" fontId="18" fillId="29" borderId="53" xfId="53" applyFont="1" applyFill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44" xfId="0" applyFont="1" applyBorder="1" applyAlignment="1" applyProtection="1">
      <alignment/>
      <protection locked="0"/>
    </xf>
    <xf numFmtId="0" fontId="19" fillId="0" borderId="45" xfId="0" applyFont="1" applyBorder="1" applyAlignment="1" applyProtection="1">
      <alignment/>
      <protection locked="0"/>
    </xf>
    <xf numFmtId="0" fontId="19" fillId="0" borderId="27" xfId="0" applyFont="1" applyFill="1" applyBorder="1" applyAlignment="1" applyProtection="1">
      <alignment/>
      <protection locked="0"/>
    </xf>
    <xf numFmtId="0" fontId="19" fillId="0" borderId="34" xfId="0" applyFont="1" applyFill="1" applyBorder="1" applyAlignment="1" applyProtection="1">
      <alignment/>
      <protection locked="0"/>
    </xf>
    <xf numFmtId="0" fontId="19" fillId="0" borderId="35" xfId="0" applyFont="1" applyFill="1" applyBorder="1" applyAlignment="1" applyProtection="1">
      <alignment/>
      <protection locked="0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9" fillId="0" borderId="10" xfId="53" applyFont="1" applyFill="1" applyBorder="1" applyAlignment="1" applyProtection="1">
      <alignment horizontal="center" vertical="center"/>
      <protection locked="0"/>
    </xf>
    <xf numFmtId="0" fontId="20" fillId="0" borderId="54" xfId="0" applyFont="1" applyBorder="1" applyAlignment="1" applyProtection="1">
      <alignment horizontal="center" vertical="center" wrapText="1"/>
      <protection locked="0"/>
    </xf>
    <xf numFmtId="0" fontId="20" fillId="0" borderId="33" xfId="0" applyFont="1" applyBorder="1" applyAlignment="1" applyProtection="1">
      <alignment horizontal="center" vertical="center" wrapText="1"/>
      <protection locked="0"/>
    </xf>
    <xf numFmtId="0" fontId="20" fillId="0" borderId="24" xfId="0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9" fillId="0" borderId="10" xfId="53" applyFont="1" applyFill="1" applyBorder="1" applyAlignment="1" applyProtection="1">
      <alignment horizontal="center" vertical="center" wrapText="1"/>
      <protection locked="0"/>
    </xf>
    <xf numFmtId="0" fontId="19" fillId="0" borderId="18" xfId="53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/>
    </xf>
    <xf numFmtId="0" fontId="13" fillId="30" borderId="22" xfId="0" applyFont="1" applyFill="1" applyBorder="1" applyAlignment="1" applyProtection="1">
      <alignment horizontal="center" vertical="center" textRotation="90" wrapText="1"/>
      <protection/>
    </xf>
    <xf numFmtId="0" fontId="13" fillId="30" borderId="28" xfId="0" applyFont="1" applyFill="1" applyBorder="1" applyAlignment="1" applyProtection="1">
      <alignment horizontal="center" vertical="center" textRotation="90" wrapText="1"/>
      <protection/>
    </xf>
    <xf numFmtId="0" fontId="13" fillId="30" borderId="11" xfId="0" applyFont="1" applyFill="1" applyBorder="1" applyAlignment="1" applyProtection="1">
      <alignment horizontal="center" vertical="center" textRotation="90" wrapText="1"/>
      <protection/>
    </xf>
    <xf numFmtId="0" fontId="12" fillId="22" borderId="27" xfId="0" applyFont="1" applyFill="1" applyBorder="1" applyAlignment="1" applyProtection="1">
      <alignment horizontal="center" vertical="center" wrapText="1"/>
      <protection/>
    </xf>
    <xf numFmtId="0" fontId="13" fillId="32" borderId="36" xfId="0" applyFont="1" applyFill="1" applyBorder="1" applyAlignment="1" applyProtection="1">
      <alignment horizontal="center" vertical="center" wrapText="1"/>
      <protection/>
    </xf>
    <xf numFmtId="0" fontId="16" fillId="29" borderId="4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4" fillId="0" borderId="55" xfId="54" applyFont="1" applyFill="1" applyBorder="1" applyAlignment="1">
      <alignment horizontal="center" vertical="center" wrapText="1"/>
      <protection/>
    </xf>
    <xf numFmtId="0" fontId="4" fillId="0" borderId="29" xfId="54" applyFont="1" applyFill="1" applyBorder="1" applyAlignment="1">
      <alignment horizontal="center" vertical="center" wrapText="1"/>
      <protection/>
    </xf>
    <xf numFmtId="0" fontId="4" fillId="0" borderId="30" xfId="54" applyFont="1" applyFill="1" applyBorder="1" applyAlignment="1">
      <alignment horizontal="center" vertical="center" wrapText="1"/>
      <protection/>
    </xf>
    <xf numFmtId="0" fontId="4" fillId="0" borderId="56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57" xfId="54" applyFont="1" applyFill="1" applyBorder="1" applyAlignment="1">
      <alignment horizontal="center" vertical="center" wrapText="1"/>
      <protection/>
    </xf>
    <xf numFmtId="0" fontId="4" fillId="0" borderId="58" xfId="54" applyFont="1" applyFill="1" applyBorder="1" applyAlignment="1">
      <alignment horizontal="center" vertical="center" wrapText="1"/>
      <protection/>
    </xf>
    <xf numFmtId="0" fontId="4" fillId="0" borderId="59" xfId="54" applyFont="1" applyFill="1" applyBorder="1" applyAlignment="1">
      <alignment horizontal="center" vertical="center" wrapText="1"/>
      <protection/>
    </xf>
    <xf numFmtId="0" fontId="4" fillId="0" borderId="60" xfId="54" applyFont="1" applyFill="1" applyBorder="1" applyAlignment="1">
      <alignment horizontal="center" vertical="center" wrapText="1"/>
      <protection/>
    </xf>
    <xf numFmtId="0" fontId="4" fillId="0" borderId="61" xfId="54" applyFont="1" applyFill="1" applyBorder="1" applyAlignment="1">
      <alignment horizontal="center" vertical="center" wrapText="1"/>
      <protection/>
    </xf>
    <xf numFmtId="0" fontId="4" fillId="0" borderId="40" xfId="54" applyFont="1" applyFill="1" applyBorder="1" applyAlignment="1">
      <alignment horizontal="center" vertical="center" wrapText="1"/>
      <protection/>
    </xf>
    <xf numFmtId="0" fontId="4" fillId="0" borderId="62" xfId="54" applyFont="1" applyFill="1" applyBorder="1" applyAlignment="1">
      <alignment horizontal="center" vertical="center" wrapText="1"/>
      <protection/>
    </xf>
    <xf numFmtId="0" fontId="2" fillId="0" borderId="17" xfId="53" applyFont="1" applyFill="1" applyBorder="1" applyAlignment="1">
      <alignment horizontal="center" vertical="center" wrapText="1"/>
      <protection/>
    </xf>
    <xf numFmtId="0" fontId="2" fillId="0" borderId="11" xfId="53" applyBorder="1" applyAlignment="1">
      <alignment horizontal="center" vertical="center" wrapText="1"/>
      <protection/>
    </xf>
    <xf numFmtId="0" fontId="2" fillId="0" borderId="10" xfId="53" applyBorder="1" applyAlignment="1">
      <alignment horizontal="center" vertical="center"/>
      <protection/>
    </xf>
    <xf numFmtId="0" fontId="2" fillId="0" borderId="10" xfId="53" applyFill="1" applyBorder="1" applyAlignment="1">
      <alignment horizontal="center" vertical="center" wrapText="1"/>
      <protection/>
    </xf>
    <xf numFmtId="0" fontId="2" fillId="0" borderId="10" xfId="53" applyFill="1" applyBorder="1" applyAlignment="1">
      <alignment horizontal="center" vertical="center"/>
      <protection/>
    </xf>
    <xf numFmtId="0" fontId="10" fillId="24" borderId="11" xfId="53" applyFont="1" applyFill="1" applyBorder="1" applyAlignment="1">
      <alignment horizontal="center" vertical="center"/>
      <protection/>
    </xf>
    <xf numFmtId="0" fontId="10" fillId="24" borderId="12" xfId="53" applyFont="1" applyFill="1" applyBorder="1" applyAlignment="1">
      <alignment horizontal="center" vertical="center"/>
      <protection/>
    </xf>
    <xf numFmtId="0" fontId="10" fillId="24" borderId="24" xfId="53" applyFont="1" applyFill="1" applyBorder="1" applyAlignment="1">
      <alignment horizontal="center" vertical="center"/>
      <protection/>
    </xf>
    <xf numFmtId="0" fontId="10" fillId="24" borderId="19" xfId="53" applyFont="1" applyFill="1" applyBorder="1" applyAlignment="1">
      <alignment horizontal="center" vertical="center"/>
      <protection/>
    </xf>
    <xf numFmtId="0" fontId="10" fillId="24" borderId="63" xfId="53" applyFont="1" applyFill="1" applyBorder="1" applyAlignment="1">
      <alignment horizontal="center" vertical="center"/>
      <protection/>
    </xf>
    <xf numFmtId="0" fontId="10" fillId="24" borderId="64" xfId="53" applyFont="1" applyFill="1" applyBorder="1" applyAlignment="1">
      <alignment horizontal="center" vertical="center"/>
      <protection/>
    </xf>
    <xf numFmtId="0" fontId="10" fillId="24" borderId="65" xfId="53" applyFont="1" applyFill="1" applyBorder="1" applyAlignment="1">
      <alignment horizontal="center" vertical="center"/>
      <protection/>
    </xf>
    <xf numFmtId="0" fontId="2" fillId="0" borderId="24" xfId="53" applyFont="1" applyFill="1" applyBorder="1" applyAlignment="1">
      <alignment horizontal="center" vertical="center" wrapText="1"/>
      <protection/>
    </xf>
    <xf numFmtId="0" fontId="10" fillId="24" borderId="13" xfId="53" applyFont="1" applyFill="1" applyBorder="1" applyAlignment="1">
      <alignment horizontal="center" vertical="center" wrapText="1"/>
      <protection/>
    </xf>
    <xf numFmtId="0" fontId="10" fillId="24" borderId="20" xfId="53" applyFont="1" applyFill="1" applyBorder="1" applyAlignment="1">
      <alignment horizontal="center" vertical="center" wrapText="1"/>
      <protection/>
    </xf>
    <xf numFmtId="0" fontId="2" fillId="0" borderId="19" xfId="53" applyFont="1" applyFill="1" applyBorder="1" applyAlignment="1">
      <alignment horizontal="center" vertical="center" wrapText="1"/>
      <protection/>
    </xf>
    <xf numFmtId="0" fontId="2" fillId="0" borderId="10" xfId="53" applyBorder="1" applyAlignment="1">
      <alignment horizontal="center" vertical="center" wrapText="1"/>
      <protection/>
    </xf>
    <xf numFmtId="0" fontId="2" fillId="0" borderId="12" xfId="53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FORMATOS" xfId="53"/>
    <cellStyle name="Normal_Mapa de riesgos de INGEOMIN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0">
    <dxf>
      <fill>
        <patternFill patternType="solid">
          <fgColor indexed="51"/>
          <bgColor indexed="5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25"/>
          <bgColor indexed="6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25"/>
          <bgColor indexed="6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3"/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0</xdr:col>
      <xdr:colOff>1009650</xdr:colOff>
      <xdr:row>1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9525</xdr:rowOff>
    </xdr:from>
    <xdr:to>
      <xdr:col>0</xdr:col>
      <xdr:colOff>1590675</xdr:colOff>
      <xdr:row>1</xdr:row>
      <xdr:rowOff>342900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525"/>
          <a:ext cx="1162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19050</xdr:rowOff>
    </xdr:from>
    <xdr:to>
      <xdr:col>0</xdr:col>
      <xdr:colOff>1514475</xdr:colOff>
      <xdr:row>1</xdr:row>
      <xdr:rowOff>533400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333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0</xdr:col>
      <xdr:colOff>1038225</xdr:colOff>
      <xdr:row>1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85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76"/>
  <sheetViews>
    <sheetView tabSelected="1" zoomScale="75" zoomScaleNormal="75" zoomScalePageLayoutView="0" workbookViewId="0" topLeftCell="A1">
      <selection activeCell="A1" sqref="A1:A2"/>
    </sheetView>
  </sheetViews>
  <sheetFormatPr defaultColWidth="11.421875" defaultRowHeight="13.5"/>
  <cols>
    <col min="1" max="1" width="22.57421875" style="85" customWidth="1"/>
    <col min="2" max="2" width="26.8515625" style="88" customWidth="1"/>
    <col min="3" max="3" width="8.7109375" style="85" customWidth="1"/>
    <col min="4" max="4" width="19.140625" style="85" customWidth="1"/>
    <col min="5" max="5" width="13.00390625" style="85" customWidth="1"/>
    <col min="6" max="6" width="11.421875" style="85" customWidth="1"/>
    <col min="7" max="7" width="9.8515625" style="85" customWidth="1"/>
    <col min="8" max="8" width="11.7109375" style="85" customWidth="1"/>
    <col min="9" max="9" width="16.8515625" style="85" customWidth="1"/>
    <col min="10" max="10" width="11.7109375" style="85" customWidth="1"/>
    <col min="11" max="11" width="15.28125" style="85" customWidth="1"/>
    <col min="12" max="12" width="9.421875" style="85" customWidth="1"/>
    <col min="13" max="13" width="13.7109375" style="85" customWidth="1"/>
    <col min="14" max="14" width="6.28125" style="85" customWidth="1"/>
    <col min="15" max="15" width="16.57421875" style="85" customWidth="1"/>
    <col min="16" max="16" width="17.00390625" style="85" customWidth="1"/>
    <col min="17" max="64" width="11.421875" style="111" customWidth="1"/>
    <col min="65" max="16384" width="11.421875" style="85" customWidth="1"/>
  </cols>
  <sheetData>
    <row r="1" spans="1:16" ht="45.75" customHeight="1">
      <c r="A1" s="257"/>
      <c r="B1" s="291" t="s">
        <v>122</v>
      </c>
      <c r="C1" s="292"/>
      <c r="D1" s="292"/>
      <c r="E1" s="292"/>
      <c r="F1" s="292"/>
      <c r="G1" s="292"/>
      <c r="H1" s="293"/>
      <c r="I1" s="160"/>
      <c r="J1" s="160"/>
      <c r="K1" s="160"/>
      <c r="L1" s="160"/>
      <c r="M1" s="160"/>
      <c r="N1" s="160"/>
      <c r="O1" s="160"/>
      <c r="P1" s="161"/>
    </row>
    <row r="2" spans="1:16" ht="32.25" customHeight="1">
      <c r="A2" s="290"/>
      <c r="B2" s="69" t="s">
        <v>30</v>
      </c>
      <c r="C2" s="69" t="s">
        <v>33</v>
      </c>
      <c r="D2" s="69" t="s">
        <v>31</v>
      </c>
      <c r="E2" s="69"/>
      <c r="F2" s="135" t="s">
        <v>32</v>
      </c>
      <c r="G2" s="131">
        <v>2</v>
      </c>
      <c r="H2" s="131"/>
      <c r="I2" s="131"/>
      <c r="J2" s="131"/>
      <c r="K2" s="131"/>
      <c r="L2" s="131"/>
      <c r="M2" s="131"/>
      <c r="N2" s="131"/>
      <c r="O2" s="131"/>
      <c r="P2" s="162"/>
    </row>
    <row r="3" spans="1:80" s="156" customFormat="1" ht="31.5" customHeight="1">
      <c r="A3" s="294" t="s">
        <v>12</v>
      </c>
      <c r="B3" s="268" t="s">
        <v>13</v>
      </c>
      <c r="C3" s="268" t="s">
        <v>15</v>
      </c>
      <c r="D3" s="268" t="s">
        <v>16</v>
      </c>
      <c r="E3" s="268" t="s">
        <v>56</v>
      </c>
      <c r="F3" s="268" t="s">
        <v>17</v>
      </c>
      <c r="G3" s="268" t="s">
        <v>18</v>
      </c>
      <c r="H3" s="268" t="s">
        <v>19</v>
      </c>
      <c r="I3" s="268" t="s">
        <v>20</v>
      </c>
      <c r="J3" s="263" t="s">
        <v>22</v>
      </c>
      <c r="K3" s="253"/>
      <c r="L3" s="253"/>
      <c r="M3" s="253"/>
      <c r="N3" s="253"/>
      <c r="O3" s="253"/>
      <c r="P3" s="254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2"/>
      <c r="BV3" s="112"/>
      <c r="BW3" s="112"/>
      <c r="BX3" s="112"/>
      <c r="BY3" s="112"/>
      <c r="BZ3" s="112"/>
      <c r="CA3" s="112"/>
      <c r="CB3" s="112"/>
    </row>
    <row r="4" spans="1:80" s="156" customFormat="1" ht="57.75" customHeight="1">
      <c r="A4" s="295"/>
      <c r="B4" s="269"/>
      <c r="C4" s="269"/>
      <c r="D4" s="269"/>
      <c r="E4" s="269"/>
      <c r="F4" s="269"/>
      <c r="G4" s="269"/>
      <c r="H4" s="269"/>
      <c r="I4" s="269"/>
      <c r="J4" s="157" t="s">
        <v>133</v>
      </c>
      <c r="K4" s="158" t="s">
        <v>79</v>
      </c>
      <c r="L4" s="157" t="s">
        <v>133</v>
      </c>
      <c r="M4" s="158" t="s">
        <v>78</v>
      </c>
      <c r="N4" s="158"/>
      <c r="O4" s="158" t="s">
        <v>80</v>
      </c>
      <c r="P4" s="159" t="s">
        <v>21</v>
      </c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64" s="86" customFormat="1" ht="114" customHeight="1">
      <c r="A5" s="261" t="s">
        <v>11</v>
      </c>
      <c r="B5" s="188" t="s">
        <v>177</v>
      </c>
      <c r="C5" s="163" t="s">
        <v>124</v>
      </c>
      <c r="D5" s="186" t="s">
        <v>189</v>
      </c>
      <c r="E5" s="133" t="s">
        <v>59</v>
      </c>
      <c r="F5" s="166" t="s">
        <v>124</v>
      </c>
      <c r="G5" s="166" t="s">
        <v>125</v>
      </c>
      <c r="H5" s="166" t="s">
        <v>124</v>
      </c>
      <c r="I5" s="166" t="s">
        <v>130</v>
      </c>
      <c r="J5" s="133">
        <v>3</v>
      </c>
      <c r="K5" s="164" t="str">
        <f>IF(J5=1,"BAJA",IF(J5=2,"MEDIA",IF(J5=3,"ALTA","")))</f>
        <v>ALTA</v>
      </c>
      <c r="L5" s="133">
        <v>10</v>
      </c>
      <c r="M5" s="164" t="str">
        <f>IF(L5=5,"LEVE",IF(L5=10,"MODERADO",IF(L5=20,"CATASTROFICO","")))</f>
        <v>MODERADO</v>
      </c>
      <c r="N5" s="164">
        <f>J5*L5</f>
        <v>30</v>
      </c>
      <c r="O5" s="165" t="str">
        <f>IF(N5=5,"ZONA DE RIESGO ACEPTABLE",IF(N5=10,"ZONA DE RIESGO TOLERABLE",IF(N5=15,"ZONA DE RIESGO MODERADO",IF(N5=20,"ZONA DE RIESGO MODERADO",IF(N5=30,"ZONA DE RIESGO IMPORTANTE","INACEPTABLE")))))</f>
        <v>ZONA DE RIESGO IMPORTANTE</v>
      </c>
      <c r="P5" s="167" t="s">
        <v>115</v>
      </c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64" s="86" customFormat="1" ht="140.25" customHeight="1">
      <c r="A6" s="261"/>
      <c r="B6" s="188" t="s">
        <v>178</v>
      </c>
      <c r="C6" s="75" t="s">
        <v>125</v>
      </c>
      <c r="D6" s="130"/>
      <c r="E6" s="87"/>
      <c r="F6" s="128" t="s">
        <v>125</v>
      </c>
      <c r="G6" s="128" t="s">
        <v>125</v>
      </c>
      <c r="H6" s="128" t="s">
        <v>125</v>
      </c>
      <c r="I6" s="128" t="s">
        <v>132</v>
      </c>
      <c r="J6" s="87">
        <v>1</v>
      </c>
      <c r="K6" s="77" t="str">
        <f>IF(J6=1,"BAJA",IF(J6=2,"MEDIA",IF(J6=3,"ALTA","")))</f>
        <v>BAJA</v>
      </c>
      <c r="L6" s="87">
        <v>10</v>
      </c>
      <c r="M6" s="77" t="str">
        <f>IF(L6=5,"LEVE",IF(L6=10,"MODERADO",IF(L6=20,"CATASTROFICO","")))</f>
        <v>MODERADO</v>
      </c>
      <c r="N6" s="77">
        <f>J6*L6</f>
        <v>10</v>
      </c>
      <c r="O6" s="165" t="str">
        <f>IF(N6=5,"ZONA DE RIESGO ACEPTABLE",IF(N6=10,"ZONA DE RIESGO TOLERABLE",IF(N6=15,"ZONA DE RIESGO MODERADO",IF(N6=20,"ZONA DE RIESGO MODERADO",IF(N6=30,"ZONA DE RIESGO IMPORTANTE","INACEPTABLE")))))</f>
        <v>ZONA DE RIESGO TOLERABLE</v>
      </c>
      <c r="P6" s="129" t="s">
        <v>115</v>
      </c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</row>
    <row r="7" spans="1:64" s="86" customFormat="1" ht="78.75" customHeight="1">
      <c r="A7" s="261"/>
      <c r="B7" s="188" t="s">
        <v>186</v>
      </c>
      <c r="C7" s="75" t="s">
        <v>125</v>
      </c>
      <c r="D7" s="130"/>
      <c r="E7" s="87"/>
      <c r="F7" s="128" t="s">
        <v>125</v>
      </c>
      <c r="G7" s="128" t="s">
        <v>125</v>
      </c>
      <c r="H7" s="128" t="s">
        <v>125</v>
      </c>
      <c r="I7" s="128" t="s">
        <v>132</v>
      </c>
      <c r="J7" s="87">
        <v>3</v>
      </c>
      <c r="K7" s="77" t="str">
        <f>IF(J7=1,"BAJA",IF(J7=2,"MEDIA",IF(J7=3,"ALTA","")))</f>
        <v>ALTA</v>
      </c>
      <c r="L7" s="87">
        <v>10</v>
      </c>
      <c r="M7" s="77" t="str">
        <f>IF(L7=5,"LEVE",IF(L7=10,"MODERADO",IF(L7=20,"CATASTROFICO","")))</f>
        <v>MODERADO</v>
      </c>
      <c r="N7" s="77"/>
      <c r="O7" s="165" t="str">
        <f>IF(N7=5,"ZONA DE RIESGO ACEPTABLE",IF(N7=10,"ZONA DE RIESGO TOLERABLE",IF(N7=15,"ZONA DE RIESGO MODERADO",IF(N7=20,"ZONA DE RIESGO MODERADO",IF(N7=30,"ZONA DE RIESGO IMPORTANTE","INACEPTABLE")))))</f>
        <v>INACEPTABLE</v>
      </c>
      <c r="P7" s="129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</row>
    <row r="8" spans="1:64" s="86" customFormat="1" ht="80.25" customHeight="1">
      <c r="A8" s="261"/>
      <c r="B8" s="198" t="s">
        <v>179</v>
      </c>
      <c r="C8" s="191" t="s">
        <v>125</v>
      </c>
      <c r="D8" s="192"/>
      <c r="E8" s="128"/>
      <c r="F8" s="128" t="s">
        <v>124</v>
      </c>
      <c r="G8" s="128" t="s">
        <v>125</v>
      </c>
      <c r="H8" s="128" t="s">
        <v>124</v>
      </c>
      <c r="I8" s="128" t="s">
        <v>132</v>
      </c>
      <c r="J8" s="128">
        <v>3</v>
      </c>
      <c r="K8" s="193" t="str">
        <f>IF(J8=1,"BAJA",IF(J8=2,"MEDIA",IF(J8=3,"ALTA","")))</f>
        <v>ALTA</v>
      </c>
      <c r="L8" s="128">
        <v>10</v>
      </c>
      <c r="M8" s="193" t="str">
        <f>IF(L8=5,"LEVE",IF(L8=10,"MODERADO",IF(L8=20,"CATASTROFICO","")))</f>
        <v>MODERADO</v>
      </c>
      <c r="N8" s="193">
        <f>J8*L8</f>
        <v>30</v>
      </c>
      <c r="O8" s="194" t="str">
        <f>IF(N8=5,"ZONA DE RIESGO ACEPTABLE",IF(N8=10,"ZONA DE RIESGO TOLERABLE",IF(N8=15,"ZONA DE RIESGO MODERADO",IF(N8=20,"ZONA DE RIESGO MODERADO",IF(N8=30,"ZONA DE RIESGO IMPORTANTE","INACEPTABLE")))))</f>
        <v>ZONA DE RIESGO IMPORTANTE</v>
      </c>
      <c r="P8" s="129" t="s">
        <v>115</v>
      </c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</row>
    <row r="9" spans="1:64" s="86" customFormat="1" ht="80.25" customHeight="1">
      <c r="A9" s="284" t="s">
        <v>204</v>
      </c>
      <c r="B9" s="196" t="s">
        <v>206</v>
      </c>
      <c r="C9" s="75" t="s">
        <v>125</v>
      </c>
      <c r="D9" s="76"/>
      <c r="E9" s="87"/>
      <c r="F9" s="87" t="s">
        <v>125</v>
      </c>
      <c r="G9" s="87" t="s">
        <v>125</v>
      </c>
      <c r="H9" s="87" t="s">
        <v>125</v>
      </c>
      <c r="I9" s="87" t="s">
        <v>132</v>
      </c>
      <c r="J9" s="87"/>
      <c r="K9" s="193">
        <f aca="true" t="shared" si="0" ref="K9:K28">IF(J9=1,"BAJA",IF(J9=2,"MEDIA",IF(J9=3,"ALTA","")))</f>
      </c>
      <c r="L9" s="128">
        <v>10</v>
      </c>
      <c r="M9" s="193" t="str">
        <f aca="true" t="shared" si="1" ref="M9:M28">IF(L9=5,"LEVE",IF(L9=10,"MODERADO",IF(L9=20,"CATASTROFICO","")))</f>
        <v>MODERADO</v>
      </c>
      <c r="N9" s="193">
        <f aca="true" t="shared" si="2" ref="N9:N28">J9*L9</f>
        <v>0</v>
      </c>
      <c r="O9" s="194" t="str">
        <f aca="true" t="shared" si="3" ref="O9:O28">IF(N9=5,"ZONA DE RIESGO ACEPTABLE",IF(N9=10,"ZONA DE RIESGO TOLERABLE",IF(N9=15,"ZONA DE RIESGO MODERADO",IF(N9=20,"ZONA DE RIESGO MODERADO",IF(N9=30,"ZONA DE RIESGO IMPORTANTE","INACEPTABLE")))))</f>
        <v>INACEPTABLE</v>
      </c>
      <c r="P9" s="129" t="s">
        <v>115</v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</row>
    <row r="10" spans="1:64" s="86" customFormat="1" ht="80.25" customHeight="1">
      <c r="A10" s="284"/>
      <c r="B10" s="196" t="s">
        <v>216</v>
      </c>
      <c r="C10" s="75"/>
      <c r="D10" s="76"/>
      <c r="E10" s="87"/>
      <c r="F10" s="87"/>
      <c r="G10" s="87"/>
      <c r="H10" s="87"/>
      <c r="I10" s="87"/>
      <c r="J10" s="87"/>
      <c r="K10" s="193">
        <f t="shared" si="0"/>
      </c>
      <c r="L10" s="128">
        <v>5</v>
      </c>
      <c r="M10" s="193" t="str">
        <f t="shared" si="1"/>
        <v>LEVE</v>
      </c>
      <c r="N10" s="193">
        <f t="shared" si="2"/>
        <v>0</v>
      </c>
      <c r="O10" s="194" t="str">
        <f t="shared" si="3"/>
        <v>INACEPTABLE</v>
      </c>
      <c r="P10" s="129" t="s">
        <v>115</v>
      </c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s="86" customFormat="1" ht="80.25" customHeight="1">
      <c r="A11" s="284"/>
      <c r="B11" s="197" t="s">
        <v>207</v>
      </c>
      <c r="C11" s="75"/>
      <c r="D11" s="76"/>
      <c r="E11" s="87"/>
      <c r="F11" s="87"/>
      <c r="G11" s="87"/>
      <c r="H11" s="87"/>
      <c r="I11" s="87"/>
      <c r="J11" s="87"/>
      <c r="K11" s="193">
        <f t="shared" si="0"/>
      </c>
      <c r="L11" s="128">
        <v>10</v>
      </c>
      <c r="M11" s="193" t="str">
        <f t="shared" si="1"/>
        <v>MODERADO</v>
      </c>
      <c r="N11" s="193">
        <f t="shared" si="2"/>
        <v>0</v>
      </c>
      <c r="O11" s="194" t="str">
        <f t="shared" si="3"/>
        <v>INACEPTABLE</v>
      </c>
      <c r="P11" s="129" t="s">
        <v>115</v>
      </c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s="86" customFormat="1" ht="80.25" customHeight="1">
      <c r="A12" s="284"/>
      <c r="B12" s="148" t="s">
        <v>208</v>
      </c>
      <c r="C12" s="75"/>
      <c r="D12" s="76"/>
      <c r="E12" s="87"/>
      <c r="F12" s="87"/>
      <c r="G12" s="87"/>
      <c r="H12" s="87"/>
      <c r="I12" s="87"/>
      <c r="J12" s="87"/>
      <c r="K12" s="193">
        <f t="shared" si="0"/>
      </c>
      <c r="L12" s="128">
        <v>10</v>
      </c>
      <c r="M12" s="193" t="str">
        <f t="shared" si="1"/>
        <v>MODERADO</v>
      </c>
      <c r="N12" s="193">
        <f t="shared" si="2"/>
        <v>0</v>
      </c>
      <c r="O12" s="194" t="str">
        <f t="shared" si="3"/>
        <v>INACEPTABLE</v>
      </c>
      <c r="P12" s="129" t="s">
        <v>115</v>
      </c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</row>
    <row r="13" spans="1:64" s="86" customFormat="1" ht="40.5" customHeight="1">
      <c r="A13" s="284"/>
      <c r="B13" s="148" t="s">
        <v>209</v>
      </c>
      <c r="C13" s="75"/>
      <c r="D13" s="76"/>
      <c r="E13" s="87"/>
      <c r="F13" s="87"/>
      <c r="G13" s="87"/>
      <c r="H13" s="87"/>
      <c r="I13" s="87"/>
      <c r="J13" s="87"/>
      <c r="K13" s="193">
        <f t="shared" si="0"/>
      </c>
      <c r="L13" s="128">
        <v>5</v>
      </c>
      <c r="M13" s="193" t="str">
        <f t="shared" si="1"/>
        <v>LEVE</v>
      </c>
      <c r="N13" s="193">
        <f t="shared" si="2"/>
        <v>0</v>
      </c>
      <c r="O13" s="194" t="str">
        <f t="shared" si="3"/>
        <v>INACEPTABLE</v>
      </c>
      <c r="P13" s="129" t="s">
        <v>115</v>
      </c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</row>
    <row r="14" spans="1:64" s="86" customFormat="1" ht="80.25" customHeight="1">
      <c r="A14" s="284"/>
      <c r="B14" s="148" t="s">
        <v>210</v>
      </c>
      <c r="C14" s="75"/>
      <c r="D14" s="76"/>
      <c r="E14" s="87"/>
      <c r="F14" s="87"/>
      <c r="G14" s="87"/>
      <c r="H14" s="87"/>
      <c r="I14" s="87"/>
      <c r="J14" s="87"/>
      <c r="K14" s="193">
        <f t="shared" si="0"/>
      </c>
      <c r="L14" s="128">
        <v>5</v>
      </c>
      <c r="M14" s="193" t="str">
        <f t="shared" si="1"/>
        <v>LEVE</v>
      </c>
      <c r="N14" s="193">
        <f t="shared" si="2"/>
        <v>0</v>
      </c>
      <c r="O14" s="194" t="str">
        <f t="shared" si="3"/>
        <v>INACEPTABLE</v>
      </c>
      <c r="P14" s="129" t="s">
        <v>115</v>
      </c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</row>
    <row r="15" spans="1:64" s="86" customFormat="1" ht="49.5" customHeight="1">
      <c r="A15" s="284"/>
      <c r="B15" s="148" t="s">
        <v>211</v>
      </c>
      <c r="C15" s="75"/>
      <c r="D15" s="76"/>
      <c r="E15" s="87"/>
      <c r="F15" s="87"/>
      <c r="G15" s="87"/>
      <c r="H15" s="87"/>
      <c r="I15" s="87"/>
      <c r="J15" s="87"/>
      <c r="K15" s="193">
        <f t="shared" si="0"/>
      </c>
      <c r="L15" s="128">
        <v>20</v>
      </c>
      <c r="M15" s="193" t="str">
        <f t="shared" si="1"/>
        <v>CATASTROFICO</v>
      </c>
      <c r="N15" s="193">
        <f t="shared" si="2"/>
        <v>0</v>
      </c>
      <c r="O15" s="194" t="str">
        <f t="shared" si="3"/>
        <v>INACEPTABLE</v>
      </c>
      <c r="P15" s="129" t="s">
        <v>115</v>
      </c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</row>
    <row r="16" spans="1:64" s="86" customFormat="1" ht="52.5" customHeight="1">
      <c r="A16" s="284"/>
      <c r="B16" s="148" t="s">
        <v>212</v>
      </c>
      <c r="C16" s="75"/>
      <c r="D16" s="76"/>
      <c r="E16" s="87"/>
      <c r="F16" s="87"/>
      <c r="G16" s="87"/>
      <c r="H16" s="87"/>
      <c r="I16" s="87"/>
      <c r="J16" s="87"/>
      <c r="K16" s="193">
        <f t="shared" si="0"/>
      </c>
      <c r="L16" s="128">
        <v>5</v>
      </c>
      <c r="M16" s="193" t="str">
        <f t="shared" si="1"/>
        <v>LEVE</v>
      </c>
      <c r="N16" s="193">
        <f t="shared" si="2"/>
        <v>0</v>
      </c>
      <c r="O16" s="194" t="str">
        <f t="shared" si="3"/>
        <v>INACEPTABLE</v>
      </c>
      <c r="P16" s="129" t="s">
        <v>115</v>
      </c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</row>
    <row r="17" spans="1:64" s="86" customFormat="1" ht="59.25" customHeight="1">
      <c r="A17" s="284"/>
      <c r="B17" s="148" t="s">
        <v>235</v>
      </c>
      <c r="C17" s="75"/>
      <c r="D17" s="76"/>
      <c r="E17" s="87"/>
      <c r="F17" s="87"/>
      <c r="G17" s="87"/>
      <c r="H17" s="87"/>
      <c r="I17" s="87"/>
      <c r="J17" s="87"/>
      <c r="K17" s="193">
        <f t="shared" si="0"/>
      </c>
      <c r="L17" s="128">
        <v>5</v>
      </c>
      <c r="M17" s="193" t="str">
        <f t="shared" si="1"/>
        <v>LEVE</v>
      </c>
      <c r="N17" s="193">
        <f t="shared" si="2"/>
        <v>0</v>
      </c>
      <c r="O17" s="194" t="str">
        <f t="shared" si="3"/>
        <v>INACEPTABLE</v>
      </c>
      <c r="P17" s="129" t="s">
        <v>115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</row>
    <row r="18" spans="1:64" s="86" customFormat="1" ht="59.25" customHeight="1">
      <c r="A18" s="284"/>
      <c r="B18" s="148" t="s">
        <v>240</v>
      </c>
      <c r="C18" s="75"/>
      <c r="D18" s="76"/>
      <c r="E18" s="87"/>
      <c r="F18" s="87"/>
      <c r="G18" s="87"/>
      <c r="H18" s="87"/>
      <c r="I18" s="87"/>
      <c r="J18" s="87"/>
      <c r="K18" s="193">
        <f t="shared" si="0"/>
      </c>
      <c r="L18" s="128">
        <v>5</v>
      </c>
      <c r="M18" s="193" t="str">
        <f t="shared" si="1"/>
        <v>LEVE</v>
      </c>
      <c r="N18" s="193">
        <f t="shared" si="2"/>
        <v>0</v>
      </c>
      <c r="O18" s="194" t="str">
        <f t="shared" si="3"/>
        <v>INACEPTABLE</v>
      </c>
      <c r="P18" s="129" t="s">
        <v>115</v>
      </c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</row>
    <row r="19" spans="1:64" s="86" customFormat="1" ht="116.25" customHeight="1">
      <c r="A19" s="286" t="s">
        <v>244</v>
      </c>
      <c r="B19" s="219" t="s">
        <v>250</v>
      </c>
      <c r="C19" s="223" t="s">
        <v>124</v>
      </c>
      <c r="D19" s="224" t="s">
        <v>267</v>
      </c>
      <c r="E19" s="225" t="s">
        <v>61</v>
      </c>
      <c r="F19" s="225" t="s">
        <v>124</v>
      </c>
      <c r="G19" s="225" t="s">
        <v>124</v>
      </c>
      <c r="H19" s="225" t="s">
        <v>124</v>
      </c>
      <c r="I19" s="225" t="s">
        <v>130</v>
      </c>
      <c r="J19" s="225">
        <v>2</v>
      </c>
      <c r="K19" s="193" t="str">
        <f t="shared" si="0"/>
        <v>MEDIA</v>
      </c>
      <c r="L19" s="128">
        <v>10</v>
      </c>
      <c r="M19" s="193" t="str">
        <f t="shared" si="1"/>
        <v>MODERADO</v>
      </c>
      <c r="N19" s="193">
        <f t="shared" si="2"/>
        <v>20</v>
      </c>
      <c r="O19" s="194" t="str">
        <f t="shared" si="3"/>
        <v>ZONA DE RIESGO MODERADO</v>
      </c>
      <c r="P19" s="129" t="s">
        <v>46</v>
      </c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</row>
    <row r="20" spans="1:64" s="86" customFormat="1" ht="71.25" customHeight="1">
      <c r="A20" s="288"/>
      <c r="B20" s="219" t="s">
        <v>253</v>
      </c>
      <c r="C20" s="223" t="s">
        <v>124</v>
      </c>
      <c r="D20" s="224" t="s">
        <v>268</v>
      </c>
      <c r="E20" s="225" t="s">
        <v>60</v>
      </c>
      <c r="F20" s="225" t="s">
        <v>125</v>
      </c>
      <c r="G20" s="225" t="s">
        <v>124</v>
      </c>
      <c r="H20" s="225" t="s">
        <v>124</v>
      </c>
      <c r="I20" s="225" t="s">
        <v>130</v>
      </c>
      <c r="J20" s="225">
        <v>1</v>
      </c>
      <c r="K20" s="193" t="str">
        <f t="shared" si="0"/>
        <v>BAJA</v>
      </c>
      <c r="L20" s="128">
        <v>10</v>
      </c>
      <c r="M20" s="193" t="str">
        <f t="shared" si="1"/>
        <v>MODERADO</v>
      </c>
      <c r="N20" s="193">
        <f t="shared" si="2"/>
        <v>10</v>
      </c>
      <c r="O20" s="194" t="str">
        <f t="shared" si="3"/>
        <v>ZONA DE RIESGO TOLERABLE</v>
      </c>
      <c r="P20" s="129" t="s">
        <v>115</v>
      </c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</row>
    <row r="21" spans="1:64" s="86" customFormat="1" ht="71.25" customHeight="1">
      <c r="A21" s="288"/>
      <c r="B21" s="220" t="s">
        <v>260</v>
      </c>
      <c r="C21" s="223" t="s">
        <v>124</v>
      </c>
      <c r="D21" s="224" t="s">
        <v>272</v>
      </c>
      <c r="E21" s="225" t="s">
        <v>59</v>
      </c>
      <c r="F21" s="225" t="s">
        <v>125</v>
      </c>
      <c r="G21" s="225" t="s">
        <v>124</v>
      </c>
      <c r="H21" s="225" t="s">
        <v>124</v>
      </c>
      <c r="I21" s="225" t="s">
        <v>130</v>
      </c>
      <c r="J21" s="225">
        <v>1</v>
      </c>
      <c r="K21" s="193" t="str">
        <f t="shared" si="0"/>
        <v>BAJA</v>
      </c>
      <c r="L21" s="128">
        <v>20</v>
      </c>
      <c r="M21" s="193" t="str">
        <f t="shared" si="1"/>
        <v>CATASTROFICO</v>
      </c>
      <c r="N21" s="193">
        <f t="shared" si="2"/>
        <v>20</v>
      </c>
      <c r="O21" s="194" t="str">
        <f t="shared" si="3"/>
        <v>ZONA DE RIESGO MODERADO</v>
      </c>
      <c r="P21" s="129" t="s">
        <v>115</v>
      </c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</row>
    <row r="22" spans="1:64" s="86" customFormat="1" ht="68.25" customHeight="1">
      <c r="A22" s="287"/>
      <c r="B22" s="206" t="s">
        <v>263</v>
      </c>
      <c r="C22" s="223" t="s">
        <v>124</v>
      </c>
      <c r="D22" s="224" t="s">
        <v>269</v>
      </c>
      <c r="E22" s="225" t="s">
        <v>59</v>
      </c>
      <c r="F22" s="225" t="s">
        <v>125</v>
      </c>
      <c r="G22" s="225" t="s">
        <v>124</v>
      </c>
      <c r="H22" s="225" t="s">
        <v>124</v>
      </c>
      <c r="I22" s="225" t="s">
        <v>130</v>
      </c>
      <c r="J22" s="225">
        <v>1</v>
      </c>
      <c r="K22" s="193" t="str">
        <f t="shared" si="0"/>
        <v>BAJA</v>
      </c>
      <c r="L22" s="128">
        <v>20</v>
      </c>
      <c r="M22" s="193" t="str">
        <f t="shared" si="1"/>
        <v>CATASTROFICO</v>
      </c>
      <c r="N22" s="193">
        <f t="shared" si="2"/>
        <v>20</v>
      </c>
      <c r="O22" s="194" t="str">
        <f t="shared" si="3"/>
        <v>ZONA DE RIESGO MODERADO</v>
      </c>
      <c r="P22" s="129" t="s">
        <v>115</v>
      </c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</row>
    <row r="23" spans="1:64" s="86" customFormat="1" ht="59.25" customHeight="1">
      <c r="A23" s="286" t="s">
        <v>279</v>
      </c>
      <c r="B23" s="228" t="s">
        <v>281</v>
      </c>
      <c r="C23" s="209" t="s">
        <v>125</v>
      </c>
      <c r="D23" s="76"/>
      <c r="E23" s="87" t="s">
        <v>59</v>
      </c>
      <c r="F23" s="87" t="s">
        <v>125</v>
      </c>
      <c r="G23" s="87" t="s">
        <v>125</v>
      </c>
      <c r="H23" s="87" t="s">
        <v>125</v>
      </c>
      <c r="I23" s="87" t="s">
        <v>132</v>
      </c>
      <c r="J23" s="87">
        <v>2</v>
      </c>
      <c r="K23" s="77" t="str">
        <f t="shared" si="0"/>
        <v>MEDIA</v>
      </c>
      <c r="L23" s="87">
        <v>10</v>
      </c>
      <c r="M23" s="77" t="str">
        <f t="shared" si="1"/>
        <v>MODERADO</v>
      </c>
      <c r="N23" s="77">
        <f t="shared" si="2"/>
        <v>20</v>
      </c>
      <c r="O23" s="236" t="str">
        <f t="shared" si="3"/>
        <v>ZONA DE RIESGO MODERADO</v>
      </c>
      <c r="P23" s="237" t="s">
        <v>115</v>
      </c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</row>
    <row r="24" spans="1:64" s="86" customFormat="1" ht="59.25" customHeight="1">
      <c r="A24" s="288"/>
      <c r="B24" s="228" t="s">
        <v>285</v>
      </c>
      <c r="C24" s="209" t="s">
        <v>125</v>
      </c>
      <c r="D24" s="76"/>
      <c r="E24" s="87" t="s">
        <v>59</v>
      </c>
      <c r="F24" s="87" t="s">
        <v>125</v>
      </c>
      <c r="G24" s="87" t="s">
        <v>125</v>
      </c>
      <c r="H24" s="87" t="s">
        <v>125</v>
      </c>
      <c r="I24" s="87" t="s">
        <v>132</v>
      </c>
      <c r="J24" s="87">
        <v>1</v>
      </c>
      <c r="K24" s="77" t="str">
        <f t="shared" si="0"/>
        <v>BAJA</v>
      </c>
      <c r="L24" s="87">
        <v>10</v>
      </c>
      <c r="M24" s="77" t="str">
        <f t="shared" si="1"/>
        <v>MODERADO</v>
      </c>
      <c r="N24" s="77">
        <f t="shared" si="2"/>
        <v>10</v>
      </c>
      <c r="O24" s="236" t="str">
        <f t="shared" si="3"/>
        <v>ZONA DE RIESGO TOLERABLE</v>
      </c>
      <c r="P24" s="237" t="s">
        <v>115</v>
      </c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</row>
    <row r="25" spans="1:64" s="86" customFormat="1" ht="59.25" customHeight="1">
      <c r="A25" s="288"/>
      <c r="B25" s="229" t="s">
        <v>286</v>
      </c>
      <c r="C25" s="209" t="s">
        <v>125</v>
      </c>
      <c r="D25" s="76"/>
      <c r="E25" s="87" t="s">
        <v>59</v>
      </c>
      <c r="F25" s="87" t="s">
        <v>125</v>
      </c>
      <c r="G25" s="87" t="s">
        <v>125</v>
      </c>
      <c r="H25" s="87" t="s">
        <v>125</v>
      </c>
      <c r="I25" s="87" t="s">
        <v>132</v>
      </c>
      <c r="J25" s="87">
        <v>2</v>
      </c>
      <c r="K25" s="77" t="str">
        <f t="shared" si="0"/>
        <v>MEDIA</v>
      </c>
      <c r="L25" s="87">
        <v>10</v>
      </c>
      <c r="M25" s="77" t="str">
        <f t="shared" si="1"/>
        <v>MODERADO</v>
      </c>
      <c r="N25" s="77">
        <f t="shared" si="2"/>
        <v>20</v>
      </c>
      <c r="O25" s="236" t="str">
        <f t="shared" si="3"/>
        <v>ZONA DE RIESGO MODERADO</v>
      </c>
      <c r="P25" s="237" t="s">
        <v>46</v>
      </c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</row>
    <row r="26" spans="1:64" s="86" customFormat="1" ht="59.25" customHeight="1">
      <c r="A26" s="287"/>
      <c r="B26" s="206" t="s">
        <v>290</v>
      </c>
      <c r="C26" s="209" t="s">
        <v>124</v>
      </c>
      <c r="D26" s="130" t="s">
        <v>296</v>
      </c>
      <c r="E26" s="87" t="s">
        <v>60</v>
      </c>
      <c r="F26" s="87" t="s">
        <v>124</v>
      </c>
      <c r="G26" s="87" t="s">
        <v>124</v>
      </c>
      <c r="H26" s="87" t="s">
        <v>124</v>
      </c>
      <c r="I26" s="87" t="s">
        <v>126</v>
      </c>
      <c r="J26" s="87">
        <v>3</v>
      </c>
      <c r="K26" s="77" t="str">
        <f t="shared" si="0"/>
        <v>ALTA</v>
      </c>
      <c r="L26" s="87">
        <v>10</v>
      </c>
      <c r="M26" s="77" t="str">
        <f t="shared" si="1"/>
        <v>MODERADO</v>
      </c>
      <c r="N26" s="77">
        <f t="shared" si="2"/>
        <v>30</v>
      </c>
      <c r="O26" s="236" t="str">
        <f t="shared" si="3"/>
        <v>ZONA DE RIESGO IMPORTANTE</v>
      </c>
      <c r="P26" s="237" t="s">
        <v>115</v>
      </c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s="86" customFormat="1" ht="59.25" customHeight="1">
      <c r="A27" s="286" t="s">
        <v>313</v>
      </c>
      <c r="B27" s="228" t="s">
        <v>315</v>
      </c>
      <c r="C27" s="209" t="s">
        <v>125</v>
      </c>
      <c r="D27" s="243"/>
      <c r="E27" s="211" t="s">
        <v>59</v>
      </c>
      <c r="F27" s="87" t="s">
        <v>125</v>
      </c>
      <c r="G27" s="212" t="s">
        <v>125</v>
      </c>
      <c r="H27" s="213" t="s">
        <v>125</v>
      </c>
      <c r="I27" s="213" t="s">
        <v>132</v>
      </c>
      <c r="J27" s="213">
        <v>2</v>
      </c>
      <c r="K27" s="77" t="str">
        <f t="shared" si="0"/>
        <v>MEDIA</v>
      </c>
      <c r="L27" s="213">
        <v>10</v>
      </c>
      <c r="M27" s="77" t="str">
        <f t="shared" si="1"/>
        <v>MODERADO</v>
      </c>
      <c r="N27" s="77">
        <f t="shared" si="2"/>
        <v>20</v>
      </c>
      <c r="O27" s="236" t="str">
        <f t="shared" si="3"/>
        <v>ZONA DE RIESGO MODERADO</v>
      </c>
      <c r="P27" s="216" t="s">
        <v>115</v>
      </c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</row>
    <row r="28" spans="1:64" s="86" customFormat="1" ht="59.25" customHeight="1">
      <c r="A28" s="287"/>
      <c r="B28" s="228" t="s">
        <v>318</v>
      </c>
      <c r="C28" s="209" t="s">
        <v>125</v>
      </c>
      <c r="D28" s="243"/>
      <c r="E28" s="211" t="s">
        <v>59</v>
      </c>
      <c r="F28" s="87" t="s">
        <v>125</v>
      </c>
      <c r="G28" s="212" t="s">
        <v>125</v>
      </c>
      <c r="H28" s="213" t="s">
        <v>125</v>
      </c>
      <c r="I28" s="213" t="s">
        <v>130</v>
      </c>
      <c r="J28" s="213">
        <v>1</v>
      </c>
      <c r="K28" s="77" t="str">
        <f t="shared" si="0"/>
        <v>BAJA</v>
      </c>
      <c r="L28" s="213">
        <v>10</v>
      </c>
      <c r="M28" s="77" t="str">
        <f t="shared" si="1"/>
        <v>MODERADO</v>
      </c>
      <c r="N28" s="77">
        <f t="shared" si="2"/>
        <v>10</v>
      </c>
      <c r="O28" s="236" t="str">
        <f t="shared" si="3"/>
        <v>ZONA DE RIESGO TOLERABLE</v>
      </c>
      <c r="P28" s="216" t="s">
        <v>115</v>
      </c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</row>
    <row r="29" spans="1:64" s="86" customFormat="1" ht="59.25" customHeight="1">
      <c r="A29" s="286" t="s">
        <v>325</v>
      </c>
      <c r="B29" s="242" t="s">
        <v>327</v>
      </c>
      <c r="C29" s="209"/>
      <c r="D29" s="243"/>
      <c r="E29" s="211"/>
      <c r="F29" s="87"/>
      <c r="G29" s="212"/>
      <c r="H29" s="213"/>
      <c r="I29" s="213"/>
      <c r="J29" s="213"/>
      <c r="K29" s="214"/>
      <c r="L29" s="213"/>
      <c r="M29" s="214"/>
      <c r="N29" s="214"/>
      <c r="O29" s="215"/>
      <c r="P29" s="216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64" s="86" customFormat="1" ht="59.25" customHeight="1">
      <c r="A30" s="288"/>
      <c r="B30" s="203" t="s">
        <v>328</v>
      </c>
      <c r="C30" s="209"/>
      <c r="D30" s="243"/>
      <c r="E30" s="211"/>
      <c r="F30" s="87"/>
      <c r="G30" s="212"/>
      <c r="H30" s="213"/>
      <c r="I30" s="213"/>
      <c r="J30" s="213"/>
      <c r="K30" s="214"/>
      <c r="L30" s="213"/>
      <c r="M30" s="214"/>
      <c r="N30" s="214"/>
      <c r="O30" s="215"/>
      <c r="P30" s="216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</row>
    <row r="31" spans="1:64" s="86" customFormat="1" ht="59.25" customHeight="1">
      <c r="A31" s="288"/>
      <c r="B31" s="228" t="s">
        <v>330</v>
      </c>
      <c r="C31" s="209"/>
      <c r="D31" s="243"/>
      <c r="E31" s="211"/>
      <c r="F31" s="87"/>
      <c r="G31" s="212"/>
      <c r="H31" s="213"/>
      <c r="I31" s="213"/>
      <c r="J31" s="213"/>
      <c r="K31" s="214"/>
      <c r="L31" s="213"/>
      <c r="M31" s="214"/>
      <c r="N31" s="214"/>
      <c r="O31" s="215"/>
      <c r="P31" s="216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</row>
    <row r="32" spans="1:64" s="86" customFormat="1" ht="59.25" customHeight="1">
      <c r="A32" s="288"/>
      <c r="B32" s="228" t="s">
        <v>335</v>
      </c>
      <c r="C32" s="209"/>
      <c r="D32" s="243"/>
      <c r="E32" s="211"/>
      <c r="F32" s="87"/>
      <c r="G32" s="212"/>
      <c r="H32" s="213"/>
      <c r="I32" s="213"/>
      <c r="J32" s="213"/>
      <c r="K32" s="214"/>
      <c r="L32" s="213"/>
      <c r="M32" s="214"/>
      <c r="N32" s="214"/>
      <c r="O32" s="215"/>
      <c r="P32" s="216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</row>
    <row r="33" spans="1:64" s="86" customFormat="1" ht="59.25" customHeight="1">
      <c r="A33" s="287"/>
      <c r="B33" s="228" t="s">
        <v>338</v>
      </c>
      <c r="C33" s="209"/>
      <c r="D33" s="243"/>
      <c r="E33" s="211"/>
      <c r="F33" s="87"/>
      <c r="G33" s="212"/>
      <c r="H33" s="213"/>
      <c r="I33" s="213"/>
      <c r="J33" s="213"/>
      <c r="K33" s="214"/>
      <c r="L33" s="213"/>
      <c r="M33" s="214"/>
      <c r="N33" s="214"/>
      <c r="O33" s="215"/>
      <c r="P33" s="216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</row>
    <row r="34" spans="1:64" s="86" customFormat="1" ht="59.25" customHeight="1">
      <c r="A34" s="208"/>
      <c r="B34" s="148"/>
      <c r="C34" s="209"/>
      <c r="D34" s="210"/>
      <c r="E34" s="211"/>
      <c r="F34" s="87"/>
      <c r="G34" s="212"/>
      <c r="H34" s="213"/>
      <c r="I34" s="213"/>
      <c r="J34" s="213"/>
      <c r="K34" s="214"/>
      <c r="L34" s="213"/>
      <c r="M34" s="214"/>
      <c r="N34" s="214"/>
      <c r="O34" s="215"/>
      <c r="P34" s="216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</row>
    <row r="35" spans="1:16" s="111" customFormat="1" ht="22.5" customHeight="1">
      <c r="A35" s="93" t="s">
        <v>37</v>
      </c>
      <c r="B35" s="289" t="s">
        <v>174</v>
      </c>
      <c r="C35" s="264"/>
      <c r="D35" s="264"/>
      <c r="E35" s="265"/>
      <c r="F35" s="95" t="s">
        <v>39</v>
      </c>
      <c r="G35" s="289"/>
      <c r="H35" s="264"/>
      <c r="I35" s="264"/>
      <c r="J35" s="264"/>
      <c r="K35" s="264"/>
      <c r="L35" s="264"/>
      <c r="M35" s="264"/>
      <c r="N35" s="264"/>
      <c r="O35" s="264"/>
      <c r="P35" s="260"/>
    </row>
    <row r="36" spans="1:16" s="111" customFormat="1" ht="26.25" customHeight="1" thickBot="1">
      <c r="A36" s="94" t="s">
        <v>38</v>
      </c>
      <c r="B36" s="267" t="s">
        <v>35</v>
      </c>
      <c r="C36" s="258"/>
      <c r="D36" s="258"/>
      <c r="E36" s="255"/>
      <c r="F36" s="96" t="s">
        <v>39</v>
      </c>
      <c r="G36" s="267"/>
      <c r="H36" s="258"/>
      <c r="I36" s="258"/>
      <c r="J36" s="258"/>
      <c r="K36" s="258"/>
      <c r="L36" s="258"/>
      <c r="M36" s="258"/>
      <c r="N36" s="258"/>
      <c r="O36" s="258"/>
      <c r="P36" s="259"/>
    </row>
    <row r="37" spans="1:16" s="111" customFormat="1" ht="12.75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</row>
    <row r="38" spans="1:16" s="111" customFormat="1" ht="12.75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</row>
    <row r="39" s="111" customFormat="1" ht="12.75" hidden="1"/>
    <row r="40" spans="1:16" s="111" customFormat="1" ht="12.75">
      <c r="A40" s="168"/>
      <c r="B40" s="271" t="s">
        <v>145</v>
      </c>
      <c r="C40" s="272"/>
      <c r="D40" s="272"/>
      <c r="E40" s="272"/>
      <c r="F40" s="2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s="111" customFormat="1" ht="31.5" customHeight="1">
      <c r="A41" s="173"/>
      <c r="B41" s="274"/>
      <c r="C41" s="275"/>
      <c r="D41" s="275"/>
      <c r="E41" s="275"/>
      <c r="F41" s="276"/>
      <c r="G41" s="173"/>
      <c r="H41" s="173"/>
      <c r="I41" s="173"/>
      <c r="J41" s="173"/>
      <c r="K41" s="173"/>
      <c r="L41" s="173"/>
      <c r="M41" s="173"/>
      <c r="N41" s="173"/>
      <c r="O41" s="173"/>
      <c r="P41" s="173"/>
    </row>
    <row r="42" spans="1:16" s="111" customFormat="1" ht="42.75" customHeight="1">
      <c r="A42" s="173"/>
      <c r="B42" s="277" t="s">
        <v>79</v>
      </c>
      <c r="C42" s="78" t="s">
        <v>146</v>
      </c>
      <c r="D42" s="79" t="s">
        <v>147</v>
      </c>
      <c r="E42" s="80" t="s">
        <v>148</v>
      </c>
      <c r="F42" s="169" t="s">
        <v>149</v>
      </c>
      <c r="G42" s="173"/>
      <c r="H42" s="173"/>
      <c r="I42" s="173"/>
      <c r="J42" s="173"/>
      <c r="K42" s="173"/>
      <c r="L42" s="173"/>
      <c r="M42" s="173"/>
      <c r="N42" s="173"/>
      <c r="O42" s="173"/>
      <c r="P42" s="173"/>
    </row>
    <row r="43" spans="1:16" ht="39.75" customHeight="1">
      <c r="A43" s="173"/>
      <c r="B43" s="278"/>
      <c r="C43" s="78" t="s">
        <v>150</v>
      </c>
      <c r="D43" s="82" t="s">
        <v>151</v>
      </c>
      <c r="E43" s="79" t="s">
        <v>152</v>
      </c>
      <c r="F43" s="170" t="s">
        <v>153</v>
      </c>
      <c r="G43" s="173"/>
      <c r="H43" s="173"/>
      <c r="I43" s="173"/>
      <c r="J43" s="173"/>
      <c r="K43" s="173"/>
      <c r="L43" s="173"/>
      <c r="M43" s="173"/>
      <c r="N43" s="173"/>
      <c r="O43" s="173"/>
      <c r="P43" s="173"/>
    </row>
    <row r="44" spans="1:16" ht="39" customHeight="1">
      <c r="A44" s="173"/>
      <c r="B44" s="278"/>
      <c r="C44" s="78" t="s">
        <v>154</v>
      </c>
      <c r="D44" s="83" t="s">
        <v>155</v>
      </c>
      <c r="E44" s="82" t="s">
        <v>151</v>
      </c>
      <c r="F44" s="171" t="s">
        <v>152</v>
      </c>
      <c r="G44" s="173"/>
      <c r="H44" s="173"/>
      <c r="I44" s="173"/>
      <c r="J44" s="173"/>
      <c r="K44" s="173"/>
      <c r="L44" s="173"/>
      <c r="M44" s="173"/>
      <c r="N44" s="173"/>
      <c r="O44" s="173"/>
      <c r="P44" s="173"/>
    </row>
    <row r="45" spans="1:16" ht="52.5" customHeight="1">
      <c r="A45" s="173"/>
      <c r="B45" s="279"/>
      <c r="C45" s="78"/>
      <c r="D45" s="78" t="s">
        <v>162</v>
      </c>
      <c r="E45" s="78" t="s">
        <v>163</v>
      </c>
      <c r="F45" s="172" t="s">
        <v>164</v>
      </c>
      <c r="G45" s="173"/>
      <c r="H45" s="173"/>
      <c r="I45" s="173"/>
      <c r="J45" s="173"/>
      <c r="K45" s="173"/>
      <c r="L45" s="173"/>
      <c r="M45" s="173"/>
      <c r="N45" s="173"/>
      <c r="O45" s="173"/>
      <c r="P45" s="173"/>
    </row>
    <row r="46" spans="1:16" ht="12.75">
      <c r="A46" s="173"/>
      <c r="B46" s="280"/>
      <c r="C46" s="281"/>
      <c r="D46" s="282" t="s">
        <v>156</v>
      </c>
      <c r="E46" s="283"/>
      <c r="F46" s="283"/>
      <c r="G46" s="173"/>
      <c r="H46" s="173"/>
      <c r="I46" s="173"/>
      <c r="J46" s="173"/>
      <c r="K46" s="173"/>
      <c r="L46" s="173"/>
      <c r="M46" s="173"/>
      <c r="N46" s="173"/>
      <c r="O46" s="173"/>
      <c r="P46" s="173"/>
    </row>
    <row r="47" spans="1:16" ht="12.75">
      <c r="A47" s="173"/>
      <c r="B47" s="84"/>
      <c r="C47" s="84"/>
      <c r="D47" s="84"/>
      <c r="E47" s="84"/>
      <c r="F47" s="84"/>
      <c r="G47" s="173"/>
      <c r="H47" s="173"/>
      <c r="I47" s="173"/>
      <c r="J47" s="173"/>
      <c r="K47" s="173"/>
      <c r="L47" s="173"/>
      <c r="M47" s="173"/>
      <c r="N47" s="173"/>
      <c r="O47" s="173"/>
      <c r="P47" s="173"/>
    </row>
    <row r="48" spans="1:16" ht="12.75">
      <c r="A48" s="173"/>
      <c r="B48" s="285" t="s">
        <v>157</v>
      </c>
      <c r="C48" s="285"/>
      <c r="D48" s="285"/>
      <c r="E48" s="285"/>
      <c r="F48" s="285"/>
      <c r="G48" s="173"/>
      <c r="H48" s="173"/>
      <c r="I48" s="173"/>
      <c r="J48" s="173"/>
      <c r="K48" s="173"/>
      <c r="L48" s="173"/>
      <c r="M48" s="173"/>
      <c r="N48" s="173"/>
      <c r="O48" s="173"/>
      <c r="P48" s="173"/>
    </row>
    <row r="49" spans="1:16" ht="12.75">
      <c r="A49" s="173"/>
      <c r="B49" s="256" t="s">
        <v>158</v>
      </c>
      <c r="C49" s="256"/>
      <c r="D49" s="256"/>
      <c r="E49" s="256"/>
      <c r="F49" s="256"/>
      <c r="G49" s="173"/>
      <c r="H49" s="173"/>
      <c r="I49" s="173"/>
      <c r="J49" s="173"/>
      <c r="K49" s="173"/>
      <c r="L49" s="173"/>
      <c r="M49" s="173"/>
      <c r="N49" s="173"/>
      <c r="O49" s="173"/>
      <c r="P49" s="173"/>
    </row>
    <row r="50" spans="1:16" ht="12.75">
      <c r="A50" s="173"/>
      <c r="B50" s="262" t="s">
        <v>159</v>
      </c>
      <c r="C50" s="262"/>
      <c r="D50" s="262"/>
      <c r="E50" s="262"/>
      <c r="F50" s="262"/>
      <c r="G50" s="173"/>
      <c r="H50" s="173"/>
      <c r="I50" s="173"/>
      <c r="J50" s="173"/>
      <c r="K50" s="173"/>
      <c r="L50" s="173"/>
      <c r="M50" s="173"/>
      <c r="N50" s="173"/>
      <c r="O50" s="173"/>
      <c r="P50" s="173"/>
    </row>
    <row r="51" spans="1:16" ht="12.75">
      <c r="A51" s="173"/>
      <c r="B51" s="266" t="s">
        <v>160</v>
      </c>
      <c r="C51" s="266"/>
      <c r="D51" s="266"/>
      <c r="E51" s="266"/>
      <c r="F51" s="266"/>
      <c r="G51" s="173"/>
      <c r="H51" s="173"/>
      <c r="I51" s="173"/>
      <c r="J51" s="173"/>
      <c r="K51" s="173"/>
      <c r="L51" s="173"/>
      <c r="M51" s="173"/>
      <c r="N51" s="173"/>
      <c r="O51" s="173"/>
      <c r="P51" s="173"/>
    </row>
    <row r="52" spans="1:16" ht="12.75">
      <c r="A52" s="173"/>
      <c r="B52" s="270" t="s">
        <v>161</v>
      </c>
      <c r="C52" s="270"/>
      <c r="D52" s="270"/>
      <c r="E52" s="270"/>
      <c r="F52" s="270"/>
      <c r="G52" s="173"/>
      <c r="H52" s="173"/>
      <c r="I52" s="173"/>
      <c r="J52" s="173"/>
      <c r="K52" s="173"/>
      <c r="L52" s="173"/>
      <c r="M52" s="173"/>
      <c r="N52" s="173"/>
      <c r="O52" s="173"/>
      <c r="P52" s="173"/>
    </row>
    <row r="53" spans="1:16" ht="12.7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</row>
    <row r="54" spans="1:16" ht="12.75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</row>
    <row r="55" spans="1:16" ht="12.75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</row>
    <row r="56" spans="1:16" ht="12.7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</row>
    <row r="57" spans="1:16" ht="12.7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</row>
    <row r="58" spans="1:16" ht="12.75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</row>
    <row r="59" spans="1:16" ht="12.75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</row>
    <row r="60" spans="1:16" ht="12.75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</row>
    <row r="61" spans="1:16" ht="12.75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</row>
    <row r="62" spans="1:16" ht="12.75">
      <c r="A62" s="168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</row>
    <row r="63" spans="1:16" ht="12.7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</row>
    <row r="64" spans="1:16" ht="12.7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</row>
    <row r="65" spans="1:16" ht="12.7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</row>
    <row r="66" spans="1:16" ht="12.7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</row>
    <row r="67" spans="1:16" ht="12.7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</row>
    <row r="68" spans="1:16" ht="12.7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</row>
    <row r="69" spans="1:16" ht="12.7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</row>
    <row r="70" spans="1:16" ht="12.7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</row>
    <row r="71" spans="1:16" ht="12.75" hidden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</row>
    <row r="72" spans="1:16" ht="12.75" hidden="1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</row>
    <row r="73" spans="1:16" ht="12.75" hidden="1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</row>
    <row r="74" spans="1:16" ht="12.75" hidden="1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</row>
    <row r="75" spans="1:16" ht="12.75" hidden="1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</row>
    <row r="76" spans="1:16" ht="12.75" hidden="1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</row>
    <row r="77" spans="1:16" ht="12.75" hidden="1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</row>
    <row r="78" spans="1:16" ht="51" hidden="1">
      <c r="A78" s="113" t="s">
        <v>59</v>
      </c>
      <c r="B78" s="112"/>
      <c r="C78" s="113" t="s">
        <v>110</v>
      </c>
      <c r="D78" s="113" t="s">
        <v>46</v>
      </c>
      <c r="E78" s="113" t="s">
        <v>103</v>
      </c>
      <c r="F78" s="112"/>
      <c r="G78" s="112">
        <v>1</v>
      </c>
      <c r="H78" s="113" t="s">
        <v>108</v>
      </c>
      <c r="I78" s="114" t="s">
        <v>127</v>
      </c>
      <c r="J78" s="114">
        <v>1</v>
      </c>
      <c r="K78" s="114">
        <v>5</v>
      </c>
      <c r="L78" s="114">
        <v>5</v>
      </c>
      <c r="M78" s="114" t="s">
        <v>40</v>
      </c>
      <c r="N78" s="114"/>
      <c r="O78" s="114"/>
      <c r="P78" s="111"/>
    </row>
    <row r="79" spans="1:16" ht="51">
      <c r="A79" s="113" t="s">
        <v>60</v>
      </c>
      <c r="B79" s="114" t="s">
        <v>124</v>
      </c>
      <c r="C79" s="113" t="s">
        <v>111</v>
      </c>
      <c r="D79" s="113" t="s">
        <v>115</v>
      </c>
      <c r="E79" s="113" t="s">
        <v>100</v>
      </c>
      <c r="F79" s="113">
        <v>3</v>
      </c>
      <c r="G79" s="112">
        <v>2</v>
      </c>
      <c r="H79" s="113" t="s">
        <v>106</v>
      </c>
      <c r="I79" s="114" t="s">
        <v>128</v>
      </c>
      <c r="J79" s="114">
        <v>2</v>
      </c>
      <c r="K79" s="114">
        <v>10</v>
      </c>
      <c r="L79" s="114">
        <v>10</v>
      </c>
      <c r="M79" s="114" t="s">
        <v>41</v>
      </c>
      <c r="N79" s="114"/>
      <c r="O79" s="114"/>
      <c r="P79" s="111"/>
    </row>
    <row r="80" spans="1:16" ht="51">
      <c r="A80" s="113" t="s">
        <v>61</v>
      </c>
      <c r="B80" s="114" t="s">
        <v>125</v>
      </c>
      <c r="C80" s="113" t="s">
        <v>112</v>
      </c>
      <c r="D80" s="113" t="s">
        <v>116</v>
      </c>
      <c r="E80" s="113" t="s">
        <v>101</v>
      </c>
      <c r="F80" s="113">
        <v>2</v>
      </c>
      <c r="G80" s="112">
        <v>3</v>
      </c>
      <c r="H80" s="113" t="s">
        <v>104</v>
      </c>
      <c r="I80" s="114" t="s">
        <v>129</v>
      </c>
      <c r="J80" s="114">
        <v>3</v>
      </c>
      <c r="K80" s="114">
        <v>20</v>
      </c>
      <c r="L80" s="114">
        <v>15</v>
      </c>
      <c r="M80" s="114" t="s">
        <v>42</v>
      </c>
      <c r="N80" s="114"/>
      <c r="O80" s="114"/>
      <c r="P80" s="111"/>
    </row>
    <row r="81" spans="1:15" s="111" customFormat="1" ht="38.25">
      <c r="A81" s="112"/>
      <c r="B81" s="112"/>
      <c r="C81" s="113" t="s">
        <v>113</v>
      </c>
      <c r="D81" s="113" t="s">
        <v>117</v>
      </c>
      <c r="E81" s="113" t="s">
        <v>102</v>
      </c>
      <c r="F81" s="113">
        <v>1</v>
      </c>
      <c r="G81" s="112">
        <v>4</v>
      </c>
      <c r="H81" s="113" t="s">
        <v>104</v>
      </c>
      <c r="I81" s="114" t="s">
        <v>130</v>
      </c>
      <c r="J81" s="114"/>
      <c r="K81" s="114"/>
      <c r="L81" s="114">
        <v>20</v>
      </c>
      <c r="M81" s="114" t="s">
        <v>42</v>
      </c>
      <c r="N81" s="114"/>
      <c r="O81" s="114"/>
    </row>
    <row r="82" spans="1:15" s="111" customFormat="1" ht="51">
      <c r="A82" s="112"/>
      <c r="B82" s="112"/>
      <c r="C82" s="113" t="s">
        <v>114</v>
      </c>
      <c r="D82" s="113" t="s">
        <v>45</v>
      </c>
      <c r="E82" s="112"/>
      <c r="F82" s="113"/>
      <c r="G82" s="112">
        <v>6</v>
      </c>
      <c r="H82" s="113" t="s">
        <v>105</v>
      </c>
      <c r="I82" s="114" t="s">
        <v>126</v>
      </c>
      <c r="J82" s="114"/>
      <c r="K82" s="114"/>
      <c r="L82" s="114">
        <v>30</v>
      </c>
      <c r="M82" s="114" t="s">
        <v>43</v>
      </c>
      <c r="N82" s="114"/>
      <c r="O82" s="114"/>
    </row>
    <row r="83" spans="1:15" s="111" customFormat="1" ht="38.25">
      <c r="A83" s="112"/>
      <c r="B83" s="112"/>
      <c r="C83" s="112"/>
      <c r="D83" s="112"/>
      <c r="E83" s="112"/>
      <c r="F83" s="113"/>
      <c r="G83" s="112">
        <v>9</v>
      </c>
      <c r="H83" s="113" t="s">
        <v>109</v>
      </c>
      <c r="I83" s="114" t="s">
        <v>131</v>
      </c>
      <c r="J83" s="114"/>
      <c r="K83" s="114"/>
      <c r="L83" s="114">
        <v>40</v>
      </c>
      <c r="M83" s="114" t="s">
        <v>43</v>
      </c>
      <c r="N83" s="114"/>
      <c r="O83" s="114"/>
    </row>
    <row r="84" spans="1:15" s="111" customFormat="1" ht="38.25">
      <c r="A84" s="112"/>
      <c r="B84" s="112"/>
      <c r="C84" s="112"/>
      <c r="D84" s="112"/>
      <c r="E84" s="112"/>
      <c r="F84" s="112"/>
      <c r="G84" s="112"/>
      <c r="H84" s="112"/>
      <c r="I84" s="114" t="s">
        <v>132</v>
      </c>
      <c r="J84" s="114"/>
      <c r="K84" s="114"/>
      <c r="L84" s="114">
        <v>60</v>
      </c>
      <c r="M84" s="114" t="s">
        <v>44</v>
      </c>
      <c r="N84" s="114"/>
      <c r="O84" s="114"/>
    </row>
    <row r="85" spans="1:15" s="111" customFormat="1" ht="12.7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>
        <v>0</v>
      </c>
      <c r="M85" s="113" t="s">
        <v>135</v>
      </c>
      <c r="N85" s="112"/>
      <c r="O85" s="112"/>
    </row>
    <row r="86" s="111" customFormat="1" ht="12.75"/>
    <row r="87" s="111" customFormat="1" ht="12.75"/>
    <row r="88" s="111" customFormat="1" ht="12.75"/>
    <row r="89" s="111" customFormat="1" ht="12.75"/>
    <row r="90" s="111" customFormat="1" ht="12.75"/>
    <row r="91" s="111" customFormat="1" ht="12.75"/>
    <row r="92" s="111" customFormat="1" ht="12.75"/>
    <row r="93" s="111" customFormat="1" ht="12.75"/>
    <row r="94" s="111" customFormat="1" ht="12.75"/>
    <row r="95" s="111" customFormat="1" ht="12.75"/>
    <row r="96" s="111" customFormat="1" ht="12.75"/>
    <row r="97" s="111" customFormat="1" ht="12.75"/>
    <row r="98" s="111" customFormat="1" ht="12.75"/>
    <row r="99" s="111" customFormat="1" ht="12.75"/>
    <row r="100" s="111" customFormat="1" ht="12.75"/>
    <row r="101" s="111" customFormat="1" ht="12.75"/>
    <row r="102" s="111" customFormat="1" ht="12.75"/>
    <row r="103" s="111" customFormat="1" ht="12.75"/>
    <row r="104" s="111" customFormat="1" ht="12.75"/>
    <row r="105" s="111" customFormat="1" ht="12.75"/>
    <row r="106" s="111" customFormat="1" ht="12.75"/>
    <row r="107" s="111" customFormat="1" ht="12.75"/>
    <row r="108" s="111" customFormat="1" ht="12.75"/>
    <row r="109" s="111" customFormat="1" ht="12.75"/>
    <row r="110" s="111" customFormat="1" ht="12.75"/>
    <row r="111" s="111" customFormat="1" ht="12.75"/>
    <row r="112" s="111" customFormat="1" ht="12.75"/>
    <row r="113" s="111" customFormat="1" ht="12.75"/>
    <row r="114" s="111" customFormat="1" ht="12.75"/>
    <row r="115" s="111" customFormat="1" ht="12.75"/>
    <row r="116" s="111" customFormat="1" ht="12.75"/>
    <row r="117" s="111" customFormat="1" ht="12.75"/>
    <row r="118" s="111" customFormat="1" ht="12.75"/>
    <row r="119" s="111" customFormat="1" ht="12.75"/>
    <row r="120" s="111" customFormat="1" ht="12.75"/>
    <row r="121" s="111" customFormat="1" ht="12.75"/>
    <row r="122" s="111" customFormat="1" ht="12.75"/>
    <row r="123" s="111" customFormat="1" ht="12.75"/>
    <row r="124" s="111" customFormat="1" ht="12.75"/>
    <row r="125" s="111" customFormat="1" ht="12.75"/>
    <row r="126" s="111" customFormat="1" ht="12.75"/>
    <row r="127" s="111" customFormat="1" ht="12.75"/>
    <row r="128" s="111" customFormat="1" ht="12.75"/>
    <row r="129" s="111" customFormat="1" ht="12.75"/>
    <row r="130" s="111" customFormat="1" ht="12.75"/>
    <row r="131" s="111" customFormat="1" ht="12.75"/>
    <row r="132" s="111" customFormat="1" ht="12.75"/>
    <row r="133" s="111" customFormat="1" ht="12.75"/>
    <row r="134" s="111" customFormat="1" ht="12.75"/>
    <row r="135" s="111" customFormat="1" ht="12.75"/>
    <row r="136" s="111" customFormat="1" ht="12.75"/>
    <row r="137" s="111" customFormat="1" ht="12.75"/>
    <row r="138" s="111" customFormat="1" ht="12.75"/>
    <row r="139" s="111" customFormat="1" ht="12.75"/>
    <row r="140" s="111" customFormat="1" ht="12.75"/>
    <row r="141" s="111" customFormat="1" ht="12.75"/>
    <row r="142" s="111" customFormat="1" ht="12.75"/>
    <row r="143" s="111" customFormat="1" ht="12.75"/>
    <row r="144" s="111" customFormat="1" ht="12.75"/>
    <row r="145" s="111" customFormat="1" ht="12.75"/>
    <row r="146" s="111" customFormat="1" ht="12.75"/>
    <row r="147" s="111" customFormat="1" ht="12.75"/>
    <row r="148" s="111" customFormat="1" ht="12.75"/>
    <row r="149" s="111" customFormat="1" ht="12.75"/>
    <row r="150" s="111" customFormat="1" ht="12.75"/>
    <row r="151" s="111" customFormat="1" ht="12.75"/>
    <row r="152" s="111" customFormat="1" ht="12.75"/>
    <row r="153" s="111" customFormat="1" ht="12.75"/>
    <row r="154" s="111" customFormat="1" ht="12.75"/>
    <row r="155" s="111" customFormat="1" ht="12.75"/>
    <row r="156" s="111" customFormat="1" ht="12.75"/>
    <row r="157" s="111" customFormat="1" ht="12.75"/>
    <row r="158" s="111" customFormat="1" ht="12.75"/>
    <row r="159" s="111" customFormat="1" ht="12.75"/>
    <row r="160" s="111" customFormat="1" ht="12.75"/>
    <row r="161" s="111" customFormat="1" ht="12.75"/>
    <row r="162" s="111" customFormat="1" ht="12.75"/>
    <row r="163" s="111" customFormat="1" ht="12.75"/>
    <row r="164" s="111" customFormat="1" ht="12.75"/>
    <row r="165" s="111" customFormat="1" ht="12.75"/>
    <row r="166" s="111" customFormat="1" ht="12.75"/>
    <row r="167" s="111" customFormat="1" ht="12.75"/>
    <row r="168" s="111" customFormat="1" ht="12.75"/>
    <row r="169" s="111" customFormat="1" ht="12.75"/>
    <row r="170" s="111" customFormat="1" ht="12.75"/>
    <row r="171" s="111" customFormat="1" ht="12.75"/>
    <row r="172" s="111" customFormat="1" ht="12.75"/>
    <row r="173" s="111" customFormat="1" ht="12.75"/>
    <row r="174" s="111" customFormat="1" ht="12.75"/>
    <row r="175" s="111" customFormat="1" ht="12.75"/>
    <row r="176" s="111" customFormat="1" ht="12.75"/>
    <row r="177" s="111" customFormat="1" ht="12.75"/>
    <row r="178" s="111" customFormat="1" ht="12.75"/>
    <row r="179" s="111" customFormat="1" ht="12.75"/>
    <row r="180" s="111" customFormat="1" ht="12.75"/>
    <row r="181" s="111" customFormat="1" ht="12.75"/>
    <row r="182" s="111" customFormat="1" ht="12.75"/>
    <row r="183" s="111" customFormat="1" ht="12.75"/>
    <row r="184" s="111" customFormat="1" ht="12.75"/>
    <row r="185" s="111" customFormat="1" ht="12.75"/>
    <row r="186" s="111" customFormat="1" ht="12.75"/>
    <row r="187" s="111" customFormat="1" ht="12.75"/>
    <row r="188" s="111" customFormat="1" ht="12.75"/>
    <row r="189" s="111" customFormat="1" ht="12.75"/>
    <row r="190" s="111" customFormat="1" ht="12.75"/>
    <row r="191" s="111" customFormat="1" ht="12.75"/>
    <row r="192" s="111" customFormat="1" ht="12.75"/>
    <row r="193" s="111" customFormat="1" ht="12.75"/>
    <row r="194" s="111" customFormat="1" ht="12.75"/>
    <row r="195" s="111" customFormat="1" ht="12.75"/>
    <row r="196" s="111" customFormat="1" ht="12.75"/>
    <row r="197" s="111" customFormat="1" ht="12.75"/>
    <row r="198" s="111" customFormat="1" ht="12.75"/>
    <row r="199" s="111" customFormat="1" ht="12.75"/>
    <row r="200" s="111" customFormat="1" ht="12.75"/>
    <row r="201" s="111" customFormat="1" ht="12.75"/>
    <row r="202" s="111" customFormat="1" ht="12.75"/>
    <row r="203" s="111" customFormat="1" ht="12.75"/>
    <row r="204" s="111" customFormat="1" ht="12.75"/>
    <row r="205" s="111" customFormat="1" ht="12.75"/>
    <row r="206" s="111" customFormat="1" ht="12.75"/>
    <row r="207" s="111" customFormat="1" ht="12.75"/>
    <row r="208" s="111" customFormat="1" ht="12.75"/>
    <row r="209" s="111" customFormat="1" ht="12.75"/>
    <row r="210" s="111" customFormat="1" ht="12.75"/>
    <row r="211" s="111" customFormat="1" ht="12.75"/>
    <row r="212" s="111" customFormat="1" ht="12.75"/>
    <row r="213" s="111" customFormat="1" ht="12.75"/>
    <row r="214" s="111" customFormat="1" ht="12.75"/>
    <row r="215" s="111" customFormat="1" ht="12.75"/>
    <row r="216" s="111" customFormat="1" ht="12.75"/>
    <row r="217" s="111" customFormat="1" ht="12.75"/>
    <row r="218" s="111" customFormat="1" ht="12.75"/>
    <row r="219" s="111" customFormat="1" ht="12.75"/>
    <row r="220" s="111" customFormat="1" ht="12.75"/>
    <row r="221" s="111" customFormat="1" ht="12.75"/>
    <row r="222" s="111" customFormat="1" ht="12.75"/>
    <row r="223" s="111" customFormat="1" ht="12.75"/>
    <row r="224" s="111" customFormat="1" ht="12.75"/>
    <row r="225" s="111" customFormat="1" ht="12.75"/>
    <row r="226" s="111" customFormat="1" ht="12.75"/>
    <row r="227" s="111" customFormat="1" ht="12.75"/>
    <row r="228" s="111" customFormat="1" ht="12.75"/>
    <row r="229" s="111" customFormat="1" ht="12.75"/>
    <row r="230" s="111" customFormat="1" ht="12.75"/>
    <row r="231" s="111" customFormat="1" ht="12.75"/>
    <row r="232" s="111" customFormat="1" ht="12.75"/>
    <row r="233" s="111" customFormat="1" ht="12.75"/>
    <row r="234" s="111" customFormat="1" ht="12.75"/>
    <row r="235" s="111" customFormat="1" ht="12.75"/>
    <row r="236" s="111" customFormat="1" ht="12.75"/>
    <row r="237" s="111" customFormat="1" ht="12.75"/>
    <row r="238" s="111" customFormat="1" ht="12.75"/>
    <row r="239" s="111" customFormat="1" ht="12.75"/>
    <row r="240" s="111" customFormat="1" ht="12.75"/>
    <row r="241" s="111" customFormat="1" ht="12.75"/>
    <row r="242" s="111" customFormat="1" ht="12.75"/>
    <row r="243" s="111" customFormat="1" ht="12.75"/>
    <row r="244" s="111" customFormat="1" ht="12.75"/>
    <row r="245" s="111" customFormat="1" ht="12.75"/>
    <row r="246" s="111" customFormat="1" ht="12.75"/>
    <row r="247" s="111" customFormat="1" ht="12.75"/>
    <row r="248" s="111" customFormat="1" ht="12.75"/>
    <row r="249" s="111" customFormat="1" ht="12.75"/>
    <row r="250" s="111" customFormat="1" ht="12.75"/>
    <row r="251" s="111" customFormat="1" ht="12.75"/>
    <row r="252" s="111" customFormat="1" ht="12.75"/>
    <row r="253" s="111" customFormat="1" ht="12.75"/>
    <row r="254" s="111" customFormat="1" ht="12.75"/>
    <row r="255" s="111" customFormat="1" ht="12.75"/>
    <row r="256" s="111" customFormat="1" ht="12.75"/>
    <row r="257" s="111" customFormat="1" ht="12.75"/>
    <row r="258" s="111" customFormat="1" ht="12.75"/>
    <row r="259" s="111" customFormat="1" ht="12.75"/>
    <row r="260" s="111" customFormat="1" ht="12.75"/>
    <row r="261" s="111" customFormat="1" ht="12.75"/>
    <row r="262" s="111" customFormat="1" ht="12.75"/>
    <row r="263" s="111" customFormat="1" ht="12.75"/>
    <row r="264" s="111" customFormat="1" ht="12.75"/>
    <row r="265" s="111" customFormat="1" ht="12.75"/>
    <row r="266" s="111" customFormat="1" ht="12.75"/>
    <row r="267" s="111" customFormat="1" ht="12.75"/>
    <row r="268" spans="65:72" s="111" customFormat="1" ht="12.75">
      <c r="BM268" s="85"/>
      <c r="BN268" s="85"/>
      <c r="BO268" s="85"/>
      <c r="BP268" s="85"/>
      <c r="BQ268" s="85"/>
      <c r="BR268" s="85"/>
      <c r="BS268" s="85"/>
      <c r="BT268" s="85"/>
    </row>
    <row r="269" spans="65:72" s="111" customFormat="1" ht="12.75">
      <c r="BM269" s="85"/>
      <c r="BN269" s="85"/>
      <c r="BO269" s="85"/>
      <c r="BP269" s="85"/>
      <c r="BQ269" s="85"/>
      <c r="BR269" s="85"/>
      <c r="BS269" s="85"/>
      <c r="BT269" s="85"/>
    </row>
    <row r="270" spans="1:16" ht="12.75">
      <c r="A270" s="111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</row>
    <row r="271" spans="1:16" ht="12.75">
      <c r="A271" s="111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</row>
    <row r="272" spans="1:16" ht="12.75">
      <c r="A272" s="111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</row>
    <row r="273" spans="1:16" ht="12.75">
      <c r="A273" s="111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</row>
    <row r="274" spans="1:16" ht="12.75">
      <c r="A274" s="111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</row>
    <row r="275" spans="1:16" ht="12.75">
      <c r="A275" s="111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</row>
    <row r="276" spans="1:16" ht="12.75">
      <c r="A276" s="111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</row>
  </sheetData>
  <sheetProtection/>
  <mergeCells count="31">
    <mergeCell ref="A1:A2"/>
    <mergeCell ref="B1:H1"/>
    <mergeCell ref="E3:E4"/>
    <mergeCell ref="B3:B4"/>
    <mergeCell ref="A3:A4"/>
    <mergeCell ref="C3:C4"/>
    <mergeCell ref="A5:A8"/>
    <mergeCell ref="D3:D4"/>
    <mergeCell ref="B50:F50"/>
    <mergeCell ref="J3:P3"/>
    <mergeCell ref="I3:I4"/>
    <mergeCell ref="G3:G4"/>
    <mergeCell ref="A19:A22"/>
    <mergeCell ref="B36:E36"/>
    <mergeCell ref="B49:F49"/>
    <mergeCell ref="A29:A33"/>
    <mergeCell ref="A9:A18"/>
    <mergeCell ref="B48:F48"/>
    <mergeCell ref="A27:A28"/>
    <mergeCell ref="A23:A26"/>
    <mergeCell ref="B35:E35"/>
    <mergeCell ref="H3:H4"/>
    <mergeCell ref="B52:F52"/>
    <mergeCell ref="B40:F41"/>
    <mergeCell ref="B42:B45"/>
    <mergeCell ref="B46:C46"/>
    <mergeCell ref="D46:F46"/>
    <mergeCell ref="B51:F51"/>
    <mergeCell ref="G36:P36"/>
    <mergeCell ref="G35:P35"/>
    <mergeCell ref="F3:F4"/>
  </mergeCells>
  <conditionalFormatting sqref="O5:O34">
    <cfRule type="cellIs" priority="22" dxfId="11" operator="equal" stopIfTrue="1">
      <formula>"ZONA DE RIESGO IMPORTANTE"</formula>
    </cfRule>
    <cfRule type="cellIs" priority="23" dxfId="10" operator="equal" stopIfTrue="1">
      <formula>"ZONA DE RIESGO MODERADO"</formula>
    </cfRule>
    <cfRule type="cellIs" priority="24" dxfId="9" operator="equal" stopIfTrue="1">
      <formula>"ZONA DE RIESGO TOLERABLE"</formula>
    </cfRule>
  </conditionalFormatting>
  <conditionalFormatting sqref="K5:K34">
    <cfRule type="cellIs" priority="25" dxfId="17" operator="equal" stopIfTrue="1">
      <formula>"alta"</formula>
    </cfRule>
    <cfRule type="cellIs" priority="26" dxfId="11" operator="equal" stopIfTrue="1">
      <formula>"media"</formula>
    </cfRule>
    <cfRule type="cellIs" priority="27" dxfId="15" operator="equal" stopIfTrue="1">
      <formula>"baja"</formula>
    </cfRule>
  </conditionalFormatting>
  <conditionalFormatting sqref="M5:M34">
    <cfRule type="cellIs" priority="28" dxfId="17" operator="equal" stopIfTrue="1">
      <formula>"catastrofico"</formula>
    </cfRule>
    <cfRule type="cellIs" priority="29" dxfId="11" operator="equal" stopIfTrue="1">
      <formula>"moderado"</formula>
    </cfRule>
    <cfRule type="cellIs" priority="30" dxfId="15" operator="equal" stopIfTrue="1">
      <formula>"leve"</formula>
    </cfRule>
  </conditionalFormatting>
  <dataValidations count="14">
    <dataValidation type="list" allowBlank="1" showInputMessage="1" showErrorMessage="1" sqref="F5:H34 C5:C34">
      <formula1>$B$79:$B$80</formula1>
    </dataValidation>
    <dataValidation type="list" allowBlank="1" showInputMessage="1" showErrorMessage="1" sqref="E5:E34">
      <formula1>$A$78:$A$80</formula1>
    </dataValidation>
    <dataValidation allowBlank="1" showInputMessage="1" showErrorMessage="1" promptTitle="CONTROLES" prompt="Existen controles diseñados en la Entidad para gestionar el riesgo en estudio" sqref="C3"/>
    <dataValidation allowBlank="1" showInputMessage="1" showErrorMessage="1" promptTitle="CONTROLES EXISTENTES" prompt="Describa los controles con los que cuenta para tratar el riesgo en estudio" sqref="D3"/>
    <dataValidation allowBlank="1" showInputMessage="1" showErrorMessage="1" promptTitle="TIPO DE CONTROL" prompt="Especificque si el control es:&#10;Preventivo&#10;Detectivo&#10;Correctivo" sqref="E3"/>
    <dataValidation allowBlank="1" showInputMessage="1" showErrorMessage="1" prompt="Determine si hay algún procedimiento, instructivo, política o formato que registre el control" sqref="F3"/>
    <dataValidation allowBlank="1" showInputMessage="1" showErrorMessage="1" prompt="Verifique con el grupo de trabajo o con evidencia objetiva si el control se esta utilizando periódicamente" sqref="G3"/>
    <dataValidation allowBlank="1" showInputMessage="1" showErrorMessage="1" prompt="Analice si el control minimiza el riesgo, sus causas o sus efectos. El análisis puede contemplar indicadores de la disminución del riesgo" sqref="H3"/>
    <dataValidation allowBlank="1" showInputMessage="1" showErrorMessage="1" promptTitle="VALOR" prompt="Probabilidad de Ocurrencia&#10;3: ALTA&#10;2: MEDIA&#10;1: BAJA" sqref="J4"/>
    <dataValidation allowBlank="1" showInputMessage="1" showErrorMessage="1" promptTitle="MAGNITUD DEL IMPACTO DEL RIESGO" prompt="05: LEVE&#10;10: MODERADO&#10;20: CATASTROFICO" sqref="L4"/>
    <dataValidation type="list" allowBlank="1" showInputMessage="1" showErrorMessage="1" sqref="P5:P34">
      <formula1>$D$78:$D$82</formula1>
    </dataValidation>
    <dataValidation type="list" allowBlank="1" showInputMessage="1" showErrorMessage="1" sqref="J5:J34">
      <formula1>$J$78:$J$80</formula1>
    </dataValidation>
    <dataValidation type="list" allowBlank="1" showInputMessage="1" showErrorMessage="1" sqref="L5:L34">
      <formula1>$K$78:$K$80</formula1>
    </dataValidation>
    <dataValidation type="list" allowBlank="1" showInputMessage="1" showErrorMessage="1" sqref="I5:I34">
      <formula1>$I$78:$I$84</formula1>
    </dataValidation>
  </dataValidations>
  <printOptions horizontalCentered="1"/>
  <pageMargins left="0.6692913385826772" right="0.4330708661417323" top="0.5905511811023623" bottom="0.629921259842519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448"/>
  <sheetViews>
    <sheetView zoomScale="70" zoomScaleNormal="70" zoomScalePageLayoutView="0" workbookViewId="0" topLeftCell="A1">
      <selection activeCell="A1" sqref="A1:A2"/>
    </sheetView>
  </sheetViews>
  <sheetFormatPr defaultColWidth="11.421875" defaultRowHeight="13.5"/>
  <cols>
    <col min="1" max="1" width="28.7109375" style="68" customWidth="1"/>
    <col min="2" max="2" width="22.57421875" style="68" customWidth="1"/>
    <col min="3" max="3" width="26.00390625" style="68" customWidth="1"/>
    <col min="4" max="4" width="31.57421875" style="68" customWidth="1"/>
    <col min="5" max="5" width="29.57421875" style="68" customWidth="1"/>
    <col min="6" max="6" width="34.7109375" style="68" customWidth="1"/>
    <col min="7" max="7" width="9.28125" style="142" customWidth="1"/>
    <col min="8" max="8" width="12.7109375" style="142" customWidth="1"/>
    <col min="9" max="9" width="9.28125" style="142" customWidth="1"/>
    <col min="10" max="10" width="12.28125" style="142" customWidth="1"/>
    <col min="11" max="11" width="3.00390625" style="68" customWidth="1"/>
    <col min="12" max="12" width="13.7109375" style="68" customWidth="1"/>
    <col min="13" max="13" width="12.28125" style="100" bestFit="1" customWidth="1"/>
    <col min="14" max="68" width="11.421875" style="100" customWidth="1"/>
    <col min="69" max="16384" width="11.421875" style="68" customWidth="1"/>
  </cols>
  <sheetData>
    <row r="1" spans="1:6" ht="12.75" customHeight="1">
      <c r="A1" s="313"/>
      <c r="B1" s="314" t="s">
        <v>123</v>
      </c>
      <c r="C1" s="314"/>
      <c r="D1" s="314"/>
      <c r="E1" s="314"/>
      <c r="F1" s="314"/>
    </row>
    <row r="2" spans="1:7" ht="27" customHeight="1">
      <c r="A2" s="313"/>
      <c r="B2" s="68" t="s">
        <v>30</v>
      </c>
      <c r="C2" s="68" t="s">
        <v>172</v>
      </c>
      <c r="D2" s="68" t="s">
        <v>31</v>
      </c>
      <c r="F2" s="142" t="s">
        <v>32</v>
      </c>
      <c r="G2" s="142">
        <v>2</v>
      </c>
    </row>
    <row r="3" spans="1:12" s="184" customFormat="1" ht="27" customHeight="1" thickBot="1">
      <c r="A3" s="181" t="s">
        <v>137</v>
      </c>
      <c r="B3" s="182" t="s">
        <v>136</v>
      </c>
      <c r="C3" s="182" t="s">
        <v>165</v>
      </c>
      <c r="D3" s="182" t="s">
        <v>28</v>
      </c>
      <c r="E3" s="182" t="s">
        <v>29</v>
      </c>
      <c r="F3" s="182" t="s">
        <v>166</v>
      </c>
      <c r="G3" s="182" t="s">
        <v>167</v>
      </c>
      <c r="H3" s="182" t="s">
        <v>168</v>
      </c>
      <c r="I3" s="182" t="s">
        <v>169</v>
      </c>
      <c r="J3" s="182" t="s">
        <v>170</v>
      </c>
      <c r="K3" s="182"/>
      <c r="L3" s="183" t="s">
        <v>171</v>
      </c>
    </row>
    <row r="4" spans="1:12" ht="151.5" customHeight="1" thickBot="1">
      <c r="A4" s="321" t="s">
        <v>11</v>
      </c>
      <c r="B4" s="327" t="s">
        <v>176</v>
      </c>
      <c r="C4" s="206" t="s">
        <v>177</v>
      </c>
      <c r="D4" s="206" t="s">
        <v>180</v>
      </c>
      <c r="E4" s="206" t="s">
        <v>181</v>
      </c>
      <c r="F4" s="206" t="s">
        <v>243</v>
      </c>
      <c r="G4" s="136">
        <v>3</v>
      </c>
      <c r="H4" s="143" t="str">
        <f>IF(G4=1,"BAJA",IF(G4=2,"MEDIA",IF(G4=3,"ALTA","")))</f>
        <v>ALTA</v>
      </c>
      <c r="I4" s="134">
        <v>10</v>
      </c>
      <c r="J4" s="143" t="str">
        <f>IF(I4=5,"LEVE",IF(I4=10,"MODERADO",IF(I4=20,"CATASTROFICO","")))</f>
        <v>MODERADO</v>
      </c>
      <c r="K4" s="70">
        <f>G4*I4</f>
        <v>30</v>
      </c>
      <c r="L4" s="71" t="str">
        <f aca="true" t="shared" si="0" ref="L4:L21">(VLOOKUP(K4,$F$169:$G$176,2,0))</f>
        <v>ZONA DE RIESGO IMPORTANTE</v>
      </c>
    </row>
    <row r="5" spans="1:12" ht="135" customHeight="1" thickBot="1">
      <c r="A5" s="321"/>
      <c r="B5" s="327"/>
      <c r="C5" s="206" t="s">
        <v>178</v>
      </c>
      <c r="D5" s="206" t="s">
        <v>182</v>
      </c>
      <c r="E5" s="206" t="s">
        <v>202</v>
      </c>
      <c r="F5" s="206" t="s">
        <v>183</v>
      </c>
      <c r="G5" s="136">
        <v>1</v>
      </c>
      <c r="H5" s="143" t="str">
        <f>IF(G5=1,"BAJA",IF(G5=2,"MEDIA",IF(G5=3,"ALTA","")))</f>
        <v>BAJA</v>
      </c>
      <c r="I5" s="134">
        <v>10</v>
      </c>
      <c r="J5" s="143" t="str">
        <f>IF(I5=5,"LEVE",IF(I5=10,"MODERADO",IF(I5=20,"CATASTROFICO","")))</f>
        <v>MODERADO</v>
      </c>
      <c r="K5" s="70">
        <f>G5*I5</f>
        <v>10</v>
      </c>
      <c r="L5" s="71" t="str">
        <f t="shared" si="0"/>
        <v>ZONA DE RIESGO TOLERABLE</v>
      </c>
    </row>
    <row r="6" spans="1:12" ht="100.5" customHeight="1" thickBot="1">
      <c r="A6" s="321"/>
      <c r="B6" s="327"/>
      <c r="C6" s="206" t="s">
        <v>186</v>
      </c>
      <c r="D6" s="206" t="s">
        <v>184</v>
      </c>
      <c r="E6" s="206" t="s">
        <v>203</v>
      </c>
      <c r="F6" s="206" t="s">
        <v>185</v>
      </c>
      <c r="G6" s="136">
        <v>3</v>
      </c>
      <c r="H6" s="143" t="str">
        <f>IF(G6=1,"BAJA",IF(G6=2,"MEDIA",IF(G6=3,"ALTA","")))</f>
        <v>ALTA</v>
      </c>
      <c r="I6" s="134">
        <v>10</v>
      </c>
      <c r="J6" s="143" t="str">
        <f>IF(I6=5,"LEVE",IF(I6=10,"MODERADO",IF(I6=20,"CATASTROFICO","")))</f>
        <v>MODERADO</v>
      </c>
      <c r="K6" s="70">
        <f>G6*I6</f>
        <v>30</v>
      </c>
      <c r="L6" s="71" t="str">
        <f t="shared" si="0"/>
        <v>ZONA DE RIESGO IMPORTANTE</v>
      </c>
    </row>
    <row r="7" spans="1:12" ht="111.75" customHeight="1" thickBot="1">
      <c r="A7" s="321"/>
      <c r="B7" s="327"/>
      <c r="C7" s="189" t="s">
        <v>179</v>
      </c>
      <c r="D7" s="206" t="s">
        <v>184</v>
      </c>
      <c r="E7" s="196" t="s">
        <v>187</v>
      </c>
      <c r="F7" s="196" t="s">
        <v>188</v>
      </c>
      <c r="G7" s="135">
        <v>3</v>
      </c>
      <c r="H7" s="143" t="str">
        <f aca="true" t="shared" si="1" ref="H7:H73">IF(G7=1,"BAJA",IF(G7=2,"MEDIA",IF(G7=3,"ALTA","")))</f>
        <v>ALTA</v>
      </c>
      <c r="I7" s="134">
        <v>10</v>
      </c>
      <c r="J7" s="146" t="str">
        <f aca="true" t="shared" si="2" ref="J7:J73">IF(I7=5,"LEVE",IF(I7=10,"MODERADO",IF(I7=20,"CATASTROFICO","")))</f>
        <v>MODERADO</v>
      </c>
      <c r="K7" s="70">
        <f aca="true" t="shared" si="3" ref="K7:K73">G7*I7</f>
        <v>30</v>
      </c>
      <c r="L7" s="71" t="str">
        <f t="shared" si="0"/>
        <v>ZONA DE RIESGO IMPORTANTE</v>
      </c>
    </row>
    <row r="8" spans="1:12" ht="90" customHeight="1" thickBot="1">
      <c r="A8" s="296" t="s">
        <v>204</v>
      </c>
      <c r="B8" s="308" t="s">
        <v>205</v>
      </c>
      <c r="C8" s="189" t="s">
        <v>206</v>
      </c>
      <c r="D8" s="189" t="s">
        <v>215</v>
      </c>
      <c r="E8" s="196" t="s">
        <v>213</v>
      </c>
      <c r="F8" s="196" t="s">
        <v>214</v>
      </c>
      <c r="G8" s="135">
        <v>1</v>
      </c>
      <c r="H8" s="143" t="str">
        <f t="shared" si="1"/>
        <v>BAJA</v>
      </c>
      <c r="I8" s="134">
        <v>10</v>
      </c>
      <c r="J8" s="146" t="str">
        <f t="shared" si="2"/>
        <v>MODERADO</v>
      </c>
      <c r="K8" s="70">
        <f t="shared" si="3"/>
        <v>10</v>
      </c>
      <c r="L8" s="71" t="str">
        <f t="shared" si="0"/>
        <v>ZONA DE RIESGO TOLERABLE</v>
      </c>
    </row>
    <row r="9" spans="1:12" ht="87" customHeight="1" thickBot="1">
      <c r="A9" s="297"/>
      <c r="B9" s="322"/>
      <c r="C9" s="196" t="s">
        <v>216</v>
      </c>
      <c r="D9" s="189" t="s">
        <v>217</v>
      </c>
      <c r="E9" s="196" t="s">
        <v>218</v>
      </c>
      <c r="F9" s="196" t="s">
        <v>219</v>
      </c>
      <c r="G9" s="135">
        <v>1</v>
      </c>
      <c r="H9" s="143" t="str">
        <f t="shared" si="1"/>
        <v>BAJA</v>
      </c>
      <c r="I9" s="134">
        <v>20</v>
      </c>
      <c r="J9" s="146" t="str">
        <f t="shared" si="2"/>
        <v>CATASTROFICO</v>
      </c>
      <c r="K9" s="70">
        <f t="shared" si="3"/>
        <v>20</v>
      </c>
      <c r="L9" s="71" t="str">
        <f t="shared" si="0"/>
        <v>ZONA DE RIESGO MODERADO</v>
      </c>
    </row>
    <row r="10" spans="1:12" ht="90.75" thickBot="1">
      <c r="A10" s="297"/>
      <c r="B10" s="322"/>
      <c r="C10" s="197" t="s">
        <v>207</v>
      </c>
      <c r="D10" s="189" t="s">
        <v>220</v>
      </c>
      <c r="E10" s="196" t="s">
        <v>221</v>
      </c>
      <c r="F10" s="196" t="s">
        <v>222</v>
      </c>
      <c r="G10" s="135">
        <v>1</v>
      </c>
      <c r="H10" s="143" t="str">
        <f t="shared" si="1"/>
        <v>BAJA</v>
      </c>
      <c r="I10" s="134">
        <v>10</v>
      </c>
      <c r="J10" s="146" t="str">
        <f t="shared" si="2"/>
        <v>MODERADO</v>
      </c>
      <c r="K10" s="70">
        <f t="shared" si="3"/>
        <v>10</v>
      </c>
      <c r="L10" s="71" t="str">
        <f t="shared" si="0"/>
        <v>ZONA DE RIESGO TOLERABLE</v>
      </c>
    </row>
    <row r="11" spans="1:12" ht="95.25" customHeight="1" thickBot="1">
      <c r="A11" s="297"/>
      <c r="B11" s="322"/>
      <c r="C11" s="203" t="s">
        <v>208</v>
      </c>
      <c r="D11" s="189" t="s">
        <v>220</v>
      </c>
      <c r="E11" s="203" t="s">
        <v>223</v>
      </c>
      <c r="F11" s="203" t="s">
        <v>224</v>
      </c>
      <c r="G11" s="135">
        <v>1</v>
      </c>
      <c r="H11" s="143" t="str">
        <f t="shared" si="1"/>
        <v>BAJA</v>
      </c>
      <c r="I11" s="134">
        <v>10</v>
      </c>
      <c r="J11" s="146" t="str">
        <f t="shared" si="2"/>
        <v>MODERADO</v>
      </c>
      <c r="K11" s="70">
        <f t="shared" si="3"/>
        <v>10</v>
      </c>
      <c r="L11" s="71" t="str">
        <f t="shared" si="0"/>
        <v>ZONA DE RIESGO TOLERABLE</v>
      </c>
    </row>
    <row r="12" spans="1:12" ht="67.5" customHeight="1" thickBot="1">
      <c r="A12" s="297"/>
      <c r="B12" s="322"/>
      <c r="C12" s="203" t="s">
        <v>209</v>
      </c>
      <c r="D12" s="189" t="s">
        <v>225</v>
      </c>
      <c r="E12" s="203" t="s">
        <v>226</v>
      </c>
      <c r="F12" s="203" t="s">
        <v>227</v>
      </c>
      <c r="G12" s="135">
        <v>1</v>
      </c>
      <c r="H12" s="143" t="str">
        <f t="shared" si="1"/>
        <v>BAJA</v>
      </c>
      <c r="I12" s="134">
        <v>5</v>
      </c>
      <c r="J12" s="146" t="str">
        <f>IF(I12=5,"LEVE",IF(I12=10,"MODERADO",IF(I12=20,"CATASTROFICO","")))</f>
        <v>LEVE</v>
      </c>
      <c r="K12" s="70">
        <f t="shared" si="3"/>
        <v>5</v>
      </c>
      <c r="L12" s="71" t="str">
        <f t="shared" si="0"/>
        <v>ZONA DE RIESGO ACEPTABLE</v>
      </c>
    </row>
    <row r="13" spans="1:12" ht="105.75" thickBot="1">
      <c r="A13" s="297"/>
      <c r="B13" s="322"/>
      <c r="C13" s="203" t="s">
        <v>210</v>
      </c>
      <c r="D13" s="204" t="s">
        <v>228</v>
      </c>
      <c r="E13" s="203" t="s">
        <v>229</v>
      </c>
      <c r="F13" s="203" t="s">
        <v>230</v>
      </c>
      <c r="G13" s="135">
        <v>3</v>
      </c>
      <c r="H13" s="143" t="str">
        <f t="shared" si="1"/>
        <v>ALTA</v>
      </c>
      <c r="I13" s="134">
        <v>10</v>
      </c>
      <c r="J13" s="146" t="str">
        <f t="shared" si="2"/>
        <v>MODERADO</v>
      </c>
      <c r="K13" s="70">
        <f t="shared" si="3"/>
        <v>30</v>
      </c>
      <c r="L13" s="71" t="str">
        <f t="shared" si="0"/>
        <v>ZONA DE RIESGO IMPORTANTE</v>
      </c>
    </row>
    <row r="14" spans="1:12" ht="82.5" customHeight="1" thickBot="1">
      <c r="A14" s="297"/>
      <c r="B14" s="322"/>
      <c r="C14" s="203" t="s">
        <v>211</v>
      </c>
      <c r="D14" s="203"/>
      <c r="E14" s="203" t="s">
        <v>231</v>
      </c>
      <c r="F14" s="203" t="s">
        <v>232</v>
      </c>
      <c r="G14" s="135">
        <v>1</v>
      </c>
      <c r="H14" s="143" t="str">
        <f t="shared" si="1"/>
        <v>BAJA</v>
      </c>
      <c r="I14" s="134">
        <v>10</v>
      </c>
      <c r="J14" s="146" t="str">
        <f t="shared" si="2"/>
        <v>MODERADO</v>
      </c>
      <c r="K14" s="70">
        <f t="shared" si="3"/>
        <v>10</v>
      </c>
      <c r="L14" s="71" t="str">
        <f t="shared" si="0"/>
        <v>ZONA DE RIESGO TOLERABLE</v>
      </c>
    </row>
    <row r="15" spans="1:12" ht="107.25" customHeight="1" thickBot="1">
      <c r="A15" s="297"/>
      <c r="B15" s="322"/>
      <c r="C15" s="203" t="s">
        <v>212</v>
      </c>
      <c r="D15" s="189" t="s">
        <v>225</v>
      </c>
      <c r="E15" s="203" t="s">
        <v>233</v>
      </c>
      <c r="F15" s="203" t="s">
        <v>234</v>
      </c>
      <c r="G15" s="135">
        <v>2</v>
      </c>
      <c r="H15" s="143" t="str">
        <f t="shared" si="1"/>
        <v>MEDIA</v>
      </c>
      <c r="I15" s="134">
        <v>20</v>
      </c>
      <c r="J15" s="146" t="str">
        <f t="shared" si="2"/>
        <v>CATASTROFICO</v>
      </c>
      <c r="K15" s="70">
        <f t="shared" si="3"/>
        <v>40</v>
      </c>
      <c r="L15" s="71" t="str">
        <f t="shared" si="0"/>
        <v>ZONA DE RIESGO IMPORTANTE</v>
      </c>
    </row>
    <row r="16" spans="1:12" ht="93" customHeight="1" thickBot="1">
      <c r="A16" s="297"/>
      <c r="B16" s="322"/>
      <c r="C16" s="203" t="s">
        <v>235</v>
      </c>
      <c r="D16" s="205" t="s">
        <v>236</v>
      </c>
      <c r="E16" s="203" t="s">
        <v>237</v>
      </c>
      <c r="F16" s="203" t="s">
        <v>238</v>
      </c>
      <c r="G16" s="147">
        <v>2</v>
      </c>
      <c r="H16" s="143" t="str">
        <f t="shared" si="1"/>
        <v>MEDIA</v>
      </c>
      <c r="I16" s="134">
        <v>20</v>
      </c>
      <c r="J16" s="146" t="str">
        <f t="shared" si="2"/>
        <v>CATASTROFICO</v>
      </c>
      <c r="K16" s="70">
        <f t="shared" si="3"/>
        <v>40</v>
      </c>
      <c r="L16" s="71" t="str">
        <f t="shared" si="0"/>
        <v>ZONA DE RIESGO IMPORTANTE</v>
      </c>
    </row>
    <row r="17" spans="1:12" ht="87" customHeight="1" thickBot="1">
      <c r="A17" s="298"/>
      <c r="B17" s="309"/>
      <c r="C17" s="203" t="s">
        <v>240</v>
      </c>
      <c r="D17" s="205" t="s">
        <v>239</v>
      </c>
      <c r="E17" s="203" t="s">
        <v>241</v>
      </c>
      <c r="F17" s="203" t="s">
        <v>242</v>
      </c>
      <c r="G17" s="147">
        <v>3</v>
      </c>
      <c r="H17" s="143" t="str">
        <f t="shared" si="1"/>
        <v>ALTA</v>
      </c>
      <c r="I17" s="134">
        <v>10</v>
      </c>
      <c r="J17" s="146" t="str">
        <f t="shared" si="2"/>
        <v>MODERADO</v>
      </c>
      <c r="K17" s="70">
        <f t="shared" si="3"/>
        <v>30</v>
      </c>
      <c r="L17" s="71" t="str">
        <f t="shared" si="0"/>
        <v>ZONA DE RIESGO IMPORTANTE</v>
      </c>
    </row>
    <row r="18" spans="1:12" ht="66" customHeight="1" thickBot="1">
      <c r="A18" s="299" t="s">
        <v>244</v>
      </c>
      <c r="B18" s="302" t="s">
        <v>278</v>
      </c>
      <c r="C18" s="305" t="s">
        <v>250</v>
      </c>
      <c r="D18" s="317" t="s">
        <v>254</v>
      </c>
      <c r="E18" s="148" t="s">
        <v>246</v>
      </c>
      <c r="F18" s="148" t="s">
        <v>247</v>
      </c>
      <c r="G18" s="147">
        <v>2</v>
      </c>
      <c r="H18" s="143" t="str">
        <f t="shared" si="1"/>
        <v>MEDIA</v>
      </c>
      <c r="I18" s="134">
        <v>10</v>
      </c>
      <c r="J18" s="146" t="str">
        <f t="shared" si="2"/>
        <v>MODERADO</v>
      </c>
      <c r="K18" s="70">
        <f t="shared" si="3"/>
        <v>20</v>
      </c>
      <c r="L18" s="71" t="str">
        <f t="shared" si="0"/>
        <v>ZONA DE RIESGO MODERADO</v>
      </c>
    </row>
    <row r="19" spans="1:12" ht="144.75" customHeight="1" thickBot="1">
      <c r="A19" s="300"/>
      <c r="B19" s="303"/>
      <c r="C19" s="306"/>
      <c r="D19" s="318"/>
      <c r="E19" s="148" t="s">
        <v>248</v>
      </c>
      <c r="F19" s="148" t="s">
        <v>249</v>
      </c>
      <c r="G19" s="147">
        <v>2</v>
      </c>
      <c r="H19" s="143" t="str">
        <f t="shared" si="1"/>
        <v>MEDIA</v>
      </c>
      <c r="I19" s="134">
        <v>10</v>
      </c>
      <c r="J19" s="146" t="str">
        <f t="shared" si="2"/>
        <v>MODERADO</v>
      </c>
      <c r="K19" s="70">
        <f t="shared" si="3"/>
        <v>20</v>
      </c>
      <c r="L19" s="71" t="str">
        <f t="shared" si="0"/>
        <v>ZONA DE RIESGO MODERADO</v>
      </c>
    </row>
    <row r="20" spans="1:12" ht="72.75" customHeight="1" thickBot="1">
      <c r="A20" s="300"/>
      <c r="B20" s="303"/>
      <c r="C20" s="307"/>
      <c r="D20" s="319"/>
      <c r="E20" s="148" t="s">
        <v>251</v>
      </c>
      <c r="F20" s="148" t="s">
        <v>252</v>
      </c>
      <c r="G20" s="147">
        <v>3</v>
      </c>
      <c r="H20" s="143" t="str">
        <f t="shared" si="1"/>
        <v>ALTA</v>
      </c>
      <c r="I20" s="134">
        <v>20</v>
      </c>
      <c r="J20" s="146" t="str">
        <f t="shared" si="2"/>
        <v>CATASTROFICO</v>
      </c>
      <c r="K20" s="70">
        <f t="shared" si="3"/>
        <v>60</v>
      </c>
      <c r="L20" s="71" t="str">
        <f t="shared" si="0"/>
        <v>ZONA DE RIESGO INACEPTABLE</v>
      </c>
    </row>
    <row r="21" spans="1:12" ht="86.25" customHeight="1">
      <c r="A21" s="300"/>
      <c r="B21" s="303"/>
      <c r="C21" s="305" t="s">
        <v>253</v>
      </c>
      <c r="D21" s="317" t="s">
        <v>255</v>
      </c>
      <c r="E21" s="148" t="s">
        <v>257</v>
      </c>
      <c r="F21" s="219" t="s">
        <v>258</v>
      </c>
      <c r="G21" s="315">
        <v>1</v>
      </c>
      <c r="H21" s="338" t="str">
        <f t="shared" si="1"/>
        <v>BAJA</v>
      </c>
      <c r="I21" s="336">
        <v>10</v>
      </c>
      <c r="J21" s="338" t="str">
        <f t="shared" si="2"/>
        <v>MODERADO</v>
      </c>
      <c r="K21" s="338">
        <f t="shared" si="3"/>
        <v>10</v>
      </c>
      <c r="L21" s="325" t="str">
        <f t="shared" si="0"/>
        <v>ZONA DE RIESGO TOLERABLE</v>
      </c>
    </row>
    <row r="22" spans="1:12" ht="92.25" customHeight="1" thickBot="1">
      <c r="A22" s="300"/>
      <c r="B22" s="303"/>
      <c r="C22" s="307"/>
      <c r="D22" s="319"/>
      <c r="E22" s="148" t="s">
        <v>256</v>
      </c>
      <c r="F22" s="219" t="s">
        <v>259</v>
      </c>
      <c r="G22" s="316"/>
      <c r="H22" s="339"/>
      <c r="I22" s="337"/>
      <c r="J22" s="339"/>
      <c r="K22" s="339"/>
      <c r="L22" s="326"/>
    </row>
    <row r="23" spans="1:12" ht="87" customHeight="1" thickBot="1">
      <c r="A23" s="300"/>
      <c r="B23" s="303"/>
      <c r="C23" s="220" t="s">
        <v>260</v>
      </c>
      <c r="D23" s="226" t="s">
        <v>245</v>
      </c>
      <c r="E23" s="206" t="s">
        <v>261</v>
      </c>
      <c r="F23" s="206" t="s">
        <v>262</v>
      </c>
      <c r="G23" s="147">
        <v>1</v>
      </c>
      <c r="H23" s="143" t="str">
        <f t="shared" si="1"/>
        <v>BAJA</v>
      </c>
      <c r="I23" s="134">
        <v>20</v>
      </c>
      <c r="J23" s="146" t="str">
        <f t="shared" si="2"/>
        <v>CATASTROFICO</v>
      </c>
      <c r="K23" s="70">
        <f t="shared" si="3"/>
        <v>20</v>
      </c>
      <c r="L23" s="71" t="str">
        <f aca="true" t="shared" si="4" ref="L23:L63">(VLOOKUP(K23,$F$169:$G$176,2,0))</f>
        <v>ZONA DE RIESGO MODERADO</v>
      </c>
    </row>
    <row r="24" spans="1:12" ht="87" customHeight="1" thickBot="1">
      <c r="A24" s="301"/>
      <c r="B24" s="304"/>
      <c r="C24" s="206" t="s">
        <v>263</v>
      </c>
      <c r="D24" s="206" t="s">
        <v>264</v>
      </c>
      <c r="E24" s="206" t="s">
        <v>265</v>
      </c>
      <c r="F24" s="206" t="s">
        <v>266</v>
      </c>
      <c r="G24" s="147">
        <v>1</v>
      </c>
      <c r="H24" s="143" t="str">
        <f t="shared" si="1"/>
        <v>BAJA</v>
      </c>
      <c r="I24" s="134">
        <v>20</v>
      </c>
      <c r="J24" s="146" t="str">
        <f t="shared" si="2"/>
        <v>CATASTROFICO</v>
      </c>
      <c r="K24" s="70">
        <f t="shared" si="3"/>
        <v>20</v>
      </c>
      <c r="L24" s="71" t="str">
        <f t="shared" si="4"/>
        <v>ZONA DE RIESGO MODERADO</v>
      </c>
    </row>
    <row r="25" spans="1:12" ht="92.25" customHeight="1" thickBot="1">
      <c r="A25" s="321" t="s">
        <v>279</v>
      </c>
      <c r="B25" s="327" t="s">
        <v>280</v>
      </c>
      <c r="C25" s="228" t="s">
        <v>281</v>
      </c>
      <c r="D25" s="205" t="s">
        <v>282</v>
      </c>
      <c r="E25" s="228" t="s">
        <v>283</v>
      </c>
      <c r="F25" s="228" t="s">
        <v>284</v>
      </c>
      <c r="G25" s="147">
        <v>2</v>
      </c>
      <c r="H25" s="143" t="str">
        <f t="shared" si="1"/>
        <v>MEDIA</v>
      </c>
      <c r="I25" s="134">
        <v>10</v>
      </c>
      <c r="J25" s="146" t="str">
        <f t="shared" si="2"/>
        <v>MODERADO</v>
      </c>
      <c r="K25" s="70">
        <f t="shared" si="3"/>
        <v>20</v>
      </c>
      <c r="L25" s="71" t="str">
        <f t="shared" si="4"/>
        <v>ZONA DE RIESGO MODERADO</v>
      </c>
    </row>
    <row r="26" spans="1:12" ht="74.25" customHeight="1" thickBot="1">
      <c r="A26" s="321"/>
      <c r="B26" s="327"/>
      <c r="C26" s="228" t="s">
        <v>285</v>
      </c>
      <c r="D26" s="205" t="s">
        <v>282</v>
      </c>
      <c r="E26" s="203" t="s">
        <v>294</v>
      </c>
      <c r="F26" s="203" t="s">
        <v>295</v>
      </c>
      <c r="G26" s="147">
        <v>1</v>
      </c>
      <c r="H26" s="143" t="str">
        <f t="shared" si="1"/>
        <v>BAJA</v>
      </c>
      <c r="I26" s="134">
        <v>10</v>
      </c>
      <c r="J26" s="146" t="str">
        <f t="shared" si="2"/>
        <v>MODERADO</v>
      </c>
      <c r="K26" s="70">
        <f t="shared" si="3"/>
        <v>10</v>
      </c>
      <c r="L26" s="71" t="str">
        <f t="shared" si="4"/>
        <v>ZONA DE RIESGO TOLERABLE</v>
      </c>
    </row>
    <row r="27" spans="1:12" ht="64.5" customHeight="1">
      <c r="A27" s="321"/>
      <c r="B27" s="327"/>
      <c r="C27" s="229" t="s">
        <v>286</v>
      </c>
      <c r="D27" s="230" t="s">
        <v>287</v>
      </c>
      <c r="E27" s="231" t="s">
        <v>288</v>
      </c>
      <c r="F27" s="231" t="s">
        <v>289</v>
      </c>
      <c r="G27" s="232">
        <v>2</v>
      </c>
      <c r="H27" s="146" t="str">
        <f t="shared" si="1"/>
        <v>MEDIA</v>
      </c>
      <c r="I27" s="227">
        <v>10</v>
      </c>
      <c r="J27" s="146" t="str">
        <f t="shared" si="2"/>
        <v>MODERADO</v>
      </c>
      <c r="K27" s="233">
        <f t="shared" si="3"/>
        <v>20</v>
      </c>
      <c r="L27" s="234" t="str">
        <f t="shared" si="4"/>
        <v>ZONA DE RIESGO MODERADO</v>
      </c>
    </row>
    <row r="28" spans="1:12" ht="219.75" customHeight="1" thickBot="1">
      <c r="A28" s="321"/>
      <c r="B28" s="327"/>
      <c r="C28" s="206" t="s">
        <v>290</v>
      </c>
      <c r="D28" s="189" t="s">
        <v>292</v>
      </c>
      <c r="E28" s="148" t="s">
        <v>291</v>
      </c>
      <c r="F28" s="206" t="s">
        <v>293</v>
      </c>
      <c r="G28" s="135">
        <v>3</v>
      </c>
      <c r="H28" s="143" t="str">
        <f t="shared" si="1"/>
        <v>ALTA</v>
      </c>
      <c r="I28" s="135">
        <v>10</v>
      </c>
      <c r="J28" s="143" t="str">
        <f t="shared" si="2"/>
        <v>MODERADO</v>
      </c>
      <c r="K28" s="70">
        <f t="shared" si="3"/>
        <v>30</v>
      </c>
      <c r="L28" s="235" t="str">
        <f t="shared" si="4"/>
        <v>ZONA DE RIESGO IMPORTANTE</v>
      </c>
    </row>
    <row r="29" spans="1:12" ht="95.25" customHeight="1" thickBot="1">
      <c r="A29" s="296" t="s">
        <v>313</v>
      </c>
      <c r="B29" s="323" t="s">
        <v>314</v>
      </c>
      <c r="C29" s="228" t="s">
        <v>315</v>
      </c>
      <c r="D29" s="205" t="s">
        <v>282</v>
      </c>
      <c r="E29" s="203" t="s">
        <v>316</v>
      </c>
      <c r="F29" s="228" t="s">
        <v>317</v>
      </c>
      <c r="G29" s="147">
        <v>2</v>
      </c>
      <c r="H29" s="143" t="str">
        <f t="shared" si="1"/>
        <v>MEDIA</v>
      </c>
      <c r="I29" s="134">
        <v>10</v>
      </c>
      <c r="J29" s="143" t="str">
        <f t="shared" si="2"/>
        <v>MODERADO</v>
      </c>
      <c r="K29" s="70">
        <f t="shared" si="3"/>
        <v>20</v>
      </c>
      <c r="L29" s="235" t="str">
        <f t="shared" si="4"/>
        <v>ZONA DE RIESGO MODERADO</v>
      </c>
    </row>
    <row r="30" spans="1:12" ht="87" customHeight="1" thickBot="1">
      <c r="A30" s="298"/>
      <c r="B30" s="324"/>
      <c r="C30" s="228" t="s">
        <v>318</v>
      </c>
      <c r="D30" s="205" t="s">
        <v>282</v>
      </c>
      <c r="E30" s="228" t="s">
        <v>319</v>
      </c>
      <c r="F30" s="228" t="s">
        <v>320</v>
      </c>
      <c r="G30" s="147">
        <v>1</v>
      </c>
      <c r="H30" s="143" t="str">
        <f t="shared" si="1"/>
        <v>BAJA</v>
      </c>
      <c r="I30" s="134">
        <v>10</v>
      </c>
      <c r="J30" s="143" t="str">
        <f t="shared" si="2"/>
        <v>MODERADO</v>
      </c>
      <c r="K30" s="70">
        <f t="shared" si="3"/>
        <v>10</v>
      </c>
      <c r="L30" s="235" t="str">
        <f t="shared" si="4"/>
        <v>ZONA DE RIESGO TOLERABLE</v>
      </c>
    </row>
    <row r="31" spans="1:12" ht="59.25" customHeight="1" thickBot="1">
      <c r="A31" s="296" t="s">
        <v>325</v>
      </c>
      <c r="B31" s="308" t="s">
        <v>326</v>
      </c>
      <c r="C31" s="242" t="s">
        <v>327</v>
      </c>
      <c r="D31" s="205" t="s">
        <v>282</v>
      </c>
      <c r="E31" s="228" t="s">
        <v>341</v>
      </c>
      <c r="F31" s="228" t="s">
        <v>342</v>
      </c>
      <c r="G31" s="147">
        <v>3</v>
      </c>
      <c r="H31" s="143" t="str">
        <f t="shared" si="1"/>
        <v>ALTA</v>
      </c>
      <c r="I31" s="134">
        <v>10</v>
      </c>
      <c r="J31" s="143" t="str">
        <f t="shared" si="2"/>
        <v>MODERADO</v>
      </c>
      <c r="K31" s="70">
        <f t="shared" si="3"/>
        <v>30</v>
      </c>
      <c r="L31" s="235" t="str">
        <f t="shared" si="4"/>
        <v>ZONA DE RIESGO IMPORTANTE</v>
      </c>
    </row>
    <row r="32" spans="1:12" ht="54.75" customHeight="1" thickBot="1">
      <c r="A32" s="297"/>
      <c r="B32" s="322"/>
      <c r="C32" s="203" t="s">
        <v>328</v>
      </c>
      <c r="D32" s="205" t="s">
        <v>343</v>
      </c>
      <c r="E32" s="203" t="s">
        <v>344</v>
      </c>
      <c r="F32" s="228" t="s">
        <v>329</v>
      </c>
      <c r="G32" s="147">
        <v>1</v>
      </c>
      <c r="H32" s="143" t="str">
        <f t="shared" si="1"/>
        <v>BAJA</v>
      </c>
      <c r="I32" s="134">
        <v>10</v>
      </c>
      <c r="J32" s="143" t="str">
        <f t="shared" si="2"/>
        <v>MODERADO</v>
      </c>
      <c r="K32" s="70">
        <f t="shared" si="3"/>
        <v>10</v>
      </c>
      <c r="L32" s="235" t="str">
        <f t="shared" si="4"/>
        <v>ZONA DE RIESGO TOLERABLE</v>
      </c>
    </row>
    <row r="33" spans="1:12" ht="81" customHeight="1" thickBot="1">
      <c r="A33" s="297"/>
      <c r="B33" s="322"/>
      <c r="C33" s="228" t="s">
        <v>330</v>
      </c>
      <c r="D33" s="205" t="s">
        <v>331</v>
      </c>
      <c r="E33" s="203" t="s">
        <v>332</v>
      </c>
      <c r="F33" s="228" t="s">
        <v>333</v>
      </c>
      <c r="G33" s="147">
        <v>1</v>
      </c>
      <c r="H33" s="143" t="str">
        <f t="shared" si="1"/>
        <v>BAJA</v>
      </c>
      <c r="I33" s="134">
        <v>10</v>
      </c>
      <c r="J33" s="143" t="str">
        <f t="shared" si="2"/>
        <v>MODERADO</v>
      </c>
      <c r="K33" s="70">
        <f t="shared" si="3"/>
        <v>10</v>
      </c>
      <c r="L33" s="235" t="str">
        <f t="shared" si="4"/>
        <v>ZONA DE RIESGO TOLERABLE</v>
      </c>
    </row>
    <row r="34" spans="1:12" ht="87" customHeight="1" thickBot="1">
      <c r="A34" s="297"/>
      <c r="B34" s="322"/>
      <c r="C34" s="228" t="s">
        <v>335</v>
      </c>
      <c r="D34" s="205" t="s">
        <v>336</v>
      </c>
      <c r="E34" s="203" t="s">
        <v>334</v>
      </c>
      <c r="F34" s="228" t="s">
        <v>337</v>
      </c>
      <c r="G34" s="147">
        <v>3</v>
      </c>
      <c r="H34" s="143" t="str">
        <f t="shared" si="1"/>
        <v>ALTA</v>
      </c>
      <c r="I34" s="134">
        <v>5</v>
      </c>
      <c r="J34" s="143" t="str">
        <f t="shared" si="2"/>
        <v>LEVE</v>
      </c>
      <c r="K34" s="70">
        <f t="shared" si="3"/>
        <v>15</v>
      </c>
      <c r="L34" s="235" t="str">
        <f t="shared" si="4"/>
        <v>ZONA DE RIESGO MODERADO</v>
      </c>
    </row>
    <row r="35" spans="1:12" ht="74.25" customHeight="1" thickBot="1">
      <c r="A35" s="298"/>
      <c r="B35" s="309"/>
      <c r="C35" s="228" t="s">
        <v>338</v>
      </c>
      <c r="D35" s="205" t="s">
        <v>282</v>
      </c>
      <c r="E35" s="228" t="s">
        <v>339</v>
      </c>
      <c r="F35" s="228" t="s">
        <v>340</v>
      </c>
      <c r="G35" s="147">
        <v>1</v>
      </c>
      <c r="H35" s="143" t="str">
        <f t="shared" si="1"/>
        <v>BAJA</v>
      </c>
      <c r="I35" s="134">
        <v>5</v>
      </c>
      <c r="J35" s="143" t="str">
        <f t="shared" si="2"/>
        <v>LEVE</v>
      </c>
      <c r="K35" s="70">
        <f t="shared" si="3"/>
        <v>5</v>
      </c>
      <c r="L35" s="235" t="str">
        <f t="shared" si="4"/>
        <v>ZONA DE RIESGO ACEPTABLE</v>
      </c>
    </row>
    <row r="36" spans="1:12" ht="87" customHeight="1" thickBot="1">
      <c r="A36" s="296" t="s">
        <v>345</v>
      </c>
      <c r="B36" s="207" t="s">
        <v>346</v>
      </c>
      <c r="C36" s="203" t="s">
        <v>347</v>
      </c>
      <c r="D36" s="205" t="s">
        <v>350</v>
      </c>
      <c r="E36" s="203" t="s">
        <v>348</v>
      </c>
      <c r="F36" s="203" t="s">
        <v>349</v>
      </c>
      <c r="G36" s="147">
        <v>2</v>
      </c>
      <c r="H36" s="143" t="str">
        <f t="shared" si="1"/>
        <v>MEDIA</v>
      </c>
      <c r="I36" s="134">
        <v>10</v>
      </c>
      <c r="J36" s="143" t="str">
        <f t="shared" si="2"/>
        <v>MODERADO</v>
      </c>
      <c r="K36" s="70">
        <f t="shared" si="3"/>
        <v>20</v>
      </c>
      <c r="L36" s="235" t="str">
        <f t="shared" si="4"/>
        <v>ZONA DE RIESGO MODERADO</v>
      </c>
    </row>
    <row r="37" spans="1:12" ht="87" customHeight="1" thickBot="1">
      <c r="A37" s="297"/>
      <c r="B37" s="207" t="s">
        <v>351</v>
      </c>
      <c r="C37" s="203" t="s">
        <v>352</v>
      </c>
      <c r="D37" s="205" t="s">
        <v>350</v>
      </c>
      <c r="E37" s="205" t="s">
        <v>353</v>
      </c>
      <c r="F37" s="203" t="s">
        <v>354</v>
      </c>
      <c r="G37" s="147">
        <v>2</v>
      </c>
      <c r="H37" s="143" t="str">
        <f t="shared" si="1"/>
        <v>MEDIA</v>
      </c>
      <c r="I37" s="134">
        <v>10</v>
      </c>
      <c r="J37" s="143" t="str">
        <f t="shared" si="2"/>
        <v>MODERADO</v>
      </c>
      <c r="K37" s="70">
        <f t="shared" si="3"/>
        <v>20</v>
      </c>
      <c r="L37" s="235" t="str">
        <f t="shared" si="4"/>
        <v>ZONA DE RIESGO MODERADO</v>
      </c>
    </row>
    <row r="38" spans="1:12" ht="96.75" customHeight="1" thickBot="1">
      <c r="A38" s="297"/>
      <c r="B38" s="308" t="s">
        <v>355</v>
      </c>
      <c r="C38" s="203" t="s">
        <v>356</v>
      </c>
      <c r="D38" s="205" t="s">
        <v>358</v>
      </c>
      <c r="E38" s="203" t="s">
        <v>357</v>
      </c>
      <c r="F38" s="203" t="s">
        <v>359</v>
      </c>
      <c r="G38" s="147">
        <v>2</v>
      </c>
      <c r="H38" s="143" t="str">
        <f t="shared" si="1"/>
        <v>MEDIA</v>
      </c>
      <c r="I38" s="134">
        <v>10</v>
      </c>
      <c r="J38" s="143" t="str">
        <f t="shared" si="2"/>
        <v>MODERADO</v>
      </c>
      <c r="K38" s="70">
        <f t="shared" si="3"/>
        <v>20</v>
      </c>
      <c r="L38" s="235" t="str">
        <f t="shared" si="4"/>
        <v>ZONA DE RIESGO MODERADO</v>
      </c>
    </row>
    <row r="39" spans="1:12" ht="87" customHeight="1" thickBot="1">
      <c r="A39" s="297"/>
      <c r="B39" s="309"/>
      <c r="C39" s="203" t="s">
        <v>360</v>
      </c>
      <c r="D39" s="205" t="s">
        <v>361</v>
      </c>
      <c r="E39" s="203" t="s">
        <v>265</v>
      </c>
      <c r="F39" s="203" t="s">
        <v>362</v>
      </c>
      <c r="G39" s="147">
        <v>2</v>
      </c>
      <c r="H39" s="143" t="str">
        <f t="shared" si="1"/>
        <v>MEDIA</v>
      </c>
      <c r="I39" s="134">
        <v>5</v>
      </c>
      <c r="J39" s="143" t="str">
        <f t="shared" si="2"/>
        <v>LEVE</v>
      </c>
      <c r="K39" s="70">
        <f t="shared" si="3"/>
        <v>10</v>
      </c>
      <c r="L39" s="235" t="str">
        <f t="shared" si="4"/>
        <v>ZONA DE RIESGO TOLERABLE</v>
      </c>
    </row>
    <row r="40" spans="1:12" ht="93.75" customHeight="1" thickBot="1">
      <c r="A40" s="297" t="s">
        <v>363</v>
      </c>
      <c r="B40" s="244" t="s">
        <v>364</v>
      </c>
      <c r="C40" s="203" t="s">
        <v>365</v>
      </c>
      <c r="D40" s="205" t="s">
        <v>367</v>
      </c>
      <c r="E40" s="203" t="s">
        <v>366</v>
      </c>
      <c r="F40" s="203" t="s">
        <v>368</v>
      </c>
      <c r="G40" s="147">
        <v>2</v>
      </c>
      <c r="H40" s="143" t="str">
        <f t="shared" si="1"/>
        <v>MEDIA</v>
      </c>
      <c r="I40" s="134">
        <v>10</v>
      </c>
      <c r="J40" s="143" t="str">
        <f t="shared" si="2"/>
        <v>MODERADO</v>
      </c>
      <c r="K40" s="70">
        <f t="shared" si="3"/>
        <v>20</v>
      </c>
      <c r="L40" s="235" t="str">
        <f t="shared" si="4"/>
        <v>ZONA DE RIESGO MODERADO</v>
      </c>
    </row>
    <row r="41" spans="1:12" ht="123" customHeight="1" thickBot="1">
      <c r="A41" s="297"/>
      <c r="B41" s="244" t="s">
        <v>373</v>
      </c>
      <c r="C41" s="203" t="s">
        <v>369</v>
      </c>
      <c r="D41" s="205" t="s">
        <v>370</v>
      </c>
      <c r="E41" s="203" t="s">
        <v>372</v>
      </c>
      <c r="F41" s="203" t="s">
        <v>371</v>
      </c>
      <c r="G41" s="147">
        <v>2</v>
      </c>
      <c r="H41" s="143" t="str">
        <f t="shared" si="1"/>
        <v>MEDIA</v>
      </c>
      <c r="I41" s="134">
        <v>20</v>
      </c>
      <c r="J41" s="143" t="str">
        <f t="shared" si="2"/>
        <v>CATASTROFICO</v>
      </c>
      <c r="K41" s="70">
        <f t="shared" si="3"/>
        <v>40</v>
      </c>
      <c r="L41" s="235" t="str">
        <f t="shared" si="4"/>
        <v>ZONA DE RIESGO IMPORTANTE</v>
      </c>
    </row>
    <row r="42" spans="1:12" ht="153.75" customHeight="1" thickBot="1">
      <c r="A42" s="298"/>
      <c r="B42" s="244" t="s">
        <v>374</v>
      </c>
      <c r="C42" s="203" t="s">
        <v>375</v>
      </c>
      <c r="D42" s="205" t="s">
        <v>376</v>
      </c>
      <c r="E42" s="203" t="s">
        <v>378</v>
      </c>
      <c r="F42" s="203" t="s">
        <v>377</v>
      </c>
      <c r="G42" s="147">
        <v>3</v>
      </c>
      <c r="H42" s="143" t="str">
        <f t="shared" si="1"/>
        <v>ALTA</v>
      </c>
      <c r="I42" s="134">
        <v>20</v>
      </c>
      <c r="J42" s="143" t="str">
        <f t="shared" si="2"/>
        <v>CATASTROFICO</v>
      </c>
      <c r="K42" s="70">
        <f t="shared" si="3"/>
        <v>60</v>
      </c>
      <c r="L42" s="235" t="str">
        <f t="shared" si="4"/>
        <v>ZONA DE RIESGO INACEPTABLE</v>
      </c>
    </row>
    <row r="43" spans="1:12" ht="162" customHeight="1" thickBot="1">
      <c r="A43" s="296" t="s">
        <v>379</v>
      </c>
      <c r="B43" s="244" t="s">
        <v>0</v>
      </c>
      <c r="C43" s="228" t="s">
        <v>380</v>
      </c>
      <c r="D43" s="205" t="s">
        <v>381</v>
      </c>
      <c r="E43" s="228" t="s">
        <v>382</v>
      </c>
      <c r="F43" s="228" t="s">
        <v>383</v>
      </c>
      <c r="G43" s="147">
        <v>1</v>
      </c>
      <c r="H43" s="143" t="str">
        <f t="shared" si="1"/>
        <v>BAJA</v>
      </c>
      <c r="I43" s="134">
        <v>20</v>
      </c>
      <c r="J43" s="143" t="str">
        <f t="shared" si="2"/>
        <v>CATASTROFICO</v>
      </c>
      <c r="K43" s="70">
        <f t="shared" si="3"/>
        <v>20</v>
      </c>
      <c r="L43" s="235" t="str">
        <f t="shared" si="4"/>
        <v>ZONA DE RIESGO MODERADO</v>
      </c>
    </row>
    <row r="44" spans="1:12" ht="129" customHeight="1" thickBot="1">
      <c r="A44" s="297"/>
      <c r="B44" s="244" t="s">
        <v>384</v>
      </c>
      <c r="C44" s="203" t="s">
        <v>385</v>
      </c>
      <c r="D44" s="205" t="s">
        <v>386</v>
      </c>
      <c r="E44" s="203" t="s">
        <v>387</v>
      </c>
      <c r="F44" s="228" t="s">
        <v>388</v>
      </c>
      <c r="G44" s="147">
        <v>2</v>
      </c>
      <c r="H44" s="143" t="str">
        <f t="shared" si="1"/>
        <v>MEDIA</v>
      </c>
      <c r="I44" s="134">
        <v>10</v>
      </c>
      <c r="J44" s="143" t="str">
        <f t="shared" si="2"/>
        <v>MODERADO</v>
      </c>
      <c r="K44" s="70">
        <f t="shared" si="3"/>
        <v>20</v>
      </c>
      <c r="L44" s="235" t="str">
        <f t="shared" si="4"/>
        <v>ZONA DE RIESGO MODERADO</v>
      </c>
    </row>
    <row r="45" spans="1:12" ht="99.75" customHeight="1" thickBot="1">
      <c r="A45" s="297"/>
      <c r="B45" s="244" t="s">
        <v>389</v>
      </c>
      <c r="C45" s="228" t="s">
        <v>393</v>
      </c>
      <c r="D45" s="205" t="s">
        <v>392</v>
      </c>
      <c r="E45" s="228" t="s">
        <v>391</v>
      </c>
      <c r="F45" s="228" t="s">
        <v>390</v>
      </c>
      <c r="G45" s="147">
        <v>3</v>
      </c>
      <c r="H45" s="143" t="str">
        <f t="shared" si="1"/>
        <v>ALTA</v>
      </c>
      <c r="I45" s="134">
        <v>10</v>
      </c>
      <c r="J45" s="143" t="str">
        <f t="shared" si="2"/>
        <v>MODERADO</v>
      </c>
      <c r="K45" s="70">
        <f t="shared" si="3"/>
        <v>30</v>
      </c>
      <c r="L45" s="235" t="str">
        <f t="shared" si="4"/>
        <v>ZONA DE RIESGO IMPORTANTE</v>
      </c>
    </row>
    <row r="46" spans="1:12" ht="114.75" customHeight="1" thickBot="1">
      <c r="A46" s="297"/>
      <c r="B46" s="244" t="s">
        <v>394</v>
      </c>
      <c r="C46" s="203" t="s">
        <v>395</v>
      </c>
      <c r="D46" s="205" t="s">
        <v>396</v>
      </c>
      <c r="E46" s="203" t="s">
        <v>1</v>
      </c>
      <c r="F46" s="228" t="s">
        <v>2</v>
      </c>
      <c r="G46" s="147">
        <v>2</v>
      </c>
      <c r="H46" s="143" t="str">
        <f t="shared" si="1"/>
        <v>MEDIA</v>
      </c>
      <c r="I46" s="134">
        <v>10</v>
      </c>
      <c r="J46" s="143" t="str">
        <f t="shared" si="2"/>
        <v>MODERADO</v>
      </c>
      <c r="K46" s="70">
        <f t="shared" si="3"/>
        <v>20</v>
      </c>
      <c r="L46" s="235" t="str">
        <f t="shared" si="4"/>
        <v>ZONA DE RIESGO MODERADO</v>
      </c>
    </row>
    <row r="47" spans="1:12" ht="125.25" customHeight="1" thickBot="1">
      <c r="A47" s="297"/>
      <c r="B47" s="207" t="s">
        <v>397</v>
      </c>
      <c r="C47" s="203" t="s">
        <v>398</v>
      </c>
      <c r="D47" s="205" t="s">
        <v>400</v>
      </c>
      <c r="E47" s="203" t="s">
        <v>399</v>
      </c>
      <c r="F47" s="203" t="s">
        <v>401</v>
      </c>
      <c r="G47" s="147">
        <v>1</v>
      </c>
      <c r="H47" s="143" t="str">
        <f t="shared" si="1"/>
        <v>BAJA</v>
      </c>
      <c r="I47" s="134">
        <v>10</v>
      </c>
      <c r="J47" s="143" t="str">
        <f t="shared" si="2"/>
        <v>MODERADO</v>
      </c>
      <c r="K47" s="70">
        <f t="shared" si="3"/>
        <v>10</v>
      </c>
      <c r="L47" s="235" t="str">
        <f t="shared" si="4"/>
        <v>ZONA DE RIESGO TOLERABLE</v>
      </c>
    </row>
    <row r="48" spans="1:12" ht="87" customHeight="1" thickBot="1">
      <c r="A48" s="297"/>
      <c r="B48" s="244" t="s">
        <v>402</v>
      </c>
      <c r="C48" s="228" t="s">
        <v>403</v>
      </c>
      <c r="D48" s="205" t="s">
        <v>406</v>
      </c>
      <c r="E48" s="228" t="s">
        <v>405</v>
      </c>
      <c r="F48" s="249" t="s">
        <v>404</v>
      </c>
      <c r="G48" s="147">
        <v>1</v>
      </c>
      <c r="H48" s="143" t="str">
        <f t="shared" si="1"/>
        <v>BAJA</v>
      </c>
      <c r="I48" s="134">
        <v>5</v>
      </c>
      <c r="J48" s="143" t="str">
        <f t="shared" si="2"/>
        <v>LEVE</v>
      </c>
      <c r="K48" s="70">
        <f t="shared" si="3"/>
        <v>5</v>
      </c>
      <c r="L48" s="235" t="str">
        <f t="shared" si="4"/>
        <v>ZONA DE RIESGO ACEPTABLE</v>
      </c>
    </row>
    <row r="49" spans="1:12" ht="87" customHeight="1" thickBot="1">
      <c r="A49" s="297"/>
      <c r="B49" s="244"/>
      <c r="C49" s="228" t="s">
        <v>3</v>
      </c>
      <c r="D49" s="205" t="s">
        <v>406</v>
      </c>
      <c r="E49" s="228" t="s">
        <v>4</v>
      </c>
      <c r="F49" s="252" t="s">
        <v>5</v>
      </c>
      <c r="G49" s="147">
        <v>1</v>
      </c>
      <c r="H49" s="143" t="str">
        <f t="shared" si="1"/>
        <v>BAJA</v>
      </c>
      <c r="I49" s="134">
        <v>10</v>
      </c>
      <c r="J49" s="143" t="str">
        <f t="shared" si="2"/>
        <v>MODERADO</v>
      </c>
      <c r="K49" s="70">
        <f t="shared" si="3"/>
        <v>10</v>
      </c>
      <c r="L49" s="235" t="str">
        <f t="shared" si="4"/>
        <v>ZONA DE RIESGO TOLERABLE</v>
      </c>
    </row>
    <row r="50" spans="1:12" ht="87" customHeight="1" thickBot="1">
      <c r="A50" s="298"/>
      <c r="B50" s="244"/>
      <c r="C50" s="228" t="s">
        <v>6</v>
      </c>
      <c r="D50" s="205" t="s">
        <v>7</v>
      </c>
      <c r="E50" s="228" t="s">
        <v>8</v>
      </c>
      <c r="F50" s="252" t="s">
        <v>9</v>
      </c>
      <c r="G50" s="147">
        <v>1</v>
      </c>
      <c r="H50" s="143" t="str">
        <f>IF(G50=1,"BAJA",IF(G50=2,"MEDIA",IF(G50=3,"ALTA","")))</f>
        <v>BAJA</v>
      </c>
      <c r="I50" s="134">
        <v>10</v>
      </c>
      <c r="J50" s="143" t="str">
        <f>IF(I50=5,"LEVE",IF(I50=10,"MODERADO",IF(I50=20,"CATASTROFICO","")))</f>
        <v>MODERADO</v>
      </c>
      <c r="K50" s="70">
        <f>G50*I50</f>
        <v>10</v>
      </c>
      <c r="L50" s="235" t="str">
        <f>(VLOOKUP(K50,$F$169:$G$176,2,0))</f>
        <v>ZONA DE RIESGO TOLERABLE</v>
      </c>
    </row>
    <row r="51" spans="1:12" ht="109.5" customHeight="1" thickBot="1">
      <c r="A51" s="296" t="s">
        <v>407</v>
      </c>
      <c r="B51" s="244" t="s">
        <v>408</v>
      </c>
      <c r="C51" s="228" t="s">
        <v>409</v>
      </c>
      <c r="D51" s="205" t="s">
        <v>412</v>
      </c>
      <c r="E51" s="228" t="s">
        <v>410</v>
      </c>
      <c r="F51" s="250" t="s">
        <v>411</v>
      </c>
      <c r="G51" s="147">
        <v>2</v>
      </c>
      <c r="H51" s="143" t="str">
        <f>IF(G51=1,"BAJA",IF(G51=2,"MEDIA",IF(G51=3,"ALTA","")))</f>
        <v>MEDIA</v>
      </c>
      <c r="I51" s="134">
        <v>20</v>
      </c>
      <c r="J51" s="143" t="str">
        <f>IF(I51=5,"LEVE",IF(I51=10,"MODERADO",IF(I51=20,"CATASTROFICO","")))</f>
        <v>CATASTROFICO</v>
      </c>
      <c r="K51" s="70">
        <f>G51*I51</f>
        <v>40</v>
      </c>
      <c r="L51" s="235" t="str">
        <f t="shared" si="4"/>
        <v>ZONA DE RIESGO IMPORTANTE</v>
      </c>
    </row>
    <row r="52" spans="1:12" ht="99.75" customHeight="1" thickBot="1">
      <c r="A52" s="297"/>
      <c r="B52" s="244" t="s">
        <v>433</v>
      </c>
      <c r="C52" s="228" t="s">
        <v>413</v>
      </c>
      <c r="D52" s="205" t="s">
        <v>416</v>
      </c>
      <c r="E52" s="228" t="s">
        <v>414</v>
      </c>
      <c r="F52" s="250" t="s">
        <v>415</v>
      </c>
      <c r="G52" s="147">
        <v>2</v>
      </c>
      <c r="H52" s="143" t="str">
        <f>IF(G52=1,"BAJA",IF(G52=2,"MEDIA",IF(G52=3,"ALTA","")))</f>
        <v>MEDIA</v>
      </c>
      <c r="I52" s="134">
        <v>10</v>
      </c>
      <c r="J52" s="143" t="str">
        <f>IF(I52=5,"LEVE",IF(I52=10,"MODERADO",IF(I52=20,"CATASTROFICO","")))</f>
        <v>MODERADO</v>
      </c>
      <c r="K52" s="70">
        <f>G52*I52</f>
        <v>20</v>
      </c>
      <c r="L52" s="235" t="str">
        <f t="shared" si="4"/>
        <v>ZONA DE RIESGO MODERADO</v>
      </c>
    </row>
    <row r="53" spans="1:12" ht="87" customHeight="1" thickBot="1">
      <c r="A53" s="297"/>
      <c r="B53" s="244" t="s">
        <v>434</v>
      </c>
      <c r="C53" s="228" t="s">
        <v>417</v>
      </c>
      <c r="D53" s="205" t="s">
        <v>420</v>
      </c>
      <c r="E53" s="228" t="s">
        <v>418</v>
      </c>
      <c r="F53" s="250" t="s">
        <v>419</v>
      </c>
      <c r="G53" s="147">
        <v>1</v>
      </c>
      <c r="H53" s="143" t="str">
        <f>IF(G53=1,"BAJA",IF(G53=2,"MEDIA",IF(G53=3,"ALTA","")))</f>
        <v>BAJA</v>
      </c>
      <c r="I53" s="134">
        <v>20</v>
      </c>
      <c r="J53" s="143" t="str">
        <f>IF(I53=5,"LEVE",IF(I53=10,"MODERADO",IF(I53=20,"CATASTROFICO","")))</f>
        <v>CATASTROFICO</v>
      </c>
      <c r="K53" s="70">
        <f>G53*I53</f>
        <v>20</v>
      </c>
      <c r="L53" s="235" t="str">
        <f t="shared" si="4"/>
        <v>ZONA DE RIESGO MODERADO</v>
      </c>
    </row>
    <row r="54" spans="1:12" ht="161.25" customHeight="1" thickBot="1">
      <c r="A54" s="297"/>
      <c r="B54" s="244" t="s">
        <v>421</v>
      </c>
      <c r="C54" s="228" t="s">
        <v>422</v>
      </c>
      <c r="D54" s="205" t="s">
        <v>292</v>
      </c>
      <c r="E54" s="228" t="s">
        <v>423</v>
      </c>
      <c r="F54" s="250" t="s">
        <v>424</v>
      </c>
      <c r="G54" s="147">
        <v>2</v>
      </c>
      <c r="H54" s="143" t="str">
        <f>IF(G54=1,"BAJA",IF(G54=2,"MEDIA",IF(G54=3,"ALTA","")))</f>
        <v>MEDIA</v>
      </c>
      <c r="I54" s="134">
        <v>10</v>
      </c>
      <c r="J54" s="143" t="str">
        <f>IF(I54=5,"LEVE",IF(I54=10,"MODERADO",IF(I54=20,"CATASTROFICO","")))</f>
        <v>MODERADO</v>
      </c>
      <c r="K54" s="70">
        <f>G54*I54</f>
        <v>20</v>
      </c>
      <c r="L54" s="235" t="str">
        <f t="shared" si="4"/>
        <v>ZONA DE RIESGO MODERADO</v>
      </c>
    </row>
    <row r="55" spans="1:12" ht="99" customHeight="1" thickBot="1">
      <c r="A55" s="297"/>
      <c r="B55" s="207"/>
      <c r="C55" s="203" t="s">
        <v>425</v>
      </c>
      <c r="D55" s="205" t="s">
        <v>427</v>
      </c>
      <c r="E55" s="203" t="s">
        <v>426</v>
      </c>
      <c r="F55" s="203" t="s">
        <v>428</v>
      </c>
      <c r="G55" s="147">
        <v>2</v>
      </c>
      <c r="H55" s="143" t="str">
        <f t="shared" si="1"/>
        <v>MEDIA</v>
      </c>
      <c r="I55" s="134">
        <v>20</v>
      </c>
      <c r="J55" s="143" t="str">
        <f t="shared" si="2"/>
        <v>CATASTROFICO</v>
      </c>
      <c r="K55" s="70">
        <f t="shared" si="3"/>
        <v>40</v>
      </c>
      <c r="L55" s="235" t="str">
        <f t="shared" si="4"/>
        <v>ZONA DE RIESGO IMPORTANTE</v>
      </c>
    </row>
    <row r="56" spans="1:12" ht="105" customHeight="1" thickBot="1">
      <c r="A56" s="298"/>
      <c r="B56" s="207" t="s">
        <v>435</v>
      </c>
      <c r="C56" s="203" t="s">
        <v>429</v>
      </c>
      <c r="D56" s="205" t="s">
        <v>430</v>
      </c>
      <c r="E56" s="203" t="s">
        <v>431</v>
      </c>
      <c r="F56" s="203" t="s">
        <v>432</v>
      </c>
      <c r="G56" s="147">
        <v>3</v>
      </c>
      <c r="H56" s="143" t="str">
        <f t="shared" si="1"/>
        <v>ALTA</v>
      </c>
      <c r="I56" s="134">
        <v>10</v>
      </c>
      <c r="J56" s="143" t="str">
        <f t="shared" si="2"/>
        <v>MODERADO</v>
      </c>
      <c r="K56" s="70">
        <f t="shared" si="3"/>
        <v>30</v>
      </c>
      <c r="L56" s="235" t="str">
        <f t="shared" si="4"/>
        <v>ZONA DE RIESGO IMPORTANTE</v>
      </c>
    </row>
    <row r="57" spans="1:12" ht="104.25" customHeight="1" thickBot="1">
      <c r="A57" s="296" t="s">
        <v>436</v>
      </c>
      <c r="B57" s="207" t="s">
        <v>437</v>
      </c>
      <c r="C57" s="203" t="s">
        <v>438</v>
      </c>
      <c r="D57" s="205"/>
      <c r="E57" s="203" t="s">
        <v>439</v>
      </c>
      <c r="F57" s="203" t="s">
        <v>440</v>
      </c>
      <c r="G57" s="147">
        <v>3</v>
      </c>
      <c r="H57" s="143" t="str">
        <f t="shared" si="1"/>
        <v>ALTA</v>
      </c>
      <c r="I57" s="134">
        <v>10</v>
      </c>
      <c r="J57" s="143" t="str">
        <f t="shared" si="2"/>
        <v>MODERADO</v>
      </c>
      <c r="K57" s="70">
        <f t="shared" si="3"/>
        <v>30</v>
      </c>
      <c r="L57" s="235" t="str">
        <f t="shared" si="4"/>
        <v>ZONA DE RIESGO IMPORTANTE</v>
      </c>
    </row>
    <row r="58" spans="1:12" ht="65.25" customHeight="1" thickBot="1">
      <c r="A58" s="297"/>
      <c r="B58" s="207"/>
      <c r="C58" s="203" t="s">
        <v>441</v>
      </c>
      <c r="D58" s="205" t="s">
        <v>444</v>
      </c>
      <c r="E58" s="203" t="s">
        <v>442</v>
      </c>
      <c r="F58" s="203" t="s">
        <v>443</v>
      </c>
      <c r="G58" s="147">
        <v>3</v>
      </c>
      <c r="H58" s="143" t="str">
        <f t="shared" si="1"/>
        <v>ALTA</v>
      </c>
      <c r="I58" s="134">
        <v>10</v>
      </c>
      <c r="J58" s="143" t="str">
        <f t="shared" si="2"/>
        <v>MODERADO</v>
      </c>
      <c r="K58" s="70">
        <f t="shared" si="3"/>
        <v>30</v>
      </c>
      <c r="L58" s="235" t="str">
        <f t="shared" si="4"/>
        <v>ZONA DE RIESGO IMPORTANTE</v>
      </c>
    </row>
    <row r="59" spans="1:12" ht="80.25" customHeight="1" thickBot="1">
      <c r="A59" s="297"/>
      <c r="B59" s="207" t="s">
        <v>448</v>
      </c>
      <c r="C59" s="203" t="s">
        <v>445</v>
      </c>
      <c r="D59" s="205" t="s">
        <v>184</v>
      </c>
      <c r="E59" s="203" t="s">
        <v>446</v>
      </c>
      <c r="F59" s="203" t="s">
        <v>447</v>
      </c>
      <c r="G59" s="147">
        <v>3</v>
      </c>
      <c r="H59" s="143" t="str">
        <f t="shared" si="1"/>
        <v>ALTA</v>
      </c>
      <c r="I59" s="134">
        <v>10</v>
      </c>
      <c r="J59" s="143" t="str">
        <f t="shared" si="2"/>
        <v>MODERADO</v>
      </c>
      <c r="K59" s="70">
        <f t="shared" si="3"/>
        <v>30</v>
      </c>
      <c r="L59" s="235" t="str">
        <f t="shared" si="4"/>
        <v>ZONA DE RIESGO IMPORTANTE</v>
      </c>
    </row>
    <row r="60" spans="1:12" ht="80.25" customHeight="1" thickBot="1">
      <c r="A60" s="298"/>
      <c r="B60" s="207" t="s">
        <v>453</v>
      </c>
      <c r="C60" s="228" t="s">
        <v>449</v>
      </c>
      <c r="D60" s="205" t="s">
        <v>450</v>
      </c>
      <c r="E60" s="203" t="s">
        <v>451</v>
      </c>
      <c r="F60" s="203" t="s">
        <v>452</v>
      </c>
      <c r="G60" s="147">
        <v>2</v>
      </c>
      <c r="H60" s="143" t="str">
        <f t="shared" si="1"/>
        <v>MEDIA</v>
      </c>
      <c r="I60" s="134">
        <v>10</v>
      </c>
      <c r="J60" s="143" t="str">
        <f t="shared" si="2"/>
        <v>MODERADO</v>
      </c>
      <c r="K60" s="70">
        <f t="shared" si="3"/>
        <v>20</v>
      </c>
      <c r="L60" s="235" t="str">
        <f t="shared" si="4"/>
        <v>ZONA DE RIESGO MODERADO</v>
      </c>
    </row>
    <row r="61" spans="1:12" ht="80.25" customHeight="1" thickBot="1">
      <c r="A61" s="296" t="s">
        <v>454</v>
      </c>
      <c r="B61" s="244" t="s">
        <v>456</v>
      </c>
      <c r="C61" s="203" t="s">
        <v>455</v>
      </c>
      <c r="D61" s="205" t="s">
        <v>457</v>
      </c>
      <c r="E61" s="203" t="s">
        <v>458</v>
      </c>
      <c r="F61" s="203" t="s">
        <v>459</v>
      </c>
      <c r="G61" s="147">
        <v>2</v>
      </c>
      <c r="H61" s="143" t="str">
        <f t="shared" si="1"/>
        <v>MEDIA</v>
      </c>
      <c r="I61" s="134">
        <v>10</v>
      </c>
      <c r="J61" s="143" t="str">
        <f t="shared" si="2"/>
        <v>MODERADO</v>
      </c>
      <c r="K61" s="70">
        <f t="shared" si="3"/>
        <v>20</v>
      </c>
      <c r="L61" s="235" t="str">
        <f t="shared" si="4"/>
        <v>ZONA DE RIESGO MODERADO</v>
      </c>
    </row>
    <row r="62" spans="1:12" ht="80.25" customHeight="1" thickBot="1">
      <c r="A62" s="297"/>
      <c r="B62" s="244" t="s">
        <v>464</v>
      </c>
      <c r="C62" s="203" t="s">
        <v>460</v>
      </c>
      <c r="D62" s="205" t="s">
        <v>463</v>
      </c>
      <c r="E62" s="203" t="s">
        <v>461</v>
      </c>
      <c r="F62" s="203" t="s">
        <v>462</v>
      </c>
      <c r="G62" s="147">
        <v>2</v>
      </c>
      <c r="H62" s="143" t="str">
        <f t="shared" si="1"/>
        <v>MEDIA</v>
      </c>
      <c r="I62" s="134">
        <v>10</v>
      </c>
      <c r="J62" s="143" t="str">
        <f t="shared" si="2"/>
        <v>MODERADO</v>
      </c>
      <c r="K62" s="70">
        <f t="shared" si="3"/>
        <v>20</v>
      </c>
      <c r="L62" s="235" t="str">
        <f t="shared" si="4"/>
        <v>ZONA DE RIESGO MODERADO</v>
      </c>
    </row>
    <row r="63" spans="1:12" ht="100.5" customHeight="1" thickBot="1">
      <c r="A63" s="298"/>
      <c r="B63" s="207" t="s">
        <v>469</v>
      </c>
      <c r="C63" s="203" t="s">
        <v>467</v>
      </c>
      <c r="D63" s="205" t="s">
        <v>468</v>
      </c>
      <c r="E63" s="203" t="s">
        <v>465</v>
      </c>
      <c r="F63" s="203" t="s">
        <v>466</v>
      </c>
      <c r="G63" s="147">
        <v>3</v>
      </c>
      <c r="H63" s="143" t="str">
        <f t="shared" si="1"/>
        <v>ALTA</v>
      </c>
      <c r="I63" s="134">
        <v>10</v>
      </c>
      <c r="J63" s="143" t="str">
        <f t="shared" si="2"/>
        <v>MODERADO</v>
      </c>
      <c r="K63" s="70">
        <f t="shared" si="3"/>
        <v>30</v>
      </c>
      <c r="L63" s="235" t="str">
        <f t="shared" si="4"/>
        <v>ZONA DE RIESGO IMPORTANTE</v>
      </c>
    </row>
    <row r="64" spans="1:12" ht="114.75" customHeight="1" thickBot="1">
      <c r="A64" s="195" t="s">
        <v>470</v>
      </c>
      <c r="B64" s="203" t="s">
        <v>471</v>
      </c>
      <c r="C64" s="251" t="s">
        <v>472</v>
      </c>
      <c r="D64" s="205" t="s">
        <v>475</v>
      </c>
      <c r="E64" s="203" t="s">
        <v>474</v>
      </c>
      <c r="F64" s="203" t="s">
        <v>473</v>
      </c>
      <c r="G64" s="147">
        <v>3</v>
      </c>
      <c r="H64" s="143" t="str">
        <f aca="true" t="shared" si="5" ref="H64:H71">IF(G64=1,"BAJA",IF(G64=2,"MEDIA",IF(G64=3,"ALTA","")))</f>
        <v>ALTA</v>
      </c>
      <c r="I64" s="134">
        <v>10</v>
      </c>
      <c r="J64" s="143" t="str">
        <f aca="true" t="shared" si="6" ref="J64:J71">IF(I64=5,"LEVE",IF(I64=10,"MODERADO",IF(I64=20,"CATASTROFICO","")))</f>
        <v>MODERADO</v>
      </c>
      <c r="K64" s="70">
        <f aca="true" t="shared" si="7" ref="K64:K71">G64*I64</f>
        <v>30</v>
      </c>
      <c r="L64" s="235" t="str">
        <f aca="true" t="shared" si="8" ref="L64:L71">(VLOOKUP(K64,$F$169:$G$176,2,0))</f>
        <v>ZONA DE RIESGO IMPORTANTE</v>
      </c>
    </row>
    <row r="65" spans="1:12" ht="100.5" customHeight="1" thickBot="1">
      <c r="A65" s="195"/>
      <c r="B65" s="207" t="s">
        <v>479</v>
      </c>
      <c r="C65" s="228" t="s">
        <v>476</v>
      </c>
      <c r="D65" s="205" t="s">
        <v>350</v>
      </c>
      <c r="E65" s="203" t="s">
        <v>477</v>
      </c>
      <c r="F65" s="203" t="s">
        <v>478</v>
      </c>
      <c r="G65" s="147">
        <v>3</v>
      </c>
      <c r="H65" s="143" t="str">
        <f t="shared" si="5"/>
        <v>ALTA</v>
      </c>
      <c r="I65" s="134">
        <v>10</v>
      </c>
      <c r="J65" s="143" t="str">
        <f t="shared" si="6"/>
        <v>MODERADO</v>
      </c>
      <c r="K65" s="70">
        <f t="shared" si="7"/>
        <v>30</v>
      </c>
      <c r="L65" s="235" t="str">
        <f t="shared" si="8"/>
        <v>ZONA DE RIESGO IMPORTANTE</v>
      </c>
    </row>
    <row r="66" spans="1:12" ht="116.25" customHeight="1" thickBot="1">
      <c r="A66" s="195"/>
      <c r="B66" s="244" t="s">
        <v>480</v>
      </c>
      <c r="C66" s="203" t="s">
        <v>481</v>
      </c>
      <c r="D66" s="205" t="s">
        <v>483</v>
      </c>
      <c r="E66" s="203" t="s">
        <v>484</v>
      </c>
      <c r="F66" s="203" t="s">
        <v>482</v>
      </c>
      <c r="G66" s="147">
        <v>2</v>
      </c>
      <c r="H66" s="143" t="str">
        <f t="shared" si="5"/>
        <v>MEDIA</v>
      </c>
      <c r="I66" s="134">
        <v>20</v>
      </c>
      <c r="J66" s="143" t="str">
        <f t="shared" si="6"/>
        <v>CATASTROFICO</v>
      </c>
      <c r="K66" s="70">
        <f t="shared" si="7"/>
        <v>40</v>
      </c>
      <c r="L66" s="235" t="str">
        <f t="shared" si="8"/>
        <v>ZONA DE RIESGO IMPORTANTE</v>
      </c>
    </row>
    <row r="67" spans="1:12" ht="142.5" customHeight="1" thickBot="1">
      <c r="A67" s="195"/>
      <c r="B67" s="244" t="s">
        <v>485</v>
      </c>
      <c r="C67" s="228" t="s">
        <v>486</v>
      </c>
      <c r="D67" s="205" t="s">
        <v>489</v>
      </c>
      <c r="E67" s="228" t="s">
        <v>487</v>
      </c>
      <c r="F67" s="228" t="s">
        <v>488</v>
      </c>
      <c r="G67" s="147">
        <v>2</v>
      </c>
      <c r="H67" s="143" t="str">
        <f t="shared" si="5"/>
        <v>MEDIA</v>
      </c>
      <c r="I67" s="134">
        <v>10</v>
      </c>
      <c r="J67" s="143" t="str">
        <f t="shared" si="6"/>
        <v>MODERADO</v>
      </c>
      <c r="K67" s="70">
        <f t="shared" si="7"/>
        <v>20</v>
      </c>
      <c r="L67" s="235" t="str">
        <f t="shared" si="8"/>
        <v>ZONA DE RIESGO MODERADO</v>
      </c>
    </row>
    <row r="68" spans="1:12" ht="111" customHeight="1" thickBot="1">
      <c r="A68" s="195"/>
      <c r="B68" s="244" t="s">
        <v>490</v>
      </c>
      <c r="C68" s="228" t="s">
        <v>491</v>
      </c>
      <c r="D68" s="205" t="s">
        <v>492</v>
      </c>
      <c r="E68" s="203" t="s">
        <v>493</v>
      </c>
      <c r="F68" s="228" t="s">
        <v>494</v>
      </c>
      <c r="G68" s="147">
        <v>3</v>
      </c>
      <c r="H68" s="143" t="str">
        <f t="shared" si="5"/>
        <v>ALTA</v>
      </c>
      <c r="I68" s="134">
        <v>10</v>
      </c>
      <c r="J68" s="143" t="str">
        <f t="shared" si="6"/>
        <v>MODERADO</v>
      </c>
      <c r="K68" s="70">
        <f t="shared" si="7"/>
        <v>30</v>
      </c>
      <c r="L68" s="235" t="str">
        <f t="shared" si="8"/>
        <v>ZONA DE RIESGO IMPORTANTE</v>
      </c>
    </row>
    <row r="69" spans="1:12" ht="102.75" customHeight="1" thickBot="1">
      <c r="A69" s="195"/>
      <c r="B69" s="244" t="s">
        <v>496</v>
      </c>
      <c r="C69" s="203" t="s">
        <v>495</v>
      </c>
      <c r="D69" s="205" t="s">
        <v>497</v>
      </c>
      <c r="E69" s="203" t="s">
        <v>498</v>
      </c>
      <c r="F69" s="203" t="s">
        <v>499</v>
      </c>
      <c r="G69" s="147">
        <v>3</v>
      </c>
      <c r="H69" s="143" t="str">
        <f t="shared" si="5"/>
        <v>ALTA</v>
      </c>
      <c r="I69" s="134">
        <v>10</v>
      </c>
      <c r="J69" s="143" t="str">
        <f t="shared" si="6"/>
        <v>MODERADO</v>
      </c>
      <c r="K69" s="70">
        <f t="shared" si="7"/>
        <v>30</v>
      </c>
      <c r="L69" s="235" t="str">
        <f t="shared" si="8"/>
        <v>ZONA DE RIESGO IMPORTANTE</v>
      </c>
    </row>
    <row r="70" spans="1:12" ht="35.25" customHeight="1" thickBot="1">
      <c r="A70" s="195"/>
      <c r="B70" s="207"/>
      <c r="C70" s="203" t="s">
        <v>500</v>
      </c>
      <c r="D70" s="205"/>
      <c r="E70" s="203"/>
      <c r="F70" s="203"/>
      <c r="G70" s="147">
        <v>3</v>
      </c>
      <c r="H70" s="143" t="str">
        <f t="shared" si="5"/>
        <v>ALTA</v>
      </c>
      <c r="I70" s="134">
        <v>10</v>
      </c>
      <c r="J70" s="143" t="str">
        <f t="shared" si="6"/>
        <v>MODERADO</v>
      </c>
      <c r="K70" s="70">
        <f t="shared" si="7"/>
        <v>30</v>
      </c>
      <c r="L70" s="235" t="str">
        <f t="shared" si="8"/>
        <v>ZONA DE RIESGO IMPORTANTE</v>
      </c>
    </row>
    <row r="71" spans="1:12" ht="47.25" customHeight="1" thickBot="1">
      <c r="A71" s="195"/>
      <c r="B71" s="207"/>
      <c r="C71" s="203"/>
      <c r="D71" s="205"/>
      <c r="E71" s="203"/>
      <c r="F71" s="203"/>
      <c r="G71" s="147">
        <v>3</v>
      </c>
      <c r="H71" s="143" t="str">
        <f t="shared" si="5"/>
        <v>ALTA</v>
      </c>
      <c r="I71" s="134">
        <v>10</v>
      </c>
      <c r="J71" s="143" t="str">
        <f t="shared" si="6"/>
        <v>MODERADO</v>
      </c>
      <c r="K71" s="70">
        <f t="shared" si="7"/>
        <v>30</v>
      </c>
      <c r="L71" s="235" t="str">
        <f t="shared" si="8"/>
        <v>ZONA DE RIESGO IMPORTANTE</v>
      </c>
    </row>
    <row r="72" spans="1:12" ht="39" customHeight="1" thickBot="1">
      <c r="A72" s="195"/>
      <c r="B72" s="207"/>
      <c r="C72" s="203"/>
      <c r="D72" s="205"/>
      <c r="E72" s="203"/>
      <c r="F72" s="203"/>
      <c r="G72" s="147">
        <v>3</v>
      </c>
      <c r="H72" s="143" t="str">
        <f t="shared" si="1"/>
        <v>ALTA</v>
      </c>
      <c r="I72" s="134"/>
      <c r="J72" s="143">
        <f t="shared" si="2"/>
      </c>
      <c r="K72" s="70">
        <f t="shared" si="3"/>
        <v>0</v>
      </c>
      <c r="L72" s="235" t="str">
        <f>(VLOOKUP(K72,$F$169:$G$176,2,0))</f>
        <v>·</v>
      </c>
    </row>
    <row r="73" spans="1:12" ht="42" customHeight="1" thickBot="1">
      <c r="A73" s="195"/>
      <c r="B73" s="207"/>
      <c r="C73" s="203"/>
      <c r="D73" s="205"/>
      <c r="E73" s="203"/>
      <c r="F73" s="203"/>
      <c r="G73" s="147">
        <v>3</v>
      </c>
      <c r="H73" s="143" t="str">
        <f t="shared" si="1"/>
        <v>ALTA</v>
      </c>
      <c r="I73" s="134">
        <v>20</v>
      </c>
      <c r="J73" s="143" t="str">
        <f t="shared" si="2"/>
        <v>CATASTROFICO</v>
      </c>
      <c r="K73" s="70">
        <f t="shared" si="3"/>
        <v>60</v>
      </c>
      <c r="L73" s="235" t="str">
        <f>(VLOOKUP(K73,$F$169:$G$176,2,0))</f>
        <v>ZONA DE RIESGO INACEPTABLE</v>
      </c>
    </row>
    <row r="74" spans="1:68" s="67" customFormat="1" ht="30" customHeight="1">
      <c r="A74" s="127"/>
      <c r="B74" s="312"/>
      <c r="C74" s="312"/>
      <c r="D74" s="132"/>
      <c r="E74" s="132"/>
      <c r="F74" s="91"/>
      <c r="G74" s="312"/>
      <c r="H74" s="334"/>
      <c r="I74" s="334"/>
      <c r="J74" s="334"/>
      <c r="K74" s="334"/>
      <c r="L74" s="335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</row>
    <row r="75" spans="1:12" ht="30" customHeight="1">
      <c r="A75" s="126"/>
      <c r="B75" s="320"/>
      <c r="C75" s="320"/>
      <c r="D75" s="69"/>
      <c r="E75" s="69"/>
      <c r="F75" s="92" t="s">
        <v>39</v>
      </c>
      <c r="G75" s="330"/>
      <c r="H75" s="330"/>
      <c r="I75" s="330"/>
      <c r="J75" s="330"/>
      <c r="K75" s="330"/>
      <c r="L75" s="331"/>
    </row>
    <row r="76" spans="1:12" ht="30" customHeight="1" thickBot="1">
      <c r="A76" s="125" t="s">
        <v>36</v>
      </c>
      <c r="B76" s="328" t="s">
        <v>173</v>
      </c>
      <c r="C76" s="329"/>
      <c r="D76" s="154"/>
      <c r="E76" s="154"/>
      <c r="F76" s="155" t="s">
        <v>39</v>
      </c>
      <c r="G76" s="332"/>
      <c r="H76" s="332"/>
      <c r="I76" s="332"/>
      <c r="J76" s="332"/>
      <c r="K76" s="332"/>
      <c r="L76" s="333"/>
    </row>
    <row r="77" spans="1:70" s="100" customFormat="1" ht="12.75">
      <c r="A77" s="89" t="s">
        <v>37</v>
      </c>
      <c r="B77" s="310" t="s">
        <v>174</v>
      </c>
      <c r="C77" s="311"/>
      <c r="D77" s="153"/>
      <c r="E77" s="153"/>
      <c r="F77" s="153"/>
      <c r="G77" s="137"/>
      <c r="H77" s="137"/>
      <c r="I77" s="137"/>
      <c r="J77" s="137"/>
      <c r="BQ77" s="68"/>
      <c r="BR77" s="68"/>
    </row>
    <row r="78" spans="1:70" s="100" customFormat="1" ht="13.5" thickBot="1">
      <c r="A78" s="90" t="s">
        <v>38</v>
      </c>
      <c r="B78" s="310" t="s">
        <v>35</v>
      </c>
      <c r="C78" s="311"/>
      <c r="D78" s="153"/>
      <c r="E78" s="153"/>
      <c r="F78" s="153"/>
      <c r="G78" s="137"/>
      <c r="H78" s="137"/>
      <c r="I78" s="137"/>
      <c r="J78" s="137"/>
      <c r="BQ78" s="68"/>
      <c r="BR78" s="68"/>
    </row>
    <row r="79" spans="7:70" s="100" customFormat="1" ht="12.75">
      <c r="G79" s="137"/>
      <c r="H79" s="137"/>
      <c r="I79" s="137"/>
      <c r="J79" s="137"/>
      <c r="BQ79" s="68"/>
      <c r="BR79" s="68"/>
    </row>
    <row r="80" spans="7:70" s="100" customFormat="1" ht="12.75">
      <c r="G80" s="137"/>
      <c r="H80" s="137"/>
      <c r="I80" s="137"/>
      <c r="J80" s="137"/>
      <c r="BQ80" s="68"/>
      <c r="BR80" s="68"/>
    </row>
    <row r="81" spans="7:70" s="100" customFormat="1" ht="12.75">
      <c r="G81" s="137"/>
      <c r="H81" s="137"/>
      <c r="I81" s="137"/>
      <c r="J81" s="137"/>
      <c r="BQ81" s="68"/>
      <c r="BR81" s="68"/>
    </row>
    <row r="82" spans="7:70" s="100" customFormat="1" ht="12.75">
      <c r="G82" s="137"/>
      <c r="H82" s="137"/>
      <c r="I82" s="137"/>
      <c r="J82" s="137"/>
      <c r="BQ82" s="68"/>
      <c r="BR82" s="68"/>
    </row>
    <row r="83" spans="7:70" s="100" customFormat="1" ht="12.75">
      <c r="G83" s="137"/>
      <c r="H83" s="137"/>
      <c r="I83" s="137"/>
      <c r="J83" s="137"/>
      <c r="BQ83" s="68"/>
      <c r="BR83" s="68"/>
    </row>
    <row r="84" spans="7:70" s="100" customFormat="1" ht="12.75">
      <c r="G84" s="137"/>
      <c r="H84" s="137"/>
      <c r="I84" s="137"/>
      <c r="J84" s="137"/>
      <c r="BQ84" s="68"/>
      <c r="BR84" s="68"/>
    </row>
    <row r="85" spans="7:70" s="100" customFormat="1" ht="12.75">
      <c r="G85" s="137"/>
      <c r="H85" s="137"/>
      <c r="I85" s="137"/>
      <c r="J85" s="137"/>
      <c r="BQ85" s="68"/>
      <c r="BR85" s="68"/>
    </row>
    <row r="86" spans="7:70" s="100" customFormat="1" ht="12.75">
      <c r="G86" s="137"/>
      <c r="H86" s="137"/>
      <c r="I86" s="137"/>
      <c r="J86" s="137"/>
      <c r="BQ86" s="68"/>
      <c r="BR86" s="68"/>
    </row>
    <row r="87" spans="7:70" s="100" customFormat="1" ht="12.75">
      <c r="G87" s="137"/>
      <c r="H87" s="137"/>
      <c r="I87" s="137"/>
      <c r="J87" s="137"/>
      <c r="BQ87" s="68"/>
      <c r="BR87" s="68"/>
    </row>
    <row r="88" spans="7:70" s="100" customFormat="1" ht="12.75">
      <c r="G88" s="137"/>
      <c r="H88" s="137"/>
      <c r="I88" s="137"/>
      <c r="J88" s="137"/>
      <c r="BQ88" s="68"/>
      <c r="BR88" s="68"/>
    </row>
    <row r="89" spans="7:70" s="100" customFormat="1" ht="12.75">
      <c r="G89" s="137"/>
      <c r="H89" s="137"/>
      <c r="I89" s="137"/>
      <c r="J89" s="137"/>
      <c r="BQ89" s="68"/>
      <c r="BR89" s="68"/>
    </row>
    <row r="90" spans="7:70" s="100" customFormat="1" ht="12.75">
      <c r="G90" s="137"/>
      <c r="H90" s="137"/>
      <c r="I90" s="137"/>
      <c r="J90" s="137"/>
      <c r="BQ90" s="68"/>
      <c r="BR90" s="68"/>
    </row>
    <row r="91" spans="7:70" s="100" customFormat="1" ht="12.75">
      <c r="G91" s="137"/>
      <c r="H91" s="137"/>
      <c r="I91" s="137"/>
      <c r="J91" s="137"/>
      <c r="BQ91" s="68"/>
      <c r="BR91" s="68"/>
    </row>
    <row r="92" spans="7:10" s="100" customFormat="1" ht="12.75">
      <c r="G92" s="137"/>
      <c r="H92" s="137"/>
      <c r="I92" s="137"/>
      <c r="J92" s="137"/>
    </row>
    <row r="93" spans="7:10" s="100" customFormat="1" ht="12.75">
      <c r="G93" s="137"/>
      <c r="H93" s="137"/>
      <c r="I93" s="137"/>
      <c r="J93" s="137"/>
    </row>
    <row r="94" spans="7:10" s="100" customFormat="1" ht="12.75">
      <c r="G94" s="137"/>
      <c r="H94" s="137"/>
      <c r="I94" s="137"/>
      <c r="J94" s="137"/>
    </row>
    <row r="95" spans="7:10" s="100" customFormat="1" ht="12.75">
      <c r="G95" s="137"/>
      <c r="H95" s="137"/>
      <c r="I95" s="137"/>
      <c r="J95" s="137"/>
    </row>
    <row r="96" spans="7:10" s="100" customFormat="1" ht="12.75">
      <c r="G96" s="137"/>
      <c r="H96" s="137"/>
      <c r="I96" s="137"/>
      <c r="J96" s="137"/>
    </row>
    <row r="97" spans="7:10" s="100" customFormat="1" ht="12.75">
      <c r="G97" s="137"/>
      <c r="H97" s="137"/>
      <c r="I97" s="137"/>
      <c r="J97" s="137"/>
    </row>
    <row r="98" spans="7:10" s="100" customFormat="1" ht="12.75">
      <c r="G98" s="137"/>
      <c r="H98" s="137"/>
      <c r="I98" s="137"/>
      <c r="J98" s="137"/>
    </row>
    <row r="99" spans="7:10" s="100" customFormat="1" ht="12.75">
      <c r="G99" s="137"/>
      <c r="H99" s="137"/>
      <c r="I99" s="137"/>
      <c r="J99" s="137"/>
    </row>
    <row r="100" spans="7:10" s="100" customFormat="1" ht="12.75">
      <c r="G100" s="137"/>
      <c r="H100" s="137"/>
      <c r="I100" s="137"/>
      <c r="J100" s="137"/>
    </row>
    <row r="101" spans="7:10" s="100" customFormat="1" ht="12.75">
      <c r="G101" s="137"/>
      <c r="H101" s="137"/>
      <c r="I101" s="137"/>
      <c r="J101" s="137"/>
    </row>
    <row r="102" spans="7:10" s="100" customFormat="1" ht="12.75">
      <c r="G102" s="137"/>
      <c r="H102" s="137"/>
      <c r="I102" s="137"/>
      <c r="J102" s="137"/>
    </row>
    <row r="103" spans="7:10" s="100" customFormat="1" ht="12.75">
      <c r="G103" s="137"/>
      <c r="H103" s="137"/>
      <c r="I103" s="137"/>
      <c r="J103" s="137"/>
    </row>
    <row r="104" spans="7:10" s="100" customFormat="1" ht="12.75">
      <c r="G104" s="137"/>
      <c r="H104" s="137"/>
      <c r="I104" s="137"/>
      <c r="J104" s="137"/>
    </row>
    <row r="105" spans="7:10" s="100" customFormat="1" ht="12.75">
      <c r="G105" s="137"/>
      <c r="H105" s="137"/>
      <c r="I105" s="137"/>
      <c r="J105" s="137"/>
    </row>
    <row r="106" spans="7:10" s="100" customFormat="1" ht="12.75">
      <c r="G106" s="137"/>
      <c r="H106" s="137"/>
      <c r="I106" s="137"/>
      <c r="J106" s="137"/>
    </row>
    <row r="107" spans="7:10" s="100" customFormat="1" ht="12.75">
      <c r="G107" s="137"/>
      <c r="H107" s="137"/>
      <c r="I107" s="137"/>
      <c r="J107" s="137"/>
    </row>
    <row r="108" spans="7:10" s="100" customFormat="1" ht="12.75">
      <c r="G108" s="137"/>
      <c r="H108" s="137"/>
      <c r="I108" s="137"/>
      <c r="J108" s="137"/>
    </row>
    <row r="109" spans="7:10" s="100" customFormat="1" ht="12.75">
      <c r="G109" s="137"/>
      <c r="H109" s="137"/>
      <c r="I109" s="137"/>
      <c r="J109" s="137"/>
    </row>
    <row r="110" spans="7:10" s="100" customFormat="1" ht="12.75">
      <c r="G110" s="137"/>
      <c r="H110" s="137"/>
      <c r="I110" s="137"/>
      <c r="J110" s="137"/>
    </row>
    <row r="111" spans="7:10" s="100" customFormat="1" ht="12.75">
      <c r="G111" s="137"/>
      <c r="H111" s="137"/>
      <c r="I111" s="137"/>
      <c r="J111" s="137"/>
    </row>
    <row r="112" spans="7:10" s="100" customFormat="1" ht="12.75">
      <c r="G112" s="137"/>
      <c r="H112" s="137"/>
      <c r="I112" s="137"/>
      <c r="J112" s="137"/>
    </row>
    <row r="113" spans="7:10" s="100" customFormat="1" ht="12.75">
      <c r="G113" s="137"/>
      <c r="H113" s="137"/>
      <c r="I113" s="137"/>
      <c r="J113" s="137"/>
    </row>
    <row r="114" spans="7:10" s="100" customFormat="1" ht="12.75">
      <c r="G114" s="137"/>
      <c r="H114" s="137"/>
      <c r="I114" s="137"/>
      <c r="J114" s="137"/>
    </row>
    <row r="115" spans="7:10" s="100" customFormat="1" ht="12.75">
      <c r="G115" s="137"/>
      <c r="H115" s="137"/>
      <c r="I115" s="137"/>
      <c r="J115" s="137"/>
    </row>
    <row r="116" spans="7:10" s="100" customFormat="1" ht="12.75">
      <c r="G116" s="137"/>
      <c r="H116" s="137"/>
      <c r="I116" s="137"/>
      <c r="J116" s="137"/>
    </row>
    <row r="117" spans="7:10" s="100" customFormat="1" ht="12.75">
      <c r="G117" s="137"/>
      <c r="H117" s="137"/>
      <c r="I117" s="137"/>
      <c r="J117" s="137"/>
    </row>
    <row r="118" spans="7:10" s="100" customFormat="1" ht="12.75">
      <c r="G118" s="137"/>
      <c r="H118" s="137"/>
      <c r="I118" s="137"/>
      <c r="J118" s="137"/>
    </row>
    <row r="119" spans="7:10" s="100" customFormat="1" ht="12.75">
      <c r="G119" s="137"/>
      <c r="H119" s="137"/>
      <c r="I119" s="137"/>
      <c r="J119" s="137"/>
    </row>
    <row r="120" spans="7:10" s="100" customFormat="1" ht="12.75">
      <c r="G120" s="137"/>
      <c r="H120" s="137"/>
      <c r="I120" s="137"/>
      <c r="J120" s="137"/>
    </row>
    <row r="121" spans="7:10" s="100" customFormat="1" ht="12.75">
      <c r="G121" s="137"/>
      <c r="H121" s="137"/>
      <c r="I121" s="137"/>
      <c r="J121" s="137"/>
    </row>
    <row r="122" spans="7:10" s="100" customFormat="1" ht="12.75">
      <c r="G122" s="137"/>
      <c r="H122" s="137"/>
      <c r="I122" s="137"/>
      <c r="J122" s="137"/>
    </row>
    <row r="123" spans="7:10" s="100" customFormat="1" ht="12.75">
      <c r="G123" s="137"/>
      <c r="H123" s="137"/>
      <c r="I123" s="137"/>
      <c r="J123" s="137"/>
    </row>
    <row r="124" spans="7:10" s="100" customFormat="1" ht="12.75">
      <c r="G124" s="137"/>
      <c r="H124" s="137"/>
      <c r="I124" s="137"/>
      <c r="J124" s="137"/>
    </row>
    <row r="125" spans="7:10" s="100" customFormat="1" ht="12.75">
      <c r="G125" s="137"/>
      <c r="H125" s="137"/>
      <c r="I125" s="137"/>
      <c r="J125" s="137"/>
    </row>
    <row r="126" spans="7:10" s="100" customFormat="1" ht="12.75">
      <c r="G126" s="137"/>
      <c r="H126" s="137"/>
      <c r="I126" s="137"/>
      <c r="J126" s="137"/>
    </row>
    <row r="127" spans="7:10" s="100" customFormat="1" ht="12.75">
      <c r="G127" s="137"/>
      <c r="H127" s="137"/>
      <c r="I127" s="137"/>
      <c r="J127" s="137"/>
    </row>
    <row r="128" spans="7:10" s="100" customFormat="1" ht="12.75">
      <c r="G128" s="137"/>
      <c r="H128" s="137"/>
      <c r="I128" s="137"/>
      <c r="J128" s="137"/>
    </row>
    <row r="129" spans="7:10" s="100" customFormat="1" ht="12.75">
      <c r="G129" s="137"/>
      <c r="H129" s="137"/>
      <c r="I129" s="137"/>
      <c r="J129" s="137"/>
    </row>
    <row r="130" spans="7:10" s="100" customFormat="1" ht="12.75">
      <c r="G130" s="137"/>
      <c r="H130" s="137"/>
      <c r="I130" s="137"/>
      <c r="J130" s="137"/>
    </row>
    <row r="131" spans="7:10" s="100" customFormat="1" ht="12.75">
      <c r="G131" s="137"/>
      <c r="H131" s="137"/>
      <c r="I131" s="137"/>
      <c r="J131" s="137"/>
    </row>
    <row r="132" spans="7:10" s="100" customFormat="1" ht="12.75">
      <c r="G132" s="137"/>
      <c r="H132" s="137"/>
      <c r="I132" s="137"/>
      <c r="J132" s="137"/>
    </row>
    <row r="133" spans="7:10" s="100" customFormat="1" ht="12.75">
      <c r="G133" s="137"/>
      <c r="H133" s="137"/>
      <c r="I133" s="137"/>
      <c r="J133" s="137"/>
    </row>
    <row r="134" spans="7:10" s="100" customFormat="1" ht="12.75">
      <c r="G134" s="137"/>
      <c r="H134" s="137"/>
      <c r="I134" s="137"/>
      <c r="J134" s="137"/>
    </row>
    <row r="135" spans="7:10" s="100" customFormat="1" ht="12.75">
      <c r="G135" s="137"/>
      <c r="H135" s="137"/>
      <c r="I135" s="137"/>
      <c r="J135" s="137"/>
    </row>
    <row r="136" spans="7:10" s="100" customFormat="1" ht="12.75">
      <c r="G136" s="137"/>
      <c r="H136" s="137"/>
      <c r="I136" s="137"/>
      <c r="J136" s="137"/>
    </row>
    <row r="137" spans="7:10" s="100" customFormat="1" ht="12.75">
      <c r="G137" s="137"/>
      <c r="H137" s="137"/>
      <c r="I137" s="137"/>
      <c r="J137" s="137"/>
    </row>
    <row r="138" spans="7:10" s="100" customFormat="1" ht="12.75">
      <c r="G138" s="137"/>
      <c r="H138" s="137"/>
      <c r="I138" s="137"/>
      <c r="J138" s="137"/>
    </row>
    <row r="139" spans="7:10" s="100" customFormat="1" ht="12.75">
      <c r="G139" s="137"/>
      <c r="H139" s="137"/>
      <c r="I139" s="137"/>
      <c r="J139" s="137"/>
    </row>
    <row r="140" spans="7:70" s="100" customFormat="1" ht="12.75">
      <c r="G140" s="137"/>
      <c r="H140" s="137"/>
      <c r="I140" s="137"/>
      <c r="J140" s="137"/>
      <c r="BQ140" s="68"/>
      <c r="BR140" s="68"/>
    </row>
    <row r="141" spans="7:70" s="100" customFormat="1" ht="12.75">
      <c r="G141" s="137"/>
      <c r="H141" s="137"/>
      <c r="I141" s="137"/>
      <c r="J141" s="137"/>
      <c r="BQ141" s="68"/>
      <c r="BR141" s="68"/>
    </row>
    <row r="142" spans="7:70" s="100" customFormat="1" ht="12.75">
      <c r="G142" s="137"/>
      <c r="H142" s="137"/>
      <c r="I142" s="137"/>
      <c r="J142" s="137"/>
      <c r="BQ142" s="68"/>
      <c r="BR142" s="68"/>
    </row>
    <row r="143" spans="7:70" s="100" customFormat="1" ht="12.75">
      <c r="G143" s="137"/>
      <c r="H143" s="137"/>
      <c r="I143" s="137"/>
      <c r="J143" s="137"/>
      <c r="BQ143" s="68"/>
      <c r="BR143" s="68"/>
    </row>
    <row r="144" spans="7:70" s="100" customFormat="1" ht="12.75">
      <c r="G144" s="137"/>
      <c r="H144" s="137"/>
      <c r="I144" s="137"/>
      <c r="J144" s="137"/>
      <c r="BQ144" s="68"/>
      <c r="BR144" s="68"/>
    </row>
    <row r="145" spans="1:12" ht="12.75">
      <c r="A145" s="100"/>
      <c r="B145" s="100"/>
      <c r="C145" s="100"/>
      <c r="D145" s="100"/>
      <c r="E145" s="100"/>
      <c r="F145" s="100"/>
      <c r="G145" s="137"/>
      <c r="H145" s="137"/>
      <c r="I145" s="137"/>
      <c r="J145" s="137"/>
      <c r="K145" s="100"/>
      <c r="L145" s="100"/>
    </row>
    <row r="146" spans="1:12" ht="12.75">
      <c r="A146" s="100"/>
      <c r="B146" s="100"/>
      <c r="C146" s="100"/>
      <c r="D146" s="100"/>
      <c r="E146" s="100"/>
      <c r="F146" s="100"/>
      <c r="G146" s="137"/>
      <c r="H146" s="137"/>
      <c r="I146" s="137"/>
      <c r="J146" s="137"/>
      <c r="K146" s="100"/>
      <c r="L146" s="100"/>
    </row>
    <row r="147" spans="1:12" ht="12.75">
      <c r="A147" s="100"/>
      <c r="B147" s="100"/>
      <c r="C147" s="100"/>
      <c r="D147" s="100"/>
      <c r="E147" s="100"/>
      <c r="F147" s="100"/>
      <c r="G147" s="137"/>
      <c r="H147" s="137"/>
      <c r="I147" s="137"/>
      <c r="J147" s="137"/>
      <c r="K147" s="100"/>
      <c r="L147" s="100"/>
    </row>
    <row r="148" spans="1:12" ht="12.75">
      <c r="A148" s="100"/>
      <c r="B148" s="100"/>
      <c r="C148" s="100"/>
      <c r="D148" s="100"/>
      <c r="E148" s="100"/>
      <c r="F148" s="100"/>
      <c r="G148" s="137"/>
      <c r="H148" s="137"/>
      <c r="I148" s="137"/>
      <c r="J148" s="137"/>
      <c r="K148" s="100"/>
      <c r="L148" s="100"/>
    </row>
    <row r="149" spans="1:12" ht="12.75">
      <c r="A149" s="100"/>
      <c r="B149" s="100"/>
      <c r="C149" s="100"/>
      <c r="D149" s="100"/>
      <c r="E149" s="100"/>
      <c r="F149" s="100"/>
      <c r="G149" s="137"/>
      <c r="H149" s="137"/>
      <c r="I149" s="137"/>
      <c r="J149" s="137"/>
      <c r="K149" s="100"/>
      <c r="L149" s="100"/>
    </row>
    <row r="150" spans="1:12" ht="12.75">
      <c r="A150" s="100"/>
      <c r="B150" s="100"/>
      <c r="C150" s="100"/>
      <c r="D150" s="100"/>
      <c r="E150" s="100"/>
      <c r="F150" s="100"/>
      <c r="G150" s="137"/>
      <c r="H150" s="137"/>
      <c r="I150" s="137"/>
      <c r="J150" s="137"/>
      <c r="K150" s="100"/>
      <c r="L150" s="100"/>
    </row>
    <row r="151" spans="1:12" ht="12.75">
      <c r="A151" s="100"/>
      <c r="B151" s="100"/>
      <c r="C151" s="100"/>
      <c r="D151" s="100"/>
      <c r="E151" s="100"/>
      <c r="F151" s="100"/>
      <c r="G151" s="137"/>
      <c r="H151" s="137"/>
      <c r="I151" s="137"/>
      <c r="J151" s="137"/>
      <c r="K151" s="100"/>
      <c r="L151" s="100"/>
    </row>
    <row r="152" spans="1:12" ht="12.75">
      <c r="A152" s="100"/>
      <c r="B152" s="100"/>
      <c r="C152" s="100"/>
      <c r="D152" s="100"/>
      <c r="E152" s="100"/>
      <c r="F152" s="100"/>
      <c r="G152" s="137"/>
      <c r="H152" s="137"/>
      <c r="I152" s="137"/>
      <c r="J152" s="137"/>
      <c r="K152" s="100"/>
      <c r="L152" s="100"/>
    </row>
    <row r="153" spans="1:12" ht="12.75">
      <c r="A153" s="100"/>
      <c r="B153" s="100"/>
      <c r="C153" s="100"/>
      <c r="D153" s="100"/>
      <c r="E153" s="100"/>
      <c r="F153" s="100"/>
      <c r="G153" s="137"/>
      <c r="H153" s="137"/>
      <c r="I153" s="137"/>
      <c r="J153" s="137"/>
      <c r="K153" s="100"/>
      <c r="L153" s="100"/>
    </row>
    <row r="154" spans="1:12" ht="12.75">
      <c r="A154" s="100"/>
      <c r="B154" s="100"/>
      <c r="C154" s="100"/>
      <c r="D154" s="100"/>
      <c r="E154" s="100"/>
      <c r="F154" s="100"/>
      <c r="G154" s="137"/>
      <c r="H154" s="137"/>
      <c r="I154" s="137"/>
      <c r="J154" s="137"/>
      <c r="K154" s="100"/>
      <c r="L154" s="100"/>
    </row>
    <row r="155" spans="1:12" ht="12.75">
      <c r="A155" s="100"/>
      <c r="B155" s="100"/>
      <c r="C155" s="100"/>
      <c r="D155" s="100"/>
      <c r="E155" s="100"/>
      <c r="F155" s="100"/>
      <c r="G155" s="137"/>
      <c r="H155" s="137"/>
      <c r="I155" s="137"/>
      <c r="J155" s="137"/>
      <c r="K155" s="100"/>
      <c r="L155" s="100"/>
    </row>
    <row r="156" spans="1:12" ht="12.75">
      <c r="A156" s="100"/>
      <c r="B156" s="100"/>
      <c r="C156" s="100"/>
      <c r="D156" s="100"/>
      <c r="E156" s="100"/>
      <c r="F156" s="100"/>
      <c r="G156" s="137"/>
      <c r="H156" s="137"/>
      <c r="I156" s="137"/>
      <c r="J156" s="137"/>
      <c r="K156" s="100"/>
      <c r="L156" s="100"/>
    </row>
    <row r="157" spans="1:12" ht="12.75">
      <c r="A157" s="100"/>
      <c r="B157" s="100"/>
      <c r="C157" s="100"/>
      <c r="D157" s="100"/>
      <c r="E157" s="100"/>
      <c r="F157" s="100"/>
      <c r="G157" s="137"/>
      <c r="H157" s="137"/>
      <c r="I157" s="137"/>
      <c r="J157" s="137"/>
      <c r="K157" s="100"/>
      <c r="L157" s="100"/>
    </row>
    <row r="158" spans="1:12" ht="12.75">
      <c r="A158" s="100"/>
      <c r="B158" s="100"/>
      <c r="C158" s="100"/>
      <c r="D158" s="100"/>
      <c r="E158" s="100"/>
      <c r="F158" s="100"/>
      <c r="G158" s="137"/>
      <c r="H158" s="137"/>
      <c r="I158" s="137"/>
      <c r="J158" s="137"/>
      <c r="K158" s="100"/>
      <c r="L158" s="100"/>
    </row>
    <row r="159" spans="1:12" ht="12.75">
      <c r="A159" s="100"/>
      <c r="B159" s="100"/>
      <c r="C159" s="100"/>
      <c r="D159" s="100"/>
      <c r="E159" s="100"/>
      <c r="F159" s="100"/>
      <c r="G159" s="137"/>
      <c r="H159" s="137"/>
      <c r="I159" s="137"/>
      <c r="J159" s="137"/>
      <c r="K159" s="100"/>
      <c r="L159" s="100"/>
    </row>
    <row r="160" spans="1:12" ht="12.75">
      <c r="A160" s="100"/>
      <c r="B160" s="100"/>
      <c r="C160" s="100"/>
      <c r="D160" s="100"/>
      <c r="E160" s="100"/>
      <c r="F160" s="100"/>
      <c r="G160" s="137"/>
      <c r="H160" s="137"/>
      <c r="I160" s="137"/>
      <c r="J160" s="137"/>
      <c r="K160" s="100"/>
      <c r="L160" s="100"/>
    </row>
    <row r="161" spans="1:12" ht="12.75">
      <c r="A161" s="100"/>
      <c r="B161" s="100"/>
      <c r="C161" s="100"/>
      <c r="D161" s="100"/>
      <c r="E161" s="100"/>
      <c r="F161" s="100"/>
      <c r="G161" s="137"/>
      <c r="H161" s="137"/>
      <c r="I161" s="137"/>
      <c r="J161" s="137"/>
      <c r="K161" s="100"/>
      <c r="L161" s="100"/>
    </row>
    <row r="162" spans="1:12" ht="12.75">
      <c r="A162" s="100"/>
      <c r="B162" s="100"/>
      <c r="C162" s="100"/>
      <c r="D162" s="100"/>
      <c r="E162" s="100"/>
      <c r="F162" s="100"/>
      <c r="G162" s="137"/>
      <c r="H162" s="137"/>
      <c r="I162" s="137"/>
      <c r="J162" s="137"/>
      <c r="K162" s="100"/>
      <c r="L162" s="100"/>
    </row>
    <row r="163" spans="1:12" ht="12.75">
      <c r="A163" s="100"/>
      <c r="B163" s="100"/>
      <c r="C163" s="100"/>
      <c r="D163" s="100"/>
      <c r="E163" s="100"/>
      <c r="F163" s="100"/>
      <c r="G163" s="137"/>
      <c r="H163" s="137"/>
      <c r="I163" s="137"/>
      <c r="J163" s="137"/>
      <c r="K163" s="100"/>
      <c r="L163" s="100"/>
    </row>
    <row r="164" spans="1:12" ht="12.75">
      <c r="A164" s="100"/>
      <c r="B164" s="100"/>
      <c r="C164" s="100"/>
      <c r="D164" s="100"/>
      <c r="E164" s="100"/>
      <c r="F164" s="100"/>
      <c r="G164" s="137"/>
      <c r="H164" s="137"/>
      <c r="I164" s="137"/>
      <c r="J164" s="137"/>
      <c r="K164" s="100"/>
      <c r="L164" s="100"/>
    </row>
    <row r="165" spans="1:12" ht="12.75">
      <c r="A165" s="100"/>
      <c r="B165" s="100"/>
      <c r="C165" s="100"/>
      <c r="D165" s="100"/>
      <c r="E165" s="100"/>
      <c r="F165" s="100"/>
      <c r="G165" s="137"/>
      <c r="H165" s="137"/>
      <c r="I165" s="137"/>
      <c r="J165" s="137"/>
      <c r="K165" s="100"/>
      <c r="L165" s="100"/>
    </row>
    <row r="166" spans="1:12" ht="12.75">
      <c r="A166" s="100"/>
      <c r="B166" s="100"/>
      <c r="C166" s="100"/>
      <c r="D166" s="100"/>
      <c r="E166" s="100"/>
      <c r="F166" s="100"/>
      <c r="G166" s="137"/>
      <c r="H166" s="137"/>
      <c r="I166" s="137"/>
      <c r="J166" s="137"/>
      <c r="K166" s="100"/>
      <c r="L166" s="100"/>
    </row>
    <row r="167" spans="1:12" ht="12.75">
      <c r="A167" s="100"/>
      <c r="B167" s="100"/>
      <c r="C167" s="100"/>
      <c r="D167" s="100"/>
      <c r="E167" s="100"/>
      <c r="F167" s="100"/>
      <c r="G167" s="137"/>
      <c r="H167" s="137"/>
      <c r="I167" s="137"/>
      <c r="J167" s="137"/>
      <c r="K167" s="100"/>
      <c r="L167" s="100"/>
    </row>
    <row r="168" spans="1:12" ht="13.5" thickBot="1">
      <c r="A168" s="100"/>
      <c r="B168" s="100"/>
      <c r="C168" s="100"/>
      <c r="D168" s="100"/>
      <c r="E168" s="100"/>
      <c r="F168" s="100"/>
      <c r="G168" s="137"/>
      <c r="H168" s="137"/>
      <c r="I168" s="137"/>
      <c r="J168" s="137"/>
      <c r="K168" s="100"/>
      <c r="L168" s="100"/>
    </row>
    <row r="169" spans="1:13" ht="51">
      <c r="A169" s="100"/>
      <c r="B169" s="102"/>
      <c r="C169" s="102">
        <v>1</v>
      </c>
      <c r="D169" s="102">
        <v>5</v>
      </c>
      <c r="E169" s="102"/>
      <c r="F169" s="102">
        <v>5</v>
      </c>
      <c r="G169" s="138" t="s">
        <v>40</v>
      </c>
      <c r="H169" s="144">
        <v>1</v>
      </c>
      <c r="I169" s="144">
        <v>5</v>
      </c>
      <c r="J169" s="144" t="s">
        <v>45</v>
      </c>
      <c r="K169" s="102"/>
      <c r="L169" s="102"/>
      <c r="M169" s="103" t="s">
        <v>139</v>
      </c>
    </row>
    <row r="170" spans="1:13" ht="51.75" thickBot="1">
      <c r="A170" s="100"/>
      <c r="B170" s="105"/>
      <c r="C170" s="105">
        <v>2</v>
      </c>
      <c r="D170" s="105">
        <v>10</v>
      </c>
      <c r="E170" s="105"/>
      <c r="F170" s="105">
        <v>10</v>
      </c>
      <c r="G170" s="139" t="s">
        <v>41</v>
      </c>
      <c r="H170" s="145">
        <v>1</v>
      </c>
      <c r="I170" s="145">
        <v>10</v>
      </c>
      <c r="J170" s="145" t="s">
        <v>47</v>
      </c>
      <c r="K170" s="105"/>
      <c r="L170" s="105"/>
      <c r="M170" s="106" t="s">
        <v>88</v>
      </c>
    </row>
    <row r="171" spans="1:13" ht="51">
      <c r="A171" s="101"/>
      <c r="B171" s="105"/>
      <c r="C171" s="105">
        <v>3</v>
      </c>
      <c r="D171" s="105">
        <v>20</v>
      </c>
      <c r="E171" s="105"/>
      <c r="F171" s="105">
        <v>15</v>
      </c>
      <c r="G171" s="139" t="s">
        <v>42</v>
      </c>
      <c r="H171" s="145">
        <v>1</v>
      </c>
      <c r="I171" s="145">
        <v>20</v>
      </c>
      <c r="J171" s="145" t="s">
        <v>47</v>
      </c>
      <c r="K171" s="105"/>
      <c r="L171" s="105"/>
      <c r="M171" s="106" t="s">
        <v>89</v>
      </c>
    </row>
    <row r="172" spans="1:13" ht="51">
      <c r="A172" s="104"/>
      <c r="B172" s="105"/>
      <c r="C172" s="105"/>
      <c r="D172" s="105"/>
      <c r="E172" s="105"/>
      <c r="F172" s="105">
        <v>20</v>
      </c>
      <c r="G172" s="139" t="s">
        <v>42</v>
      </c>
      <c r="H172" s="145">
        <v>2</v>
      </c>
      <c r="I172" s="145">
        <v>5</v>
      </c>
      <c r="J172" s="145" t="s">
        <v>48</v>
      </c>
      <c r="K172" s="105"/>
      <c r="L172" s="105"/>
      <c r="M172" s="106" t="s">
        <v>90</v>
      </c>
    </row>
    <row r="173" spans="1:13" ht="63.75">
      <c r="A173" s="104"/>
      <c r="B173" s="105" t="s">
        <v>55</v>
      </c>
      <c r="C173" s="105" t="s">
        <v>54</v>
      </c>
      <c r="D173" s="105"/>
      <c r="E173" s="105"/>
      <c r="F173" s="105">
        <v>30</v>
      </c>
      <c r="G173" s="139" t="s">
        <v>43</v>
      </c>
      <c r="H173" s="145">
        <v>2</v>
      </c>
      <c r="I173" s="145">
        <v>10</v>
      </c>
      <c r="J173" s="145" t="s">
        <v>49</v>
      </c>
      <c r="K173" s="105"/>
      <c r="L173" s="105"/>
      <c r="M173" s="106" t="s">
        <v>138</v>
      </c>
    </row>
    <row r="174" spans="1:13" ht="63.75">
      <c r="A174" s="104"/>
      <c r="B174" s="105" t="s">
        <v>52</v>
      </c>
      <c r="C174" s="105" t="s">
        <v>53</v>
      </c>
      <c r="D174" s="105"/>
      <c r="E174" s="105"/>
      <c r="F174" s="105">
        <v>40</v>
      </c>
      <c r="G174" s="139" t="s">
        <v>43</v>
      </c>
      <c r="H174" s="145">
        <v>2</v>
      </c>
      <c r="I174" s="145">
        <v>20</v>
      </c>
      <c r="J174" s="145" t="s">
        <v>49</v>
      </c>
      <c r="K174" s="105"/>
      <c r="L174" s="105"/>
      <c r="M174" s="106"/>
    </row>
    <row r="175" spans="1:13" ht="51">
      <c r="A175" s="104">
        <v>3</v>
      </c>
      <c r="B175" s="105" t="s">
        <v>50</v>
      </c>
      <c r="C175" s="105" t="s">
        <v>51</v>
      </c>
      <c r="D175" s="105"/>
      <c r="E175" s="105"/>
      <c r="F175" s="105">
        <v>60</v>
      </c>
      <c r="G175" s="139" t="s">
        <v>44</v>
      </c>
      <c r="H175" s="145">
        <v>3</v>
      </c>
      <c r="I175" s="145">
        <v>5</v>
      </c>
      <c r="J175" s="145" t="s">
        <v>46</v>
      </c>
      <c r="K175" s="105"/>
      <c r="L175" s="105"/>
      <c r="M175" s="106"/>
    </row>
    <row r="176" spans="1:13" ht="63.75">
      <c r="A176" s="104">
        <v>2</v>
      </c>
      <c r="B176" s="105">
        <v>5</v>
      </c>
      <c r="C176" s="105">
        <v>10</v>
      </c>
      <c r="D176" s="105"/>
      <c r="E176" s="105"/>
      <c r="F176" s="105">
        <v>0</v>
      </c>
      <c r="G176" s="140" t="s">
        <v>134</v>
      </c>
      <c r="H176" s="145">
        <v>3</v>
      </c>
      <c r="I176" s="145">
        <v>10</v>
      </c>
      <c r="J176" s="145" t="s">
        <v>140</v>
      </c>
      <c r="K176" s="105"/>
      <c r="L176" s="105"/>
      <c r="M176" s="106"/>
    </row>
    <row r="177" spans="1:13" ht="77.25" thickBot="1">
      <c r="A177" s="104">
        <v>1</v>
      </c>
      <c r="B177" s="108"/>
      <c r="C177" s="108"/>
      <c r="D177" s="108"/>
      <c r="E177" s="108"/>
      <c r="F177" s="108"/>
      <c r="G177" s="141"/>
      <c r="H177" s="141">
        <v>3</v>
      </c>
      <c r="I177" s="141">
        <v>20</v>
      </c>
      <c r="J177" s="141" t="s">
        <v>141</v>
      </c>
      <c r="K177" s="108"/>
      <c r="L177" s="108"/>
      <c r="M177" s="109"/>
    </row>
    <row r="178" spans="1:12" ht="12.75">
      <c r="A178" s="104"/>
      <c r="B178" s="100"/>
      <c r="C178" s="100"/>
      <c r="D178" s="100"/>
      <c r="E178" s="100"/>
      <c r="F178" s="100"/>
      <c r="G178" s="137"/>
      <c r="H178" s="137"/>
      <c r="I178" s="137"/>
      <c r="J178" s="137"/>
      <c r="K178" s="100"/>
      <c r="L178" s="100"/>
    </row>
    <row r="179" spans="1:12" ht="13.5" thickBot="1">
      <c r="A179" s="107"/>
      <c r="B179" s="100"/>
      <c r="C179" s="100"/>
      <c r="D179" s="100"/>
      <c r="E179" s="100"/>
      <c r="F179" s="100"/>
      <c r="G179" s="137"/>
      <c r="H179" s="137"/>
      <c r="I179" s="137"/>
      <c r="J179" s="137"/>
      <c r="K179" s="100"/>
      <c r="L179" s="100"/>
    </row>
    <row r="180" spans="1:12" ht="12.75">
      <c r="A180" s="100"/>
      <c r="B180" s="100"/>
      <c r="C180" s="100"/>
      <c r="D180" s="100"/>
      <c r="E180" s="100"/>
      <c r="F180" s="100"/>
      <c r="G180" s="137"/>
      <c r="H180" s="137"/>
      <c r="I180" s="137"/>
      <c r="J180" s="137"/>
      <c r="K180" s="100"/>
      <c r="L180" s="100"/>
    </row>
    <row r="181" spans="1:12" ht="12.75">
      <c r="A181" s="100"/>
      <c r="B181" s="100"/>
      <c r="C181" s="100"/>
      <c r="D181" s="100"/>
      <c r="E181" s="100"/>
      <c r="F181" s="100"/>
      <c r="G181" s="137"/>
      <c r="H181" s="137"/>
      <c r="I181" s="137"/>
      <c r="J181" s="137"/>
      <c r="K181" s="100"/>
      <c r="L181" s="100"/>
    </row>
    <row r="182" spans="1:12" ht="12.75">
      <c r="A182" s="100"/>
      <c r="B182" s="100"/>
      <c r="C182" s="100"/>
      <c r="D182" s="100"/>
      <c r="E182" s="100"/>
      <c r="F182" s="100"/>
      <c r="G182" s="137"/>
      <c r="H182" s="137"/>
      <c r="I182" s="137"/>
      <c r="J182" s="137"/>
      <c r="K182" s="100"/>
      <c r="L182" s="100"/>
    </row>
    <row r="183" spans="1:12" ht="12.75">
      <c r="A183" s="100"/>
      <c r="B183" s="100"/>
      <c r="C183" s="100"/>
      <c r="D183" s="100"/>
      <c r="E183" s="100"/>
      <c r="F183" s="100"/>
      <c r="G183" s="137"/>
      <c r="H183" s="137"/>
      <c r="I183" s="137"/>
      <c r="J183" s="137"/>
      <c r="K183" s="100"/>
      <c r="L183" s="100"/>
    </row>
    <row r="184" spans="1:12" ht="12.75">
      <c r="A184" s="100"/>
      <c r="B184" s="100"/>
      <c r="C184" s="100"/>
      <c r="D184" s="100"/>
      <c r="E184" s="100"/>
      <c r="F184" s="100"/>
      <c r="G184" s="137"/>
      <c r="H184" s="137"/>
      <c r="I184" s="137"/>
      <c r="J184" s="137"/>
      <c r="K184" s="100"/>
      <c r="L184" s="100"/>
    </row>
    <row r="185" spans="1:12" ht="12.75">
      <c r="A185" s="100"/>
      <c r="B185" s="100"/>
      <c r="C185" s="100"/>
      <c r="D185" s="100"/>
      <c r="E185" s="100"/>
      <c r="F185" s="100"/>
      <c r="G185" s="137"/>
      <c r="H185" s="137"/>
      <c r="I185" s="137"/>
      <c r="J185" s="137"/>
      <c r="K185" s="100"/>
      <c r="L185" s="100"/>
    </row>
    <row r="186" spans="1:12" ht="12.75">
      <c r="A186" s="100"/>
      <c r="B186" s="100"/>
      <c r="C186" s="100"/>
      <c r="D186" s="100"/>
      <c r="E186" s="100"/>
      <c r="F186" s="100"/>
      <c r="G186" s="137"/>
      <c r="H186" s="137"/>
      <c r="I186" s="137"/>
      <c r="J186" s="137"/>
      <c r="K186" s="100"/>
      <c r="L186" s="100"/>
    </row>
    <row r="187" spans="1:12" ht="12.75">
      <c r="A187" s="100"/>
      <c r="B187" s="100"/>
      <c r="C187" s="100"/>
      <c r="D187" s="100"/>
      <c r="E187" s="100"/>
      <c r="F187" s="100"/>
      <c r="G187" s="137"/>
      <c r="H187" s="137"/>
      <c r="I187" s="137"/>
      <c r="J187" s="137"/>
      <c r="K187" s="100"/>
      <c r="L187" s="100"/>
    </row>
    <row r="188" spans="1:12" ht="12.75">
      <c r="A188" s="100"/>
      <c r="B188" s="100"/>
      <c r="C188" s="100"/>
      <c r="D188" s="100"/>
      <c r="E188" s="100"/>
      <c r="F188" s="100"/>
      <c r="G188" s="137"/>
      <c r="H188" s="137"/>
      <c r="I188" s="137"/>
      <c r="J188" s="137"/>
      <c r="K188" s="100"/>
      <c r="L188" s="100"/>
    </row>
    <row r="189" spans="1:12" ht="12.75">
      <c r="A189" s="100"/>
      <c r="B189" s="100"/>
      <c r="C189" s="100"/>
      <c r="D189" s="100"/>
      <c r="E189" s="100"/>
      <c r="F189" s="100"/>
      <c r="G189" s="137"/>
      <c r="H189" s="137"/>
      <c r="I189" s="137"/>
      <c r="J189" s="137"/>
      <c r="K189" s="100"/>
      <c r="L189" s="100"/>
    </row>
    <row r="190" spans="1:12" ht="12.75">
      <c r="A190" s="100"/>
      <c r="B190" s="100"/>
      <c r="C190" s="100"/>
      <c r="D190" s="100"/>
      <c r="E190" s="100"/>
      <c r="F190" s="100"/>
      <c r="G190" s="137"/>
      <c r="H190" s="137"/>
      <c r="I190" s="137"/>
      <c r="J190" s="137"/>
      <c r="K190" s="100"/>
      <c r="L190" s="100"/>
    </row>
    <row r="191" spans="1:12" ht="12.75">
      <c r="A191" s="100"/>
      <c r="B191" s="100"/>
      <c r="C191" s="100"/>
      <c r="D191" s="100"/>
      <c r="E191" s="100"/>
      <c r="F191" s="100"/>
      <c r="G191" s="137"/>
      <c r="H191" s="137"/>
      <c r="I191" s="137"/>
      <c r="J191" s="137"/>
      <c r="K191" s="100"/>
      <c r="L191" s="100"/>
    </row>
    <row r="192" spans="1:12" ht="12.75">
      <c r="A192" s="100"/>
      <c r="B192" s="100"/>
      <c r="C192" s="100"/>
      <c r="D192" s="100"/>
      <c r="E192" s="100"/>
      <c r="F192" s="100"/>
      <c r="G192" s="137"/>
      <c r="H192" s="137"/>
      <c r="I192" s="137"/>
      <c r="J192" s="137"/>
      <c r="K192" s="100"/>
      <c r="L192" s="100"/>
    </row>
    <row r="193" spans="7:70" s="100" customFormat="1" ht="12.75">
      <c r="G193" s="137"/>
      <c r="H193" s="137"/>
      <c r="I193" s="137"/>
      <c r="J193" s="137"/>
      <c r="BQ193" s="68"/>
      <c r="BR193" s="68"/>
    </row>
    <row r="194" spans="7:70" s="100" customFormat="1" ht="12.75">
      <c r="G194" s="137"/>
      <c r="H194" s="137"/>
      <c r="I194" s="137"/>
      <c r="J194" s="137"/>
      <c r="BQ194" s="68"/>
      <c r="BR194" s="68"/>
    </row>
    <row r="195" spans="7:70" s="100" customFormat="1" ht="12.75">
      <c r="G195" s="137"/>
      <c r="H195" s="137"/>
      <c r="I195" s="137"/>
      <c r="J195" s="137"/>
      <c r="BQ195" s="68"/>
      <c r="BR195" s="68"/>
    </row>
    <row r="196" spans="7:70" s="100" customFormat="1" ht="12.75">
      <c r="G196" s="137"/>
      <c r="H196" s="137"/>
      <c r="I196" s="137"/>
      <c r="J196" s="137"/>
      <c r="BQ196" s="68"/>
      <c r="BR196" s="68"/>
    </row>
    <row r="197" spans="7:70" s="100" customFormat="1" ht="12.75">
      <c r="G197" s="137"/>
      <c r="H197" s="137"/>
      <c r="I197" s="137"/>
      <c r="J197" s="137"/>
      <c r="BQ197" s="68"/>
      <c r="BR197" s="68"/>
    </row>
    <row r="198" spans="7:70" s="100" customFormat="1" ht="12.75">
      <c r="G198" s="137"/>
      <c r="H198" s="137"/>
      <c r="I198" s="137"/>
      <c r="J198" s="137"/>
      <c r="BQ198" s="68"/>
      <c r="BR198" s="68"/>
    </row>
    <row r="199" spans="7:70" s="100" customFormat="1" ht="12.75">
      <c r="G199" s="137"/>
      <c r="H199" s="137"/>
      <c r="I199" s="137"/>
      <c r="J199" s="137"/>
      <c r="BQ199" s="68"/>
      <c r="BR199" s="68"/>
    </row>
    <row r="200" spans="7:70" s="100" customFormat="1" ht="12.75">
      <c r="G200" s="137"/>
      <c r="H200" s="137"/>
      <c r="I200" s="137"/>
      <c r="J200" s="137"/>
      <c r="BQ200" s="68"/>
      <c r="BR200" s="68"/>
    </row>
    <row r="201" spans="7:70" s="100" customFormat="1" ht="12.75">
      <c r="G201" s="137"/>
      <c r="H201" s="137"/>
      <c r="I201" s="137"/>
      <c r="J201" s="137"/>
      <c r="BQ201" s="68"/>
      <c r="BR201" s="68"/>
    </row>
    <row r="202" spans="7:70" s="100" customFormat="1" ht="12.75">
      <c r="G202" s="137"/>
      <c r="H202" s="137"/>
      <c r="I202" s="137"/>
      <c r="J202" s="137"/>
      <c r="BQ202" s="68"/>
      <c r="BR202" s="68"/>
    </row>
    <row r="203" spans="7:70" s="100" customFormat="1" ht="12.75">
      <c r="G203" s="137"/>
      <c r="H203" s="137"/>
      <c r="I203" s="137"/>
      <c r="J203" s="137"/>
      <c r="BQ203" s="68"/>
      <c r="BR203" s="68"/>
    </row>
    <row r="204" spans="7:10" s="100" customFormat="1" ht="12.75">
      <c r="G204" s="137"/>
      <c r="H204" s="137"/>
      <c r="I204" s="137"/>
      <c r="J204" s="137"/>
    </row>
    <row r="205" spans="7:10" s="100" customFormat="1" ht="12.75">
      <c r="G205" s="137"/>
      <c r="H205" s="137"/>
      <c r="I205" s="137"/>
      <c r="J205" s="137"/>
    </row>
    <row r="206" spans="7:10" s="100" customFormat="1" ht="12.75">
      <c r="G206" s="137"/>
      <c r="H206" s="137"/>
      <c r="I206" s="137"/>
      <c r="J206" s="137"/>
    </row>
    <row r="207" spans="7:10" s="100" customFormat="1" ht="12.75">
      <c r="G207" s="137"/>
      <c r="H207" s="137"/>
      <c r="I207" s="137"/>
      <c r="J207" s="137"/>
    </row>
    <row r="208" spans="7:10" s="100" customFormat="1" ht="12.75">
      <c r="G208" s="137"/>
      <c r="H208" s="137"/>
      <c r="I208" s="137"/>
      <c r="J208" s="137"/>
    </row>
    <row r="209" spans="7:10" s="100" customFormat="1" ht="12.75">
      <c r="G209" s="137"/>
      <c r="H209" s="137"/>
      <c r="I209" s="137"/>
      <c r="J209" s="137"/>
    </row>
    <row r="210" spans="7:10" s="100" customFormat="1" ht="12.75">
      <c r="G210" s="137"/>
      <c r="H210" s="137"/>
      <c r="I210" s="137"/>
      <c r="J210" s="137"/>
    </row>
    <row r="211" spans="7:10" s="100" customFormat="1" ht="12.75">
      <c r="G211" s="137"/>
      <c r="H211" s="137"/>
      <c r="I211" s="137"/>
      <c r="J211" s="137"/>
    </row>
    <row r="212" spans="7:10" s="100" customFormat="1" ht="12.75">
      <c r="G212" s="137"/>
      <c r="H212" s="137"/>
      <c r="I212" s="137"/>
      <c r="J212" s="137"/>
    </row>
    <row r="213" spans="7:10" s="100" customFormat="1" ht="12.75">
      <c r="G213" s="137"/>
      <c r="H213" s="137"/>
      <c r="I213" s="137"/>
      <c r="J213" s="137"/>
    </row>
    <row r="214" spans="7:10" s="100" customFormat="1" ht="12.75">
      <c r="G214" s="137"/>
      <c r="H214" s="137"/>
      <c r="I214" s="137"/>
      <c r="J214" s="137"/>
    </row>
    <row r="215" spans="7:10" s="100" customFormat="1" ht="12.75">
      <c r="G215" s="137"/>
      <c r="H215" s="137"/>
      <c r="I215" s="137"/>
      <c r="J215" s="137"/>
    </row>
    <row r="216" spans="7:10" s="100" customFormat="1" ht="12.75">
      <c r="G216" s="137"/>
      <c r="H216" s="137"/>
      <c r="I216" s="137"/>
      <c r="J216" s="137"/>
    </row>
    <row r="217" spans="7:10" s="100" customFormat="1" ht="12.75">
      <c r="G217" s="137"/>
      <c r="H217" s="137"/>
      <c r="I217" s="137"/>
      <c r="J217" s="137"/>
    </row>
    <row r="218" spans="7:10" s="100" customFormat="1" ht="12.75">
      <c r="G218" s="137"/>
      <c r="H218" s="137"/>
      <c r="I218" s="137"/>
      <c r="J218" s="137"/>
    </row>
    <row r="219" spans="7:10" s="100" customFormat="1" ht="12.75">
      <c r="G219" s="137"/>
      <c r="H219" s="137"/>
      <c r="I219" s="137"/>
      <c r="J219" s="137"/>
    </row>
    <row r="220" spans="7:10" s="100" customFormat="1" ht="12.75">
      <c r="G220" s="137"/>
      <c r="H220" s="137"/>
      <c r="I220" s="137"/>
      <c r="J220" s="137"/>
    </row>
    <row r="221" spans="7:10" s="100" customFormat="1" ht="12.75">
      <c r="G221" s="137"/>
      <c r="H221" s="137"/>
      <c r="I221" s="137"/>
      <c r="J221" s="137"/>
    </row>
    <row r="222" spans="7:10" s="100" customFormat="1" ht="12.75">
      <c r="G222" s="137"/>
      <c r="H222" s="137"/>
      <c r="I222" s="137"/>
      <c r="J222" s="137"/>
    </row>
    <row r="223" spans="7:10" s="100" customFormat="1" ht="12.75">
      <c r="G223" s="137"/>
      <c r="H223" s="137"/>
      <c r="I223" s="137"/>
      <c r="J223" s="137"/>
    </row>
    <row r="224" spans="7:10" s="100" customFormat="1" ht="12.75">
      <c r="G224" s="137"/>
      <c r="H224" s="137"/>
      <c r="I224" s="137"/>
      <c r="J224" s="137"/>
    </row>
    <row r="225" spans="7:10" s="100" customFormat="1" ht="12.75">
      <c r="G225" s="137"/>
      <c r="H225" s="137"/>
      <c r="I225" s="137"/>
      <c r="J225" s="137"/>
    </row>
    <row r="226" spans="7:10" s="100" customFormat="1" ht="12.75">
      <c r="G226" s="137"/>
      <c r="H226" s="137"/>
      <c r="I226" s="137"/>
      <c r="J226" s="137"/>
    </row>
    <row r="227" spans="7:10" s="100" customFormat="1" ht="12.75">
      <c r="G227" s="137"/>
      <c r="H227" s="137"/>
      <c r="I227" s="137"/>
      <c r="J227" s="137"/>
    </row>
    <row r="228" spans="7:10" s="100" customFormat="1" ht="12.75">
      <c r="G228" s="137"/>
      <c r="H228" s="137"/>
      <c r="I228" s="137"/>
      <c r="J228" s="137"/>
    </row>
    <row r="229" spans="7:10" s="100" customFormat="1" ht="12.75">
      <c r="G229" s="137"/>
      <c r="H229" s="137"/>
      <c r="I229" s="137"/>
      <c r="J229" s="137"/>
    </row>
    <row r="230" spans="7:10" s="100" customFormat="1" ht="12.75">
      <c r="G230" s="137"/>
      <c r="H230" s="137"/>
      <c r="I230" s="137"/>
      <c r="J230" s="137"/>
    </row>
    <row r="231" spans="7:10" s="100" customFormat="1" ht="12.75">
      <c r="G231" s="137"/>
      <c r="H231" s="137"/>
      <c r="I231" s="137"/>
      <c r="J231" s="137"/>
    </row>
    <row r="232" spans="7:10" s="100" customFormat="1" ht="12.75">
      <c r="G232" s="137"/>
      <c r="H232" s="137"/>
      <c r="I232" s="137"/>
      <c r="J232" s="137"/>
    </row>
    <row r="233" spans="7:10" s="100" customFormat="1" ht="12.75">
      <c r="G233" s="137"/>
      <c r="H233" s="137"/>
      <c r="I233" s="137"/>
      <c r="J233" s="137"/>
    </row>
    <row r="234" spans="7:10" s="100" customFormat="1" ht="12.75">
      <c r="G234" s="137"/>
      <c r="H234" s="137"/>
      <c r="I234" s="137"/>
      <c r="J234" s="137"/>
    </row>
    <row r="235" spans="7:10" s="100" customFormat="1" ht="12.75">
      <c r="G235" s="137"/>
      <c r="H235" s="137"/>
      <c r="I235" s="137"/>
      <c r="J235" s="137"/>
    </row>
    <row r="236" spans="7:10" s="100" customFormat="1" ht="12.75">
      <c r="G236" s="137"/>
      <c r="H236" s="137"/>
      <c r="I236" s="137"/>
      <c r="J236" s="137"/>
    </row>
    <row r="237" spans="7:10" s="100" customFormat="1" ht="12.75">
      <c r="G237" s="137"/>
      <c r="H237" s="137"/>
      <c r="I237" s="137"/>
      <c r="J237" s="137"/>
    </row>
    <row r="238" spans="7:10" s="100" customFormat="1" ht="12.75">
      <c r="G238" s="137"/>
      <c r="H238" s="137"/>
      <c r="I238" s="137"/>
      <c r="J238" s="137"/>
    </row>
    <row r="239" spans="7:10" s="100" customFormat="1" ht="12.75">
      <c r="G239" s="137"/>
      <c r="H239" s="137"/>
      <c r="I239" s="137"/>
      <c r="J239" s="137"/>
    </row>
    <row r="240" spans="7:10" s="100" customFormat="1" ht="12.75">
      <c r="G240" s="137"/>
      <c r="H240" s="137"/>
      <c r="I240" s="137"/>
      <c r="J240" s="137"/>
    </row>
    <row r="241" spans="7:10" s="100" customFormat="1" ht="12.75">
      <c r="G241" s="137"/>
      <c r="H241" s="137"/>
      <c r="I241" s="137"/>
      <c r="J241" s="137"/>
    </row>
    <row r="242" spans="7:10" s="100" customFormat="1" ht="12.75">
      <c r="G242" s="137"/>
      <c r="H242" s="137"/>
      <c r="I242" s="137"/>
      <c r="J242" s="137"/>
    </row>
    <row r="243" spans="7:10" s="100" customFormat="1" ht="12.75">
      <c r="G243" s="137"/>
      <c r="H243" s="137"/>
      <c r="I243" s="137"/>
      <c r="J243" s="137"/>
    </row>
    <row r="244" spans="7:10" s="100" customFormat="1" ht="12.75">
      <c r="G244" s="137"/>
      <c r="H244" s="137"/>
      <c r="I244" s="137"/>
      <c r="J244" s="137"/>
    </row>
    <row r="245" spans="7:10" s="100" customFormat="1" ht="12.75">
      <c r="G245" s="137"/>
      <c r="H245" s="137"/>
      <c r="I245" s="137"/>
      <c r="J245" s="137"/>
    </row>
    <row r="246" spans="7:10" s="100" customFormat="1" ht="12.75">
      <c r="G246" s="137"/>
      <c r="H246" s="137"/>
      <c r="I246" s="137"/>
      <c r="J246" s="137"/>
    </row>
    <row r="247" spans="7:10" s="100" customFormat="1" ht="12.75">
      <c r="G247" s="137"/>
      <c r="H247" s="137"/>
      <c r="I247" s="137"/>
      <c r="J247" s="137"/>
    </row>
    <row r="248" spans="7:10" s="100" customFormat="1" ht="12.75">
      <c r="G248" s="137"/>
      <c r="H248" s="137"/>
      <c r="I248" s="137"/>
      <c r="J248" s="137"/>
    </row>
    <row r="249" spans="7:10" s="100" customFormat="1" ht="12.75">
      <c r="G249" s="137"/>
      <c r="H249" s="137"/>
      <c r="I249" s="137"/>
      <c r="J249" s="137"/>
    </row>
    <row r="250" spans="7:10" s="100" customFormat="1" ht="12.75">
      <c r="G250" s="137"/>
      <c r="H250" s="137"/>
      <c r="I250" s="137"/>
      <c r="J250" s="137"/>
    </row>
    <row r="251" spans="7:10" s="100" customFormat="1" ht="12.75">
      <c r="G251" s="137"/>
      <c r="H251" s="137"/>
      <c r="I251" s="137"/>
      <c r="J251" s="137"/>
    </row>
    <row r="252" spans="7:10" s="100" customFormat="1" ht="12.75">
      <c r="G252" s="137"/>
      <c r="H252" s="137"/>
      <c r="I252" s="137"/>
      <c r="J252" s="137"/>
    </row>
    <row r="253" spans="7:10" s="100" customFormat="1" ht="12.75">
      <c r="G253" s="137"/>
      <c r="H253" s="137"/>
      <c r="I253" s="137"/>
      <c r="J253" s="137"/>
    </row>
    <row r="254" spans="7:10" s="100" customFormat="1" ht="12.75">
      <c r="G254" s="137"/>
      <c r="H254" s="137"/>
      <c r="I254" s="137"/>
      <c r="J254" s="137"/>
    </row>
    <row r="255" spans="7:10" s="100" customFormat="1" ht="12.75">
      <c r="G255" s="137"/>
      <c r="H255" s="137"/>
      <c r="I255" s="137"/>
      <c r="J255" s="137"/>
    </row>
    <row r="256" spans="7:10" s="100" customFormat="1" ht="12.75">
      <c r="G256" s="137"/>
      <c r="H256" s="137"/>
      <c r="I256" s="137"/>
      <c r="J256" s="137"/>
    </row>
    <row r="257" spans="7:10" s="100" customFormat="1" ht="12.75">
      <c r="G257" s="137"/>
      <c r="H257" s="137"/>
      <c r="I257" s="137"/>
      <c r="J257" s="137"/>
    </row>
    <row r="258" spans="7:10" s="100" customFormat="1" ht="12.75">
      <c r="G258" s="137"/>
      <c r="H258" s="137"/>
      <c r="I258" s="137"/>
      <c r="J258" s="137"/>
    </row>
    <row r="259" spans="7:10" s="100" customFormat="1" ht="12.75">
      <c r="G259" s="137"/>
      <c r="H259" s="137"/>
      <c r="I259" s="137"/>
      <c r="J259" s="137"/>
    </row>
    <row r="260" spans="7:10" s="100" customFormat="1" ht="12.75">
      <c r="G260" s="137"/>
      <c r="H260" s="137"/>
      <c r="I260" s="137"/>
      <c r="J260" s="137"/>
    </row>
    <row r="261" spans="7:10" s="100" customFormat="1" ht="12.75">
      <c r="G261" s="137"/>
      <c r="H261" s="137"/>
      <c r="I261" s="137"/>
      <c r="J261" s="137"/>
    </row>
    <row r="262" spans="7:10" s="100" customFormat="1" ht="12.75">
      <c r="G262" s="137"/>
      <c r="H262" s="137"/>
      <c r="I262" s="137"/>
      <c r="J262" s="137"/>
    </row>
    <row r="263" spans="7:10" s="100" customFormat="1" ht="12.75">
      <c r="G263" s="137"/>
      <c r="H263" s="137"/>
      <c r="I263" s="137"/>
      <c r="J263" s="137"/>
    </row>
    <row r="264" spans="7:10" s="100" customFormat="1" ht="12.75">
      <c r="G264" s="137"/>
      <c r="H264" s="137"/>
      <c r="I264" s="137"/>
      <c r="J264" s="137"/>
    </row>
    <row r="265" spans="7:10" s="100" customFormat="1" ht="12.75">
      <c r="G265" s="137"/>
      <c r="H265" s="137"/>
      <c r="I265" s="137"/>
      <c r="J265" s="137"/>
    </row>
    <row r="266" spans="7:10" s="100" customFormat="1" ht="12.75">
      <c r="G266" s="137"/>
      <c r="H266" s="137"/>
      <c r="I266" s="137"/>
      <c r="J266" s="137"/>
    </row>
    <row r="267" spans="7:10" s="100" customFormat="1" ht="12.75">
      <c r="G267" s="137"/>
      <c r="H267" s="137"/>
      <c r="I267" s="137"/>
      <c r="J267" s="137"/>
    </row>
    <row r="268" spans="7:10" s="100" customFormat="1" ht="12.75">
      <c r="G268" s="137"/>
      <c r="H268" s="137"/>
      <c r="I268" s="137"/>
      <c r="J268" s="137"/>
    </row>
    <row r="269" spans="7:10" s="100" customFormat="1" ht="12.75">
      <c r="G269" s="137"/>
      <c r="H269" s="137"/>
      <c r="I269" s="137"/>
      <c r="J269" s="137"/>
    </row>
    <row r="270" spans="7:10" s="100" customFormat="1" ht="12.75">
      <c r="G270" s="137"/>
      <c r="H270" s="137"/>
      <c r="I270" s="137"/>
      <c r="J270" s="137"/>
    </row>
    <row r="271" spans="7:10" s="100" customFormat="1" ht="12.75">
      <c r="G271" s="137"/>
      <c r="H271" s="137"/>
      <c r="I271" s="137"/>
      <c r="J271" s="137"/>
    </row>
    <row r="272" spans="7:10" s="100" customFormat="1" ht="12.75">
      <c r="G272" s="137"/>
      <c r="H272" s="137"/>
      <c r="I272" s="137"/>
      <c r="J272" s="137"/>
    </row>
    <row r="273" spans="7:10" s="100" customFormat="1" ht="12.75">
      <c r="G273" s="137"/>
      <c r="H273" s="137"/>
      <c r="I273" s="137"/>
      <c r="J273" s="137"/>
    </row>
    <row r="274" spans="7:10" s="100" customFormat="1" ht="12.75">
      <c r="G274" s="137"/>
      <c r="H274" s="137"/>
      <c r="I274" s="137"/>
      <c r="J274" s="137"/>
    </row>
    <row r="275" spans="7:10" s="100" customFormat="1" ht="12.75">
      <c r="G275" s="137"/>
      <c r="H275" s="137"/>
      <c r="I275" s="137"/>
      <c r="J275" s="137"/>
    </row>
    <row r="276" spans="7:10" s="100" customFormat="1" ht="12.75">
      <c r="G276" s="137"/>
      <c r="H276" s="137"/>
      <c r="I276" s="137"/>
      <c r="J276" s="137"/>
    </row>
    <row r="277" spans="7:10" s="100" customFormat="1" ht="12.75">
      <c r="G277" s="137"/>
      <c r="H277" s="137"/>
      <c r="I277" s="137"/>
      <c r="J277" s="137"/>
    </row>
    <row r="278" spans="7:10" s="100" customFormat="1" ht="12.75">
      <c r="G278" s="137"/>
      <c r="H278" s="137"/>
      <c r="I278" s="137"/>
      <c r="J278" s="137"/>
    </row>
    <row r="279" spans="7:10" s="100" customFormat="1" ht="12.75">
      <c r="G279" s="137"/>
      <c r="H279" s="137"/>
      <c r="I279" s="137"/>
      <c r="J279" s="137"/>
    </row>
    <row r="280" spans="7:10" s="100" customFormat="1" ht="12.75">
      <c r="G280" s="137"/>
      <c r="H280" s="137"/>
      <c r="I280" s="137"/>
      <c r="J280" s="137"/>
    </row>
    <row r="281" spans="7:10" s="100" customFormat="1" ht="12.75">
      <c r="G281" s="137"/>
      <c r="H281" s="137"/>
      <c r="I281" s="137"/>
      <c r="J281" s="137"/>
    </row>
    <row r="282" spans="7:10" s="100" customFormat="1" ht="12.75">
      <c r="G282" s="137"/>
      <c r="H282" s="137"/>
      <c r="I282" s="137"/>
      <c r="J282" s="137"/>
    </row>
    <row r="283" spans="7:10" s="100" customFormat="1" ht="12.75">
      <c r="G283" s="137"/>
      <c r="H283" s="137"/>
      <c r="I283" s="137"/>
      <c r="J283" s="137"/>
    </row>
    <row r="284" spans="7:10" s="100" customFormat="1" ht="12.75">
      <c r="G284" s="137"/>
      <c r="H284" s="137"/>
      <c r="I284" s="137"/>
      <c r="J284" s="137"/>
    </row>
    <row r="285" spans="7:10" s="100" customFormat="1" ht="12.75">
      <c r="G285" s="137"/>
      <c r="H285" s="137"/>
      <c r="I285" s="137"/>
      <c r="J285" s="137"/>
    </row>
    <row r="286" spans="7:10" s="100" customFormat="1" ht="12.75">
      <c r="G286" s="137"/>
      <c r="H286" s="137"/>
      <c r="I286" s="137"/>
      <c r="J286" s="137"/>
    </row>
    <row r="287" spans="7:10" s="100" customFormat="1" ht="12.75">
      <c r="G287" s="137"/>
      <c r="H287" s="137"/>
      <c r="I287" s="137"/>
      <c r="J287" s="137"/>
    </row>
    <row r="288" spans="7:10" s="100" customFormat="1" ht="12.75">
      <c r="G288" s="137"/>
      <c r="H288" s="137"/>
      <c r="I288" s="137"/>
      <c r="J288" s="137"/>
    </row>
    <row r="289" spans="7:10" s="100" customFormat="1" ht="12.75">
      <c r="G289" s="137"/>
      <c r="H289" s="137"/>
      <c r="I289" s="137"/>
      <c r="J289" s="137"/>
    </row>
    <row r="290" spans="7:10" s="100" customFormat="1" ht="12.75">
      <c r="G290" s="137"/>
      <c r="H290" s="137"/>
      <c r="I290" s="137"/>
      <c r="J290" s="137"/>
    </row>
    <row r="291" spans="7:10" s="100" customFormat="1" ht="12.75">
      <c r="G291" s="137"/>
      <c r="H291" s="137"/>
      <c r="I291" s="137"/>
      <c r="J291" s="137"/>
    </row>
    <row r="292" spans="7:10" s="100" customFormat="1" ht="12.75">
      <c r="G292" s="137"/>
      <c r="H292" s="137"/>
      <c r="I292" s="137"/>
      <c r="J292" s="137"/>
    </row>
    <row r="293" spans="7:10" s="100" customFormat="1" ht="12.75">
      <c r="G293" s="137"/>
      <c r="H293" s="137"/>
      <c r="I293" s="137"/>
      <c r="J293" s="137"/>
    </row>
    <row r="294" spans="7:10" s="100" customFormat="1" ht="12.75">
      <c r="G294" s="137"/>
      <c r="H294" s="137"/>
      <c r="I294" s="137"/>
      <c r="J294" s="137"/>
    </row>
    <row r="295" spans="7:10" s="100" customFormat="1" ht="12.75">
      <c r="G295" s="137"/>
      <c r="H295" s="137"/>
      <c r="I295" s="137"/>
      <c r="J295" s="137"/>
    </row>
    <row r="296" spans="7:10" s="100" customFormat="1" ht="12.75">
      <c r="G296" s="137"/>
      <c r="H296" s="137"/>
      <c r="I296" s="137"/>
      <c r="J296" s="137"/>
    </row>
    <row r="297" spans="7:10" s="100" customFormat="1" ht="12.75">
      <c r="G297" s="137"/>
      <c r="H297" s="137"/>
      <c r="I297" s="137"/>
      <c r="J297" s="137"/>
    </row>
    <row r="298" spans="7:10" s="100" customFormat="1" ht="12.75">
      <c r="G298" s="137"/>
      <c r="H298" s="137"/>
      <c r="I298" s="137"/>
      <c r="J298" s="137"/>
    </row>
    <row r="299" spans="7:10" s="100" customFormat="1" ht="12.75">
      <c r="G299" s="137"/>
      <c r="H299" s="137"/>
      <c r="I299" s="137"/>
      <c r="J299" s="137"/>
    </row>
    <row r="300" spans="7:10" s="100" customFormat="1" ht="12.75">
      <c r="G300" s="137"/>
      <c r="H300" s="137"/>
      <c r="I300" s="137"/>
      <c r="J300" s="137"/>
    </row>
    <row r="301" spans="7:10" s="100" customFormat="1" ht="12.75">
      <c r="G301" s="137"/>
      <c r="H301" s="137"/>
      <c r="I301" s="137"/>
      <c r="J301" s="137"/>
    </row>
    <row r="302" spans="7:10" s="100" customFormat="1" ht="12.75">
      <c r="G302" s="137"/>
      <c r="H302" s="137"/>
      <c r="I302" s="137"/>
      <c r="J302" s="137"/>
    </row>
    <row r="303" spans="7:10" s="100" customFormat="1" ht="12.75">
      <c r="G303" s="137"/>
      <c r="H303" s="137"/>
      <c r="I303" s="137"/>
      <c r="J303" s="137"/>
    </row>
    <row r="304" spans="7:10" s="100" customFormat="1" ht="12.75">
      <c r="G304" s="137"/>
      <c r="H304" s="137"/>
      <c r="I304" s="137"/>
      <c r="J304" s="137"/>
    </row>
    <row r="305" spans="7:10" s="100" customFormat="1" ht="12.75">
      <c r="G305" s="137"/>
      <c r="H305" s="137"/>
      <c r="I305" s="137"/>
      <c r="J305" s="137"/>
    </row>
    <row r="306" spans="7:10" s="100" customFormat="1" ht="12.75">
      <c r="G306" s="137"/>
      <c r="H306" s="137"/>
      <c r="I306" s="137"/>
      <c r="J306" s="137"/>
    </row>
    <row r="307" spans="7:10" s="100" customFormat="1" ht="12.75">
      <c r="G307" s="137"/>
      <c r="H307" s="137"/>
      <c r="I307" s="137"/>
      <c r="J307" s="137"/>
    </row>
    <row r="308" spans="7:10" s="100" customFormat="1" ht="12.75">
      <c r="G308" s="137"/>
      <c r="H308" s="137"/>
      <c r="I308" s="137"/>
      <c r="J308" s="137"/>
    </row>
    <row r="309" spans="7:10" s="100" customFormat="1" ht="12.75">
      <c r="G309" s="137"/>
      <c r="H309" s="137"/>
      <c r="I309" s="137"/>
      <c r="J309" s="137"/>
    </row>
    <row r="310" spans="7:10" s="100" customFormat="1" ht="12.75">
      <c r="G310" s="137"/>
      <c r="H310" s="137"/>
      <c r="I310" s="137"/>
      <c r="J310" s="137"/>
    </row>
    <row r="311" spans="7:10" s="100" customFormat="1" ht="12.75">
      <c r="G311" s="137"/>
      <c r="H311" s="137"/>
      <c r="I311" s="137"/>
      <c r="J311" s="137"/>
    </row>
    <row r="312" spans="7:10" s="100" customFormat="1" ht="12.75">
      <c r="G312" s="137"/>
      <c r="H312" s="137"/>
      <c r="I312" s="137"/>
      <c r="J312" s="137"/>
    </row>
    <row r="313" spans="7:10" s="100" customFormat="1" ht="12.75">
      <c r="G313" s="137"/>
      <c r="H313" s="137"/>
      <c r="I313" s="137"/>
      <c r="J313" s="137"/>
    </row>
    <row r="314" spans="7:10" s="100" customFormat="1" ht="12.75">
      <c r="G314" s="137"/>
      <c r="H314" s="137"/>
      <c r="I314" s="137"/>
      <c r="J314" s="137"/>
    </row>
    <row r="315" spans="7:10" s="100" customFormat="1" ht="12.75">
      <c r="G315" s="137"/>
      <c r="H315" s="137"/>
      <c r="I315" s="137"/>
      <c r="J315" s="137"/>
    </row>
    <row r="316" spans="7:10" s="100" customFormat="1" ht="12.75">
      <c r="G316" s="137"/>
      <c r="H316" s="137"/>
      <c r="I316" s="137"/>
      <c r="J316" s="137"/>
    </row>
    <row r="317" spans="7:10" s="100" customFormat="1" ht="12.75">
      <c r="G317" s="137"/>
      <c r="H317" s="137"/>
      <c r="I317" s="137"/>
      <c r="J317" s="137"/>
    </row>
    <row r="318" spans="7:10" s="100" customFormat="1" ht="12.75">
      <c r="G318" s="137"/>
      <c r="H318" s="137"/>
      <c r="I318" s="137"/>
      <c r="J318" s="137"/>
    </row>
    <row r="319" spans="7:10" s="100" customFormat="1" ht="12.75">
      <c r="G319" s="137"/>
      <c r="H319" s="137"/>
      <c r="I319" s="137"/>
      <c r="J319" s="137"/>
    </row>
    <row r="320" spans="7:10" s="100" customFormat="1" ht="12.75">
      <c r="G320" s="137"/>
      <c r="H320" s="137"/>
      <c r="I320" s="137"/>
      <c r="J320" s="137"/>
    </row>
    <row r="321" spans="7:10" s="100" customFormat="1" ht="12.75">
      <c r="G321" s="137"/>
      <c r="H321" s="137"/>
      <c r="I321" s="137"/>
      <c r="J321" s="137"/>
    </row>
    <row r="322" spans="7:10" s="100" customFormat="1" ht="12.75">
      <c r="G322" s="137"/>
      <c r="H322" s="137"/>
      <c r="I322" s="137"/>
      <c r="J322" s="137"/>
    </row>
    <row r="323" spans="7:10" s="100" customFormat="1" ht="12.75">
      <c r="G323" s="137"/>
      <c r="H323" s="137"/>
      <c r="I323" s="137"/>
      <c r="J323" s="137"/>
    </row>
    <row r="324" spans="7:10" s="100" customFormat="1" ht="12.75">
      <c r="G324" s="137"/>
      <c r="H324" s="137"/>
      <c r="I324" s="137"/>
      <c r="J324" s="137"/>
    </row>
    <row r="325" spans="7:10" s="100" customFormat="1" ht="12.75">
      <c r="G325" s="137"/>
      <c r="H325" s="137"/>
      <c r="I325" s="137"/>
      <c r="J325" s="137"/>
    </row>
    <row r="326" spans="7:10" s="100" customFormat="1" ht="12.75">
      <c r="G326" s="137"/>
      <c r="H326" s="137"/>
      <c r="I326" s="137"/>
      <c r="J326" s="137"/>
    </row>
    <row r="327" spans="7:10" s="100" customFormat="1" ht="12.75">
      <c r="G327" s="137"/>
      <c r="H327" s="137"/>
      <c r="I327" s="137"/>
      <c r="J327" s="137"/>
    </row>
    <row r="328" spans="7:10" s="100" customFormat="1" ht="12.75">
      <c r="G328" s="137"/>
      <c r="H328" s="137"/>
      <c r="I328" s="137"/>
      <c r="J328" s="137"/>
    </row>
    <row r="329" spans="7:10" s="100" customFormat="1" ht="12.75">
      <c r="G329" s="137"/>
      <c r="H329" s="137"/>
      <c r="I329" s="137"/>
      <c r="J329" s="137"/>
    </row>
    <row r="330" spans="7:10" s="100" customFormat="1" ht="12.75">
      <c r="G330" s="137"/>
      <c r="H330" s="137"/>
      <c r="I330" s="137"/>
      <c r="J330" s="137"/>
    </row>
    <row r="331" spans="7:10" s="100" customFormat="1" ht="12.75">
      <c r="G331" s="137"/>
      <c r="H331" s="137"/>
      <c r="I331" s="137"/>
      <c r="J331" s="137"/>
    </row>
    <row r="332" spans="7:10" s="100" customFormat="1" ht="12.75">
      <c r="G332" s="137"/>
      <c r="H332" s="137"/>
      <c r="I332" s="137"/>
      <c r="J332" s="137"/>
    </row>
    <row r="333" spans="7:10" s="100" customFormat="1" ht="12.75">
      <c r="G333" s="137"/>
      <c r="H333" s="137"/>
      <c r="I333" s="137"/>
      <c r="J333" s="137"/>
    </row>
    <row r="334" spans="7:10" s="100" customFormat="1" ht="12.75">
      <c r="G334" s="137"/>
      <c r="H334" s="137"/>
      <c r="I334" s="137"/>
      <c r="J334" s="137"/>
    </row>
    <row r="335" spans="7:10" s="100" customFormat="1" ht="12.75">
      <c r="G335" s="137"/>
      <c r="H335" s="137"/>
      <c r="I335" s="137"/>
      <c r="J335" s="137"/>
    </row>
    <row r="336" spans="7:10" s="100" customFormat="1" ht="12.75">
      <c r="G336" s="137"/>
      <c r="H336" s="137"/>
      <c r="I336" s="137"/>
      <c r="J336" s="137"/>
    </row>
    <row r="337" spans="7:10" s="100" customFormat="1" ht="12.75">
      <c r="G337" s="137"/>
      <c r="H337" s="137"/>
      <c r="I337" s="137"/>
      <c r="J337" s="137"/>
    </row>
    <row r="338" spans="7:10" s="100" customFormat="1" ht="12.75">
      <c r="G338" s="137"/>
      <c r="H338" s="137"/>
      <c r="I338" s="137"/>
      <c r="J338" s="137"/>
    </row>
    <row r="339" spans="7:10" s="100" customFormat="1" ht="12.75">
      <c r="G339" s="137"/>
      <c r="H339" s="137"/>
      <c r="I339" s="137"/>
      <c r="J339" s="137"/>
    </row>
    <row r="340" spans="7:10" s="100" customFormat="1" ht="12.75">
      <c r="G340" s="137"/>
      <c r="H340" s="137"/>
      <c r="I340" s="137"/>
      <c r="J340" s="137"/>
    </row>
    <row r="341" spans="7:10" s="100" customFormat="1" ht="12.75">
      <c r="G341" s="137"/>
      <c r="H341" s="137"/>
      <c r="I341" s="137"/>
      <c r="J341" s="137"/>
    </row>
    <row r="342" spans="7:10" s="100" customFormat="1" ht="12.75">
      <c r="G342" s="137"/>
      <c r="H342" s="137"/>
      <c r="I342" s="137"/>
      <c r="J342" s="137"/>
    </row>
    <row r="343" spans="7:10" s="100" customFormat="1" ht="12.75">
      <c r="G343" s="137"/>
      <c r="H343" s="137"/>
      <c r="I343" s="137"/>
      <c r="J343" s="137"/>
    </row>
    <row r="344" spans="7:10" s="100" customFormat="1" ht="12.75">
      <c r="G344" s="137"/>
      <c r="H344" s="137"/>
      <c r="I344" s="137"/>
      <c r="J344" s="137"/>
    </row>
    <row r="345" spans="7:10" s="100" customFormat="1" ht="12.75">
      <c r="G345" s="137"/>
      <c r="H345" s="137"/>
      <c r="I345" s="137"/>
      <c r="J345" s="137"/>
    </row>
    <row r="346" spans="7:10" s="100" customFormat="1" ht="12.75">
      <c r="G346" s="137"/>
      <c r="H346" s="137"/>
      <c r="I346" s="137"/>
      <c r="J346" s="137"/>
    </row>
    <row r="347" spans="7:10" s="100" customFormat="1" ht="12.75">
      <c r="G347" s="137"/>
      <c r="H347" s="137"/>
      <c r="I347" s="137"/>
      <c r="J347" s="137"/>
    </row>
    <row r="348" spans="7:10" s="100" customFormat="1" ht="12.75">
      <c r="G348" s="137"/>
      <c r="H348" s="137"/>
      <c r="I348" s="137"/>
      <c r="J348" s="137"/>
    </row>
    <row r="349" spans="7:10" s="100" customFormat="1" ht="12.75">
      <c r="G349" s="137"/>
      <c r="H349" s="137"/>
      <c r="I349" s="137"/>
      <c r="J349" s="137"/>
    </row>
    <row r="350" spans="7:10" s="100" customFormat="1" ht="12.75">
      <c r="G350" s="137"/>
      <c r="H350" s="137"/>
      <c r="I350" s="137"/>
      <c r="J350" s="137"/>
    </row>
    <row r="351" spans="7:10" s="100" customFormat="1" ht="12.75">
      <c r="G351" s="137"/>
      <c r="H351" s="137"/>
      <c r="I351" s="137"/>
      <c r="J351" s="137"/>
    </row>
    <row r="352" spans="7:10" s="100" customFormat="1" ht="12.75">
      <c r="G352" s="137"/>
      <c r="H352" s="137"/>
      <c r="I352" s="137"/>
      <c r="J352" s="137"/>
    </row>
    <row r="353" spans="7:10" s="100" customFormat="1" ht="12.75">
      <c r="G353" s="137"/>
      <c r="H353" s="137"/>
      <c r="I353" s="137"/>
      <c r="J353" s="137"/>
    </row>
    <row r="354" spans="7:10" s="100" customFormat="1" ht="12.75">
      <c r="G354" s="137"/>
      <c r="H354" s="137"/>
      <c r="I354" s="137"/>
      <c r="J354" s="137"/>
    </row>
    <row r="355" spans="7:10" s="100" customFormat="1" ht="12.75">
      <c r="G355" s="137"/>
      <c r="H355" s="137"/>
      <c r="I355" s="137"/>
      <c r="J355" s="137"/>
    </row>
    <row r="356" spans="7:10" s="100" customFormat="1" ht="12.75">
      <c r="G356" s="137"/>
      <c r="H356" s="137"/>
      <c r="I356" s="137"/>
      <c r="J356" s="137"/>
    </row>
    <row r="357" spans="7:10" s="100" customFormat="1" ht="12.75">
      <c r="G357" s="137"/>
      <c r="H357" s="137"/>
      <c r="I357" s="137"/>
      <c r="J357" s="137"/>
    </row>
    <row r="358" spans="7:10" s="100" customFormat="1" ht="12.75">
      <c r="G358" s="137"/>
      <c r="H358" s="137"/>
      <c r="I358" s="137"/>
      <c r="J358" s="137"/>
    </row>
    <row r="359" spans="7:10" s="100" customFormat="1" ht="12.75">
      <c r="G359" s="137"/>
      <c r="H359" s="137"/>
      <c r="I359" s="137"/>
      <c r="J359" s="137"/>
    </row>
    <row r="360" spans="7:10" s="100" customFormat="1" ht="12.75">
      <c r="G360" s="137"/>
      <c r="H360" s="137"/>
      <c r="I360" s="137"/>
      <c r="J360" s="137"/>
    </row>
    <row r="361" spans="7:10" s="100" customFormat="1" ht="12.75">
      <c r="G361" s="137"/>
      <c r="H361" s="137"/>
      <c r="I361" s="137"/>
      <c r="J361" s="137"/>
    </row>
    <row r="362" spans="7:10" s="100" customFormat="1" ht="12.75">
      <c r="G362" s="137"/>
      <c r="H362" s="137"/>
      <c r="I362" s="137"/>
      <c r="J362" s="137"/>
    </row>
    <row r="363" spans="7:10" s="100" customFormat="1" ht="12.75">
      <c r="G363" s="137"/>
      <c r="H363" s="137"/>
      <c r="I363" s="137"/>
      <c r="J363" s="137"/>
    </row>
    <row r="364" spans="7:10" s="100" customFormat="1" ht="12.75">
      <c r="G364" s="137"/>
      <c r="H364" s="137"/>
      <c r="I364" s="137"/>
      <c r="J364" s="137"/>
    </row>
    <row r="365" spans="7:10" s="100" customFormat="1" ht="12.75">
      <c r="G365" s="137"/>
      <c r="H365" s="137"/>
      <c r="I365" s="137"/>
      <c r="J365" s="137"/>
    </row>
    <row r="366" spans="7:10" s="100" customFormat="1" ht="12.75">
      <c r="G366" s="137"/>
      <c r="H366" s="137"/>
      <c r="I366" s="137"/>
      <c r="J366" s="137"/>
    </row>
    <row r="367" spans="7:10" s="100" customFormat="1" ht="12.75">
      <c r="G367" s="137"/>
      <c r="H367" s="137"/>
      <c r="I367" s="137"/>
      <c r="J367" s="137"/>
    </row>
    <row r="368" spans="7:10" s="100" customFormat="1" ht="12.75">
      <c r="G368" s="137"/>
      <c r="H368" s="137"/>
      <c r="I368" s="137"/>
      <c r="J368" s="137"/>
    </row>
    <row r="369" spans="7:10" s="100" customFormat="1" ht="12.75">
      <c r="G369" s="137"/>
      <c r="H369" s="137"/>
      <c r="I369" s="137"/>
      <c r="J369" s="137"/>
    </row>
    <row r="370" spans="7:10" s="100" customFormat="1" ht="12.75">
      <c r="G370" s="137"/>
      <c r="H370" s="137"/>
      <c r="I370" s="137"/>
      <c r="J370" s="137"/>
    </row>
    <row r="371" spans="7:10" s="100" customFormat="1" ht="12.75">
      <c r="G371" s="137"/>
      <c r="H371" s="137"/>
      <c r="I371" s="137"/>
      <c r="J371" s="137"/>
    </row>
    <row r="372" spans="7:10" s="100" customFormat="1" ht="12.75">
      <c r="G372" s="137"/>
      <c r="H372" s="137"/>
      <c r="I372" s="137"/>
      <c r="J372" s="137"/>
    </row>
    <row r="373" spans="7:10" s="100" customFormat="1" ht="12.75">
      <c r="G373" s="137"/>
      <c r="H373" s="137"/>
      <c r="I373" s="137"/>
      <c r="J373" s="137"/>
    </row>
    <row r="374" spans="7:10" s="100" customFormat="1" ht="12.75">
      <c r="G374" s="137"/>
      <c r="H374" s="137"/>
      <c r="I374" s="137"/>
      <c r="J374" s="137"/>
    </row>
    <row r="375" spans="7:10" s="100" customFormat="1" ht="12.75">
      <c r="G375" s="137"/>
      <c r="H375" s="137"/>
      <c r="I375" s="137"/>
      <c r="J375" s="137"/>
    </row>
    <row r="376" spans="7:10" s="100" customFormat="1" ht="12.75">
      <c r="G376" s="137"/>
      <c r="H376" s="137"/>
      <c r="I376" s="137"/>
      <c r="J376" s="137"/>
    </row>
    <row r="377" spans="7:10" s="100" customFormat="1" ht="12.75">
      <c r="G377" s="137"/>
      <c r="H377" s="137"/>
      <c r="I377" s="137"/>
      <c r="J377" s="137"/>
    </row>
    <row r="378" spans="7:10" s="100" customFormat="1" ht="12.75">
      <c r="G378" s="137"/>
      <c r="H378" s="137"/>
      <c r="I378" s="137"/>
      <c r="J378" s="137"/>
    </row>
    <row r="379" spans="7:10" s="100" customFormat="1" ht="12.75">
      <c r="G379" s="137"/>
      <c r="H379" s="137"/>
      <c r="I379" s="137"/>
      <c r="J379" s="137"/>
    </row>
    <row r="380" spans="7:10" s="100" customFormat="1" ht="12.75">
      <c r="G380" s="137"/>
      <c r="H380" s="137"/>
      <c r="I380" s="137"/>
      <c r="J380" s="137"/>
    </row>
    <row r="381" spans="7:10" s="100" customFormat="1" ht="12.75">
      <c r="G381" s="137"/>
      <c r="H381" s="137"/>
      <c r="I381" s="137"/>
      <c r="J381" s="137"/>
    </row>
    <row r="382" spans="7:10" s="100" customFormat="1" ht="12.75">
      <c r="G382" s="137"/>
      <c r="H382" s="137"/>
      <c r="I382" s="137"/>
      <c r="J382" s="137"/>
    </row>
    <row r="383" spans="7:10" s="100" customFormat="1" ht="12.75">
      <c r="G383" s="137"/>
      <c r="H383" s="137"/>
      <c r="I383" s="137"/>
      <c r="J383" s="137"/>
    </row>
    <row r="384" spans="7:10" s="100" customFormat="1" ht="12.75">
      <c r="G384" s="137"/>
      <c r="H384" s="137"/>
      <c r="I384" s="137"/>
      <c r="J384" s="137"/>
    </row>
    <row r="385" spans="7:10" s="100" customFormat="1" ht="12.75">
      <c r="G385" s="137"/>
      <c r="H385" s="137"/>
      <c r="I385" s="137"/>
      <c r="J385" s="137"/>
    </row>
    <row r="386" spans="7:10" s="100" customFormat="1" ht="12.75">
      <c r="G386" s="137"/>
      <c r="H386" s="137"/>
      <c r="I386" s="137"/>
      <c r="J386" s="137"/>
    </row>
    <row r="387" spans="7:10" s="100" customFormat="1" ht="12.75">
      <c r="G387" s="137"/>
      <c r="H387" s="137"/>
      <c r="I387" s="137"/>
      <c r="J387" s="137"/>
    </row>
    <row r="388" spans="7:10" s="100" customFormat="1" ht="12.75">
      <c r="G388" s="137"/>
      <c r="H388" s="137"/>
      <c r="I388" s="137"/>
      <c r="J388" s="137"/>
    </row>
    <row r="389" spans="7:10" s="100" customFormat="1" ht="12.75">
      <c r="G389" s="137"/>
      <c r="H389" s="137"/>
      <c r="I389" s="137"/>
      <c r="J389" s="137"/>
    </row>
    <row r="390" spans="7:10" s="100" customFormat="1" ht="12.75">
      <c r="G390" s="137"/>
      <c r="H390" s="137"/>
      <c r="I390" s="137"/>
      <c r="J390" s="137"/>
    </row>
    <row r="391" spans="7:10" s="100" customFormat="1" ht="12.75">
      <c r="G391" s="137"/>
      <c r="H391" s="137"/>
      <c r="I391" s="137"/>
      <c r="J391" s="137"/>
    </row>
    <row r="392" spans="7:10" s="100" customFormat="1" ht="12.75">
      <c r="G392" s="137"/>
      <c r="H392" s="137"/>
      <c r="I392" s="137"/>
      <c r="J392" s="137"/>
    </row>
    <row r="393" spans="7:10" s="100" customFormat="1" ht="12.75">
      <c r="G393" s="137"/>
      <c r="H393" s="137"/>
      <c r="I393" s="137"/>
      <c r="J393" s="137"/>
    </row>
    <row r="394" spans="7:10" s="100" customFormat="1" ht="12.75">
      <c r="G394" s="137"/>
      <c r="H394" s="137"/>
      <c r="I394" s="137"/>
      <c r="J394" s="137"/>
    </row>
    <row r="395" spans="7:10" s="100" customFormat="1" ht="12.75">
      <c r="G395" s="137"/>
      <c r="H395" s="137"/>
      <c r="I395" s="137"/>
      <c r="J395" s="137"/>
    </row>
    <row r="396" spans="7:10" s="100" customFormat="1" ht="12.75">
      <c r="G396" s="137"/>
      <c r="H396" s="137"/>
      <c r="I396" s="137"/>
      <c r="J396" s="137"/>
    </row>
    <row r="397" spans="7:10" s="100" customFormat="1" ht="12.75">
      <c r="G397" s="137"/>
      <c r="H397" s="137"/>
      <c r="I397" s="137"/>
      <c r="J397" s="137"/>
    </row>
    <row r="398" spans="7:10" s="100" customFormat="1" ht="12.75">
      <c r="G398" s="137"/>
      <c r="H398" s="137"/>
      <c r="I398" s="137"/>
      <c r="J398" s="137"/>
    </row>
    <row r="399" spans="7:10" s="100" customFormat="1" ht="12.75">
      <c r="G399" s="137"/>
      <c r="H399" s="137"/>
      <c r="I399" s="137"/>
      <c r="J399" s="137"/>
    </row>
    <row r="400" spans="7:10" s="100" customFormat="1" ht="12.75">
      <c r="G400" s="137"/>
      <c r="H400" s="137"/>
      <c r="I400" s="137"/>
      <c r="J400" s="137"/>
    </row>
    <row r="401" spans="7:10" s="100" customFormat="1" ht="12.75">
      <c r="G401" s="137"/>
      <c r="H401" s="137"/>
      <c r="I401" s="137"/>
      <c r="J401" s="137"/>
    </row>
    <row r="402" spans="7:10" s="100" customFormat="1" ht="12.75">
      <c r="G402" s="137"/>
      <c r="H402" s="137"/>
      <c r="I402" s="137"/>
      <c r="J402" s="137"/>
    </row>
    <row r="403" spans="7:10" s="100" customFormat="1" ht="12.75">
      <c r="G403" s="137"/>
      <c r="H403" s="137"/>
      <c r="I403" s="137"/>
      <c r="J403" s="137"/>
    </row>
    <row r="404" spans="7:10" s="100" customFormat="1" ht="12.75">
      <c r="G404" s="137"/>
      <c r="H404" s="137"/>
      <c r="I404" s="137"/>
      <c r="J404" s="137"/>
    </row>
    <row r="405" spans="7:10" s="100" customFormat="1" ht="12.75">
      <c r="G405" s="137"/>
      <c r="H405" s="137"/>
      <c r="I405" s="137"/>
      <c r="J405" s="137"/>
    </row>
    <row r="406" spans="7:10" s="100" customFormat="1" ht="12.75">
      <c r="G406" s="137"/>
      <c r="H406" s="137"/>
      <c r="I406" s="137"/>
      <c r="J406" s="137"/>
    </row>
    <row r="407" spans="7:10" s="100" customFormat="1" ht="12.75">
      <c r="G407" s="137"/>
      <c r="H407" s="137"/>
      <c r="I407" s="137"/>
      <c r="J407" s="137"/>
    </row>
    <row r="408" spans="7:10" s="100" customFormat="1" ht="12.75">
      <c r="G408" s="137"/>
      <c r="H408" s="137"/>
      <c r="I408" s="137"/>
      <c r="J408" s="137"/>
    </row>
    <row r="409" spans="7:10" s="100" customFormat="1" ht="12.75">
      <c r="G409" s="137"/>
      <c r="H409" s="137"/>
      <c r="I409" s="137"/>
      <c r="J409" s="137"/>
    </row>
    <row r="410" spans="7:10" s="100" customFormat="1" ht="12.75">
      <c r="G410" s="137"/>
      <c r="H410" s="137"/>
      <c r="I410" s="137"/>
      <c r="J410" s="137"/>
    </row>
    <row r="411" spans="7:10" s="100" customFormat="1" ht="12.75">
      <c r="G411" s="137"/>
      <c r="H411" s="137"/>
      <c r="I411" s="137"/>
      <c r="J411" s="137"/>
    </row>
    <row r="412" spans="7:10" s="100" customFormat="1" ht="12.75">
      <c r="G412" s="137"/>
      <c r="H412" s="137"/>
      <c r="I412" s="137"/>
      <c r="J412" s="137"/>
    </row>
    <row r="413" spans="7:10" s="100" customFormat="1" ht="12.75">
      <c r="G413" s="137"/>
      <c r="H413" s="137"/>
      <c r="I413" s="137"/>
      <c r="J413" s="137"/>
    </row>
    <row r="414" spans="7:10" s="100" customFormat="1" ht="12.75">
      <c r="G414" s="137"/>
      <c r="H414" s="137"/>
      <c r="I414" s="137"/>
      <c r="J414" s="137"/>
    </row>
    <row r="415" spans="7:10" s="100" customFormat="1" ht="12.75">
      <c r="G415" s="137"/>
      <c r="H415" s="137"/>
      <c r="I415" s="137"/>
      <c r="J415" s="137"/>
    </row>
    <row r="416" spans="7:10" s="100" customFormat="1" ht="12.75">
      <c r="G416" s="137"/>
      <c r="H416" s="137"/>
      <c r="I416" s="137"/>
      <c r="J416" s="137"/>
    </row>
    <row r="417" spans="7:10" s="100" customFormat="1" ht="12.75">
      <c r="G417" s="137"/>
      <c r="H417" s="137"/>
      <c r="I417" s="137"/>
      <c r="J417" s="137"/>
    </row>
    <row r="418" spans="7:10" s="100" customFormat="1" ht="12.75">
      <c r="G418" s="137"/>
      <c r="H418" s="137"/>
      <c r="I418" s="137"/>
      <c r="J418" s="137"/>
    </row>
    <row r="419" spans="7:10" s="100" customFormat="1" ht="12.75">
      <c r="G419" s="137"/>
      <c r="H419" s="137"/>
      <c r="I419" s="137"/>
      <c r="J419" s="137"/>
    </row>
    <row r="420" spans="7:10" s="100" customFormat="1" ht="12.75">
      <c r="G420" s="137"/>
      <c r="H420" s="137"/>
      <c r="I420" s="137"/>
      <c r="J420" s="137"/>
    </row>
    <row r="421" spans="7:10" s="100" customFormat="1" ht="12.75">
      <c r="G421" s="137"/>
      <c r="H421" s="137"/>
      <c r="I421" s="137"/>
      <c r="J421" s="137"/>
    </row>
    <row r="422" spans="7:10" s="100" customFormat="1" ht="12.75">
      <c r="G422" s="137"/>
      <c r="H422" s="137"/>
      <c r="I422" s="137"/>
      <c r="J422" s="137"/>
    </row>
    <row r="423" spans="7:10" s="100" customFormat="1" ht="12.75">
      <c r="G423" s="137"/>
      <c r="H423" s="137"/>
      <c r="I423" s="137"/>
      <c r="J423" s="137"/>
    </row>
    <row r="424" spans="7:10" s="100" customFormat="1" ht="12.75">
      <c r="G424" s="137"/>
      <c r="H424" s="137"/>
      <c r="I424" s="137"/>
      <c r="J424" s="137"/>
    </row>
    <row r="425" spans="7:10" s="100" customFormat="1" ht="12.75">
      <c r="G425" s="137"/>
      <c r="H425" s="137"/>
      <c r="I425" s="137"/>
      <c r="J425" s="137"/>
    </row>
    <row r="426" spans="7:10" s="100" customFormat="1" ht="12.75">
      <c r="G426" s="137"/>
      <c r="H426" s="137"/>
      <c r="I426" s="137"/>
      <c r="J426" s="137"/>
    </row>
    <row r="427" spans="7:10" s="100" customFormat="1" ht="12.75">
      <c r="G427" s="137"/>
      <c r="H427" s="137"/>
      <c r="I427" s="137"/>
      <c r="J427" s="137"/>
    </row>
    <row r="428" spans="7:10" s="100" customFormat="1" ht="12.75">
      <c r="G428" s="137"/>
      <c r="H428" s="137"/>
      <c r="I428" s="137"/>
      <c r="J428" s="137"/>
    </row>
    <row r="429" spans="7:10" s="100" customFormat="1" ht="12.75">
      <c r="G429" s="137"/>
      <c r="H429" s="137"/>
      <c r="I429" s="137"/>
      <c r="J429" s="137"/>
    </row>
    <row r="430" spans="7:10" s="100" customFormat="1" ht="12.75">
      <c r="G430" s="137"/>
      <c r="H430" s="137"/>
      <c r="I430" s="137"/>
      <c r="J430" s="137"/>
    </row>
    <row r="431" spans="7:10" s="100" customFormat="1" ht="12.75">
      <c r="G431" s="137"/>
      <c r="H431" s="137"/>
      <c r="I431" s="137"/>
      <c r="J431" s="137"/>
    </row>
    <row r="432" spans="7:10" s="100" customFormat="1" ht="12.75">
      <c r="G432" s="137"/>
      <c r="H432" s="137"/>
      <c r="I432" s="137"/>
      <c r="J432" s="137"/>
    </row>
    <row r="433" spans="7:10" s="100" customFormat="1" ht="12.75">
      <c r="G433" s="137"/>
      <c r="H433" s="137"/>
      <c r="I433" s="137"/>
      <c r="J433" s="137"/>
    </row>
    <row r="434" spans="7:10" s="100" customFormat="1" ht="12.75">
      <c r="G434" s="137"/>
      <c r="H434" s="137"/>
      <c r="I434" s="137"/>
      <c r="J434" s="137"/>
    </row>
    <row r="435" spans="7:10" s="100" customFormat="1" ht="12.75">
      <c r="G435" s="137"/>
      <c r="H435" s="137"/>
      <c r="I435" s="137"/>
      <c r="J435" s="137"/>
    </row>
    <row r="436" spans="7:10" s="100" customFormat="1" ht="12.75">
      <c r="G436" s="137"/>
      <c r="H436" s="137"/>
      <c r="I436" s="137"/>
      <c r="J436" s="137"/>
    </row>
    <row r="437" spans="7:10" s="100" customFormat="1" ht="12.75">
      <c r="G437" s="137"/>
      <c r="H437" s="137"/>
      <c r="I437" s="137"/>
      <c r="J437" s="137"/>
    </row>
    <row r="438" spans="7:10" s="100" customFormat="1" ht="12.75">
      <c r="G438" s="137"/>
      <c r="H438" s="137"/>
      <c r="I438" s="137"/>
      <c r="J438" s="137"/>
    </row>
    <row r="439" spans="7:10" s="100" customFormat="1" ht="12.75">
      <c r="G439" s="137"/>
      <c r="H439" s="137"/>
      <c r="I439" s="137"/>
      <c r="J439" s="137"/>
    </row>
    <row r="440" spans="7:10" s="100" customFormat="1" ht="12.75">
      <c r="G440" s="137"/>
      <c r="H440" s="137"/>
      <c r="I440" s="137"/>
      <c r="J440" s="137"/>
    </row>
    <row r="441" spans="7:10" s="100" customFormat="1" ht="12.75">
      <c r="G441" s="137"/>
      <c r="H441" s="137"/>
      <c r="I441" s="137"/>
      <c r="J441" s="137"/>
    </row>
    <row r="442" spans="7:10" s="100" customFormat="1" ht="12.75">
      <c r="G442" s="137"/>
      <c r="H442" s="137"/>
      <c r="I442" s="137"/>
      <c r="J442" s="137"/>
    </row>
    <row r="443" spans="7:10" s="100" customFormat="1" ht="12.75">
      <c r="G443" s="137"/>
      <c r="H443" s="137"/>
      <c r="I443" s="137"/>
      <c r="J443" s="137"/>
    </row>
    <row r="444" spans="7:10" s="100" customFormat="1" ht="12.75">
      <c r="G444" s="137"/>
      <c r="H444" s="137"/>
      <c r="I444" s="137"/>
      <c r="J444" s="137"/>
    </row>
    <row r="445" spans="7:10" s="100" customFormat="1" ht="12.75">
      <c r="G445" s="137"/>
      <c r="H445" s="137"/>
      <c r="I445" s="137"/>
      <c r="J445" s="137"/>
    </row>
    <row r="446" spans="7:10" s="100" customFormat="1" ht="12.75">
      <c r="G446" s="137"/>
      <c r="H446" s="137"/>
      <c r="I446" s="137"/>
      <c r="J446" s="137"/>
    </row>
    <row r="447" ht="12.75">
      <c r="A447" s="100"/>
    </row>
    <row r="448" ht="12.75">
      <c r="A448" s="100"/>
    </row>
  </sheetData>
  <sheetProtection/>
  <mergeCells count="39">
    <mergeCell ref="A61:A63"/>
    <mergeCell ref="G75:L75"/>
    <mergeCell ref="G76:L76"/>
    <mergeCell ref="G74:L74"/>
    <mergeCell ref="L21:L22"/>
    <mergeCell ref="B78:C78"/>
    <mergeCell ref="B4:B7"/>
    <mergeCell ref="B76:C76"/>
    <mergeCell ref="B25:B28"/>
    <mergeCell ref="I21:I22"/>
    <mergeCell ref="J21:J22"/>
    <mergeCell ref="K21:K22"/>
    <mergeCell ref="B31:B35"/>
    <mergeCell ref="H21:H22"/>
    <mergeCell ref="G21:G22"/>
    <mergeCell ref="A8:A17"/>
    <mergeCell ref="D18:D20"/>
    <mergeCell ref="D21:D22"/>
    <mergeCell ref="B8:B17"/>
    <mergeCell ref="B77:C77"/>
    <mergeCell ref="B74:C74"/>
    <mergeCell ref="A1:A2"/>
    <mergeCell ref="B1:F1"/>
    <mergeCell ref="C21:C22"/>
    <mergeCell ref="B75:C75"/>
    <mergeCell ref="A4:A7"/>
    <mergeCell ref="A29:A30"/>
    <mergeCell ref="B29:B30"/>
    <mergeCell ref="A25:A28"/>
    <mergeCell ref="C18:C20"/>
    <mergeCell ref="B38:B39"/>
    <mergeCell ref="A36:A39"/>
    <mergeCell ref="A40:A42"/>
    <mergeCell ref="A31:A35"/>
    <mergeCell ref="A51:A56"/>
    <mergeCell ref="A57:A60"/>
    <mergeCell ref="A18:A24"/>
    <mergeCell ref="B18:B24"/>
    <mergeCell ref="A43:A50"/>
  </mergeCells>
  <conditionalFormatting sqref="H4:H73">
    <cfRule type="cellIs" priority="27" dxfId="17" operator="equal" stopIfTrue="1">
      <formula>"ALTA"</formula>
    </cfRule>
    <cfRule type="cellIs" priority="28" dxfId="11" operator="equal" stopIfTrue="1">
      <formula>"MEDIA"</formula>
    </cfRule>
    <cfRule type="cellIs" priority="29" dxfId="15" operator="equal" stopIfTrue="1">
      <formula>"BAJA"</formula>
    </cfRule>
  </conditionalFormatting>
  <conditionalFormatting sqref="J4:J73">
    <cfRule type="cellIs" priority="30" dxfId="17" operator="equal" stopIfTrue="1">
      <formula>"CATASTROFICO"</formula>
    </cfRule>
    <cfRule type="cellIs" priority="31" dxfId="11" operator="equal" stopIfTrue="1">
      <formula>"MODERADO"</formula>
    </cfRule>
    <cfRule type="cellIs" priority="32" dxfId="15" operator="equal" stopIfTrue="1">
      <formula>"LEVE"</formula>
    </cfRule>
  </conditionalFormatting>
  <conditionalFormatting sqref="L4:L73">
    <cfRule type="cellIs" priority="33" dxfId="11" operator="equal" stopIfTrue="1">
      <formula>"ZONA DE RIESGO IMPORTANTE"</formula>
    </cfRule>
    <cfRule type="cellIs" priority="34" dxfId="10" operator="equal" stopIfTrue="1">
      <formula>"ZONA DE RIESGO MODERADO"</formula>
    </cfRule>
    <cfRule type="cellIs" priority="35" dxfId="9" operator="equal" stopIfTrue="1">
      <formula>"ZONA DE RIESGO TOLERABLE"</formula>
    </cfRule>
  </conditionalFormatting>
  <dataValidations count="8">
    <dataValidation allowBlank="1" showInputMessage="1" showErrorMessage="1" promptTitle="EFECTOS-CONSECUENCIAS" prompt="Consecuencias directas sobre los activos; Consecuencias referentes a la infraestructura de Tecnología de Información; Consecuencias generales que impiden el logro de los objetivos del proceso" sqref="F3"/>
    <dataValidation allowBlank="1" showInputMessage="1" showErrorMessage="1" promptTitle="VALOR" prompt="Probabilidad de Ocurrencia&#10;3: ALTA&#10;2: MEDIA&#10;1: BAJA" sqref="G3"/>
    <dataValidation allowBlank="1" showInputMessage="1" showErrorMessage="1" promptTitle="MAGNITUD DEL IMPACTO DEL RIESGO" prompt="05: LEVE&#10;10: MODERADO&#10;20: CATASTROFICO" sqref="I3"/>
    <dataValidation allowBlank="1" showInputMessage="1" showErrorMessage="1" promptTitle="RIESGO" prompt="Posible evento que puede entorpecer el las funciones y los objetivos de la entidad" sqref="C3:E3"/>
    <dataValidation allowBlank="1" showInputMessage="1" showErrorMessage="1" promptTitle="PROCESO" prompt="Escriba aqui el proceso al que se van a analizar los Riesgos" sqref="A3"/>
    <dataValidation allowBlank="1" showInputMessage="1" showErrorMessage="1" promptTitle="OBJETIVO" prompt="Escriba el objetivo del proceso tal como aparece en la caracterización del mismo" sqref="B3"/>
    <dataValidation type="list" allowBlank="1" showInputMessage="1" showErrorMessage="1" sqref="G4:G73">
      <formula1>$C$169:$C$171</formula1>
    </dataValidation>
    <dataValidation type="list" allowBlank="1" showInputMessage="1" showErrorMessage="1" sqref="I4:I73">
      <formula1>$D$169:$D$171</formula1>
    </dataValidation>
  </dataValidations>
  <printOptions horizontalCentered="1" verticalCentered="1"/>
  <pageMargins left="0.1968503937007874" right="0.1968503937007874" top="0.984251968503937" bottom="0.984251968503937" header="0" footer="0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30"/>
  <sheetViews>
    <sheetView zoomScale="75" zoomScaleNormal="75" zoomScalePageLayoutView="0" workbookViewId="0" topLeftCell="A1">
      <selection activeCell="A1" sqref="A1:A2"/>
    </sheetView>
  </sheetViews>
  <sheetFormatPr defaultColWidth="11.421875" defaultRowHeight="13.5"/>
  <cols>
    <col min="1" max="1" width="33.57421875" style="72" customWidth="1"/>
    <col min="2" max="2" width="34.140625" style="73" customWidth="1"/>
    <col min="3" max="3" width="29.00390625" style="72" customWidth="1"/>
    <col min="4" max="4" width="25.00390625" style="72" customWidth="1"/>
    <col min="5" max="5" width="32.00390625" style="72" customWidth="1"/>
    <col min="6" max="7" width="11.421875" style="115" customWidth="1"/>
    <col min="8" max="9" width="0" style="115" hidden="1" customWidth="1"/>
    <col min="10" max="25" width="11.421875" style="115" customWidth="1"/>
    <col min="26" max="16384" width="11.421875" style="72" customWidth="1"/>
  </cols>
  <sheetData>
    <row r="1" spans="1:5" ht="48" customHeight="1">
      <c r="A1" s="340"/>
      <c r="B1" s="342" t="s">
        <v>23</v>
      </c>
      <c r="C1" s="343"/>
      <c r="D1" s="343"/>
      <c r="E1" s="344"/>
    </row>
    <row r="2" spans="1:5" ht="72.75" customHeight="1">
      <c r="A2" s="341"/>
      <c r="B2" s="153" t="s">
        <v>24</v>
      </c>
      <c r="C2" s="153" t="s">
        <v>33</v>
      </c>
      <c r="D2" s="153" t="s">
        <v>25</v>
      </c>
      <c r="E2" s="174" t="s">
        <v>175</v>
      </c>
    </row>
    <row r="3" spans="1:25" s="74" customFormat="1" ht="46.5" customHeight="1">
      <c r="A3" s="351" t="s">
        <v>12</v>
      </c>
      <c r="B3" s="352" t="s">
        <v>13</v>
      </c>
      <c r="C3" s="360" t="s">
        <v>26</v>
      </c>
      <c r="D3" s="352" t="s">
        <v>14</v>
      </c>
      <c r="E3" s="361" t="s">
        <v>27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</row>
    <row r="4" spans="1:25" s="74" customFormat="1" ht="27.75" customHeight="1">
      <c r="A4" s="351"/>
      <c r="B4" s="352"/>
      <c r="C4" s="352"/>
      <c r="D4" s="352"/>
      <c r="E4" s="361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</row>
    <row r="5" spans="1:5" ht="86.25" customHeight="1">
      <c r="A5" s="353" t="s">
        <v>11</v>
      </c>
      <c r="B5" s="148" t="s">
        <v>177</v>
      </c>
      <c r="C5" s="149" t="s">
        <v>190</v>
      </c>
      <c r="D5" s="152" t="s">
        <v>191</v>
      </c>
      <c r="E5" s="187" t="s">
        <v>192</v>
      </c>
    </row>
    <row r="6" spans="1:5" ht="90.75" customHeight="1">
      <c r="A6" s="354"/>
      <c r="B6" s="148" t="s">
        <v>178</v>
      </c>
      <c r="C6" s="149" t="s">
        <v>193</v>
      </c>
      <c r="D6" s="152" t="s">
        <v>194</v>
      </c>
      <c r="E6" s="187" t="s">
        <v>195</v>
      </c>
    </row>
    <row r="7" spans="1:5" ht="51.75" customHeight="1">
      <c r="A7" s="354"/>
      <c r="B7" s="148" t="s">
        <v>186</v>
      </c>
      <c r="C7" s="149" t="s">
        <v>196</v>
      </c>
      <c r="D7" s="152" t="s">
        <v>197</v>
      </c>
      <c r="E7" s="187" t="s">
        <v>198</v>
      </c>
    </row>
    <row r="8" spans="1:5" ht="76.5" customHeight="1">
      <c r="A8" s="355"/>
      <c r="B8" s="189" t="s">
        <v>179</v>
      </c>
      <c r="C8" s="149" t="s">
        <v>199</v>
      </c>
      <c r="D8" s="152" t="s">
        <v>200</v>
      </c>
      <c r="E8" s="187" t="s">
        <v>201</v>
      </c>
    </row>
    <row r="9" spans="1:5" ht="75" customHeight="1" hidden="1">
      <c r="A9" s="176"/>
      <c r="B9" s="148" t="s">
        <v>10</v>
      </c>
      <c r="C9" s="149"/>
      <c r="D9" s="150"/>
      <c r="E9" s="175"/>
    </row>
    <row r="10" spans="1:5" ht="75" customHeight="1" hidden="1">
      <c r="A10" s="176"/>
      <c r="B10" s="148" t="s">
        <v>10</v>
      </c>
      <c r="C10" s="149"/>
      <c r="D10" s="150"/>
      <c r="E10" s="175"/>
    </row>
    <row r="11" spans="1:5" ht="15" hidden="1">
      <c r="A11" s="353"/>
      <c r="B11" s="148"/>
      <c r="C11" s="149"/>
      <c r="D11" s="150"/>
      <c r="E11" s="175"/>
    </row>
    <row r="12" spans="1:5" ht="15" hidden="1">
      <c r="A12" s="354"/>
      <c r="B12" s="148"/>
      <c r="C12" s="149"/>
      <c r="D12" s="150"/>
      <c r="E12" s="175"/>
    </row>
    <row r="13" spans="1:5" ht="15" hidden="1">
      <c r="A13" s="354"/>
      <c r="B13" s="148"/>
      <c r="C13" s="149"/>
      <c r="D13" s="150"/>
      <c r="E13" s="175"/>
    </row>
    <row r="14" spans="1:5" ht="15" hidden="1">
      <c r="A14" s="354"/>
      <c r="B14" s="148"/>
      <c r="C14" s="149"/>
      <c r="D14" s="150"/>
      <c r="E14" s="175"/>
    </row>
    <row r="15" spans="1:5" ht="43.5" customHeight="1">
      <c r="A15" s="354" t="s">
        <v>204</v>
      </c>
      <c r="B15" s="189" t="s">
        <v>206</v>
      </c>
      <c r="C15" s="149"/>
      <c r="D15" s="150"/>
      <c r="E15" s="217"/>
    </row>
    <row r="16" spans="1:5" ht="51.75" customHeight="1">
      <c r="A16" s="354"/>
      <c r="B16" s="196" t="s">
        <v>216</v>
      </c>
      <c r="C16" s="149"/>
      <c r="D16" s="150"/>
      <c r="E16" s="217"/>
    </row>
    <row r="17" spans="1:5" ht="50.25" customHeight="1">
      <c r="A17" s="354"/>
      <c r="B17" s="197" t="s">
        <v>207</v>
      </c>
      <c r="C17" s="149"/>
      <c r="D17" s="150"/>
      <c r="E17" s="217"/>
    </row>
    <row r="18" spans="1:5" ht="60" customHeight="1">
      <c r="A18" s="354"/>
      <c r="B18" s="203" t="s">
        <v>208</v>
      </c>
      <c r="C18" s="149"/>
      <c r="D18" s="150"/>
      <c r="E18" s="217"/>
    </row>
    <row r="19" spans="1:5" ht="42.75" customHeight="1">
      <c r="A19" s="354"/>
      <c r="B19" s="203" t="s">
        <v>209</v>
      </c>
      <c r="C19" s="149"/>
      <c r="D19" s="150"/>
      <c r="E19" s="217"/>
    </row>
    <row r="20" spans="1:5" ht="49.5" customHeight="1">
      <c r="A20" s="354"/>
      <c r="B20" s="203" t="s">
        <v>210</v>
      </c>
      <c r="C20" s="149"/>
      <c r="D20" s="150"/>
      <c r="E20" s="217"/>
    </row>
    <row r="21" spans="1:5" ht="23.25" customHeight="1">
      <c r="A21" s="354"/>
      <c r="B21" s="203" t="s">
        <v>211</v>
      </c>
      <c r="C21" s="149"/>
      <c r="D21" s="150"/>
      <c r="E21" s="217"/>
    </row>
    <row r="22" spans="1:5" ht="37.5" customHeight="1">
      <c r="A22" s="354"/>
      <c r="B22" s="203" t="s">
        <v>212</v>
      </c>
      <c r="C22" s="149"/>
      <c r="D22" s="150"/>
      <c r="E22" s="217"/>
    </row>
    <row r="23" spans="1:5" ht="36.75" customHeight="1">
      <c r="A23" s="354"/>
      <c r="B23" s="203" t="s">
        <v>235</v>
      </c>
      <c r="C23" s="149"/>
      <c r="D23" s="150"/>
      <c r="E23" s="217"/>
    </row>
    <row r="24" spans="1:5" ht="45.75" customHeight="1">
      <c r="A24" s="354"/>
      <c r="B24" s="203" t="s">
        <v>240</v>
      </c>
      <c r="C24" s="149"/>
      <c r="D24" s="150"/>
      <c r="E24" s="217"/>
    </row>
    <row r="25" spans="1:5" ht="78.75" customHeight="1">
      <c r="A25" s="354" t="s">
        <v>244</v>
      </c>
      <c r="B25" s="219" t="s">
        <v>250</v>
      </c>
      <c r="C25" s="218" t="s">
        <v>270</v>
      </c>
      <c r="D25" s="221" t="s">
        <v>275</v>
      </c>
      <c r="E25" s="217"/>
    </row>
    <row r="26" spans="1:5" ht="59.25" customHeight="1">
      <c r="A26" s="354"/>
      <c r="B26" s="219" t="s">
        <v>253</v>
      </c>
      <c r="C26" s="218" t="s">
        <v>271</v>
      </c>
      <c r="D26" s="222" t="s">
        <v>276</v>
      </c>
      <c r="E26" s="217"/>
    </row>
    <row r="27" spans="1:5" ht="33.75" customHeight="1">
      <c r="A27" s="354"/>
      <c r="B27" s="220" t="s">
        <v>260</v>
      </c>
      <c r="C27" s="218" t="s">
        <v>273</v>
      </c>
      <c r="D27" s="222" t="s">
        <v>276</v>
      </c>
      <c r="E27" s="217"/>
    </row>
    <row r="28" spans="1:5" ht="105">
      <c r="A28" s="354"/>
      <c r="B28" s="206" t="s">
        <v>263</v>
      </c>
      <c r="C28" s="218" t="s">
        <v>274</v>
      </c>
      <c r="D28" s="221" t="s">
        <v>277</v>
      </c>
      <c r="E28" s="217"/>
    </row>
    <row r="29" spans="1:5" ht="75">
      <c r="A29" s="359" t="s">
        <v>279</v>
      </c>
      <c r="B29" s="206" t="s">
        <v>281</v>
      </c>
      <c r="C29" s="218" t="s">
        <v>297</v>
      </c>
      <c r="D29" s="221" t="s">
        <v>298</v>
      </c>
      <c r="E29" s="240" t="s">
        <v>307</v>
      </c>
    </row>
    <row r="30" spans="1:5" ht="45" customHeight="1">
      <c r="A30" s="359"/>
      <c r="B30" s="206" t="s">
        <v>285</v>
      </c>
      <c r="C30" s="218" t="s">
        <v>299</v>
      </c>
      <c r="D30" s="221" t="s">
        <v>298</v>
      </c>
      <c r="E30" s="217" t="s">
        <v>308</v>
      </c>
    </row>
    <row r="31" spans="1:5" ht="48" customHeight="1">
      <c r="A31" s="359"/>
      <c r="B31" s="206" t="s">
        <v>286</v>
      </c>
      <c r="C31" s="218" t="s">
        <v>300</v>
      </c>
      <c r="D31" s="221" t="s">
        <v>301</v>
      </c>
      <c r="E31" s="217" t="s">
        <v>309</v>
      </c>
    </row>
    <row r="32" spans="1:5" ht="86.25" customHeight="1">
      <c r="A32" s="359"/>
      <c r="B32" s="356" t="s">
        <v>290</v>
      </c>
      <c r="C32" s="218" t="s">
        <v>302</v>
      </c>
      <c r="D32" s="221" t="s">
        <v>305</v>
      </c>
      <c r="E32" s="241" t="s">
        <v>310</v>
      </c>
    </row>
    <row r="33" spans="1:5" ht="87" customHeight="1">
      <c r="A33" s="359"/>
      <c r="B33" s="356"/>
      <c r="C33" s="218" t="s">
        <v>303</v>
      </c>
      <c r="D33" s="221" t="s">
        <v>306</v>
      </c>
      <c r="E33" s="217" t="s">
        <v>311</v>
      </c>
    </row>
    <row r="34" spans="1:5" ht="45">
      <c r="A34" s="359"/>
      <c r="B34" s="356"/>
      <c r="C34" s="218" t="s">
        <v>304</v>
      </c>
      <c r="D34" s="221" t="s">
        <v>35</v>
      </c>
      <c r="E34" s="217" t="s">
        <v>312</v>
      </c>
    </row>
    <row r="35" spans="1:5" ht="122.25" customHeight="1">
      <c r="A35" s="359" t="s">
        <v>313</v>
      </c>
      <c r="B35" s="228" t="s">
        <v>315</v>
      </c>
      <c r="C35" s="218" t="s">
        <v>321</v>
      </c>
      <c r="D35" s="221" t="s">
        <v>324</v>
      </c>
      <c r="E35" s="240" t="s">
        <v>311</v>
      </c>
    </row>
    <row r="36" spans="1:5" ht="57" customHeight="1">
      <c r="A36" s="359"/>
      <c r="B36" s="228" t="s">
        <v>318</v>
      </c>
      <c r="C36" s="218" t="s">
        <v>322</v>
      </c>
      <c r="D36" s="221" t="s">
        <v>324</v>
      </c>
      <c r="E36" s="240" t="s">
        <v>323</v>
      </c>
    </row>
    <row r="37" spans="1:5" ht="33" customHeight="1">
      <c r="A37" s="357" t="s">
        <v>325</v>
      </c>
      <c r="B37" s="242" t="s">
        <v>327</v>
      </c>
      <c r="C37" s="247"/>
      <c r="D37" s="223"/>
      <c r="E37" s="248"/>
    </row>
    <row r="38" spans="1:5" ht="35.25" customHeight="1">
      <c r="A38" s="358"/>
      <c r="B38" s="203" t="s">
        <v>328</v>
      </c>
      <c r="C38" s="247"/>
      <c r="D38" s="223"/>
      <c r="E38" s="248"/>
    </row>
    <row r="39" spans="1:5" ht="39" customHeight="1">
      <c r="A39" s="358"/>
      <c r="B39" s="228" t="s">
        <v>330</v>
      </c>
      <c r="C39" s="247"/>
      <c r="D39" s="223"/>
      <c r="E39" s="248"/>
    </row>
    <row r="40" spans="1:5" ht="38.25" customHeight="1">
      <c r="A40" s="358"/>
      <c r="B40" s="228" t="s">
        <v>335</v>
      </c>
      <c r="C40" s="247"/>
      <c r="D40" s="223"/>
      <c r="E40" s="248"/>
    </row>
    <row r="41" spans="1:5" ht="48.75" customHeight="1">
      <c r="A41" s="358"/>
      <c r="B41" s="228" t="s">
        <v>338</v>
      </c>
      <c r="C41" s="247"/>
      <c r="D41" s="223"/>
      <c r="E41" s="248"/>
    </row>
    <row r="42" spans="1:5" ht="57" customHeight="1">
      <c r="A42" s="245"/>
      <c r="B42" s="246"/>
      <c r="C42" s="247"/>
      <c r="D42" s="223"/>
      <c r="E42" s="248"/>
    </row>
    <row r="43" spans="1:5" ht="15">
      <c r="A43" s="190"/>
      <c r="B43" s="238"/>
      <c r="C43" s="200"/>
      <c r="D43" s="223"/>
      <c r="E43" s="239"/>
    </row>
    <row r="44" spans="1:5" ht="15">
      <c r="A44" s="190"/>
      <c r="B44" s="199"/>
      <c r="C44" s="200"/>
      <c r="D44" s="201"/>
      <c r="E44" s="202"/>
    </row>
    <row r="45" spans="1:5" ht="15.75">
      <c r="A45" s="177" t="s">
        <v>36</v>
      </c>
      <c r="B45" s="151" t="s">
        <v>34</v>
      </c>
      <c r="C45" s="348"/>
      <c r="D45" s="349"/>
      <c r="E45" s="350"/>
    </row>
    <row r="46" spans="1:5" ht="15.75">
      <c r="A46" s="177" t="s">
        <v>37</v>
      </c>
      <c r="B46" s="151" t="s">
        <v>174</v>
      </c>
      <c r="C46" s="348"/>
      <c r="D46" s="349"/>
      <c r="E46" s="350"/>
    </row>
    <row r="47" spans="1:5" ht="16.5" thickBot="1">
      <c r="A47" s="178" t="s">
        <v>38</v>
      </c>
      <c r="B47" s="179" t="s">
        <v>35</v>
      </c>
      <c r="C47" s="345"/>
      <c r="D47" s="346"/>
      <c r="E47" s="347"/>
    </row>
    <row r="48" spans="1:5" ht="12.75">
      <c r="A48" s="180"/>
      <c r="B48" s="180"/>
      <c r="C48" s="180"/>
      <c r="D48" s="180"/>
      <c r="E48" s="180"/>
    </row>
    <row r="49" spans="1:5" ht="12.75">
      <c r="A49" s="180"/>
      <c r="B49" s="180"/>
      <c r="C49" s="180"/>
      <c r="D49" s="180"/>
      <c r="E49" s="180"/>
    </row>
    <row r="50" spans="1:5" ht="12.75">
      <c r="A50" s="180"/>
      <c r="B50" s="180"/>
      <c r="C50" s="180"/>
      <c r="D50" s="180"/>
      <c r="E50" s="180"/>
    </row>
    <row r="51" spans="1:5" ht="12.75">
      <c r="A51" s="180"/>
      <c r="B51" s="180"/>
      <c r="C51" s="180"/>
      <c r="D51" s="180"/>
      <c r="E51" s="180"/>
    </row>
    <row r="52" spans="1:5" ht="12.75">
      <c r="A52" s="180"/>
      <c r="B52" s="180"/>
      <c r="C52" s="180"/>
      <c r="D52" s="180"/>
      <c r="E52" s="180"/>
    </row>
    <row r="53" spans="1:5" ht="12.75">
      <c r="A53" s="180"/>
      <c r="B53" s="180"/>
      <c r="C53" s="180"/>
      <c r="D53" s="180"/>
      <c r="E53" s="180"/>
    </row>
    <row r="54" spans="1:5" ht="12.75">
      <c r="A54" s="180"/>
      <c r="B54" s="180"/>
      <c r="C54" s="180"/>
      <c r="D54" s="180"/>
      <c r="E54" s="180"/>
    </row>
    <row r="55" spans="1:5" ht="12.75">
      <c r="A55" s="180"/>
      <c r="B55" s="180"/>
      <c r="C55" s="180"/>
      <c r="D55" s="180"/>
      <c r="E55" s="180"/>
    </row>
    <row r="56" spans="1:5" ht="12.75">
      <c r="A56" s="180"/>
      <c r="B56" s="180"/>
      <c r="C56" s="180"/>
      <c r="D56" s="180"/>
      <c r="E56" s="180"/>
    </row>
    <row r="57" spans="1:5" ht="12.75">
      <c r="A57" s="180"/>
      <c r="B57" s="180"/>
      <c r="C57" s="180"/>
      <c r="D57" s="180"/>
      <c r="E57" s="180"/>
    </row>
    <row r="58" spans="1:5" ht="12.75">
      <c r="A58" s="180"/>
      <c r="B58" s="180"/>
      <c r="C58" s="180"/>
      <c r="D58" s="180"/>
      <c r="E58" s="180"/>
    </row>
    <row r="59" spans="1:5" ht="12.75">
      <c r="A59" s="180"/>
      <c r="B59" s="180"/>
      <c r="C59" s="180"/>
      <c r="D59" s="180"/>
      <c r="E59" s="180"/>
    </row>
    <row r="60" spans="1:5" ht="12.75">
      <c r="A60" s="180"/>
      <c r="B60" s="180"/>
      <c r="C60" s="180"/>
      <c r="D60" s="180"/>
      <c r="E60" s="180"/>
    </row>
    <row r="61" spans="1:5" ht="12.75">
      <c r="A61" s="180"/>
      <c r="B61" s="180"/>
      <c r="C61" s="180"/>
      <c r="D61" s="180"/>
      <c r="E61" s="180"/>
    </row>
    <row r="62" spans="1:5" ht="12.75">
      <c r="A62" s="180"/>
      <c r="B62" s="180"/>
      <c r="C62" s="180"/>
      <c r="D62" s="180"/>
      <c r="E62" s="180"/>
    </row>
    <row r="63" spans="1:5" ht="12.75">
      <c r="A63" s="180"/>
      <c r="B63" s="180"/>
      <c r="C63" s="180"/>
      <c r="D63" s="180"/>
      <c r="E63" s="180"/>
    </row>
    <row r="64" spans="1:5" ht="12.75">
      <c r="A64" s="180"/>
      <c r="B64" s="180"/>
      <c r="C64" s="180"/>
      <c r="D64" s="180"/>
      <c r="E64" s="180"/>
    </row>
    <row r="65" spans="1:5" ht="12.75">
      <c r="A65" s="180"/>
      <c r="B65" s="180"/>
      <c r="C65" s="180"/>
      <c r="D65" s="180"/>
      <c r="E65" s="180"/>
    </row>
    <row r="66" spans="1:5" ht="12.75">
      <c r="A66" s="180"/>
      <c r="B66" s="180"/>
      <c r="C66" s="180"/>
      <c r="D66" s="180"/>
      <c r="E66" s="180"/>
    </row>
    <row r="67" spans="1:5" ht="12.75">
      <c r="A67" s="180"/>
      <c r="B67" s="180"/>
      <c r="C67" s="180"/>
      <c r="D67" s="180"/>
      <c r="E67" s="180"/>
    </row>
    <row r="68" spans="1:5" ht="12.75">
      <c r="A68" s="180"/>
      <c r="B68" s="180"/>
      <c r="C68" s="180"/>
      <c r="D68" s="180"/>
      <c r="E68" s="180"/>
    </row>
    <row r="69" spans="1:5" ht="12.75">
      <c r="A69" s="180"/>
      <c r="B69" s="180"/>
      <c r="C69" s="180"/>
      <c r="D69" s="180"/>
      <c r="E69" s="180"/>
    </row>
    <row r="70" spans="1:5" ht="12.75">
      <c r="A70" s="180"/>
      <c r="B70" s="180"/>
      <c r="C70" s="180"/>
      <c r="D70" s="180"/>
      <c r="E70" s="180"/>
    </row>
    <row r="71" spans="1:5" ht="12.75">
      <c r="A71" s="180"/>
      <c r="B71" s="180"/>
      <c r="C71" s="180"/>
      <c r="D71" s="180"/>
      <c r="E71" s="180"/>
    </row>
    <row r="72" spans="1:5" ht="12.75">
      <c r="A72" s="180"/>
      <c r="B72" s="180"/>
      <c r="C72" s="180"/>
      <c r="D72" s="180"/>
      <c r="E72" s="180"/>
    </row>
    <row r="73" spans="1:5" ht="12.75">
      <c r="A73" s="115"/>
      <c r="B73" s="115"/>
      <c r="C73" s="115"/>
      <c r="D73" s="115"/>
      <c r="E73" s="115"/>
    </row>
    <row r="74" spans="1:5" ht="12.75">
      <c r="A74" s="115"/>
      <c r="B74" s="115"/>
      <c r="C74" s="115"/>
      <c r="D74" s="115"/>
      <c r="E74" s="115"/>
    </row>
    <row r="75" spans="1:5" ht="12.75">
      <c r="A75" s="115"/>
      <c r="B75" s="115"/>
      <c r="C75" s="115"/>
      <c r="D75" s="115"/>
      <c r="E75" s="115"/>
    </row>
    <row r="76" spans="1:5" ht="12.75">
      <c r="A76" s="115"/>
      <c r="B76" s="115"/>
      <c r="C76" s="115"/>
      <c r="D76" s="115"/>
      <c r="E76" s="115"/>
    </row>
    <row r="77" spans="1:5" ht="12.75">
      <c r="A77" s="115"/>
      <c r="B77" s="115"/>
      <c r="C77" s="115"/>
      <c r="D77" s="115"/>
      <c r="E77" s="115"/>
    </row>
    <row r="78" spans="1:5" ht="12.75">
      <c r="A78" s="115"/>
      <c r="B78" s="115"/>
      <c r="C78" s="115"/>
      <c r="D78" s="115"/>
      <c r="E78" s="115"/>
    </row>
    <row r="79" spans="1:5" ht="12.75">
      <c r="A79" s="115"/>
      <c r="B79" s="115"/>
      <c r="C79" s="115"/>
      <c r="D79" s="115"/>
      <c r="E79" s="115"/>
    </row>
    <row r="80" spans="1:5" ht="12.75">
      <c r="A80" s="115"/>
      <c r="B80" s="115"/>
      <c r="C80" s="115"/>
      <c r="D80" s="115"/>
      <c r="E80" s="115"/>
    </row>
    <row r="81" spans="1:5" ht="13.5" thickBot="1">
      <c r="A81" s="115"/>
      <c r="B81" s="115"/>
      <c r="C81" s="115"/>
      <c r="D81" s="115"/>
      <c r="E81" s="115"/>
    </row>
    <row r="82" spans="1:5" ht="12.75">
      <c r="A82" s="116"/>
      <c r="B82" s="117"/>
      <c r="C82" s="117"/>
      <c r="D82" s="115"/>
      <c r="E82" s="115"/>
    </row>
    <row r="83" spans="1:5" ht="12.75">
      <c r="A83" s="118"/>
      <c r="B83" s="119" t="s">
        <v>124</v>
      </c>
      <c r="C83" s="120"/>
      <c r="D83" s="115"/>
      <c r="E83" s="115"/>
    </row>
    <row r="84" spans="1:5" ht="12.75">
      <c r="A84" s="118"/>
      <c r="B84" s="119" t="s">
        <v>125</v>
      </c>
      <c r="C84" s="120"/>
      <c r="D84" s="115"/>
      <c r="E84" s="115"/>
    </row>
    <row r="85" spans="1:5" ht="12.75">
      <c r="A85" s="121"/>
      <c r="B85" s="120"/>
      <c r="C85" s="120"/>
      <c r="D85" s="115"/>
      <c r="E85" s="115"/>
    </row>
    <row r="86" spans="1:5" ht="12.75">
      <c r="A86" s="121"/>
      <c r="B86" s="120"/>
      <c r="C86" s="120"/>
      <c r="D86" s="115"/>
      <c r="E86" s="115"/>
    </row>
    <row r="87" spans="1:5" ht="13.5" thickBot="1">
      <c r="A87" s="122"/>
      <c r="B87" s="123"/>
      <c r="C87" s="123"/>
      <c r="D87" s="115"/>
      <c r="E87" s="115"/>
    </row>
    <row r="88" spans="1:5" ht="12.75">
      <c r="A88" s="115"/>
      <c r="B88" s="115"/>
      <c r="C88" s="115"/>
      <c r="D88" s="115"/>
      <c r="E88" s="115"/>
    </row>
    <row r="89" spans="1:5" ht="12.75">
      <c r="A89" s="115"/>
      <c r="B89" s="115"/>
      <c r="C89" s="115"/>
      <c r="D89" s="115"/>
      <c r="E89" s="115"/>
    </row>
    <row r="90" spans="1:5" ht="12.75">
      <c r="A90" s="115"/>
      <c r="B90" s="115"/>
      <c r="C90" s="115"/>
      <c r="D90" s="115"/>
      <c r="E90" s="115"/>
    </row>
    <row r="91" spans="1:5" ht="12.75">
      <c r="A91" s="115"/>
      <c r="B91" s="115"/>
      <c r="C91" s="115"/>
      <c r="D91" s="115"/>
      <c r="E91" s="115"/>
    </row>
    <row r="92" spans="1:5" ht="12.75">
      <c r="A92" s="115"/>
      <c r="B92" s="115"/>
      <c r="C92" s="115"/>
      <c r="D92" s="115"/>
      <c r="E92" s="115"/>
    </row>
    <row r="93" spans="1:5" ht="12.75">
      <c r="A93" s="115"/>
      <c r="B93" s="115"/>
      <c r="C93" s="115"/>
      <c r="D93" s="115"/>
      <c r="E93" s="115"/>
    </row>
    <row r="94" spans="1:5" ht="12.75">
      <c r="A94" s="115"/>
      <c r="B94" s="115"/>
      <c r="C94" s="115"/>
      <c r="D94" s="115"/>
      <c r="E94" s="115"/>
    </row>
    <row r="95" spans="1:5" ht="12.75">
      <c r="A95" s="115"/>
      <c r="B95" s="115"/>
      <c r="C95" s="115"/>
      <c r="D95" s="115"/>
      <c r="E95" s="115"/>
    </row>
    <row r="96" spans="1:5" ht="12.75">
      <c r="A96" s="115"/>
      <c r="B96" s="115"/>
      <c r="C96" s="115"/>
      <c r="D96" s="115"/>
      <c r="E96" s="115"/>
    </row>
    <row r="97" spans="1:5" ht="12.75">
      <c r="A97" s="115"/>
      <c r="B97" s="115"/>
      <c r="C97" s="115"/>
      <c r="D97" s="115"/>
      <c r="E97" s="115"/>
    </row>
    <row r="98" spans="1:5" ht="12.75">
      <c r="A98" s="115"/>
      <c r="B98" s="115"/>
      <c r="C98" s="115"/>
      <c r="D98" s="115"/>
      <c r="E98" s="115"/>
    </row>
    <row r="99" spans="1:5" ht="12.75">
      <c r="A99" s="115"/>
      <c r="B99" s="115"/>
      <c r="C99" s="115"/>
      <c r="D99" s="115"/>
      <c r="E99" s="115"/>
    </row>
    <row r="100" spans="1:5" ht="12.75">
      <c r="A100" s="115"/>
      <c r="B100" s="115"/>
      <c r="C100" s="115"/>
      <c r="D100" s="115"/>
      <c r="E100" s="115"/>
    </row>
    <row r="101" spans="1:5" ht="12.75">
      <c r="A101" s="115"/>
      <c r="B101" s="115"/>
      <c r="C101" s="115"/>
      <c r="D101" s="115"/>
      <c r="E101" s="115"/>
    </row>
    <row r="102" spans="1:5" ht="12.75">
      <c r="A102" s="115"/>
      <c r="B102" s="115"/>
      <c r="C102" s="115"/>
      <c r="D102" s="115"/>
      <c r="E102" s="115"/>
    </row>
    <row r="103" spans="1:5" ht="12.75">
      <c r="A103" s="115"/>
      <c r="B103" s="115"/>
      <c r="C103" s="115"/>
      <c r="D103" s="115"/>
      <c r="E103" s="115"/>
    </row>
    <row r="104" spans="1:5" ht="12.75">
      <c r="A104" s="115"/>
      <c r="B104" s="115"/>
      <c r="C104" s="115"/>
      <c r="D104" s="115"/>
      <c r="E104" s="115"/>
    </row>
    <row r="105" spans="1:5" ht="12.75">
      <c r="A105" s="115"/>
      <c r="B105" s="115"/>
      <c r="C105" s="115"/>
      <c r="D105" s="115"/>
      <c r="E105" s="115"/>
    </row>
    <row r="106" spans="1:5" ht="12.75">
      <c r="A106" s="115"/>
      <c r="B106" s="115"/>
      <c r="C106" s="115"/>
      <c r="D106" s="115"/>
      <c r="E106" s="115"/>
    </row>
    <row r="107" spans="1:5" ht="12.75">
      <c r="A107" s="115"/>
      <c r="B107" s="115"/>
      <c r="C107" s="115"/>
      <c r="D107" s="115"/>
      <c r="E107" s="115"/>
    </row>
    <row r="108" spans="1:5" ht="12.75">
      <c r="A108" s="115"/>
      <c r="B108" s="115"/>
      <c r="C108" s="115"/>
      <c r="D108" s="115"/>
      <c r="E108" s="115"/>
    </row>
    <row r="109" spans="1:5" ht="12.75">
      <c r="A109" s="115"/>
      <c r="B109" s="115"/>
      <c r="C109" s="115"/>
      <c r="D109" s="115"/>
      <c r="E109" s="115"/>
    </row>
    <row r="110" spans="1:5" ht="12.75">
      <c r="A110" s="115"/>
      <c r="B110" s="115"/>
      <c r="C110" s="115"/>
      <c r="D110" s="115"/>
      <c r="E110" s="115"/>
    </row>
    <row r="111" spans="1:5" ht="12.75">
      <c r="A111" s="115"/>
      <c r="B111" s="115"/>
      <c r="C111" s="115"/>
      <c r="D111" s="115"/>
      <c r="E111" s="115"/>
    </row>
    <row r="112" spans="1:5" ht="12.75">
      <c r="A112" s="115"/>
      <c r="B112" s="115"/>
      <c r="C112" s="115"/>
      <c r="D112" s="115"/>
      <c r="E112" s="115"/>
    </row>
    <row r="113" spans="1:5" ht="12.75">
      <c r="A113" s="115"/>
      <c r="B113" s="115"/>
      <c r="C113" s="115"/>
      <c r="D113" s="115"/>
      <c r="E113" s="115"/>
    </row>
    <row r="114" spans="1:5" ht="12.75">
      <c r="A114" s="115"/>
      <c r="B114" s="115"/>
      <c r="C114" s="115"/>
      <c r="D114" s="115"/>
      <c r="E114" s="115"/>
    </row>
    <row r="115" spans="1:5" ht="12.75">
      <c r="A115" s="115"/>
      <c r="B115" s="115"/>
      <c r="C115" s="115"/>
      <c r="D115" s="115"/>
      <c r="E115" s="115"/>
    </row>
    <row r="116" spans="1:5" ht="12.75">
      <c r="A116" s="115"/>
      <c r="B116" s="115"/>
      <c r="C116" s="115"/>
      <c r="D116" s="115"/>
      <c r="E116" s="115"/>
    </row>
    <row r="117" spans="1:5" ht="12.75">
      <c r="A117" s="115"/>
      <c r="B117" s="115"/>
      <c r="C117" s="115"/>
      <c r="D117" s="115"/>
      <c r="E117" s="115"/>
    </row>
    <row r="118" spans="1:5" ht="12.75">
      <c r="A118" s="115"/>
      <c r="B118" s="115"/>
      <c r="C118" s="115"/>
      <c r="D118" s="115"/>
      <c r="E118" s="115"/>
    </row>
    <row r="119" spans="1:5" ht="12.75">
      <c r="A119" s="115"/>
      <c r="B119" s="115"/>
      <c r="C119" s="115"/>
      <c r="D119" s="115"/>
      <c r="E119" s="115"/>
    </row>
    <row r="120" spans="1:5" ht="12.75">
      <c r="A120" s="115"/>
      <c r="B120" s="115"/>
      <c r="C120" s="115"/>
      <c r="D120" s="115"/>
      <c r="E120" s="115"/>
    </row>
    <row r="121" spans="1:5" ht="12.75">
      <c r="A121" s="115"/>
      <c r="B121" s="115"/>
      <c r="C121" s="115"/>
      <c r="D121" s="115"/>
      <c r="E121" s="115"/>
    </row>
    <row r="122" spans="1:5" ht="12.75">
      <c r="A122" s="115"/>
      <c r="B122" s="115"/>
      <c r="C122" s="115"/>
      <c r="D122" s="115"/>
      <c r="E122" s="115"/>
    </row>
    <row r="123" spans="1:5" ht="12.75">
      <c r="A123" s="115"/>
      <c r="B123" s="115"/>
      <c r="C123" s="115"/>
      <c r="D123" s="115"/>
      <c r="E123" s="115"/>
    </row>
    <row r="124" spans="1:5" ht="12.75">
      <c r="A124" s="115"/>
      <c r="B124" s="115"/>
      <c r="C124" s="115"/>
      <c r="D124" s="115"/>
      <c r="E124" s="115"/>
    </row>
    <row r="125" spans="1:5" ht="12.75">
      <c r="A125" s="115"/>
      <c r="B125" s="115"/>
      <c r="C125" s="115"/>
      <c r="D125" s="115"/>
      <c r="E125" s="115"/>
    </row>
    <row r="126" spans="1:5" ht="12.75">
      <c r="A126" s="115"/>
      <c r="B126" s="115"/>
      <c r="C126" s="115"/>
      <c r="D126" s="115"/>
      <c r="E126" s="115"/>
    </row>
    <row r="127" spans="1:5" ht="12.75">
      <c r="A127" s="115"/>
      <c r="B127" s="115"/>
      <c r="C127" s="115"/>
      <c r="D127" s="115"/>
      <c r="E127" s="115"/>
    </row>
    <row r="128" spans="1:5" ht="12.75">
      <c r="A128" s="115"/>
      <c r="B128" s="115"/>
      <c r="C128" s="115"/>
      <c r="D128" s="115"/>
      <c r="E128" s="115"/>
    </row>
    <row r="129" spans="1:5" ht="12.75">
      <c r="A129" s="115"/>
      <c r="B129" s="115"/>
      <c r="C129" s="115"/>
      <c r="D129" s="115"/>
      <c r="E129" s="115"/>
    </row>
    <row r="130" spans="1:5" ht="12.75">
      <c r="A130" s="115"/>
      <c r="B130" s="115"/>
      <c r="C130" s="115"/>
      <c r="D130" s="115"/>
      <c r="E130" s="115"/>
    </row>
  </sheetData>
  <sheetProtection/>
  <mergeCells count="18">
    <mergeCell ref="E3:E4"/>
    <mergeCell ref="A15:A24"/>
    <mergeCell ref="A29:A34"/>
    <mergeCell ref="A37:A41"/>
    <mergeCell ref="A35:A36"/>
    <mergeCell ref="D3:D4"/>
    <mergeCell ref="C3:C4"/>
    <mergeCell ref="A11:A14"/>
    <mergeCell ref="A1:A2"/>
    <mergeCell ref="B1:E1"/>
    <mergeCell ref="C47:E47"/>
    <mergeCell ref="C46:E46"/>
    <mergeCell ref="A3:A4"/>
    <mergeCell ref="B3:B4"/>
    <mergeCell ref="A5:A8"/>
    <mergeCell ref="A25:A28"/>
    <mergeCell ref="B32:B34"/>
    <mergeCell ref="C45:E45"/>
  </mergeCells>
  <conditionalFormatting sqref="C5:C44">
    <cfRule type="cellIs" priority="24" dxfId="11" operator="equal" stopIfTrue="1">
      <formula>"ZONA DE RIESGO IMPORTANTE"</formula>
    </cfRule>
    <cfRule type="cellIs" priority="25" dxfId="10" operator="equal" stopIfTrue="1">
      <formula>"ZONA DE RIESGO MODERADO"</formula>
    </cfRule>
    <cfRule type="cellIs" priority="26" dxfId="9" operator="equal" stopIfTrue="1">
      <formula>"ZONA DE RIESGO TOLERABLE"</formula>
    </cfRule>
  </conditionalFormatting>
  <printOptions horizontalCentered="1"/>
  <pageMargins left="0.6692913385826772" right="0.4330708661417323" top="0.5905511811023623" bottom="0.6299212598425197" header="0" footer="0"/>
  <pageSetup horizontalDpi="200" verticalDpi="200" orientation="landscape" scale="8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0"/>
  <sheetViews>
    <sheetView zoomScale="85" zoomScaleNormal="85" zoomScalePageLayoutView="0" workbookViewId="0" topLeftCell="A1">
      <selection activeCell="A1" sqref="A1:A2"/>
    </sheetView>
  </sheetViews>
  <sheetFormatPr defaultColWidth="11.421875" defaultRowHeight="13.5"/>
  <cols>
    <col min="1" max="1" width="21.8515625" style="0" customWidth="1"/>
    <col min="2" max="2" width="16.8515625" style="0" customWidth="1"/>
    <col min="3" max="3" width="13.00390625" style="0" customWidth="1"/>
    <col min="4" max="4" width="19.421875" style="0" customWidth="1"/>
    <col min="5" max="5" width="14.57421875" style="0" customWidth="1"/>
    <col min="6" max="6" width="18.140625" style="0" customWidth="1"/>
    <col min="7" max="31" width="11.421875" style="99" customWidth="1"/>
  </cols>
  <sheetData>
    <row r="1" spans="1:6" ht="20.25" customHeight="1">
      <c r="A1" s="362"/>
      <c r="B1" s="271" t="s">
        <v>145</v>
      </c>
      <c r="C1" s="272"/>
      <c r="D1" s="272"/>
      <c r="E1" s="272"/>
      <c r="F1" s="273"/>
    </row>
    <row r="2" spans="1:6" ht="52.5" customHeight="1">
      <c r="A2" s="362"/>
      <c r="B2" s="274"/>
      <c r="C2" s="275"/>
      <c r="D2" s="275"/>
      <c r="E2" s="275"/>
      <c r="F2" s="276"/>
    </row>
    <row r="3" spans="1:8" ht="48" customHeight="1">
      <c r="A3" s="99"/>
      <c r="B3" s="363" t="s">
        <v>79</v>
      </c>
      <c r="C3" s="78" t="s">
        <v>146</v>
      </c>
      <c r="D3" s="79" t="s">
        <v>147</v>
      </c>
      <c r="E3" s="80" t="s">
        <v>148</v>
      </c>
      <c r="F3" s="81" t="s">
        <v>149</v>
      </c>
      <c r="H3" s="185"/>
    </row>
    <row r="4" spans="1:6" ht="24">
      <c r="A4" s="99"/>
      <c r="B4" s="364"/>
      <c r="C4" s="78" t="s">
        <v>150</v>
      </c>
      <c r="D4" s="82" t="s">
        <v>151</v>
      </c>
      <c r="E4" s="79" t="s">
        <v>152</v>
      </c>
      <c r="F4" s="80" t="s">
        <v>153</v>
      </c>
    </row>
    <row r="5" spans="1:6" ht="47.25" customHeight="1">
      <c r="A5" s="99"/>
      <c r="B5" s="364"/>
      <c r="C5" s="78" t="s">
        <v>154</v>
      </c>
      <c r="D5" s="83" t="s">
        <v>155</v>
      </c>
      <c r="E5" s="82" t="s">
        <v>151</v>
      </c>
      <c r="F5" s="79" t="s">
        <v>152</v>
      </c>
    </row>
    <row r="6" spans="1:6" ht="40.5" customHeight="1">
      <c r="A6" s="99"/>
      <c r="B6" s="365"/>
      <c r="C6" s="78"/>
      <c r="D6" s="78" t="s">
        <v>162</v>
      </c>
      <c r="E6" s="78" t="s">
        <v>163</v>
      </c>
      <c r="F6" s="78" t="s">
        <v>164</v>
      </c>
    </row>
    <row r="7" spans="1:6" ht="13.5">
      <c r="A7" s="99"/>
      <c r="B7" s="366"/>
      <c r="C7" s="281"/>
      <c r="D7" s="282" t="s">
        <v>156</v>
      </c>
      <c r="E7" s="283"/>
      <c r="F7" s="367"/>
    </row>
    <row r="8" spans="1:6" ht="13.5">
      <c r="A8" s="99"/>
      <c r="B8" s="84"/>
      <c r="C8" s="84"/>
      <c r="D8" s="84"/>
      <c r="E8" s="84"/>
      <c r="F8" s="84"/>
    </row>
    <row r="9" spans="1:6" ht="21.75" customHeight="1">
      <c r="A9" s="99"/>
      <c r="B9" s="285" t="s">
        <v>157</v>
      </c>
      <c r="C9" s="285"/>
      <c r="D9" s="285"/>
      <c r="E9" s="285"/>
      <c r="F9" s="285"/>
    </row>
    <row r="10" spans="1:6" ht="27" customHeight="1">
      <c r="A10" s="99"/>
      <c r="B10" s="256" t="s">
        <v>158</v>
      </c>
      <c r="C10" s="256"/>
      <c r="D10" s="256"/>
      <c r="E10" s="256"/>
      <c r="F10" s="256"/>
    </row>
    <row r="11" spans="1:6" ht="24" customHeight="1">
      <c r="A11" s="99"/>
      <c r="B11" s="262" t="s">
        <v>159</v>
      </c>
      <c r="C11" s="262"/>
      <c r="D11" s="262"/>
      <c r="E11" s="262"/>
      <c r="F11" s="262"/>
    </row>
    <row r="12" spans="1:6" ht="24" customHeight="1">
      <c r="A12" s="99"/>
      <c r="B12" s="266" t="s">
        <v>160</v>
      </c>
      <c r="C12" s="266"/>
      <c r="D12" s="266"/>
      <c r="E12" s="266"/>
      <c r="F12" s="266"/>
    </row>
    <row r="13" spans="1:6" ht="20.25" customHeight="1">
      <c r="A13" s="99"/>
      <c r="B13" s="270" t="s">
        <v>161</v>
      </c>
      <c r="C13" s="270"/>
      <c r="D13" s="270"/>
      <c r="E13" s="270"/>
      <c r="F13" s="270"/>
    </row>
    <row r="14" spans="1:6" ht="13.5">
      <c r="A14" s="99"/>
      <c r="B14" s="99"/>
      <c r="C14" s="99"/>
      <c r="D14" s="99"/>
      <c r="E14" s="99"/>
      <c r="F14" s="99"/>
    </row>
    <row r="15" spans="1:6" ht="13.5">
      <c r="A15" s="99"/>
      <c r="B15" s="99"/>
      <c r="C15" s="99"/>
      <c r="D15" s="99"/>
      <c r="E15" s="99"/>
      <c r="F15" s="99"/>
    </row>
    <row r="16" spans="1:6" ht="13.5">
      <c r="A16" s="99"/>
      <c r="B16" s="99"/>
      <c r="C16" s="99"/>
      <c r="D16" s="99"/>
      <c r="E16" s="99"/>
      <c r="F16" s="99"/>
    </row>
    <row r="17" s="99" customFormat="1" ht="13.5"/>
    <row r="18" s="99" customFormat="1" ht="13.5"/>
    <row r="19" s="99" customFormat="1" ht="13.5"/>
    <row r="20" s="99" customFormat="1" ht="13.5"/>
    <row r="21" s="99" customFormat="1" ht="13.5"/>
    <row r="22" s="99" customFormat="1" ht="13.5"/>
    <row r="23" s="99" customFormat="1" ht="13.5"/>
    <row r="24" s="99" customFormat="1" ht="13.5"/>
    <row r="25" s="99" customFormat="1" ht="13.5"/>
    <row r="26" s="99" customFormat="1" ht="13.5"/>
    <row r="27" s="99" customFormat="1" ht="13.5"/>
    <row r="28" s="99" customFormat="1" ht="13.5"/>
    <row r="29" s="99" customFormat="1" ht="13.5"/>
    <row r="30" s="99" customFormat="1" ht="13.5"/>
    <row r="31" s="99" customFormat="1" ht="13.5"/>
    <row r="32" s="99" customFormat="1" ht="13.5"/>
    <row r="33" s="99" customFormat="1" ht="13.5"/>
    <row r="34" s="99" customFormat="1" ht="13.5"/>
    <row r="35" s="99" customFormat="1" ht="13.5"/>
    <row r="36" s="99" customFormat="1" ht="13.5"/>
    <row r="37" s="99" customFormat="1" ht="13.5"/>
    <row r="38" s="99" customFormat="1" ht="13.5"/>
    <row r="39" s="99" customFormat="1" ht="13.5"/>
    <row r="40" s="99" customFormat="1" ht="13.5"/>
    <row r="41" s="99" customFormat="1" ht="13.5"/>
    <row r="42" s="99" customFormat="1" ht="13.5"/>
    <row r="43" s="99" customFormat="1" ht="13.5"/>
    <row r="44" s="99" customFormat="1" ht="13.5"/>
    <row r="45" s="99" customFormat="1" ht="13.5"/>
    <row r="46" s="99" customFormat="1" ht="13.5"/>
    <row r="47" s="99" customFormat="1" ht="13.5"/>
    <row r="48" s="99" customFormat="1" ht="13.5"/>
    <row r="49" s="99" customFormat="1" ht="13.5"/>
    <row r="50" s="99" customFormat="1" ht="13.5"/>
    <row r="51" s="99" customFormat="1" ht="13.5"/>
    <row r="52" s="99" customFormat="1" ht="13.5"/>
    <row r="53" s="99" customFormat="1" ht="13.5"/>
    <row r="54" s="99" customFormat="1" ht="13.5"/>
    <row r="55" s="99" customFormat="1" ht="13.5"/>
    <row r="56" s="99" customFormat="1" ht="13.5"/>
    <row r="57" s="99" customFormat="1" ht="13.5"/>
    <row r="58" s="99" customFormat="1" ht="13.5"/>
    <row r="59" s="99" customFormat="1" ht="13.5"/>
    <row r="60" s="99" customFormat="1" ht="13.5"/>
    <row r="61" s="99" customFormat="1" ht="13.5"/>
    <row r="62" s="99" customFormat="1" ht="13.5"/>
    <row r="63" s="99" customFormat="1" ht="13.5"/>
    <row r="64" s="99" customFormat="1" ht="13.5"/>
    <row r="65" s="99" customFormat="1" ht="13.5"/>
    <row r="66" s="99" customFormat="1" ht="13.5"/>
    <row r="67" s="99" customFormat="1" ht="13.5"/>
    <row r="68" s="99" customFormat="1" ht="13.5"/>
    <row r="69" s="99" customFormat="1" ht="13.5"/>
    <row r="70" s="99" customFormat="1" ht="13.5"/>
    <row r="71" s="99" customFormat="1" ht="13.5"/>
    <row r="72" s="99" customFormat="1" ht="13.5"/>
    <row r="73" s="99" customFormat="1" ht="13.5"/>
    <row r="74" s="99" customFormat="1" ht="13.5"/>
    <row r="75" s="99" customFormat="1" ht="13.5"/>
    <row r="76" s="99" customFormat="1" ht="13.5"/>
    <row r="77" s="99" customFormat="1" ht="13.5"/>
    <row r="78" s="99" customFormat="1" ht="13.5"/>
    <row r="79" s="99" customFormat="1" ht="13.5"/>
    <row r="80" s="99" customFormat="1" ht="13.5"/>
    <row r="81" s="99" customFormat="1" ht="13.5"/>
    <row r="82" s="99" customFormat="1" ht="13.5"/>
    <row r="83" s="99" customFormat="1" ht="13.5"/>
    <row r="84" s="99" customFormat="1" ht="13.5"/>
    <row r="85" s="99" customFormat="1" ht="13.5"/>
    <row r="86" s="99" customFormat="1" ht="13.5"/>
    <row r="87" s="99" customFormat="1" ht="13.5"/>
    <row r="88" s="99" customFormat="1" ht="13.5"/>
    <row r="89" s="99" customFormat="1" ht="13.5"/>
    <row r="90" s="99" customFormat="1" ht="13.5"/>
    <row r="91" s="99" customFormat="1" ht="13.5"/>
    <row r="92" s="99" customFormat="1" ht="13.5"/>
    <row r="93" s="99" customFormat="1" ht="13.5"/>
    <row r="94" s="99" customFormat="1" ht="13.5"/>
    <row r="95" s="99" customFormat="1" ht="13.5"/>
    <row r="96" s="99" customFormat="1" ht="13.5"/>
    <row r="97" s="99" customFormat="1" ht="13.5"/>
    <row r="98" s="99" customFormat="1" ht="13.5"/>
    <row r="99" s="99" customFormat="1" ht="13.5"/>
    <row r="100" s="99" customFormat="1" ht="13.5"/>
    <row r="101" s="99" customFormat="1" ht="13.5"/>
    <row r="102" s="99" customFormat="1" ht="13.5"/>
    <row r="103" s="99" customFormat="1" ht="13.5"/>
    <row r="104" s="99" customFormat="1" ht="13.5"/>
    <row r="105" s="99" customFormat="1" ht="13.5"/>
    <row r="106" s="99" customFormat="1" ht="13.5"/>
    <row r="107" s="99" customFormat="1" ht="13.5"/>
    <row r="108" s="99" customFormat="1" ht="13.5"/>
    <row r="109" s="99" customFormat="1" ht="13.5"/>
    <row r="110" s="99" customFormat="1" ht="13.5"/>
    <row r="111" s="99" customFormat="1" ht="13.5"/>
    <row r="112" s="99" customFormat="1" ht="13.5"/>
    <row r="113" s="99" customFormat="1" ht="13.5"/>
    <row r="114" s="99" customFormat="1" ht="13.5"/>
    <row r="115" s="99" customFormat="1" ht="13.5"/>
    <row r="116" s="99" customFormat="1" ht="13.5"/>
    <row r="117" s="99" customFormat="1" ht="13.5"/>
    <row r="118" s="99" customFormat="1" ht="13.5"/>
    <row r="119" s="99" customFormat="1" ht="13.5"/>
    <row r="120" s="99" customFormat="1" ht="13.5"/>
    <row r="121" s="99" customFormat="1" ht="13.5"/>
    <row r="122" s="99" customFormat="1" ht="13.5"/>
    <row r="123" s="99" customFormat="1" ht="13.5"/>
    <row r="124" s="99" customFormat="1" ht="13.5"/>
    <row r="125" s="99" customFormat="1" ht="13.5"/>
    <row r="126" s="99" customFormat="1" ht="13.5"/>
    <row r="127" s="99" customFormat="1" ht="13.5"/>
    <row r="128" s="99" customFormat="1" ht="13.5"/>
    <row r="129" ht="13.5">
      <c r="A129" s="99"/>
    </row>
    <row r="130" ht="13.5">
      <c r="A130" s="99"/>
    </row>
    <row r="131" ht="13.5">
      <c r="A131" s="99"/>
    </row>
    <row r="132" ht="13.5">
      <c r="A132" s="99"/>
    </row>
    <row r="133" ht="13.5">
      <c r="A133" s="99"/>
    </row>
    <row r="134" ht="13.5">
      <c r="A134" s="99"/>
    </row>
    <row r="135" ht="13.5">
      <c r="A135" s="99"/>
    </row>
    <row r="136" ht="13.5">
      <c r="A136" s="99"/>
    </row>
    <row r="137" ht="13.5">
      <c r="A137" s="99"/>
    </row>
    <row r="138" ht="13.5">
      <c r="A138" s="99"/>
    </row>
    <row r="139" ht="13.5">
      <c r="A139" s="99"/>
    </row>
    <row r="140" ht="13.5">
      <c r="A140" s="99"/>
    </row>
    <row r="141" ht="13.5">
      <c r="A141" s="99"/>
    </row>
    <row r="142" ht="13.5">
      <c r="A142" s="99"/>
    </row>
    <row r="143" ht="13.5">
      <c r="A143" s="99"/>
    </row>
    <row r="144" ht="13.5">
      <c r="A144" s="99"/>
    </row>
    <row r="145" ht="13.5">
      <c r="A145" s="99"/>
    </row>
    <row r="146" ht="13.5">
      <c r="A146" s="99"/>
    </row>
    <row r="147" ht="13.5">
      <c r="A147" s="99"/>
    </row>
    <row r="148" ht="13.5">
      <c r="A148" s="99"/>
    </row>
    <row r="149" ht="13.5">
      <c r="A149" s="99"/>
    </row>
    <row r="150" ht="13.5">
      <c r="A150" s="99"/>
    </row>
    <row r="151" ht="13.5">
      <c r="A151" s="99"/>
    </row>
    <row r="152" ht="13.5">
      <c r="A152" s="99"/>
    </row>
    <row r="153" ht="13.5">
      <c r="A153" s="99"/>
    </row>
    <row r="154" ht="13.5">
      <c r="A154" s="99"/>
    </row>
    <row r="155" ht="13.5">
      <c r="A155" s="99"/>
    </row>
    <row r="156" ht="13.5">
      <c r="A156" s="99"/>
    </row>
    <row r="157" ht="13.5">
      <c r="A157" s="99"/>
    </row>
    <row r="158" ht="13.5">
      <c r="A158" s="99"/>
    </row>
    <row r="159" ht="13.5">
      <c r="A159" s="99"/>
    </row>
    <row r="160" ht="13.5">
      <c r="A160" s="99"/>
    </row>
    <row r="161" ht="13.5">
      <c r="A161" s="99"/>
    </row>
    <row r="162" ht="13.5">
      <c r="A162" s="99"/>
    </row>
    <row r="163" ht="13.5">
      <c r="A163" s="99"/>
    </row>
    <row r="164" ht="13.5">
      <c r="A164" s="99"/>
    </row>
    <row r="165" ht="13.5">
      <c r="A165" s="99"/>
    </row>
    <row r="166" ht="13.5">
      <c r="A166" s="99"/>
    </row>
    <row r="167" ht="13.5">
      <c r="A167" s="99"/>
    </row>
    <row r="168" ht="13.5">
      <c r="A168" s="99"/>
    </row>
    <row r="169" ht="13.5">
      <c r="A169" s="99"/>
    </row>
    <row r="170" ht="13.5">
      <c r="A170" s="99"/>
    </row>
    <row r="171" ht="13.5">
      <c r="A171" s="99"/>
    </row>
    <row r="172" ht="13.5">
      <c r="A172" s="99"/>
    </row>
    <row r="173" ht="13.5">
      <c r="A173" s="99"/>
    </row>
    <row r="174" ht="13.5">
      <c r="A174" s="99"/>
    </row>
    <row r="175" ht="13.5">
      <c r="A175" s="99"/>
    </row>
    <row r="176" ht="13.5">
      <c r="A176" s="99"/>
    </row>
    <row r="177" ht="13.5">
      <c r="A177" s="99"/>
    </row>
    <row r="178" ht="13.5">
      <c r="A178" s="99"/>
    </row>
    <row r="179" ht="13.5">
      <c r="A179" s="99"/>
    </row>
    <row r="180" ht="13.5">
      <c r="A180" s="99"/>
    </row>
    <row r="181" ht="13.5">
      <c r="A181" s="99"/>
    </row>
    <row r="182" ht="13.5">
      <c r="A182" s="99"/>
    </row>
    <row r="183" ht="13.5">
      <c r="A183" s="99"/>
    </row>
    <row r="184" ht="13.5">
      <c r="A184" s="99"/>
    </row>
    <row r="185" ht="13.5">
      <c r="A185" s="99"/>
    </row>
    <row r="186" ht="13.5">
      <c r="A186" s="99"/>
    </row>
    <row r="187" ht="13.5">
      <c r="A187" s="99"/>
    </row>
    <row r="188" ht="13.5">
      <c r="A188" s="99"/>
    </row>
    <row r="189" ht="13.5">
      <c r="A189" s="99"/>
    </row>
    <row r="190" ht="13.5">
      <c r="A190" s="99"/>
    </row>
    <row r="191" ht="13.5">
      <c r="A191" s="99"/>
    </row>
    <row r="192" ht="13.5">
      <c r="A192" s="99"/>
    </row>
    <row r="193" ht="13.5">
      <c r="A193" s="99"/>
    </row>
    <row r="194" ht="13.5">
      <c r="A194" s="99"/>
    </row>
    <row r="195" ht="13.5">
      <c r="A195" s="99"/>
    </row>
    <row r="196" ht="13.5">
      <c r="A196" s="99"/>
    </row>
    <row r="197" ht="13.5">
      <c r="A197" s="99"/>
    </row>
    <row r="198" ht="13.5">
      <c r="A198" s="99"/>
    </row>
    <row r="199" ht="13.5">
      <c r="A199" s="99"/>
    </row>
    <row r="200" ht="13.5">
      <c r="A200" s="99"/>
    </row>
    <row r="201" ht="13.5">
      <c r="A201" s="99"/>
    </row>
    <row r="202" ht="13.5">
      <c r="A202" s="99"/>
    </row>
    <row r="203" ht="13.5">
      <c r="A203" s="99"/>
    </row>
    <row r="204" ht="13.5">
      <c r="A204" s="99"/>
    </row>
    <row r="205" ht="13.5">
      <c r="A205" s="99"/>
    </row>
    <row r="206" ht="13.5">
      <c r="A206" s="99"/>
    </row>
    <row r="207" ht="13.5">
      <c r="A207" s="99"/>
    </row>
    <row r="208" ht="13.5">
      <c r="A208" s="99"/>
    </row>
    <row r="209" ht="13.5">
      <c r="A209" s="99"/>
    </row>
    <row r="210" ht="13.5">
      <c r="A210" s="99"/>
    </row>
    <row r="211" ht="13.5">
      <c r="A211" s="99"/>
    </row>
    <row r="212" ht="13.5">
      <c r="A212" s="99"/>
    </row>
    <row r="213" ht="13.5">
      <c r="A213" s="99"/>
    </row>
    <row r="214" ht="13.5">
      <c r="A214" s="99"/>
    </row>
    <row r="215" ht="13.5">
      <c r="A215" s="99"/>
    </row>
    <row r="216" ht="13.5">
      <c r="A216" s="99"/>
    </row>
    <row r="217" ht="13.5">
      <c r="A217" s="99"/>
    </row>
    <row r="218" ht="13.5">
      <c r="A218" s="99"/>
    </row>
    <row r="219" ht="13.5">
      <c r="A219" s="99"/>
    </row>
    <row r="220" ht="13.5">
      <c r="A220" s="99"/>
    </row>
    <row r="221" ht="13.5">
      <c r="A221" s="99"/>
    </row>
    <row r="222" ht="13.5">
      <c r="A222" s="99"/>
    </row>
    <row r="223" ht="13.5">
      <c r="A223" s="99"/>
    </row>
    <row r="224" ht="13.5">
      <c r="A224" s="99"/>
    </row>
    <row r="225" ht="13.5">
      <c r="A225" s="99"/>
    </row>
    <row r="226" ht="13.5">
      <c r="A226" s="99"/>
    </row>
    <row r="227" ht="13.5">
      <c r="A227" s="99"/>
    </row>
    <row r="228" ht="13.5">
      <c r="A228" s="99"/>
    </row>
    <row r="229" ht="13.5">
      <c r="A229" s="99"/>
    </row>
    <row r="230" ht="13.5">
      <c r="A230" s="99"/>
    </row>
    <row r="231" ht="13.5">
      <c r="A231" s="99"/>
    </row>
    <row r="232" ht="13.5">
      <c r="A232" s="99"/>
    </row>
    <row r="233" ht="13.5">
      <c r="A233" s="99"/>
    </row>
    <row r="234" ht="13.5">
      <c r="A234" s="99"/>
    </row>
    <row r="235" ht="13.5">
      <c r="A235" s="99"/>
    </row>
    <row r="236" ht="13.5">
      <c r="A236" s="99"/>
    </row>
    <row r="237" ht="13.5">
      <c r="A237" s="99"/>
    </row>
    <row r="238" ht="13.5">
      <c r="A238" s="99"/>
    </row>
    <row r="239" ht="13.5">
      <c r="A239" s="99"/>
    </row>
    <row r="240" ht="13.5">
      <c r="A240" s="99"/>
    </row>
  </sheetData>
  <sheetProtection/>
  <mergeCells count="10">
    <mergeCell ref="B13:F13"/>
    <mergeCell ref="A1:A2"/>
    <mergeCell ref="B9:F9"/>
    <mergeCell ref="B10:F10"/>
    <mergeCell ref="B11:F11"/>
    <mergeCell ref="B12:F12"/>
    <mergeCell ref="B1:F2"/>
    <mergeCell ref="B3:B6"/>
    <mergeCell ref="B7:C7"/>
    <mergeCell ref="D7:F7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06"/>
  <sheetViews>
    <sheetView zoomScalePageLayoutView="0" workbookViewId="0" topLeftCell="A1">
      <selection activeCell="G4" sqref="G4"/>
    </sheetView>
  </sheetViews>
  <sheetFormatPr defaultColWidth="11.421875" defaultRowHeight="13.5"/>
  <cols>
    <col min="2" max="2" width="16.28125" style="0" customWidth="1"/>
    <col min="3" max="3" width="13.421875" style="0" customWidth="1"/>
    <col min="4" max="4" width="15.8515625" style="0" customWidth="1"/>
    <col min="5" max="5" width="12.57421875" style="0" customWidth="1"/>
    <col min="7" max="7" width="16.28125" style="0" customWidth="1"/>
    <col min="8" max="29" width="11.421875" style="99" customWidth="1"/>
  </cols>
  <sheetData>
    <row r="1" spans="2:31" ht="70.5" customHeight="1">
      <c r="B1" s="368"/>
      <c r="C1" s="368"/>
      <c r="D1" s="368"/>
      <c r="E1" s="368"/>
      <c r="F1" s="368"/>
      <c r="G1" s="368"/>
      <c r="AD1" s="98"/>
      <c r="AE1" s="98"/>
    </row>
    <row r="2" spans="1:31" ht="25.5">
      <c r="A2" s="99"/>
      <c r="B2" s="369" t="s">
        <v>70</v>
      </c>
      <c r="C2" s="97" t="s">
        <v>142</v>
      </c>
      <c r="D2" s="370" t="s">
        <v>143</v>
      </c>
      <c r="E2" s="370"/>
      <c r="F2" s="370"/>
      <c r="G2" s="370"/>
      <c r="AD2" s="98"/>
      <c r="AE2" s="98"/>
    </row>
    <row r="3" spans="1:31" ht="25.5">
      <c r="A3" s="99"/>
      <c r="B3" s="369"/>
      <c r="C3" s="97" t="s">
        <v>144</v>
      </c>
      <c r="D3" s="97" t="s">
        <v>79</v>
      </c>
      <c r="E3" s="97" t="s">
        <v>78</v>
      </c>
      <c r="F3" s="97"/>
      <c r="G3" s="97" t="s">
        <v>144</v>
      </c>
      <c r="AD3" s="98"/>
      <c r="AE3" s="98"/>
    </row>
    <row r="4" spans="1:31" ht="13.5">
      <c r="A4" s="99"/>
      <c r="B4" s="64" t="e">
        <f>'Identif y Analisis'!#REF!</f>
        <v>#REF!</v>
      </c>
      <c r="C4" s="65" t="e">
        <f>'Identif y Analisis'!#REF!</f>
        <v>#REF!</v>
      </c>
      <c r="D4" s="22" t="e">
        <f>'Valoracion '!#REF!</f>
        <v>#REF!</v>
      </c>
      <c r="E4" s="22" t="e">
        <f>'Valoracion '!#REF!</f>
        <v>#REF!</v>
      </c>
      <c r="F4" s="22" t="e">
        <f>CONCATENATE(E4,D4)</f>
        <v>#REF!</v>
      </c>
      <c r="G4" s="22" t="e">
        <f>'Valoracion '!#REF!</f>
        <v>#REF!</v>
      </c>
      <c r="AD4" s="98"/>
      <c r="AE4" s="98"/>
    </row>
    <row r="5" spans="1:31" ht="13.5">
      <c r="A5" s="99"/>
      <c r="B5" s="64" t="e">
        <f>'Identif y Analisis'!#REF!</f>
        <v>#REF!</v>
      </c>
      <c r="C5" s="65" t="e">
        <f>'Identif y Analisis'!#REF!</f>
        <v>#REF!</v>
      </c>
      <c r="D5" s="22" t="e">
        <f>'Valoracion '!#REF!</f>
        <v>#REF!</v>
      </c>
      <c r="E5" s="22" t="e">
        <f>'Valoracion '!#REF!</f>
        <v>#REF!</v>
      </c>
      <c r="F5" s="22" t="e">
        <f>CONCATENATE(E5,D5)</f>
        <v>#REF!</v>
      </c>
      <c r="G5" s="22" t="e">
        <f>'Valoracion '!#REF!</f>
        <v>#REF!</v>
      </c>
      <c r="AD5" s="98"/>
      <c r="AE5" s="98"/>
    </row>
    <row r="6" spans="1:31" ht="13.5">
      <c r="A6" s="99"/>
      <c r="B6" s="64" t="e">
        <f>'Identif y Analisis'!#REF!</f>
        <v>#REF!</v>
      </c>
      <c r="C6" s="65" t="e">
        <f>'Identif y Analisis'!#REF!</f>
        <v>#REF!</v>
      </c>
      <c r="D6" s="22" t="e">
        <f>'Valoracion '!#REF!</f>
        <v>#REF!</v>
      </c>
      <c r="E6" s="22" t="e">
        <f>'Valoracion '!#REF!</f>
        <v>#REF!</v>
      </c>
      <c r="F6" s="22" t="e">
        <f>CONCATENATE(E6,D6)</f>
        <v>#REF!</v>
      </c>
      <c r="G6" s="22" t="e">
        <f>'Valoracion '!#REF!</f>
        <v>#REF!</v>
      </c>
      <c r="AD6" s="98"/>
      <c r="AE6" s="98"/>
    </row>
    <row r="7" spans="1:31" ht="13.5">
      <c r="A7" s="99"/>
      <c r="B7" s="64" t="e">
        <f>'Identif y Analisis'!#REF!</f>
        <v>#REF!</v>
      </c>
      <c r="C7" s="65" t="e">
        <f>'Identif y Analisis'!#REF!</f>
        <v>#REF!</v>
      </c>
      <c r="D7" s="22" t="e">
        <f>'Valoracion '!#REF!</f>
        <v>#REF!</v>
      </c>
      <c r="E7" s="22" t="e">
        <f>'Valoracion '!#REF!</f>
        <v>#REF!</v>
      </c>
      <c r="F7" s="22" t="e">
        <f>CONCATENATE(E7,D7)</f>
        <v>#REF!</v>
      </c>
      <c r="G7" s="66" t="e">
        <f>'Valoracion '!#REF!</f>
        <v>#REF!</v>
      </c>
      <c r="AD7" s="98"/>
      <c r="AE7" s="98"/>
    </row>
    <row r="8" spans="1:31" ht="13.5">
      <c r="A8" s="99"/>
      <c r="B8" s="64" t="e">
        <f>'Identif y Analisis'!#REF!</f>
        <v>#REF!</v>
      </c>
      <c r="C8" s="65" t="e">
        <f>'Identif y Analisis'!#REF!</f>
        <v>#REF!</v>
      </c>
      <c r="D8" s="22" t="e">
        <f>'Valoracion '!#REF!</f>
        <v>#REF!</v>
      </c>
      <c r="E8" s="22" t="e">
        <f>'Valoracion '!#REF!</f>
        <v>#REF!</v>
      </c>
      <c r="F8" s="22" t="e">
        <f aca="true" t="shared" si="0" ref="F8:F15">CONCATENATE(E8,D8)</f>
        <v>#REF!</v>
      </c>
      <c r="G8" s="22" t="e">
        <f>'Valoracion '!#REF!</f>
        <v>#REF!</v>
      </c>
      <c r="AD8" s="98"/>
      <c r="AE8" s="98"/>
    </row>
    <row r="9" spans="1:31" ht="13.5">
      <c r="A9" s="99"/>
      <c r="B9" s="64" t="e">
        <f>'Identif y Analisis'!#REF!</f>
        <v>#REF!</v>
      </c>
      <c r="C9" s="65" t="e">
        <f>'Identif y Analisis'!#REF!</f>
        <v>#REF!</v>
      </c>
      <c r="D9" s="22" t="e">
        <f>'Valoracion '!#REF!</f>
        <v>#REF!</v>
      </c>
      <c r="E9" s="22" t="e">
        <f>'Valoracion '!#REF!</f>
        <v>#REF!</v>
      </c>
      <c r="F9" s="22" t="e">
        <f t="shared" si="0"/>
        <v>#REF!</v>
      </c>
      <c r="G9" s="66" t="e">
        <f>'Valoracion '!#REF!</f>
        <v>#REF!</v>
      </c>
      <c r="AD9" s="98"/>
      <c r="AE9" s="98"/>
    </row>
    <row r="10" spans="1:31" ht="13.5">
      <c r="A10" s="99"/>
      <c r="B10" s="64" t="e">
        <f>'Identif y Analisis'!#REF!</f>
        <v>#REF!</v>
      </c>
      <c r="C10" s="65" t="e">
        <f>'Identif y Analisis'!#REF!</f>
        <v>#REF!</v>
      </c>
      <c r="D10" s="22" t="e">
        <f>'Valoracion '!#REF!</f>
        <v>#REF!</v>
      </c>
      <c r="E10" s="22" t="e">
        <f>'Valoracion '!#REF!</f>
        <v>#REF!</v>
      </c>
      <c r="F10" s="22" t="e">
        <f t="shared" si="0"/>
        <v>#REF!</v>
      </c>
      <c r="G10" s="22" t="e">
        <f>'Valoracion '!#REF!</f>
        <v>#REF!</v>
      </c>
      <c r="AD10" s="98"/>
      <c r="AE10" s="98"/>
    </row>
    <row r="11" spans="1:31" ht="13.5">
      <c r="A11" s="99"/>
      <c r="B11" s="64" t="e">
        <f>'Identif y Analisis'!#REF!</f>
        <v>#REF!</v>
      </c>
      <c r="C11" s="65" t="e">
        <f>'Identif y Analisis'!#REF!</f>
        <v>#REF!</v>
      </c>
      <c r="D11" s="22" t="e">
        <f>'Valoracion '!#REF!</f>
        <v>#REF!</v>
      </c>
      <c r="E11" s="22" t="e">
        <f>'Valoracion '!#REF!</f>
        <v>#REF!</v>
      </c>
      <c r="F11" s="22" t="e">
        <f t="shared" si="0"/>
        <v>#REF!</v>
      </c>
      <c r="G11" s="66" t="e">
        <f>'Valoracion '!#REF!</f>
        <v>#REF!</v>
      </c>
      <c r="AD11" s="98"/>
      <c r="AE11" s="98"/>
    </row>
    <row r="12" spans="1:31" ht="13.5">
      <c r="A12" s="99"/>
      <c r="B12" s="64" t="e">
        <f>'Identif y Analisis'!#REF!</f>
        <v>#REF!</v>
      </c>
      <c r="C12" s="65" t="e">
        <f>'Identif y Analisis'!#REF!</f>
        <v>#REF!</v>
      </c>
      <c r="D12" s="22" t="e">
        <f>'Valoracion '!#REF!</f>
        <v>#REF!</v>
      </c>
      <c r="E12" s="22" t="e">
        <f>'Valoracion '!#REF!</f>
        <v>#REF!</v>
      </c>
      <c r="F12" s="22" t="e">
        <f t="shared" si="0"/>
        <v>#REF!</v>
      </c>
      <c r="G12" s="22" t="e">
        <f>'Valoracion '!#REF!</f>
        <v>#REF!</v>
      </c>
      <c r="AD12" s="98"/>
      <c r="AE12" s="98"/>
    </row>
    <row r="13" spans="1:31" ht="13.5">
      <c r="A13" s="99"/>
      <c r="B13" s="64" t="e">
        <f>'Identif y Analisis'!#REF!</f>
        <v>#REF!</v>
      </c>
      <c r="C13" s="65" t="e">
        <f>'Identif y Analisis'!#REF!</f>
        <v>#REF!</v>
      </c>
      <c r="D13" s="22" t="e">
        <f>'Valoracion '!#REF!</f>
        <v>#REF!</v>
      </c>
      <c r="E13" s="22" t="e">
        <f>'Valoracion '!#REF!</f>
        <v>#REF!</v>
      </c>
      <c r="F13" s="22" t="e">
        <f t="shared" si="0"/>
        <v>#REF!</v>
      </c>
      <c r="G13" s="66" t="e">
        <f>'Valoracion '!#REF!</f>
        <v>#REF!</v>
      </c>
      <c r="AD13" s="98"/>
      <c r="AE13" s="98"/>
    </row>
    <row r="14" spans="1:31" ht="13.5">
      <c r="A14" s="99"/>
      <c r="B14" s="64" t="e">
        <f>'Identif y Analisis'!#REF!</f>
        <v>#REF!</v>
      </c>
      <c r="C14" s="65" t="e">
        <f>'Identif y Analisis'!#REF!</f>
        <v>#REF!</v>
      </c>
      <c r="D14" s="22" t="e">
        <f>'Valoracion '!#REF!</f>
        <v>#REF!</v>
      </c>
      <c r="E14" s="22" t="e">
        <f>'Valoracion '!#REF!</f>
        <v>#REF!</v>
      </c>
      <c r="F14" s="22" t="e">
        <f t="shared" si="0"/>
        <v>#REF!</v>
      </c>
      <c r="G14" s="22" t="e">
        <f>'Valoracion '!#REF!</f>
        <v>#REF!</v>
      </c>
      <c r="AD14" s="98"/>
      <c r="AE14" s="98"/>
    </row>
    <row r="15" spans="1:31" ht="13.5">
      <c r="A15" s="99"/>
      <c r="B15" s="64" t="e">
        <f>'Identif y Analisis'!#REF!</f>
        <v>#REF!</v>
      </c>
      <c r="C15" s="65" t="e">
        <f>'Identif y Analisis'!#REF!</f>
        <v>#REF!</v>
      </c>
      <c r="D15" s="22" t="e">
        <f>'Valoracion '!#REF!</f>
        <v>#REF!</v>
      </c>
      <c r="E15" s="22" t="e">
        <f>'Valoracion '!#REF!</f>
        <v>#REF!</v>
      </c>
      <c r="F15" s="22" t="e">
        <f t="shared" si="0"/>
        <v>#REF!</v>
      </c>
      <c r="G15" s="66" t="e">
        <f>'Valoracion '!#REF!</f>
        <v>#REF!</v>
      </c>
      <c r="AD15" s="98"/>
      <c r="AE15" s="98"/>
    </row>
    <row r="16" spans="1:31" ht="13.5">
      <c r="A16" s="99"/>
      <c r="B16" s="64" t="e">
        <f>'Identif y Analisis'!#REF!</f>
        <v>#REF!</v>
      </c>
      <c r="C16" s="65" t="e">
        <f>'Identif y Analisis'!#REF!</f>
        <v>#REF!</v>
      </c>
      <c r="D16" s="22" t="e">
        <f>'Valoracion '!#REF!</f>
        <v>#REF!</v>
      </c>
      <c r="E16" s="22" t="e">
        <f>'Valoracion '!#REF!</f>
        <v>#REF!</v>
      </c>
      <c r="F16" s="22" t="e">
        <f>CONCATENATE(E16,D16)</f>
        <v>#REF!</v>
      </c>
      <c r="G16" s="22" t="e">
        <f>'Valoracion '!#REF!</f>
        <v>#REF!</v>
      </c>
      <c r="AD16" s="98"/>
      <c r="AE16" s="98"/>
    </row>
    <row r="17" spans="1:31" ht="13.5">
      <c r="A17" s="99"/>
      <c r="B17" s="64" t="e">
        <f>'Identif y Analisis'!#REF!</f>
        <v>#REF!</v>
      </c>
      <c r="C17" s="65" t="e">
        <f>'Identif y Analisis'!#REF!</f>
        <v>#REF!</v>
      </c>
      <c r="D17" s="22" t="e">
        <f>'Valoracion '!#REF!</f>
        <v>#REF!</v>
      </c>
      <c r="E17" s="22" t="e">
        <f>'Valoracion '!#REF!</f>
        <v>#REF!</v>
      </c>
      <c r="F17" s="22" t="e">
        <f>CONCATENATE(E17,D17)</f>
        <v>#REF!</v>
      </c>
      <c r="G17" s="22" t="e">
        <f>'Valoracion '!#REF!</f>
        <v>#REF!</v>
      </c>
      <c r="AD17" s="98"/>
      <c r="AE17" s="98"/>
    </row>
    <row r="18" s="99" customFormat="1" ht="13.5"/>
    <row r="19" s="99" customFormat="1" ht="13.5"/>
    <row r="20" s="99" customFormat="1" ht="13.5"/>
    <row r="21" s="99" customFormat="1" ht="13.5"/>
    <row r="22" s="99" customFormat="1" ht="13.5"/>
    <row r="23" s="99" customFormat="1" ht="13.5"/>
    <row r="24" s="99" customFormat="1" ht="13.5"/>
    <row r="25" s="99" customFormat="1" ht="13.5"/>
    <row r="26" s="99" customFormat="1" ht="13.5"/>
    <row r="27" s="99" customFormat="1" ht="13.5"/>
    <row r="28" s="99" customFormat="1" ht="13.5"/>
    <row r="29" s="99" customFormat="1" ht="13.5"/>
    <row r="30" s="99" customFormat="1" ht="13.5"/>
    <row r="31" s="99" customFormat="1" ht="13.5"/>
    <row r="32" s="99" customFormat="1" ht="13.5"/>
    <row r="33" s="99" customFormat="1" ht="13.5"/>
    <row r="34" s="99" customFormat="1" ht="13.5"/>
    <row r="35" s="99" customFormat="1" ht="13.5"/>
    <row r="36" s="99" customFormat="1" ht="13.5"/>
    <row r="37" s="99" customFormat="1" ht="13.5"/>
    <row r="38" s="99" customFormat="1" ht="13.5"/>
    <row r="39" s="99" customFormat="1" ht="13.5"/>
    <row r="40" s="99" customFormat="1" ht="13.5"/>
    <row r="41" s="99" customFormat="1" ht="13.5"/>
    <row r="42" s="99" customFormat="1" ht="13.5"/>
    <row r="43" s="99" customFormat="1" ht="13.5"/>
    <row r="44" s="99" customFormat="1" ht="13.5"/>
    <row r="45" s="99" customFormat="1" ht="13.5"/>
    <row r="46" s="99" customFormat="1" ht="13.5"/>
    <row r="47" s="99" customFormat="1" ht="13.5"/>
    <row r="48" s="99" customFormat="1" ht="13.5"/>
    <row r="49" s="99" customFormat="1" ht="13.5"/>
    <row r="50" s="99" customFormat="1" ht="13.5"/>
    <row r="51" s="99" customFormat="1" ht="13.5"/>
    <row r="52" s="99" customFormat="1" ht="13.5"/>
    <row r="53" s="99" customFormat="1" ht="13.5"/>
    <row r="54" s="99" customFormat="1" ht="13.5"/>
    <row r="55" s="99" customFormat="1" ht="13.5"/>
    <row r="56" s="99" customFormat="1" ht="13.5"/>
    <row r="57" s="99" customFormat="1" ht="13.5"/>
    <row r="58" s="99" customFormat="1" ht="13.5"/>
    <row r="59" s="99" customFormat="1" ht="13.5"/>
    <row r="60" s="99" customFormat="1" ht="13.5"/>
    <row r="61" s="99" customFormat="1" ht="13.5"/>
    <row r="62" s="99" customFormat="1" ht="13.5"/>
    <row r="63" s="99" customFormat="1" ht="13.5"/>
    <row r="64" s="99" customFormat="1" ht="13.5"/>
    <row r="65" s="99" customFormat="1" ht="13.5"/>
    <row r="66" s="99" customFormat="1" ht="13.5"/>
    <row r="67" s="99" customFormat="1" ht="13.5"/>
    <row r="68" s="99" customFormat="1" ht="13.5"/>
    <row r="69" s="99" customFormat="1" ht="13.5"/>
    <row r="70" s="99" customFormat="1" ht="13.5"/>
    <row r="71" s="99" customFormat="1" ht="13.5"/>
    <row r="72" s="99" customFormat="1" ht="13.5"/>
    <row r="73" s="99" customFormat="1" ht="13.5"/>
    <row r="74" s="99" customFormat="1" ht="13.5"/>
    <row r="75" s="99" customFormat="1" ht="13.5"/>
    <row r="76" s="99" customFormat="1" ht="13.5"/>
    <row r="77" s="99" customFormat="1" ht="13.5"/>
    <row r="78" s="99" customFormat="1" ht="13.5"/>
    <row r="79" s="99" customFormat="1" ht="13.5"/>
    <row r="80" s="99" customFormat="1" ht="13.5"/>
    <row r="81" s="99" customFormat="1" ht="13.5"/>
    <row r="82" s="99" customFormat="1" ht="13.5"/>
    <row r="83" s="99" customFormat="1" ht="13.5"/>
    <row r="84" s="99" customFormat="1" ht="13.5"/>
    <row r="85" s="99" customFormat="1" ht="13.5"/>
    <row r="86" s="99" customFormat="1" ht="13.5"/>
    <row r="87" s="99" customFormat="1" ht="13.5"/>
    <row r="88" s="99" customFormat="1" ht="13.5"/>
    <row r="89" s="99" customFormat="1" ht="13.5"/>
    <row r="90" s="99" customFormat="1" ht="13.5"/>
    <row r="91" s="99" customFormat="1" ht="13.5"/>
    <row r="92" s="99" customFormat="1" ht="13.5"/>
    <row r="93" s="99" customFormat="1" ht="13.5"/>
    <row r="94" s="99" customFormat="1" ht="13.5"/>
    <row r="95" s="99" customFormat="1" ht="13.5"/>
    <row r="96" s="99" customFormat="1" ht="13.5"/>
    <row r="97" s="99" customFormat="1" ht="13.5"/>
    <row r="98" s="99" customFormat="1" ht="13.5"/>
    <row r="99" s="99" customFormat="1" ht="13.5"/>
    <row r="100" s="99" customFormat="1" ht="13.5"/>
    <row r="101" s="99" customFormat="1" ht="13.5"/>
    <row r="102" s="99" customFormat="1" ht="13.5"/>
    <row r="103" s="99" customFormat="1" ht="13.5"/>
    <row r="104" s="99" customFormat="1" ht="13.5"/>
    <row r="105" s="99" customFormat="1" ht="13.5"/>
    <row r="106" s="99" customFormat="1" ht="13.5"/>
    <row r="107" s="99" customFormat="1" ht="13.5"/>
    <row r="108" s="99" customFormat="1" ht="13.5"/>
    <row r="109" s="99" customFormat="1" ht="13.5"/>
    <row r="110" s="99" customFormat="1" ht="13.5"/>
    <row r="111" s="99" customFormat="1" ht="13.5"/>
    <row r="112" s="99" customFormat="1" ht="13.5"/>
    <row r="113" s="99" customFormat="1" ht="13.5"/>
    <row r="114" s="99" customFormat="1" ht="13.5"/>
    <row r="115" s="99" customFormat="1" ht="13.5"/>
    <row r="116" s="99" customFormat="1" ht="13.5"/>
    <row r="117" s="99" customFormat="1" ht="13.5"/>
    <row r="118" s="99" customFormat="1" ht="13.5"/>
    <row r="119" s="99" customFormat="1" ht="13.5"/>
    <row r="120" s="99" customFormat="1" ht="13.5"/>
    <row r="121" s="99" customFormat="1" ht="13.5"/>
    <row r="122" s="99" customFormat="1" ht="13.5"/>
    <row r="123" s="99" customFormat="1" ht="13.5"/>
    <row r="124" s="99" customFormat="1" ht="13.5"/>
    <row r="125" s="99" customFormat="1" ht="13.5"/>
    <row r="126" s="99" customFormat="1" ht="13.5"/>
    <row r="127" s="99" customFormat="1" ht="13.5"/>
    <row r="128" s="99" customFormat="1" ht="13.5"/>
    <row r="129" s="99" customFormat="1" ht="13.5"/>
    <row r="130" s="99" customFormat="1" ht="13.5"/>
    <row r="131" s="99" customFormat="1" ht="13.5"/>
    <row r="132" s="99" customFormat="1" ht="13.5"/>
    <row r="133" s="99" customFormat="1" ht="13.5"/>
    <row r="134" s="99" customFormat="1" ht="13.5"/>
    <row r="135" s="99" customFormat="1" ht="13.5"/>
    <row r="136" s="99" customFormat="1" ht="13.5"/>
    <row r="137" s="99" customFormat="1" ht="13.5"/>
    <row r="138" s="99" customFormat="1" ht="13.5"/>
    <row r="139" s="99" customFormat="1" ht="13.5"/>
    <row r="140" s="99" customFormat="1" ht="13.5"/>
    <row r="141" s="99" customFormat="1" ht="13.5"/>
    <row r="142" s="99" customFormat="1" ht="13.5"/>
    <row r="143" s="99" customFormat="1" ht="13.5"/>
    <row r="144" s="99" customFormat="1" ht="13.5"/>
    <row r="145" s="99" customFormat="1" ht="13.5"/>
    <row r="146" s="99" customFormat="1" ht="13.5"/>
    <row r="147" s="99" customFormat="1" ht="13.5"/>
    <row r="148" s="99" customFormat="1" ht="13.5"/>
    <row r="149" s="99" customFormat="1" ht="13.5"/>
    <row r="150" s="99" customFormat="1" ht="13.5"/>
    <row r="151" s="99" customFormat="1" ht="13.5"/>
    <row r="152" s="99" customFormat="1" ht="13.5"/>
    <row r="153" s="99" customFormat="1" ht="13.5"/>
    <row r="154" s="99" customFormat="1" ht="13.5"/>
    <row r="155" s="99" customFormat="1" ht="13.5"/>
    <row r="156" s="99" customFormat="1" ht="13.5"/>
    <row r="157" s="99" customFormat="1" ht="13.5"/>
    <row r="158" s="99" customFormat="1" ht="13.5"/>
    <row r="159" s="99" customFormat="1" ht="13.5"/>
    <row r="160" s="99" customFormat="1" ht="13.5"/>
    <row r="161" s="99" customFormat="1" ht="13.5"/>
    <row r="162" s="99" customFormat="1" ht="13.5"/>
    <row r="163" ht="13.5">
      <c r="A163" s="99"/>
    </row>
    <row r="164" ht="13.5">
      <c r="A164" s="99"/>
    </row>
    <row r="165" ht="13.5">
      <c r="A165" s="99"/>
    </row>
    <row r="166" ht="13.5">
      <c r="A166" s="99"/>
    </row>
    <row r="167" ht="13.5">
      <c r="A167" s="99"/>
    </row>
    <row r="168" ht="13.5">
      <c r="A168" s="99"/>
    </row>
    <row r="169" ht="13.5">
      <c r="A169" s="99"/>
    </row>
    <row r="170" ht="13.5">
      <c r="A170" s="99"/>
    </row>
    <row r="171" ht="13.5">
      <c r="A171" s="99"/>
    </row>
    <row r="172" ht="13.5">
      <c r="A172" s="99"/>
    </row>
    <row r="173" ht="13.5">
      <c r="A173" s="99"/>
    </row>
    <row r="174" ht="13.5">
      <c r="A174" s="99"/>
    </row>
    <row r="175" ht="13.5">
      <c r="A175" s="99"/>
    </row>
    <row r="176" ht="13.5">
      <c r="A176" s="99"/>
    </row>
    <row r="177" ht="13.5">
      <c r="A177" s="99"/>
    </row>
    <row r="178" ht="13.5">
      <c r="A178" s="99"/>
    </row>
    <row r="179" ht="13.5">
      <c r="A179" s="99"/>
    </row>
    <row r="180" ht="13.5">
      <c r="A180" s="99"/>
    </row>
    <row r="181" ht="13.5">
      <c r="A181" s="99"/>
    </row>
    <row r="182" ht="13.5">
      <c r="A182" s="99"/>
    </row>
    <row r="183" ht="13.5">
      <c r="A183" s="99"/>
    </row>
    <row r="184" ht="13.5">
      <c r="A184" s="99"/>
    </row>
    <row r="185" ht="13.5">
      <c r="A185" s="99"/>
    </row>
    <row r="186" ht="13.5">
      <c r="A186" s="99"/>
    </row>
    <row r="187" ht="13.5">
      <c r="A187" s="99"/>
    </row>
    <row r="188" ht="13.5">
      <c r="A188" s="99"/>
    </row>
    <row r="189" ht="13.5">
      <c r="A189" s="99"/>
    </row>
    <row r="190" ht="13.5">
      <c r="A190" s="99"/>
    </row>
    <row r="191" ht="13.5">
      <c r="A191" s="99"/>
    </row>
    <row r="192" ht="13.5">
      <c r="A192" s="99"/>
    </row>
    <row r="193" ht="13.5">
      <c r="A193" s="99"/>
    </row>
    <row r="194" ht="13.5">
      <c r="A194" s="99"/>
    </row>
    <row r="195" ht="13.5">
      <c r="A195" s="99"/>
    </row>
    <row r="196" ht="13.5">
      <c r="A196" s="99"/>
    </row>
    <row r="197" ht="13.5">
      <c r="A197" s="99"/>
    </row>
    <row r="198" ht="13.5">
      <c r="A198" s="99"/>
    </row>
    <row r="199" ht="13.5">
      <c r="A199" s="99"/>
    </row>
    <row r="200" ht="13.5">
      <c r="A200" s="99"/>
    </row>
    <row r="201" ht="13.5">
      <c r="A201" s="99"/>
    </row>
    <row r="202" ht="13.5">
      <c r="A202" s="99"/>
    </row>
    <row r="203" ht="13.5">
      <c r="A203" s="99"/>
    </row>
    <row r="204" ht="13.5">
      <c r="A204" s="99"/>
    </row>
    <row r="205" ht="13.5">
      <c r="A205" s="99"/>
    </row>
    <row r="206" ht="13.5">
      <c r="A206" s="99"/>
    </row>
  </sheetData>
  <sheetProtection/>
  <mergeCells count="3">
    <mergeCell ref="B1:G1"/>
    <mergeCell ref="B2:B3"/>
    <mergeCell ref="D2:G2"/>
  </mergeCells>
  <conditionalFormatting sqref="C4:C17 G4:G17">
    <cfRule type="cellIs" priority="1" dxfId="1" operator="equal" stopIfTrue="1">
      <formula>"ZONA DE RIESGO IMPORTANTE"</formula>
    </cfRule>
    <cfRule type="cellIs" priority="2" dxfId="7" operator="equal" stopIfTrue="1">
      <formula>"ZONA DE RIESGO MODERADO"</formula>
    </cfRule>
    <cfRule type="cellIs" priority="3" dxfId="6" operator="equal" stopIfTrue="1">
      <formula>"ZONA DE RIESGO TOLERABLE"</formula>
    </cfRule>
  </conditionalFormatting>
  <conditionalFormatting sqref="E4:E17">
    <cfRule type="cellIs" priority="4" dxfId="2" operator="equal" stopIfTrue="1">
      <formula>"CATASTROFICO"</formula>
    </cfRule>
    <cfRule type="cellIs" priority="5" dxfId="1" operator="equal" stopIfTrue="1">
      <formula>"MODERADO"</formula>
    </cfRule>
    <cfRule type="cellIs" priority="6" dxfId="0" operator="equal" stopIfTrue="1">
      <formula>"LEVE"</formula>
    </cfRule>
  </conditionalFormatting>
  <conditionalFormatting sqref="D4:D17">
    <cfRule type="cellIs" priority="7" dxfId="2" operator="equal" stopIfTrue="1">
      <formula>"ALTA"</formula>
    </cfRule>
    <cfRule type="cellIs" priority="8" dxfId="1" operator="equal" stopIfTrue="1">
      <formula>"MEDIA"</formula>
    </cfRule>
    <cfRule type="cellIs" priority="9" dxfId="0" operator="equal" stopIfTrue="1">
      <formula>"BAJA"</formula>
    </cfRule>
  </conditionalFormatting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1"/>
  <sheetViews>
    <sheetView zoomScale="130" zoomScaleNormal="130" zoomScalePageLayoutView="0" workbookViewId="0" topLeftCell="A1">
      <selection activeCell="C14" sqref="C14"/>
    </sheetView>
  </sheetViews>
  <sheetFormatPr defaultColWidth="11.421875" defaultRowHeight="13.5"/>
  <cols>
    <col min="1" max="1" width="26.140625" style="62" customWidth="1"/>
    <col min="2" max="2" width="34.421875" style="61" customWidth="1"/>
    <col min="3" max="3" width="16.8515625" style="62" customWidth="1"/>
    <col min="4" max="4" width="17.28125" style="62" customWidth="1"/>
    <col min="5" max="5" width="23.00390625" style="62" customWidth="1"/>
    <col min="6" max="6" width="26.8515625" style="63" customWidth="1"/>
    <col min="7" max="7" width="21.421875" style="63" customWidth="1"/>
    <col min="8" max="8" width="19.8515625" style="63" customWidth="1"/>
    <col min="9" max="9" width="17.421875" style="62" customWidth="1"/>
    <col min="10" max="10" width="17.7109375" style="62" customWidth="1"/>
    <col min="11" max="11" width="15.7109375" style="62" customWidth="1"/>
    <col min="12" max="12" width="14.8515625" style="62" customWidth="1"/>
    <col min="13" max="16384" width="11.421875" style="62" customWidth="1"/>
  </cols>
  <sheetData>
    <row r="1" spans="1:12" s="54" customFormat="1" ht="14.25" customHeight="1">
      <c r="A1" s="371" t="s">
        <v>76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3"/>
    </row>
    <row r="2" spans="1:12" s="55" customFormat="1" ht="11.25">
      <c r="A2" s="374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6"/>
    </row>
    <row r="3" spans="1:12" s="55" customFormat="1" ht="12" thickBot="1">
      <c r="A3" s="377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9"/>
    </row>
    <row r="4" spans="1:12" s="55" customFormat="1" ht="11.25">
      <c r="A4" s="380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2"/>
    </row>
    <row r="5" spans="1:12" s="60" customFormat="1" ht="12" thickBot="1">
      <c r="A5" s="56" t="s">
        <v>77</v>
      </c>
      <c r="B5" s="57" t="s">
        <v>70</v>
      </c>
      <c r="C5" s="58" t="s">
        <v>78</v>
      </c>
      <c r="D5" s="58" t="s">
        <v>79</v>
      </c>
      <c r="E5" s="58" t="s">
        <v>80</v>
      </c>
      <c r="F5" s="58" t="s">
        <v>81</v>
      </c>
      <c r="G5" s="58" t="s">
        <v>82</v>
      </c>
      <c r="H5" s="58" t="s">
        <v>83</v>
      </c>
      <c r="I5" s="58" t="s">
        <v>84</v>
      </c>
      <c r="J5" s="58" t="s">
        <v>85</v>
      </c>
      <c r="K5" s="58" t="s">
        <v>86</v>
      </c>
      <c r="L5" s="59" t="s">
        <v>87</v>
      </c>
    </row>
    <row r="6" spans="1:12" s="61" customFormat="1" ht="15" customHeight="1">
      <c r="A6" s="36"/>
      <c r="B6" s="37"/>
      <c r="C6" s="38"/>
      <c r="D6" s="38"/>
      <c r="E6" s="37"/>
      <c r="F6" s="39"/>
      <c r="G6" s="39"/>
      <c r="H6" s="39"/>
      <c r="I6" s="39"/>
      <c r="J6" s="39"/>
      <c r="K6" s="39"/>
      <c r="L6" s="40"/>
    </row>
    <row r="7" spans="1:12" s="61" customFormat="1" ht="15" customHeight="1">
      <c r="A7" s="41"/>
      <c r="B7" s="13"/>
      <c r="C7" s="10"/>
      <c r="D7" s="10"/>
      <c r="E7" s="13"/>
      <c r="F7" s="9"/>
      <c r="G7" s="9"/>
      <c r="H7" s="9"/>
      <c r="I7" s="9"/>
      <c r="J7" s="9"/>
      <c r="K7" s="9"/>
      <c r="L7" s="42"/>
    </row>
    <row r="8" spans="1:12" s="61" customFormat="1" ht="15" customHeight="1">
      <c r="A8" s="41"/>
      <c r="B8" s="13"/>
      <c r="C8" s="10"/>
      <c r="D8" s="10"/>
      <c r="E8" s="13"/>
      <c r="F8" s="9"/>
      <c r="G8" s="9"/>
      <c r="H8" s="9"/>
      <c r="I8" s="9"/>
      <c r="J8" s="9"/>
      <c r="K8" s="9"/>
      <c r="L8" s="42"/>
    </row>
    <row r="9" spans="1:12" s="61" customFormat="1" ht="15" customHeight="1">
      <c r="A9" s="41"/>
      <c r="B9" s="13"/>
      <c r="C9" s="10"/>
      <c r="D9" s="10"/>
      <c r="E9" s="13"/>
      <c r="F9" s="12"/>
      <c r="G9" s="12"/>
      <c r="H9" s="12"/>
      <c r="I9" s="14"/>
      <c r="J9" s="9"/>
      <c r="K9" s="9"/>
      <c r="L9" s="42"/>
    </row>
    <row r="10" spans="1:12" s="61" customFormat="1" ht="15" customHeight="1">
      <c r="A10" s="41"/>
      <c r="B10" s="13"/>
      <c r="C10" s="10"/>
      <c r="D10" s="10"/>
      <c r="E10" s="13"/>
      <c r="F10" s="12"/>
      <c r="G10" s="12"/>
      <c r="H10" s="12"/>
      <c r="I10" s="14"/>
      <c r="J10" s="9"/>
      <c r="K10" s="9"/>
      <c r="L10" s="42"/>
    </row>
    <row r="11" spans="1:12" s="61" customFormat="1" ht="15" customHeight="1">
      <c r="A11" s="43"/>
      <c r="B11" s="10"/>
      <c r="C11" s="10"/>
      <c r="D11" s="10"/>
      <c r="E11" s="10"/>
      <c r="F11" s="12"/>
      <c r="G11" s="12"/>
      <c r="H11" s="12"/>
      <c r="I11" s="11"/>
      <c r="J11" s="12"/>
      <c r="K11" s="12"/>
      <c r="L11" s="45"/>
    </row>
    <row r="12" spans="1:12" s="61" customFormat="1" ht="15" customHeight="1">
      <c r="A12" s="43"/>
      <c r="B12" s="10"/>
      <c r="C12" s="10"/>
      <c r="D12" s="10"/>
      <c r="E12" s="10"/>
      <c r="F12" s="12"/>
      <c r="G12" s="12"/>
      <c r="H12" s="12"/>
      <c r="I12" s="11"/>
      <c r="J12" s="12"/>
      <c r="K12" s="12"/>
      <c r="L12" s="45"/>
    </row>
    <row r="13" spans="1:12" s="61" customFormat="1" ht="15" customHeight="1">
      <c r="A13" s="43"/>
      <c r="B13" s="10"/>
      <c r="C13" s="10"/>
      <c r="D13" s="10"/>
      <c r="E13" s="10"/>
      <c r="F13" s="12"/>
      <c r="G13" s="12"/>
      <c r="H13" s="12"/>
      <c r="I13" s="11"/>
      <c r="J13" s="12"/>
      <c r="K13" s="12"/>
      <c r="L13" s="45"/>
    </row>
    <row r="14" spans="1:12" s="61" customFormat="1" ht="15" customHeight="1">
      <c r="A14" s="43"/>
      <c r="B14" s="10"/>
      <c r="C14" s="10"/>
      <c r="D14" s="10"/>
      <c r="E14" s="10"/>
      <c r="F14" s="12"/>
      <c r="G14" s="12"/>
      <c r="H14" s="12"/>
      <c r="I14" s="11"/>
      <c r="J14" s="12"/>
      <c r="K14" s="12"/>
      <c r="L14" s="45"/>
    </row>
    <row r="15" spans="1:12" s="61" customFormat="1" ht="15" customHeight="1">
      <c r="A15" s="43"/>
      <c r="B15" s="10"/>
      <c r="C15" s="10"/>
      <c r="D15" s="10"/>
      <c r="E15" s="10"/>
      <c r="F15" s="12"/>
      <c r="G15" s="12"/>
      <c r="H15" s="12"/>
      <c r="I15" s="11"/>
      <c r="J15" s="12"/>
      <c r="K15" s="12"/>
      <c r="L15" s="45"/>
    </row>
    <row r="16" spans="1:12" s="61" customFormat="1" ht="15" customHeight="1">
      <c r="A16" s="43"/>
      <c r="B16" s="10"/>
      <c r="C16" s="10"/>
      <c r="D16" s="10"/>
      <c r="E16" s="10"/>
      <c r="F16" s="12"/>
      <c r="G16" s="12"/>
      <c r="H16" s="12"/>
      <c r="I16" s="11"/>
      <c r="J16" s="12"/>
      <c r="K16" s="12"/>
      <c r="L16" s="45"/>
    </row>
    <row r="17" spans="1:12" s="61" customFormat="1" ht="15" customHeight="1">
      <c r="A17" s="43"/>
      <c r="B17" s="10"/>
      <c r="C17" s="10"/>
      <c r="D17" s="10"/>
      <c r="E17" s="10"/>
      <c r="F17" s="9"/>
      <c r="G17" s="10"/>
      <c r="H17" s="12"/>
      <c r="I17" s="11"/>
      <c r="J17" s="14"/>
      <c r="K17" s="14"/>
      <c r="L17" s="44"/>
    </row>
    <row r="18" spans="1:12" s="61" customFormat="1" ht="15" customHeight="1">
      <c r="A18" s="43"/>
      <c r="B18" s="10"/>
      <c r="C18" s="10"/>
      <c r="D18" s="10"/>
      <c r="E18" s="10"/>
      <c r="F18" s="9"/>
      <c r="G18" s="10"/>
      <c r="H18" s="12"/>
      <c r="I18" s="11"/>
      <c r="J18" s="14"/>
      <c r="K18" s="14"/>
      <c r="L18" s="44"/>
    </row>
    <row r="19" spans="1:12" s="61" customFormat="1" ht="15" customHeight="1">
      <c r="A19" s="43"/>
      <c r="B19" s="10"/>
      <c r="C19" s="10"/>
      <c r="D19" s="10"/>
      <c r="E19" s="10"/>
      <c r="F19" s="9"/>
      <c r="G19" s="10"/>
      <c r="H19" s="12"/>
      <c r="I19" s="11"/>
      <c r="J19" s="14"/>
      <c r="K19" s="14"/>
      <c r="L19" s="44"/>
    </row>
    <row r="20" spans="1:12" s="61" customFormat="1" ht="15" customHeight="1">
      <c r="A20" s="43"/>
      <c r="B20" s="10"/>
      <c r="C20" s="10"/>
      <c r="D20" s="10"/>
      <c r="E20" s="10"/>
      <c r="F20" s="9"/>
      <c r="G20" s="10"/>
      <c r="H20" s="12"/>
      <c r="I20" s="11"/>
      <c r="J20" s="35"/>
      <c r="K20" s="35"/>
      <c r="L20" s="46"/>
    </row>
    <row r="21" spans="1:12" s="61" customFormat="1" ht="15" customHeight="1" thickBot="1">
      <c r="A21" s="47"/>
      <c r="B21" s="48"/>
      <c r="C21" s="48"/>
      <c r="D21" s="48"/>
      <c r="E21" s="48"/>
      <c r="F21" s="49"/>
      <c r="G21" s="48"/>
      <c r="H21" s="50"/>
      <c r="I21" s="51"/>
      <c r="J21" s="52"/>
      <c r="K21" s="52"/>
      <c r="L21" s="53"/>
    </row>
    <row r="22" spans="6:8" s="61" customFormat="1" ht="15" customHeight="1">
      <c r="F22" s="15"/>
      <c r="G22" s="15"/>
      <c r="H22" s="15"/>
    </row>
    <row r="23" spans="6:8" s="61" customFormat="1" ht="15" customHeight="1">
      <c r="F23" s="15"/>
      <c r="G23" s="15"/>
      <c r="H23" s="15"/>
    </row>
    <row r="24" spans="6:8" s="61" customFormat="1" ht="15" customHeight="1">
      <c r="F24" s="15"/>
      <c r="G24" s="15"/>
      <c r="H24" s="15"/>
    </row>
    <row r="25" spans="6:8" s="61" customFormat="1" ht="15" customHeight="1">
      <c r="F25" s="15"/>
      <c r="G25" s="15"/>
      <c r="H25" s="15"/>
    </row>
    <row r="26" spans="6:8" s="61" customFormat="1" ht="15" customHeight="1">
      <c r="F26" s="15"/>
      <c r="G26" s="15"/>
      <c r="H26" s="15"/>
    </row>
    <row r="27" spans="6:8" s="61" customFormat="1" ht="15" customHeight="1">
      <c r="F27" s="15"/>
      <c r="G27" s="15"/>
      <c r="H27" s="15"/>
    </row>
    <row r="28" spans="6:8" s="61" customFormat="1" ht="15" customHeight="1">
      <c r="F28" s="15"/>
      <c r="G28" s="15"/>
      <c r="H28" s="15"/>
    </row>
    <row r="29" spans="6:8" s="61" customFormat="1" ht="15" customHeight="1">
      <c r="F29" s="15"/>
      <c r="G29" s="15"/>
      <c r="H29" s="15"/>
    </row>
    <row r="30" spans="6:8" s="61" customFormat="1" ht="15" customHeight="1">
      <c r="F30" s="15"/>
      <c r="G30" s="15"/>
      <c r="H30" s="15"/>
    </row>
    <row r="31" spans="6:8" s="61" customFormat="1" ht="15" customHeight="1">
      <c r="F31" s="15"/>
      <c r="G31" s="15"/>
      <c r="H31" s="15"/>
    </row>
    <row r="32" spans="6:8" s="61" customFormat="1" ht="15" customHeight="1">
      <c r="F32" s="15"/>
      <c r="G32" s="15"/>
      <c r="H32" s="15"/>
    </row>
    <row r="33" spans="6:8" s="61" customFormat="1" ht="15" customHeight="1">
      <c r="F33" s="15"/>
      <c r="G33" s="15"/>
      <c r="H33" s="15"/>
    </row>
    <row r="34" spans="6:8" s="61" customFormat="1" ht="15" customHeight="1">
      <c r="F34" s="15"/>
      <c r="G34" s="15"/>
      <c r="H34" s="15"/>
    </row>
    <row r="35" spans="6:8" s="61" customFormat="1" ht="15" customHeight="1">
      <c r="F35" s="15"/>
      <c r="G35" s="15"/>
      <c r="H35" s="15"/>
    </row>
    <row r="36" spans="6:8" s="61" customFormat="1" ht="15" customHeight="1">
      <c r="F36" s="15"/>
      <c r="G36" s="15"/>
      <c r="H36" s="15"/>
    </row>
    <row r="37" spans="6:8" s="61" customFormat="1" ht="15" customHeight="1">
      <c r="F37" s="15"/>
      <c r="G37" s="15"/>
      <c r="H37" s="15"/>
    </row>
    <row r="38" spans="6:8" s="61" customFormat="1" ht="15" customHeight="1">
      <c r="F38" s="15"/>
      <c r="G38" s="15"/>
      <c r="H38" s="15"/>
    </row>
    <row r="39" spans="6:8" s="61" customFormat="1" ht="15" customHeight="1">
      <c r="F39" s="15"/>
      <c r="G39" s="15"/>
      <c r="H39" s="15"/>
    </row>
    <row r="40" spans="6:8" s="61" customFormat="1" ht="15" customHeight="1">
      <c r="F40" s="15"/>
      <c r="G40" s="15"/>
      <c r="H40" s="15"/>
    </row>
    <row r="41" spans="6:8" s="61" customFormat="1" ht="15" customHeight="1">
      <c r="F41" s="15"/>
      <c r="G41" s="15"/>
      <c r="H41" s="15"/>
    </row>
    <row r="42" spans="6:8" s="61" customFormat="1" ht="15" customHeight="1">
      <c r="F42" s="15"/>
      <c r="G42" s="15"/>
      <c r="H42" s="15"/>
    </row>
    <row r="43" spans="6:8" s="61" customFormat="1" ht="15" customHeight="1">
      <c r="F43" s="15"/>
      <c r="G43" s="15"/>
      <c r="H43" s="15"/>
    </row>
    <row r="44" spans="6:8" s="61" customFormat="1" ht="15" customHeight="1">
      <c r="F44" s="15"/>
      <c r="G44" s="15"/>
      <c r="H44" s="15"/>
    </row>
    <row r="45" spans="6:8" s="61" customFormat="1" ht="15" customHeight="1">
      <c r="F45" s="15"/>
      <c r="G45" s="15"/>
      <c r="H45" s="15"/>
    </row>
    <row r="46" spans="6:8" s="61" customFormat="1" ht="15" customHeight="1">
      <c r="F46" s="15"/>
      <c r="G46" s="15"/>
      <c r="H46" s="15"/>
    </row>
    <row r="47" spans="6:8" s="61" customFormat="1" ht="15" customHeight="1">
      <c r="F47" s="15"/>
      <c r="G47" s="15"/>
      <c r="H47" s="15"/>
    </row>
    <row r="48" spans="6:8" s="61" customFormat="1" ht="15" customHeight="1">
      <c r="F48" s="15"/>
      <c r="G48" s="15"/>
      <c r="H48" s="15"/>
    </row>
    <row r="49" spans="6:8" s="61" customFormat="1" ht="15" customHeight="1">
      <c r="F49" s="15"/>
      <c r="G49" s="15"/>
      <c r="H49" s="15"/>
    </row>
    <row r="50" spans="6:8" s="61" customFormat="1" ht="15" customHeight="1">
      <c r="F50" s="15"/>
      <c r="G50" s="15"/>
      <c r="H50" s="15"/>
    </row>
    <row r="51" spans="6:8" s="61" customFormat="1" ht="15" customHeight="1">
      <c r="F51" s="15"/>
      <c r="G51" s="15"/>
      <c r="H51" s="15"/>
    </row>
    <row r="52" spans="6:8" s="61" customFormat="1" ht="15" customHeight="1">
      <c r="F52" s="15"/>
      <c r="G52" s="15"/>
      <c r="H52" s="15"/>
    </row>
    <row r="53" spans="6:8" s="61" customFormat="1" ht="15" customHeight="1">
      <c r="F53" s="15"/>
      <c r="G53" s="15"/>
      <c r="H53" s="15"/>
    </row>
    <row r="54" spans="6:8" s="61" customFormat="1" ht="15" customHeight="1">
      <c r="F54" s="15"/>
      <c r="G54" s="15"/>
      <c r="H54" s="15"/>
    </row>
    <row r="55" spans="6:8" s="61" customFormat="1" ht="15" customHeight="1">
      <c r="F55" s="15"/>
      <c r="G55" s="15"/>
      <c r="H55" s="15"/>
    </row>
    <row r="56" spans="6:8" s="61" customFormat="1" ht="15" customHeight="1">
      <c r="F56" s="15"/>
      <c r="G56" s="15"/>
      <c r="H56" s="15"/>
    </row>
    <row r="57" spans="6:8" s="61" customFormat="1" ht="15" customHeight="1">
      <c r="F57" s="15"/>
      <c r="G57" s="15"/>
      <c r="H57" s="15"/>
    </row>
    <row r="58" spans="6:8" s="61" customFormat="1" ht="15" customHeight="1">
      <c r="F58" s="15"/>
      <c r="G58" s="15"/>
      <c r="H58" s="15"/>
    </row>
    <row r="59" spans="6:8" s="61" customFormat="1" ht="15" customHeight="1">
      <c r="F59" s="15"/>
      <c r="G59" s="15"/>
      <c r="H59" s="15"/>
    </row>
    <row r="60" spans="6:8" s="61" customFormat="1" ht="15" customHeight="1">
      <c r="F60" s="15"/>
      <c r="G60" s="15"/>
      <c r="H60" s="15"/>
    </row>
    <row r="61" spans="6:8" s="61" customFormat="1" ht="15" customHeight="1">
      <c r="F61" s="15"/>
      <c r="G61" s="15"/>
      <c r="H61" s="15"/>
    </row>
    <row r="62" spans="6:8" s="61" customFormat="1" ht="15" customHeight="1">
      <c r="F62" s="15"/>
      <c r="G62" s="15"/>
      <c r="H62" s="15"/>
    </row>
    <row r="63" spans="6:8" s="61" customFormat="1" ht="15" customHeight="1">
      <c r="F63" s="15"/>
      <c r="G63" s="15"/>
      <c r="H63" s="15"/>
    </row>
    <row r="64" spans="6:8" s="61" customFormat="1" ht="15" customHeight="1">
      <c r="F64" s="15"/>
      <c r="G64" s="15"/>
      <c r="H64" s="15"/>
    </row>
    <row r="65" spans="6:8" s="61" customFormat="1" ht="15" customHeight="1">
      <c r="F65" s="15"/>
      <c r="G65" s="15"/>
      <c r="H65" s="15"/>
    </row>
    <row r="66" spans="6:8" s="61" customFormat="1" ht="15" customHeight="1">
      <c r="F66" s="15"/>
      <c r="G66" s="15"/>
      <c r="H66" s="15"/>
    </row>
    <row r="67" spans="6:8" s="61" customFormat="1" ht="15" customHeight="1">
      <c r="F67" s="15"/>
      <c r="G67" s="15"/>
      <c r="H67" s="15"/>
    </row>
    <row r="68" spans="6:8" s="61" customFormat="1" ht="15" customHeight="1">
      <c r="F68" s="15"/>
      <c r="G68" s="15"/>
      <c r="H68" s="15"/>
    </row>
    <row r="69" spans="6:8" s="61" customFormat="1" ht="15" customHeight="1">
      <c r="F69" s="15"/>
      <c r="G69" s="15"/>
      <c r="H69" s="15"/>
    </row>
    <row r="70" spans="6:8" s="61" customFormat="1" ht="15" customHeight="1">
      <c r="F70" s="15"/>
      <c r="G70" s="15"/>
      <c r="H70" s="15"/>
    </row>
    <row r="71" spans="6:8" s="61" customFormat="1" ht="15" customHeight="1">
      <c r="F71" s="15"/>
      <c r="G71" s="15"/>
      <c r="H71" s="15"/>
    </row>
    <row r="72" spans="6:8" s="61" customFormat="1" ht="15" customHeight="1">
      <c r="F72" s="15"/>
      <c r="G72" s="15"/>
      <c r="H72" s="15"/>
    </row>
    <row r="73" spans="6:8" s="61" customFormat="1" ht="15" customHeight="1">
      <c r="F73" s="15"/>
      <c r="G73" s="15"/>
      <c r="H73" s="15"/>
    </row>
    <row r="74" spans="6:8" s="61" customFormat="1" ht="15" customHeight="1">
      <c r="F74" s="15"/>
      <c r="G74" s="15"/>
      <c r="H74" s="15"/>
    </row>
    <row r="75" spans="6:8" s="61" customFormat="1" ht="15" customHeight="1">
      <c r="F75" s="15"/>
      <c r="G75" s="15"/>
      <c r="H75" s="15"/>
    </row>
    <row r="76" spans="6:8" s="61" customFormat="1" ht="15" customHeight="1">
      <c r="F76" s="15"/>
      <c r="G76" s="15"/>
      <c r="H76" s="15"/>
    </row>
    <row r="77" spans="6:8" s="61" customFormat="1" ht="15" customHeight="1">
      <c r="F77" s="15"/>
      <c r="G77" s="15"/>
      <c r="H77" s="15"/>
    </row>
    <row r="78" spans="6:8" s="61" customFormat="1" ht="15" customHeight="1">
      <c r="F78" s="15"/>
      <c r="G78" s="15"/>
      <c r="H78" s="15"/>
    </row>
    <row r="79" spans="6:8" s="61" customFormat="1" ht="15" customHeight="1">
      <c r="F79" s="15"/>
      <c r="G79" s="15"/>
      <c r="H79" s="15"/>
    </row>
    <row r="80" spans="6:8" s="61" customFormat="1" ht="15" customHeight="1">
      <c r="F80" s="15"/>
      <c r="G80" s="15"/>
      <c r="H80" s="15"/>
    </row>
    <row r="81" spans="6:8" s="61" customFormat="1" ht="15" customHeight="1">
      <c r="F81" s="15"/>
      <c r="G81" s="15"/>
      <c r="H81" s="15"/>
    </row>
    <row r="82" spans="6:8" s="61" customFormat="1" ht="15" customHeight="1">
      <c r="F82" s="15"/>
      <c r="G82" s="15"/>
      <c r="H82" s="15"/>
    </row>
    <row r="83" spans="6:8" s="61" customFormat="1" ht="15" customHeight="1">
      <c r="F83" s="15"/>
      <c r="G83" s="15"/>
      <c r="H83" s="15"/>
    </row>
    <row r="84" spans="6:8" s="61" customFormat="1" ht="15" customHeight="1">
      <c r="F84" s="15"/>
      <c r="G84" s="15"/>
      <c r="H84" s="15"/>
    </row>
    <row r="85" spans="6:8" s="61" customFormat="1" ht="15" customHeight="1">
      <c r="F85" s="15"/>
      <c r="G85" s="15"/>
      <c r="H85" s="15"/>
    </row>
    <row r="86" spans="6:8" s="61" customFormat="1" ht="15" customHeight="1">
      <c r="F86" s="15"/>
      <c r="G86" s="15"/>
      <c r="H86" s="15"/>
    </row>
    <row r="87" spans="6:8" s="61" customFormat="1" ht="15" customHeight="1">
      <c r="F87" s="15"/>
      <c r="G87" s="15"/>
      <c r="H87" s="15"/>
    </row>
    <row r="88" spans="6:8" s="61" customFormat="1" ht="15" customHeight="1">
      <c r="F88" s="15"/>
      <c r="G88" s="15"/>
      <c r="H88" s="15"/>
    </row>
    <row r="89" spans="6:8" s="61" customFormat="1" ht="15" customHeight="1">
      <c r="F89" s="15"/>
      <c r="G89" s="15"/>
      <c r="H89" s="15"/>
    </row>
    <row r="90" spans="6:8" s="61" customFormat="1" ht="15" customHeight="1">
      <c r="F90" s="15"/>
      <c r="G90" s="15"/>
      <c r="H90" s="15"/>
    </row>
    <row r="91" spans="6:8" s="61" customFormat="1" ht="15" customHeight="1">
      <c r="F91" s="15"/>
      <c r="G91" s="15"/>
      <c r="H91" s="15"/>
    </row>
    <row r="92" spans="6:8" s="61" customFormat="1" ht="15" customHeight="1">
      <c r="F92" s="15"/>
      <c r="G92" s="15"/>
      <c r="H92" s="15"/>
    </row>
    <row r="93" spans="6:8" s="61" customFormat="1" ht="15" customHeight="1">
      <c r="F93" s="15"/>
      <c r="G93" s="15"/>
      <c r="H93" s="15"/>
    </row>
    <row r="94" spans="6:8" s="61" customFormat="1" ht="15" customHeight="1">
      <c r="F94" s="15"/>
      <c r="G94" s="15"/>
      <c r="H94" s="15"/>
    </row>
    <row r="95" spans="6:8" s="61" customFormat="1" ht="15" customHeight="1">
      <c r="F95" s="15"/>
      <c r="G95" s="15"/>
      <c r="H95" s="15"/>
    </row>
    <row r="96" spans="6:8" s="61" customFormat="1" ht="15" customHeight="1">
      <c r="F96" s="15"/>
      <c r="G96" s="15"/>
      <c r="H96" s="15"/>
    </row>
    <row r="97" spans="6:8" s="61" customFormat="1" ht="15" customHeight="1">
      <c r="F97" s="15"/>
      <c r="G97" s="15"/>
      <c r="H97" s="15"/>
    </row>
    <row r="98" spans="6:8" s="61" customFormat="1" ht="15" customHeight="1">
      <c r="F98" s="15"/>
      <c r="G98" s="15"/>
      <c r="H98" s="15"/>
    </row>
    <row r="99" spans="6:8" s="61" customFormat="1" ht="15" customHeight="1">
      <c r="F99" s="15"/>
      <c r="G99" s="15"/>
      <c r="H99" s="15"/>
    </row>
    <row r="100" spans="6:8" s="61" customFormat="1" ht="15" customHeight="1">
      <c r="F100" s="15"/>
      <c r="G100" s="15"/>
      <c r="H100" s="15"/>
    </row>
    <row r="101" spans="6:8" s="61" customFormat="1" ht="15" customHeight="1">
      <c r="F101" s="15"/>
      <c r="G101" s="15"/>
      <c r="H101" s="15"/>
    </row>
    <row r="102" spans="6:8" s="61" customFormat="1" ht="15" customHeight="1">
      <c r="F102" s="15"/>
      <c r="G102" s="15"/>
      <c r="H102" s="15"/>
    </row>
    <row r="103" spans="6:8" s="61" customFormat="1" ht="15" customHeight="1">
      <c r="F103" s="15"/>
      <c r="G103" s="15"/>
      <c r="H103" s="15"/>
    </row>
    <row r="104" spans="6:8" s="61" customFormat="1" ht="15" customHeight="1">
      <c r="F104" s="15"/>
      <c r="G104" s="15"/>
      <c r="H104" s="15"/>
    </row>
    <row r="105" spans="6:8" s="61" customFormat="1" ht="15" customHeight="1">
      <c r="F105" s="15"/>
      <c r="G105" s="15"/>
      <c r="H105" s="15"/>
    </row>
    <row r="106" spans="6:8" s="61" customFormat="1" ht="15" customHeight="1">
      <c r="F106" s="15"/>
      <c r="G106" s="15"/>
      <c r="H106" s="15"/>
    </row>
    <row r="107" spans="6:8" s="61" customFormat="1" ht="15" customHeight="1">
      <c r="F107" s="15"/>
      <c r="G107" s="15"/>
      <c r="H107" s="15"/>
    </row>
    <row r="108" spans="6:8" s="61" customFormat="1" ht="15" customHeight="1">
      <c r="F108" s="15"/>
      <c r="G108" s="15"/>
      <c r="H108" s="15"/>
    </row>
    <row r="109" spans="6:8" s="61" customFormat="1" ht="15" customHeight="1">
      <c r="F109" s="15"/>
      <c r="G109" s="15"/>
      <c r="H109" s="15"/>
    </row>
    <row r="110" spans="6:8" s="61" customFormat="1" ht="15" customHeight="1">
      <c r="F110" s="15"/>
      <c r="G110" s="15"/>
      <c r="H110" s="15"/>
    </row>
    <row r="111" spans="6:8" s="61" customFormat="1" ht="15" customHeight="1">
      <c r="F111" s="15"/>
      <c r="G111" s="15"/>
      <c r="H111" s="15"/>
    </row>
    <row r="112" spans="6:8" s="61" customFormat="1" ht="15" customHeight="1">
      <c r="F112" s="15"/>
      <c r="G112" s="15"/>
      <c r="H112" s="15"/>
    </row>
    <row r="113" spans="6:8" s="61" customFormat="1" ht="15" customHeight="1">
      <c r="F113" s="15"/>
      <c r="G113" s="15"/>
      <c r="H113" s="15"/>
    </row>
    <row r="114" spans="6:8" s="61" customFormat="1" ht="15" customHeight="1">
      <c r="F114" s="15"/>
      <c r="G114" s="15"/>
      <c r="H114" s="15"/>
    </row>
    <row r="115" spans="6:8" s="61" customFormat="1" ht="15" customHeight="1">
      <c r="F115" s="15"/>
      <c r="G115" s="15"/>
      <c r="H115" s="15"/>
    </row>
    <row r="116" spans="6:8" s="61" customFormat="1" ht="15" customHeight="1">
      <c r="F116" s="15"/>
      <c r="G116" s="15"/>
      <c r="H116" s="15"/>
    </row>
    <row r="117" spans="6:8" s="61" customFormat="1" ht="15" customHeight="1">
      <c r="F117" s="15"/>
      <c r="G117" s="15"/>
      <c r="H117" s="15"/>
    </row>
    <row r="118" spans="6:8" s="61" customFormat="1" ht="15" customHeight="1">
      <c r="F118" s="15"/>
      <c r="G118" s="15"/>
      <c r="H118" s="15"/>
    </row>
    <row r="119" spans="6:8" s="61" customFormat="1" ht="15" customHeight="1">
      <c r="F119" s="15"/>
      <c r="G119" s="15"/>
      <c r="H119" s="15"/>
    </row>
    <row r="120" spans="6:8" s="61" customFormat="1" ht="15" customHeight="1">
      <c r="F120" s="15"/>
      <c r="G120" s="15"/>
      <c r="H120" s="15"/>
    </row>
    <row r="121" spans="6:8" s="61" customFormat="1" ht="15" customHeight="1">
      <c r="F121" s="15"/>
      <c r="G121" s="15"/>
      <c r="H121" s="15"/>
    </row>
    <row r="122" spans="6:8" s="61" customFormat="1" ht="15" customHeight="1">
      <c r="F122" s="15"/>
      <c r="G122" s="15"/>
      <c r="H122" s="15"/>
    </row>
    <row r="123" spans="6:8" s="61" customFormat="1" ht="15" customHeight="1">
      <c r="F123" s="15"/>
      <c r="G123" s="15"/>
      <c r="H123" s="15"/>
    </row>
    <row r="124" spans="6:8" s="61" customFormat="1" ht="15" customHeight="1">
      <c r="F124" s="15"/>
      <c r="G124" s="15"/>
      <c r="H124" s="15"/>
    </row>
    <row r="125" spans="6:8" s="61" customFormat="1" ht="15" customHeight="1">
      <c r="F125" s="15"/>
      <c r="G125" s="15"/>
      <c r="H125" s="15"/>
    </row>
    <row r="126" spans="6:8" s="61" customFormat="1" ht="15" customHeight="1">
      <c r="F126" s="15"/>
      <c r="G126" s="15"/>
      <c r="H126" s="15"/>
    </row>
    <row r="127" spans="6:8" s="61" customFormat="1" ht="15" customHeight="1">
      <c r="F127" s="15"/>
      <c r="G127" s="15"/>
      <c r="H127" s="15"/>
    </row>
    <row r="128" spans="6:8" s="61" customFormat="1" ht="15" customHeight="1">
      <c r="F128" s="15"/>
      <c r="G128" s="15"/>
      <c r="H128" s="15"/>
    </row>
    <row r="129" spans="6:8" s="61" customFormat="1" ht="15" customHeight="1">
      <c r="F129" s="15"/>
      <c r="G129" s="15"/>
      <c r="H129" s="15"/>
    </row>
    <row r="130" spans="6:8" s="61" customFormat="1" ht="15" customHeight="1">
      <c r="F130" s="15"/>
      <c r="G130" s="15"/>
      <c r="H130" s="15"/>
    </row>
    <row r="131" spans="6:8" s="61" customFormat="1" ht="15" customHeight="1">
      <c r="F131" s="15"/>
      <c r="G131" s="15"/>
      <c r="H131" s="15"/>
    </row>
  </sheetData>
  <sheetProtection/>
  <mergeCells count="2">
    <mergeCell ref="A1:L3"/>
    <mergeCell ref="A4:L4"/>
  </mergeCells>
  <dataValidations count="1">
    <dataValidation type="list" allowBlank="1" showInputMessage="1" showErrorMessage="1" sqref="H17:H21 J11:L16">
      <formula1>$O$4:$O$10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49"/>
  <sheetViews>
    <sheetView zoomScale="75" zoomScaleNormal="75" zoomScalePageLayoutView="0" workbookViewId="0" topLeftCell="A1">
      <selection activeCell="A1" sqref="A1"/>
    </sheetView>
  </sheetViews>
  <sheetFormatPr defaultColWidth="11.421875" defaultRowHeight="13.5"/>
  <cols>
    <col min="1" max="1" width="23.8515625" style="1" customWidth="1"/>
    <col min="2" max="3" width="19.8515625" style="2" customWidth="1"/>
    <col min="4" max="4" width="14.00390625" style="2" customWidth="1"/>
    <col min="5" max="5" width="12.8515625" style="2" customWidth="1"/>
    <col min="6" max="6" width="11.421875" style="2" customWidth="1"/>
    <col min="7" max="7" width="8.00390625" style="2" bestFit="1" customWidth="1"/>
    <col min="8" max="8" width="10.57421875" style="2" hidden="1" customWidth="1"/>
    <col min="9" max="9" width="12.140625" style="2" bestFit="1" customWidth="1"/>
    <col min="10" max="10" width="14.57421875" style="2" customWidth="1"/>
    <col min="11" max="11" width="17.28125" style="2" customWidth="1"/>
    <col min="12" max="12" width="19.8515625" style="2" customWidth="1"/>
    <col min="13" max="13" width="0" style="2" hidden="1" customWidth="1"/>
    <col min="14" max="19" width="11.421875" style="2" customWidth="1"/>
    <col min="20" max="21" width="0" style="2" hidden="1" customWidth="1"/>
    <col min="22" max="16384" width="11.421875" style="2" customWidth="1"/>
  </cols>
  <sheetData>
    <row r="1" ht="13.5" thickBot="1"/>
    <row r="2" spans="1:13" ht="13.5" thickBot="1">
      <c r="A2" s="392" t="s">
        <v>120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4"/>
      <c r="M2" s="3"/>
    </row>
    <row r="3" spans="1:12" s="19" customFormat="1" ht="31.5" customHeight="1">
      <c r="A3" s="390" t="s">
        <v>119</v>
      </c>
      <c r="B3" s="388" t="s">
        <v>70</v>
      </c>
      <c r="C3" s="388" t="s">
        <v>121</v>
      </c>
      <c r="D3" s="388" t="s">
        <v>56</v>
      </c>
      <c r="E3" s="388" t="s">
        <v>91</v>
      </c>
      <c r="F3" s="388" t="s">
        <v>99</v>
      </c>
      <c r="G3" s="388"/>
      <c r="H3" s="388"/>
      <c r="I3" s="388"/>
      <c r="J3" s="388"/>
      <c r="K3" s="388" t="s">
        <v>93</v>
      </c>
      <c r="L3" s="396" t="s">
        <v>118</v>
      </c>
    </row>
    <row r="4" spans="1:13" s="19" customFormat="1" ht="27.75" customHeight="1" thickBot="1">
      <c r="A4" s="391"/>
      <c r="B4" s="389"/>
      <c r="C4" s="389"/>
      <c r="D4" s="389"/>
      <c r="E4" s="389"/>
      <c r="F4" s="33" t="s">
        <v>97</v>
      </c>
      <c r="G4" s="33" t="s">
        <v>98</v>
      </c>
      <c r="H4" s="33"/>
      <c r="I4" s="33" t="s">
        <v>92</v>
      </c>
      <c r="J4" s="34" t="s">
        <v>107</v>
      </c>
      <c r="K4" s="389"/>
      <c r="L4" s="397"/>
      <c r="M4" s="20" t="s">
        <v>57</v>
      </c>
    </row>
    <row r="5" spans="1:21" ht="13.5" customHeight="1">
      <c r="A5" s="395"/>
      <c r="B5" s="384"/>
      <c r="C5" s="28"/>
      <c r="D5" s="17"/>
      <c r="E5" s="17"/>
      <c r="F5" s="17"/>
      <c r="G5" s="17"/>
      <c r="H5" s="17">
        <f aca="true" t="shared" si="0" ref="H5:H19">F5*G5</f>
        <v>0</v>
      </c>
      <c r="I5" s="17" t="e">
        <f aca="true" t="shared" si="1" ref="I5:I19">LOOKUP(H5,$G$44:$G$49,$H$44:$H$49)</f>
        <v>#N/A</v>
      </c>
      <c r="J5" s="16" t="str">
        <f aca="true" t="shared" si="2" ref="J5:J19">IF(H5&lt;3,"3",IF(H5&gt;5,"1",IF(OR(H5=3,H5=4),"2")))</f>
        <v>3</v>
      </c>
      <c r="K5" s="17">
        <f>(E5+J5)</f>
        <v>3</v>
      </c>
      <c r="L5" s="32" t="str">
        <f>IF(K5&lt;=1.5,"IMPLEMENTE",IF(K5&gt;1.5,"REPLANTE CONTROL"))</f>
        <v>REPLANTE CONTROL</v>
      </c>
      <c r="M5" s="5" t="s">
        <v>58</v>
      </c>
      <c r="T5" s="8" t="s">
        <v>71</v>
      </c>
      <c r="U5" s="8" t="s">
        <v>73</v>
      </c>
    </row>
    <row r="6" spans="1:21" ht="13.5" customHeight="1">
      <c r="A6" s="383"/>
      <c r="B6" s="385"/>
      <c r="C6" s="4"/>
      <c r="D6" s="4"/>
      <c r="E6" s="4"/>
      <c r="F6" s="4"/>
      <c r="G6" s="4"/>
      <c r="H6" s="4">
        <f t="shared" si="0"/>
        <v>0</v>
      </c>
      <c r="I6" s="4" t="e">
        <f t="shared" si="1"/>
        <v>#N/A</v>
      </c>
      <c r="J6" s="22" t="str">
        <f t="shared" si="2"/>
        <v>3</v>
      </c>
      <c r="K6" s="4">
        <f aca="true" t="shared" si="3" ref="K6:K19">(E6+J6)</f>
        <v>3</v>
      </c>
      <c r="L6" s="32" t="str">
        <f aca="true" t="shared" si="4" ref="L6:L19">IF(K6&lt;=1.5,"IMPLEMENTE",IF(K6&gt;1.5,"REPLANTE CONTROL"))</f>
        <v>REPLANTE CONTROL</v>
      </c>
      <c r="T6" s="8" t="s">
        <v>72</v>
      </c>
      <c r="U6" s="8" t="s">
        <v>74</v>
      </c>
    </row>
    <row r="7" spans="1:21" ht="13.5" customHeight="1">
      <c r="A7" s="383"/>
      <c r="B7" s="385"/>
      <c r="C7" s="4"/>
      <c r="D7" s="4"/>
      <c r="E7" s="4"/>
      <c r="F7" s="4"/>
      <c r="G7" s="4"/>
      <c r="H7" s="4">
        <f t="shared" si="0"/>
        <v>0</v>
      </c>
      <c r="I7" s="4" t="e">
        <f t="shared" si="1"/>
        <v>#N/A</v>
      </c>
      <c r="J7" s="22" t="str">
        <f t="shared" si="2"/>
        <v>3</v>
      </c>
      <c r="K7" s="4">
        <f t="shared" si="3"/>
        <v>3</v>
      </c>
      <c r="L7" s="32" t="str">
        <f t="shared" si="4"/>
        <v>REPLANTE CONTROL</v>
      </c>
      <c r="M7" s="2" t="s">
        <v>59</v>
      </c>
      <c r="U7" s="8" t="s">
        <v>75</v>
      </c>
    </row>
    <row r="8" spans="1:13" ht="13.5" customHeight="1">
      <c r="A8" s="383"/>
      <c r="B8" s="386"/>
      <c r="C8" s="27"/>
      <c r="D8" s="29"/>
      <c r="E8" s="29"/>
      <c r="F8" s="4"/>
      <c r="G8" s="4"/>
      <c r="H8" s="4">
        <f t="shared" si="0"/>
        <v>0</v>
      </c>
      <c r="I8" s="4" t="e">
        <f t="shared" si="1"/>
        <v>#N/A</v>
      </c>
      <c r="J8" s="22" t="str">
        <f t="shared" si="2"/>
        <v>3</v>
      </c>
      <c r="K8" s="4">
        <f t="shared" si="3"/>
        <v>3</v>
      </c>
      <c r="L8" s="32" t="str">
        <f t="shared" si="4"/>
        <v>REPLANTE CONTROL</v>
      </c>
      <c r="M8" s="2" t="s">
        <v>60</v>
      </c>
    </row>
    <row r="9" spans="1:13" ht="13.5" customHeight="1">
      <c r="A9" s="383"/>
      <c r="B9" s="387"/>
      <c r="C9" s="24"/>
      <c r="D9" s="29"/>
      <c r="E9" s="29"/>
      <c r="F9" s="4"/>
      <c r="G9" s="4"/>
      <c r="H9" s="4">
        <f t="shared" si="0"/>
        <v>0</v>
      </c>
      <c r="I9" s="4" t="e">
        <f t="shared" si="1"/>
        <v>#N/A</v>
      </c>
      <c r="J9" s="22" t="str">
        <f t="shared" si="2"/>
        <v>3</v>
      </c>
      <c r="K9" s="4">
        <f t="shared" si="3"/>
        <v>3</v>
      </c>
      <c r="L9" s="32" t="str">
        <f t="shared" si="4"/>
        <v>REPLANTE CONTROL</v>
      </c>
      <c r="M9" s="2" t="s">
        <v>61</v>
      </c>
    </row>
    <row r="10" spans="1:12" ht="13.5" customHeight="1">
      <c r="A10" s="383"/>
      <c r="B10" s="387"/>
      <c r="C10" s="24"/>
      <c r="D10" s="29"/>
      <c r="E10" s="29"/>
      <c r="F10" s="4"/>
      <c r="G10" s="4"/>
      <c r="H10" s="4">
        <f t="shared" si="0"/>
        <v>0</v>
      </c>
      <c r="I10" s="4" t="e">
        <f t="shared" si="1"/>
        <v>#N/A</v>
      </c>
      <c r="J10" s="22" t="str">
        <f t="shared" si="2"/>
        <v>3</v>
      </c>
      <c r="K10" s="4">
        <f t="shared" si="3"/>
        <v>3</v>
      </c>
      <c r="L10" s="32" t="str">
        <f t="shared" si="4"/>
        <v>REPLANTE CONTROL</v>
      </c>
    </row>
    <row r="11" spans="1:13" ht="13.5" customHeight="1">
      <c r="A11" s="383"/>
      <c r="B11" s="399"/>
      <c r="C11" s="26"/>
      <c r="D11" s="4"/>
      <c r="E11" s="4"/>
      <c r="F11" s="4"/>
      <c r="G11" s="4"/>
      <c r="H11" s="4">
        <f t="shared" si="0"/>
        <v>0</v>
      </c>
      <c r="I11" s="4" t="e">
        <f t="shared" si="1"/>
        <v>#N/A</v>
      </c>
      <c r="J11" s="22" t="str">
        <f t="shared" si="2"/>
        <v>3</v>
      </c>
      <c r="K11" s="4">
        <f t="shared" si="3"/>
        <v>3</v>
      </c>
      <c r="L11" s="32" t="str">
        <f t="shared" si="4"/>
        <v>REPLANTE CONTROL</v>
      </c>
      <c r="M11" s="2" t="s">
        <v>62</v>
      </c>
    </row>
    <row r="12" spans="1:13" ht="13.5" customHeight="1">
      <c r="A12" s="383"/>
      <c r="B12" s="385"/>
      <c r="C12" s="4"/>
      <c r="D12" s="4"/>
      <c r="E12" s="4"/>
      <c r="F12" s="4"/>
      <c r="G12" s="4"/>
      <c r="H12" s="4">
        <f t="shared" si="0"/>
        <v>0</v>
      </c>
      <c r="I12" s="4" t="e">
        <f t="shared" si="1"/>
        <v>#N/A</v>
      </c>
      <c r="J12" s="22" t="str">
        <f t="shared" si="2"/>
        <v>3</v>
      </c>
      <c r="K12" s="4">
        <f t="shared" si="3"/>
        <v>3</v>
      </c>
      <c r="L12" s="32" t="str">
        <f t="shared" si="4"/>
        <v>REPLANTE CONTROL</v>
      </c>
      <c r="M12" s="2" t="s">
        <v>63</v>
      </c>
    </row>
    <row r="13" spans="1:13" ht="13.5" customHeight="1">
      <c r="A13" s="383"/>
      <c r="B13" s="385"/>
      <c r="C13" s="4"/>
      <c r="D13" s="4"/>
      <c r="E13" s="4"/>
      <c r="F13" s="4"/>
      <c r="G13" s="4"/>
      <c r="H13" s="4">
        <f t="shared" si="0"/>
        <v>0</v>
      </c>
      <c r="I13" s="4" t="e">
        <f t="shared" si="1"/>
        <v>#N/A</v>
      </c>
      <c r="J13" s="22" t="str">
        <f t="shared" si="2"/>
        <v>3</v>
      </c>
      <c r="K13" s="4">
        <f t="shared" si="3"/>
        <v>3</v>
      </c>
      <c r="L13" s="32" t="str">
        <f t="shared" si="4"/>
        <v>REPLANTE CONTROL</v>
      </c>
      <c r="M13" s="2" t="s">
        <v>64</v>
      </c>
    </row>
    <row r="14" spans="1:12" ht="13.5" customHeight="1">
      <c r="A14" s="383"/>
      <c r="B14" s="399"/>
      <c r="C14" s="26"/>
      <c r="D14" s="29"/>
      <c r="E14" s="29"/>
      <c r="F14" s="4"/>
      <c r="G14" s="4"/>
      <c r="H14" s="4">
        <f t="shared" si="0"/>
        <v>0</v>
      </c>
      <c r="I14" s="4" t="e">
        <f t="shared" si="1"/>
        <v>#N/A</v>
      </c>
      <c r="J14" s="22" t="str">
        <f t="shared" si="2"/>
        <v>3</v>
      </c>
      <c r="K14" s="4">
        <f t="shared" si="3"/>
        <v>3</v>
      </c>
      <c r="L14" s="32" t="str">
        <f t="shared" si="4"/>
        <v>REPLANTE CONTROL</v>
      </c>
    </row>
    <row r="15" spans="1:12" ht="13.5" customHeight="1">
      <c r="A15" s="383"/>
      <c r="B15" s="385"/>
      <c r="C15" s="4"/>
      <c r="D15" s="29"/>
      <c r="E15" s="29"/>
      <c r="F15" s="4"/>
      <c r="G15" s="4"/>
      <c r="H15" s="4">
        <f t="shared" si="0"/>
        <v>0</v>
      </c>
      <c r="I15" s="4" t="e">
        <f t="shared" si="1"/>
        <v>#N/A</v>
      </c>
      <c r="J15" s="22" t="str">
        <f t="shared" si="2"/>
        <v>3</v>
      </c>
      <c r="K15" s="4">
        <f t="shared" si="3"/>
        <v>3</v>
      </c>
      <c r="L15" s="32" t="str">
        <f t="shared" si="4"/>
        <v>REPLANTE CONTROL</v>
      </c>
    </row>
    <row r="16" spans="1:12" ht="13.5" customHeight="1">
      <c r="A16" s="383"/>
      <c r="B16" s="385"/>
      <c r="C16" s="4"/>
      <c r="D16" s="29"/>
      <c r="E16" s="29"/>
      <c r="F16" s="4"/>
      <c r="G16" s="4"/>
      <c r="H16" s="4">
        <f t="shared" si="0"/>
        <v>0</v>
      </c>
      <c r="I16" s="4" t="e">
        <f t="shared" si="1"/>
        <v>#N/A</v>
      </c>
      <c r="J16" s="22" t="str">
        <f t="shared" si="2"/>
        <v>3</v>
      </c>
      <c r="K16" s="4">
        <f t="shared" si="3"/>
        <v>3</v>
      </c>
      <c r="L16" s="32" t="str">
        <f t="shared" si="4"/>
        <v>REPLANTE CONTROL</v>
      </c>
    </row>
    <row r="17" spans="1:13" ht="13.5" customHeight="1">
      <c r="A17" s="383"/>
      <c r="B17" s="399"/>
      <c r="C17" s="26"/>
      <c r="D17" s="29"/>
      <c r="E17" s="29"/>
      <c r="F17" s="4"/>
      <c r="G17" s="4"/>
      <c r="H17" s="4">
        <f t="shared" si="0"/>
        <v>0</v>
      </c>
      <c r="I17" s="4" t="e">
        <f t="shared" si="1"/>
        <v>#N/A</v>
      </c>
      <c r="J17" s="22" t="str">
        <f t="shared" si="2"/>
        <v>3</v>
      </c>
      <c r="K17" s="4">
        <f t="shared" si="3"/>
        <v>3</v>
      </c>
      <c r="L17" s="32" t="str">
        <f t="shared" si="4"/>
        <v>REPLANTE CONTROL</v>
      </c>
      <c r="M17" s="2" t="s">
        <v>65</v>
      </c>
    </row>
    <row r="18" spans="1:13" ht="13.5" customHeight="1">
      <c r="A18" s="383"/>
      <c r="B18" s="385"/>
      <c r="C18" s="4"/>
      <c r="D18" s="29"/>
      <c r="E18" s="29"/>
      <c r="F18" s="4"/>
      <c r="G18" s="4"/>
      <c r="H18" s="4">
        <f t="shared" si="0"/>
        <v>0</v>
      </c>
      <c r="I18" s="4" t="e">
        <f t="shared" si="1"/>
        <v>#N/A</v>
      </c>
      <c r="J18" s="22" t="str">
        <f t="shared" si="2"/>
        <v>3</v>
      </c>
      <c r="K18" s="4">
        <f t="shared" si="3"/>
        <v>3</v>
      </c>
      <c r="L18" s="32" t="str">
        <f t="shared" si="4"/>
        <v>REPLANTE CONTROL</v>
      </c>
      <c r="M18" s="2" t="s">
        <v>66</v>
      </c>
    </row>
    <row r="19" spans="1:12" ht="14.25" customHeight="1" thickBot="1">
      <c r="A19" s="398"/>
      <c r="B19" s="400"/>
      <c r="C19" s="25"/>
      <c r="D19" s="30"/>
      <c r="E19" s="30"/>
      <c r="F19" s="25"/>
      <c r="G19" s="25"/>
      <c r="H19" s="25">
        <f t="shared" si="0"/>
        <v>0</v>
      </c>
      <c r="I19" s="25" t="e">
        <f t="shared" si="1"/>
        <v>#N/A</v>
      </c>
      <c r="J19" s="31" t="str">
        <f t="shared" si="2"/>
        <v>3</v>
      </c>
      <c r="K19" s="25">
        <f t="shared" si="3"/>
        <v>3</v>
      </c>
      <c r="L19" s="32" t="str">
        <f t="shared" si="4"/>
        <v>REPLANTE CONTROL</v>
      </c>
    </row>
    <row r="20" spans="1:25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 t="s">
        <v>67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 t="s">
        <v>68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 t="s">
        <v>69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11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</row>
    <row r="44" spans="4:9" ht="12.75">
      <c r="D44" s="8" t="s">
        <v>103</v>
      </c>
      <c r="G44" s="2">
        <v>1</v>
      </c>
      <c r="H44" s="8" t="s">
        <v>108</v>
      </c>
      <c r="I44" s="21">
        <v>3</v>
      </c>
    </row>
    <row r="45" spans="1:9" ht="12.75">
      <c r="A45" s="23" t="s">
        <v>71</v>
      </c>
      <c r="B45" s="18" t="s">
        <v>95</v>
      </c>
      <c r="C45" s="18"/>
      <c r="D45" s="8" t="s">
        <v>100</v>
      </c>
      <c r="E45" s="8">
        <v>3</v>
      </c>
      <c r="G45" s="2">
        <v>2</v>
      </c>
      <c r="H45" s="8" t="s">
        <v>106</v>
      </c>
      <c r="I45" s="21">
        <v>3</v>
      </c>
    </row>
    <row r="46" spans="1:9" ht="25.5">
      <c r="A46" s="23" t="s">
        <v>72</v>
      </c>
      <c r="B46" s="18" t="s">
        <v>94</v>
      </c>
      <c r="C46" s="18"/>
      <c r="D46" s="8" t="s">
        <v>101</v>
      </c>
      <c r="E46" s="8">
        <v>2</v>
      </c>
      <c r="G46" s="2">
        <v>3</v>
      </c>
      <c r="H46" s="8" t="s">
        <v>104</v>
      </c>
      <c r="I46" s="21">
        <v>2</v>
      </c>
    </row>
    <row r="47" spans="2:9" ht="25.5">
      <c r="B47" s="18" t="s">
        <v>96</v>
      </c>
      <c r="C47" s="18"/>
      <c r="D47" s="8" t="s">
        <v>102</v>
      </c>
      <c r="E47" s="8">
        <v>1</v>
      </c>
      <c r="G47" s="2">
        <v>4</v>
      </c>
      <c r="H47" s="8" t="s">
        <v>104</v>
      </c>
      <c r="I47" s="21">
        <v>2</v>
      </c>
    </row>
    <row r="48" spans="5:9" ht="12.75">
      <c r="E48" s="8"/>
      <c r="G48" s="2">
        <v>6</v>
      </c>
      <c r="H48" s="8" t="s">
        <v>105</v>
      </c>
      <c r="I48" s="21">
        <v>1</v>
      </c>
    </row>
    <row r="49" spans="7:9" ht="12.75">
      <c r="G49" s="2">
        <v>9</v>
      </c>
      <c r="H49" s="8" t="s">
        <v>109</v>
      </c>
      <c r="I49" s="21">
        <v>1</v>
      </c>
    </row>
  </sheetData>
  <sheetProtection/>
  <mergeCells count="19">
    <mergeCell ref="A11:A13"/>
    <mergeCell ref="A17:A19"/>
    <mergeCell ref="A14:A16"/>
    <mergeCell ref="B14:B16"/>
    <mergeCell ref="B11:B13"/>
    <mergeCell ref="B17:B19"/>
    <mergeCell ref="A2:L2"/>
    <mergeCell ref="A5:A7"/>
    <mergeCell ref="K3:K4"/>
    <mergeCell ref="L3:L4"/>
    <mergeCell ref="D3:D4"/>
    <mergeCell ref="B3:B4"/>
    <mergeCell ref="C3:C4"/>
    <mergeCell ref="A8:A10"/>
    <mergeCell ref="B5:B7"/>
    <mergeCell ref="B8:B10"/>
    <mergeCell ref="F3:J3"/>
    <mergeCell ref="E3:E4"/>
    <mergeCell ref="A3:A4"/>
  </mergeCells>
  <dataValidations count="6">
    <dataValidation type="list" allowBlank="1" showInputMessage="1" showErrorMessage="1" sqref="E20:K30">
      <formula1>$M$20:$M$22</formula1>
    </dataValidation>
    <dataValidation type="list" allowBlank="1" showInputMessage="1" showErrorMessage="1" promptTitle="BENEFICIO" prompt="ALTO    = 3&#10;MEDIO  = 2&#10;BAJO    = 1" sqref="F5:F19">
      <formula1>#REF!</formula1>
    </dataValidation>
    <dataValidation type="list" allowBlank="1" showInputMessage="1" showErrorMessage="1" promptTitle="COSTO" prompt="ALTO    = 1&#10;MEDIO  = 2&#10;BAJO    = 3" sqref="G5:G19">
      <formula1>$E$45:$E$47</formula1>
    </dataValidation>
    <dataValidation type="list" allowBlank="1" showInputMessage="1" showErrorMessage="1" promptTitle="EFICACIA" prompt="Control no efectivo                           3&#10;Control efectivo, no documentado   2&#10;Control efectivo documenta             1" sqref="E6:E19">
      <formula1>#REF!</formula1>
    </dataValidation>
    <dataValidation type="list" allowBlank="1" showInputMessage="1" showErrorMessage="1" promptTitle="EFICACIA" prompt="Control no efectivo 3&#10;Control efectivo, no documentado    2&#10;Control efectivo documentado          1" sqref="E5">
      <formula1>#REF!</formula1>
    </dataValidation>
    <dataValidation type="list" allowBlank="1" showInputMessage="1" showErrorMessage="1" sqref="D5:D30 D3">
      <formula1>$M$7:$M$9</formula1>
    </dataValidation>
  </dataValidations>
  <printOptions/>
  <pageMargins left="0.65" right="0.44" top="0.61" bottom="0.62" header="0" footer="0"/>
  <pageSetup horizontalDpi="200" verticalDpi="2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INALCEC</Manager>
  <Company>INALCEC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A. Ortegón Molano</dc:creator>
  <cp:keywords/>
  <dc:description/>
  <cp:lastModifiedBy>almacen</cp:lastModifiedBy>
  <cp:lastPrinted>2008-12-19T14:29:03Z</cp:lastPrinted>
  <dcterms:created xsi:type="dcterms:W3CDTF">2007-01-17T17:11:12Z</dcterms:created>
  <dcterms:modified xsi:type="dcterms:W3CDTF">2013-02-28T22:28:00Z</dcterms:modified>
  <cp:category/>
  <cp:version/>
  <cp:contentType/>
  <cp:contentStatus/>
</cp:coreProperties>
</file>