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10" tabRatio="599" activeTab="0"/>
  </bookViews>
  <sheets>
    <sheet name="ANEX02" sheetId="1" r:id="rId1"/>
  </sheets>
  <definedNames>
    <definedName name="_xlnm.Print_Titles" localSheetId="0">'ANEX02'!$1:$8</definedName>
  </definedNames>
  <calcPr fullCalcOnLoad="1"/>
</workbook>
</file>

<file path=xl/sharedStrings.xml><?xml version="1.0" encoding="utf-8"?>
<sst xmlns="http://schemas.openxmlformats.org/spreadsheetml/2006/main" count="95" uniqueCount="91">
  <si>
    <t>BALANCE GENERAL</t>
  </si>
  <si>
    <t>(Cifras en miles de pesos)</t>
  </si>
  <si>
    <t>Código</t>
  </si>
  <si>
    <t>ACTIVO</t>
  </si>
  <si>
    <t>PASIVO</t>
  </si>
  <si>
    <t>Efectivo</t>
  </si>
  <si>
    <t>Inversiones</t>
  </si>
  <si>
    <t>Rentas por cobrar</t>
  </si>
  <si>
    <t>Obligaciones financieras</t>
  </si>
  <si>
    <t>Deudores</t>
  </si>
  <si>
    <t>Cuentas por pagar</t>
  </si>
  <si>
    <t>Obligaciones laborales</t>
  </si>
  <si>
    <t>Otros activos</t>
  </si>
  <si>
    <t>Otros pasivos</t>
  </si>
  <si>
    <t>Propiedades, planta y equipo</t>
  </si>
  <si>
    <t>Bienes de beneficio y uso público</t>
  </si>
  <si>
    <t>PATRIMONIO (7)</t>
  </si>
  <si>
    <t>Hacienda pública</t>
  </si>
  <si>
    <t>Caja</t>
  </si>
  <si>
    <t>Bancos y corporaciones</t>
  </si>
  <si>
    <t>Vigencia actual</t>
  </si>
  <si>
    <t>Vigencia anterior</t>
  </si>
  <si>
    <t>Adquisicion bienes y servicios nales.</t>
  </si>
  <si>
    <t>Acreedores</t>
  </si>
  <si>
    <t>Retención en la fuente e impuesto de tiembre</t>
  </si>
  <si>
    <t>Impuesto al valor agregado</t>
  </si>
  <si>
    <t>Salarios y prestaciones sociales</t>
  </si>
  <si>
    <t>Pensiones por pagar</t>
  </si>
  <si>
    <t>Bienes entregados a terceros</t>
  </si>
  <si>
    <t>Bienes de arte y cultura</t>
  </si>
  <si>
    <t>Intangibles</t>
  </si>
  <si>
    <t>Amortización acumulada de intangibles</t>
  </si>
  <si>
    <t>Recaudos a favor de terceros</t>
  </si>
  <si>
    <t>Valorizaciones</t>
  </si>
  <si>
    <t>Terrenos</t>
  </si>
  <si>
    <t>Edificaciones</t>
  </si>
  <si>
    <t>Plantas y ductos</t>
  </si>
  <si>
    <t>Redes, líneas y cables</t>
  </si>
  <si>
    <t>Maquinaria y equipo</t>
  </si>
  <si>
    <t>Equipo médico y científico</t>
  </si>
  <si>
    <t>Muebles, enseres y equipos de oficina</t>
  </si>
  <si>
    <t>Equipos de comunicación y computación</t>
  </si>
  <si>
    <t>Equipo de transporte, tracción y elevac.</t>
  </si>
  <si>
    <t>Equipo de comedor, cocina, desp. y hotele.</t>
  </si>
  <si>
    <t>Depreciación acumulada</t>
  </si>
  <si>
    <t>Bienes históricos y culturales</t>
  </si>
  <si>
    <t>Amort. acum. de bienes de uso público</t>
  </si>
  <si>
    <t>Capital fiscal</t>
  </si>
  <si>
    <t>Resultados del ejercicio</t>
  </si>
  <si>
    <t>Superávit por valorización</t>
  </si>
  <si>
    <t>MUNICIPIO DE MIRANDA - CAUCA</t>
  </si>
  <si>
    <t>Ingresos no tributarios</t>
  </si>
  <si>
    <t>Bienes muebles en bodega</t>
  </si>
  <si>
    <t>Inversiones patrimoniales</t>
  </si>
  <si>
    <t xml:space="preserve">Materiales </t>
  </si>
  <si>
    <t>TOTAL PASIVO</t>
  </si>
  <si>
    <t>PASIVO + PATRIMONIO</t>
  </si>
  <si>
    <t>Municipio de Miranda Cauca</t>
  </si>
  <si>
    <t>Republica de Colombia</t>
  </si>
  <si>
    <t>TOTAL ACTIVO</t>
  </si>
  <si>
    <t>operaciones Financieras</t>
  </si>
  <si>
    <t>Provisiones,agota., Depreciaciones</t>
  </si>
  <si>
    <t>Litigios y menismos alternativos</t>
  </si>
  <si>
    <t>Responsabilidades Contigenciales</t>
  </si>
  <si>
    <t xml:space="preserve">CUENTAS DE ORDEN ACREEDORAS </t>
  </si>
  <si>
    <t xml:space="preserve">CUENTAS DE ORDEN DEUDORAS </t>
  </si>
  <si>
    <t>Depositos entregados en Garantia</t>
  </si>
  <si>
    <t>Otros Deudores</t>
  </si>
  <si>
    <t>Bienes de uso público en construccion</t>
  </si>
  <si>
    <t>Bienes de uso público en uso</t>
  </si>
  <si>
    <t xml:space="preserve">Subsidios Asignados </t>
  </si>
  <si>
    <t>ANEXO No. 2</t>
  </si>
  <si>
    <t xml:space="preserve">             Alcalde Municipal</t>
  </si>
  <si>
    <t>Transferencias por cobrar</t>
  </si>
  <si>
    <t>Reserva Financiera Actuarial</t>
  </si>
  <si>
    <t>Impuestos, Contribuciones y tasas por pagar</t>
  </si>
  <si>
    <t>Administracion  y prestacion de servicios</t>
  </si>
  <si>
    <t>PASIVO ESTIMADO</t>
  </si>
  <si>
    <t>Provision para pensiones</t>
  </si>
  <si>
    <t>Superávit por el metodo de participacion</t>
  </si>
  <si>
    <t>Contador Publico</t>
  </si>
  <si>
    <t>DICIEMBRE/11</t>
  </si>
  <si>
    <t>COMPARATIVOS A 31 DE DICIEMBRE DE 2012 - Y DICIEMBRE 31 DE 2011</t>
  </si>
  <si>
    <t>DICIEMBRE/12</t>
  </si>
  <si>
    <t>JHON JAIRO CABAL CAICEDO</t>
  </si>
  <si>
    <t>T.P. 70805-T</t>
  </si>
  <si>
    <t>WALTER ZUÑIGA BARONA</t>
  </si>
  <si>
    <t>Inversiones administracion de liquidez</t>
  </si>
  <si>
    <t>Intereses por pagar</t>
  </si>
  <si>
    <t>Creditos judiciales</t>
  </si>
  <si>
    <t>Provision para contingencias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</si>
</sst>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_-* #,##0.000_-;\-* #,##0.000_-;_-* &quot;-&quot;??_-;_-@_-"/>
    <numFmt numFmtId="201" formatCode="_-* #,##0.0_-;\-* #,##0.0_-;_-* &quot;-&quot;??_-;_-@_-"/>
    <numFmt numFmtId="202" formatCode="_-* #,##0_-;\-* #,##0_-;_-* &quot;-&quot;??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name val="Century Gothic"/>
      <family val="2"/>
    </font>
    <font>
      <sz val="12"/>
      <name val="Arial"/>
      <family val="0"/>
    </font>
    <font>
      <sz val="12"/>
      <name val="Century Gothic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202" fontId="1" fillId="0" borderId="0" xfId="47" applyNumberFormat="1" applyFont="1" applyFill="1" applyAlignment="1" applyProtection="1">
      <alignment horizontal="centerContinuous"/>
      <protection locked="0"/>
    </xf>
    <xf numFmtId="202" fontId="0" fillId="0" borderId="0" xfId="47" applyNumberFormat="1" applyFont="1" applyFill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right" indent="6"/>
      <protection locked="0"/>
    </xf>
    <xf numFmtId="202" fontId="0" fillId="0" borderId="0" xfId="47" applyNumberFormat="1" applyFont="1" applyFill="1" applyBorder="1" applyAlignment="1" applyProtection="1">
      <alignment/>
      <protection locked="0"/>
    </xf>
    <xf numFmtId="202" fontId="0" fillId="0" borderId="0" xfId="47" applyNumberFormat="1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02" fontId="1" fillId="0" borderId="0" xfId="47" applyNumberFormat="1" applyFont="1" applyFill="1" applyAlignment="1" applyProtection="1">
      <alignment horizontal="centerContinuous"/>
      <protection locked="0"/>
    </xf>
    <xf numFmtId="202" fontId="1" fillId="0" borderId="0" xfId="47" applyNumberFormat="1" applyFont="1" applyFill="1" applyBorder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right" indent="6"/>
      <protection locked="0"/>
    </xf>
    <xf numFmtId="0" fontId="8" fillId="0" borderId="0" xfId="0" applyFont="1" applyAlignment="1" applyProtection="1">
      <alignment horizontal="center"/>
      <protection locked="0"/>
    </xf>
    <xf numFmtId="202" fontId="1" fillId="0" borderId="0" xfId="47" applyNumberFormat="1" applyFont="1" applyFill="1" applyAlignment="1" applyProtection="1">
      <alignment horizontal="center"/>
      <protection locked="0"/>
    </xf>
    <xf numFmtId="202" fontId="1" fillId="0" borderId="0" xfId="47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 vertical="top"/>
      <protection locked="0"/>
    </xf>
    <xf numFmtId="0" fontId="4" fillId="0" borderId="0" xfId="0" applyFont="1" applyAlignment="1" applyProtection="1">
      <alignment horizontal="centerContinuous" vertical="top"/>
      <protection locked="0"/>
    </xf>
    <xf numFmtId="3" fontId="5" fillId="0" borderId="0" xfId="0" applyNumberFormat="1" applyFont="1" applyAlignment="1" applyProtection="1">
      <alignment horizontal="centerContinuous" vertical="top"/>
      <protection locked="0"/>
    </xf>
    <xf numFmtId="0" fontId="5" fillId="0" borderId="0" xfId="0" applyFont="1" applyAlignment="1" applyProtection="1">
      <alignment horizontal="centerContinuous" vertical="top"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 vertical="top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Alignment="1" applyProtection="1">
      <alignment wrapText="1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02" fontId="4" fillId="0" borderId="0" xfId="47" applyNumberFormat="1" applyFont="1" applyFill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202" fontId="1" fillId="0" borderId="0" xfId="47" applyNumberFormat="1" applyFont="1" applyFill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3" fontId="1" fillId="0" borderId="0" xfId="0" applyNumberFormat="1" applyFont="1" applyBorder="1" applyAlignment="1" applyProtection="1">
      <alignment horizontal="center" vertical="top"/>
      <protection locked="0"/>
    </xf>
    <xf numFmtId="202" fontId="1" fillId="0" borderId="0" xfId="47" applyNumberFormat="1" applyFont="1" applyFill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Sistjdzapata\e\ELEMENTOS\Imagenes en baja\escudo linea papeleria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1</xdr:col>
      <xdr:colOff>809625</xdr:colOff>
      <xdr:row>5</xdr:row>
      <xdr:rowOff>28575</xdr:rowOff>
    </xdr:to>
    <xdr:pic>
      <xdr:nvPicPr>
        <xdr:cNvPr id="1" name="Picture 1" descr="\\Sistjdzapata\e\ELEMENTOS\Imagenes en baja\escudo linea papeleria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" y="0"/>
          <a:ext cx="828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21" customWidth="1"/>
    <col min="2" max="2" width="43.140625" style="25" customWidth="1"/>
    <col min="3" max="3" width="14.140625" style="25" customWidth="1"/>
    <col min="4" max="4" width="1.28515625" style="25" customWidth="1"/>
    <col min="5" max="5" width="13.00390625" style="28" customWidth="1"/>
    <col min="6" max="6" width="4.7109375" style="28" customWidth="1"/>
    <col min="7" max="7" width="9.28125" style="21" bestFit="1" customWidth="1"/>
    <col min="8" max="8" width="45.28125" style="25" customWidth="1"/>
    <col min="9" max="9" width="13.00390625" style="25" customWidth="1"/>
    <col min="10" max="10" width="15.00390625" style="28" customWidth="1"/>
    <col min="11" max="11" width="1.7109375" style="23" customWidth="1"/>
    <col min="12" max="12" width="14.140625" style="28" customWidth="1"/>
    <col min="13" max="13" width="16.00390625" style="6" customWidth="1"/>
    <col min="14" max="14" width="15.421875" style="6" customWidth="1"/>
    <col min="15" max="16384" width="11.421875" style="6" customWidth="1"/>
  </cols>
  <sheetData>
    <row r="1" spans="1:12" ht="16.5" customHeight="1">
      <c r="A1" s="1" t="s">
        <v>71</v>
      </c>
      <c r="B1" s="2"/>
      <c r="C1" s="2"/>
      <c r="D1" s="2"/>
      <c r="E1" s="2"/>
      <c r="F1" s="2"/>
      <c r="G1" s="2"/>
      <c r="H1" s="2"/>
      <c r="I1" s="2"/>
      <c r="J1" s="3" t="s">
        <v>57</v>
      </c>
      <c r="K1" s="4"/>
      <c r="L1" s="5"/>
    </row>
    <row r="2" spans="1:12" ht="16.5" customHeight="1">
      <c r="A2" s="7" t="s">
        <v>50</v>
      </c>
      <c r="B2" s="7"/>
      <c r="C2" s="7"/>
      <c r="D2" s="7"/>
      <c r="E2" s="7"/>
      <c r="F2" s="7"/>
      <c r="G2" s="2"/>
      <c r="H2" s="2"/>
      <c r="I2" s="2"/>
      <c r="J2" s="9" t="s">
        <v>58</v>
      </c>
      <c r="K2" s="4"/>
      <c r="L2" s="5"/>
    </row>
    <row r="3" spans="1:12" ht="17.25" customHeight="1">
      <c r="A3" s="7" t="s">
        <v>0</v>
      </c>
      <c r="B3" s="7"/>
      <c r="C3" s="7"/>
      <c r="D3" s="7"/>
      <c r="E3" s="7"/>
      <c r="F3" s="7"/>
      <c r="G3" s="2"/>
      <c r="H3" s="2"/>
      <c r="I3" s="2"/>
      <c r="J3" s="10"/>
      <c r="K3" s="8"/>
      <c r="L3" s="7"/>
    </row>
    <row r="4" spans="1:12" ht="18" customHeight="1">
      <c r="A4" s="51" t="s">
        <v>82</v>
      </c>
      <c r="B4" s="51"/>
      <c r="C4" s="51"/>
      <c r="D4" s="51"/>
      <c r="E4" s="51"/>
      <c r="F4" s="51"/>
      <c r="G4" s="51"/>
      <c r="H4" s="51"/>
      <c r="I4" s="51"/>
      <c r="J4" s="11"/>
      <c r="K4" s="12"/>
      <c r="L4" s="11"/>
    </row>
    <row r="5" spans="1:12" ht="18.75" customHeight="1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48"/>
      <c r="K5" s="8"/>
      <c r="L5" s="7"/>
    </row>
    <row r="6" spans="1:12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4"/>
      <c r="L6" s="5"/>
    </row>
    <row r="7" spans="1:12" ht="18.75" customHeight="1">
      <c r="A7" s="13"/>
      <c r="B7" s="14"/>
      <c r="C7" s="14"/>
      <c r="D7" s="14"/>
      <c r="E7" s="15"/>
      <c r="F7" s="15"/>
      <c r="G7" s="16"/>
      <c r="H7" s="14"/>
      <c r="I7" s="14"/>
      <c r="J7" s="15"/>
      <c r="K7" s="15"/>
      <c r="L7" s="15"/>
    </row>
    <row r="8" spans="1:12" s="20" customFormat="1" ht="15.75">
      <c r="A8" s="17" t="s">
        <v>2</v>
      </c>
      <c r="B8" s="17" t="s">
        <v>3</v>
      </c>
      <c r="C8" s="49" t="s">
        <v>83</v>
      </c>
      <c r="D8" s="49"/>
      <c r="E8" s="49" t="s">
        <v>81</v>
      </c>
      <c r="F8" s="18"/>
      <c r="G8" s="30" t="s">
        <v>2</v>
      </c>
      <c r="H8" s="30" t="s">
        <v>4</v>
      </c>
      <c r="I8" s="49" t="str">
        <f>+C8</f>
        <v>DICIEMBRE/12</v>
      </c>
      <c r="J8" s="50" t="str">
        <f>+E8</f>
        <v>DICIEMBRE/11</v>
      </c>
      <c r="K8" s="19"/>
      <c r="L8" s="18"/>
    </row>
    <row r="9" spans="2:13" ht="17.25">
      <c r="B9" s="22" t="s">
        <v>59</v>
      </c>
      <c r="C9" s="38">
        <f>+C11+C16+C19+C23+C28+C42+C49</f>
        <v>62880730</v>
      </c>
      <c r="D9" s="38"/>
      <c r="E9" s="38">
        <f>+E11+E16+E19+E23+E28+E42+E49</f>
        <v>60155814</v>
      </c>
      <c r="F9" s="23"/>
      <c r="G9" s="36"/>
      <c r="H9" s="22" t="s">
        <v>55</v>
      </c>
      <c r="I9" s="38">
        <f>+I11+I14+I24+I28+I32</f>
        <v>20206271</v>
      </c>
      <c r="J9" s="38">
        <f>+J11+J14+J24+J28+J32</f>
        <v>20223695</v>
      </c>
      <c r="L9" s="23"/>
      <c r="M9" s="47"/>
    </row>
    <row r="10" spans="2:13" ht="16.5" customHeight="1">
      <c r="B10" s="22"/>
      <c r="C10" s="39"/>
      <c r="D10" s="39"/>
      <c r="E10" s="39"/>
      <c r="F10" s="23"/>
      <c r="G10" s="36"/>
      <c r="H10" s="22"/>
      <c r="I10" s="39"/>
      <c r="J10" s="39"/>
      <c r="L10" s="23"/>
      <c r="M10" s="47"/>
    </row>
    <row r="11" spans="1:13" ht="17.25">
      <c r="A11" s="21">
        <v>11</v>
      </c>
      <c r="B11" s="22" t="s">
        <v>5</v>
      </c>
      <c r="C11" s="38">
        <f>SUM(C12:C15)</f>
        <v>6228038</v>
      </c>
      <c r="D11" s="38"/>
      <c r="E11" s="38">
        <f>SUM(E12:E15)</f>
        <v>4530321</v>
      </c>
      <c r="F11" s="23"/>
      <c r="G11" s="42">
        <v>23</v>
      </c>
      <c r="H11" s="22" t="s">
        <v>8</v>
      </c>
      <c r="I11" s="38">
        <f>+I12</f>
        <v>3562500</v>
      </c>
      <c r="J11" s="38">
        <f>+J12</f>
        <v>3750000</v>
      </c>
      <c r="L11" s="23"/>
      <c r="M11" s="47"/>
    </row>
    <row r="12" spans="1:12" ht="17.25">
      <c r="A12" s="21">
        <v>1105</v>
      </c>
      <c r="B12" s="25" t="s">
        <v>18</v>
      </c>
      <c r="C12" s="27">
        <v>0</v>
      </c>
      <c r="D12" s="26"/>
      <c r="E12" s="26">
        <v>0</v>
      </c>
      <c r="F12" s="23"/>
      <c r="G12" s="42">
        <v>2307</v>
      </c>
      <c r="H12" s="25" t="s">
        <v>60</v>
      </c>
      <c r="I12" s="27">
        <v>3562500</v>
      </c>
      <c r="J12" s="27">
        <v>3750000</v>
      </c>
      <c r="L12" s="23"/>
    </row>
    <row r="13" spans="1:12" ht="17.25">
      <c r="A13" s="21">
        <v>1110</v>
      </c>
      <c r="B13" s="25" t="s">
        <v>19</v>
      </c>
      <c r="C13" s="27">
        <v>6228038</v>
      </c>
      <c r="D13" s="27"/>
      <c r="E13" s="27">
        <v>4530321</v>
      </c>
      <c r="F13" s="23"/>
      <c r="G13" s="42"/>
      <c r="I13" s="40"/>
      <c r="J13" s="40"/>
      <c r="L13" s="23"/>
    </row>
    <row r="14" spans="3:12" ht="17.25">
      <c r="C14" s="40"/>
      <c r="D14" s="40"/>
      <c r="E14" s="40"/>
      <c r="F14" s="23"/>
      <c r="G14" s="42">
        <v>24</v>
      </c>
      <c r="H14" s="22" t="s">
        <v>10</v>
      </c>
      <c r="I14" s="38">
        <f>+SUM(I15:I23)</f>
        <v>1484377</v>
      </c>
      <c r="J14" s="38">
        <f>+SUM(J15:J23)</f>
        <v>1063257</v>
      </c>
      <c r="L14" s="23"/>
    </row>
    <row r="15" spans="3:12" ht="17.25">
      <c r="C15" s="40"/>
      <c r="D15" s="40"/>
      <c r="E15" s="40"/>
      <c r="F15" s="23"/>
      <c r="G15" s="42">
        <v>2401</v>
      </c>
      <c r="H15" s="25" t="s">
        <v>22</v>
      </c>
      <c r="I15" s="27">
        <v>695227</v>
      </c>
      <c r="J15" s="27">
        <v>651</v>
      </c>
      <c r="L15" s="23"/>
    </row>
    <row r="16" spans="1:12" ht="17.25">
      <c r="A16" s="21">
        <v>12</v>
      </c>
      <c r="B16" s="22" t="s">
        <v>6</v>
      </c>
      <c r="C16" s="38">
        <f>SUM(C17:C18)</f>
        <v>1176481</v>
      </c>
      <c r="D16" s="38"/>
      <c r="E16" s="38">
        <f>SUM(E17:E18)</f>
        <v>976481</v>
      </c>
      <c r="F16" s="23"/>
      <c r="G16" s="42">
        <v>2422</v>
      </c>
      <c r="H16" s="25" t="s">
        <v>88</v>
      </c>
      <c r="I16" s="27">
        <v>16293</v>
      </c>
      <c r="J16" s="27">
        <v>0</v>
      </c>
      <c r="L16" s="23"/>
    </row>
    <row r="17" spans="1:12" ht="15.75" customHeight="1">
      <c r="A17" s="21">
        <v>1201</v>
      </c>
      <c r="B17" s="25" t="s">
        <v>87</v>
      </c>
      <c r="C17" s="27">
        <v>200000</v>
      </c>
      <c r="D17" s="27"/>
      <c r="E17" s="27">
        <v>0</v>
      </c>
      <c r="F17" s="23"/>
      <c r="G17" s="42">
        <v>2425</v>
      </c>
      <c r="H17" s="25" t="s">
        <v>23</v>
      </c>
      <c r="I17" s="27">
        <v>429542</v>
      </c>
      <c r="J17" s="27">
        <v>625602</v>
      </c>
      <c r="L17" s="23"/>
    </row>
    <row r="18" spans="1:12" ht="16.5" customHeight="1">
      <c r="A18" s="21">
        <v>1208</v>
      </c>
      <c r="B18" s="25" t="s">
        <v>53</v>
      </c>
      <c r="C18" s="40">
        <v>976481</v>
      </c>
      <c r="D18" s="40"/>
      <c r="E18" s="27">
        <v>976481</v>
      </c>
      <c r="F18" s="23"/>
      <c r="G18" s="25">
        <v>2430</v>
      </c>
      <c r="H18" s="25" t="s">
        <v>70</v>
      </c>
      <c r="I18" s="27">
        <v>44766</v>
      </c>
      <c r="J18" s="27">
        <v>151848</v>
      </c>
      <c r="L18" s="23"/>
    </row>
    <row r="19" spans="1:12" ht="18" customHeight="1">
      <c r="A19" s="21">
        <v>13</v>
      </c>
      <c r="B19" s="22" t="s">
        <v>7</v>
      </c>
      <c r="C19" s="38">
        <f>+C20+C21</f>
        <v>7765496</v>
      </c>
      <c r="D19" s="38"/>
      <c r="E19" s="38">
        <f>+E20+E21</f>
        <v>7964820</v>
      </c>
      <c r="F19" s="23"/>
      <c r="G19" s="42">
        <v>2436</v>
      </c>
      <c r="H19" s="25" t="s">
        <v>24</v>
      </c>
      <c r="I19" s="27">
        <v>64548</v>
      </c>
      <c r="J19" s="27">
        <v>75356</v>
      </c>
      <c r="L19" s="23"/>
    </row>
    <row r="20" spans="1:12" ht="18" customHeight="1">
      <c r="A20" s="21">
        <v>1305</v>
      </c>
      <c r="B20" s="25" t="s">
        <v>20</v>
      </c>
      <c r="C20" s="27">
        <v>2017771</v>
      </c>
      <c r="D20" s="27"/>
      <c r="E20" s="27">
        <v>2093353</v>
      </c>
      <c r="F20" s="23"/>
      <c r="G20" s="42">
        <v>2440</v>
      </c>
      <c r="H20" s="25" t="s">
        <v>75</v>
      </c>
      <c r="I20" s="26">
        <v>127663</v>
      </c>
      <c r="J20" s="26">
        <v>97072</v>
      </c>
      <c r="L20" s="23"/>
    </row>
    <row r="21" spans="1:12" ht="15" customHeight="1">
      <c r="A21" s="21">
        <v>1310</v>
      </c>
      <c r="B21" s="25" t="s">
        <v>21</v>
      </c>
      <c r="C21" s="27">
        <v>5747725</v>
      </c>
      <c r="D21" s="27"/>
      <c r="E21" s="27">
        <v>5871467</v>
      </c>
      <c r="F21" s="23"/>
      <c r="G21" s="42">
        <v>2445</v>
      </c>
      <c r="H21" s="25" t="s">
        <v>25</v>
      </c>
      <c r="I21" s="26">
        <v>97</v>
      </c>
      <c r="J21" s="26">
        <v>109</v>
      </c>
      <c r="L21" s="23"/>
    </row>
    <row r="22" spans="3:12" ht="16.5" customHeight="1">
      <c r="C22" s="40"/>
      <c r="D22" s="40"/>
      <c r="E22" s="40"/>
      <c r="F22" s="23"/>
      <c r="G22" s="42">
        <v>2460</v>
      </c>
      <c r="H22" s="25" t="s">
        <v>89</v>
      </c>
      <c r="I22" s="27">
        <v>1</v>
      </c>
      <c r="J22" s="27">
        <v>0</v>
      </c>
      <c r="L22" s="23"/>
    </row>
    <row r="23" spans="1:12" ht="17.25" customHeight="1">
      <c r="A23" s="21">
        <v>14</v>
      </c>
      <c r="B23" s="22" t="s">
        <v>9</v>
      </c>
      <c r="C23" s="38">
        <f>+SUM(C24:C27)</f>
        <v>1537997</v>
      </c>
      <c r="D23" s="38">
        <f>+SUM(D24:D27)</f>
        <v>0</v>
      </c>
      <c r="E23" s="38">
        <f>+SUM(E24:E27)</f>
        <v>1471032</v>
      </c>
      <c r="F23" s="23"/>
      <c r="G23" s="42">
        <v>2480</v>
      </c>
      <c r="H23" s="25" t="s">
        <v>76</v>
      </c>
      <c r="I23" s="27">
        <v>106240</v>
      </c>
      <c r="J23" s="27">
        <v>112619</v>
      </c>
      <c r="L23" s="23"/>
    </row>
    <row r="24" spans="1:12" ht="15.75" customHeight="1">
      <c r="A24" s="21">
        <v>1401</v>
      </c>
      <c r="B24" s="25" t="s">
        <v>51</v>
      </c>
      <c r="C24" s="26">
        <v>27248</v>
      </c>
      <c r="D24" s="26"/>
      <c r="E24" s="26">
        <v>29100</v>
      </c>
      <c r="F24" s="23"/>
      <c r="G24" s="42">
        <v>25</v>
      </c>
      <c r="H24" s="22" t="s">
        <v>11</v>
      </c>
      <c r="I24" s="38">
        <f>+I25+I26</f>
        <v>796207</v>
      </c>
      <c r="J24" s="38">
        <f>+J25+J26</f>
        <v>1021837</v>
      </c>
      <c r="L24" s="23"/>
    </row>
    <row r="25" spans="1:13" ht="15.75" customHeight="1">
      <c r="A25" s="6">
        <v>1413</v>
      </c>
      <c r="B25" s="6" t="s">
        <v>73</v>
      </c>
      <c r="C25" s="40">
        <v>0</v>
      </c>
      <c r="D25" s="6"/>
      <c r="E25" s="40">
        <v>0</v>
      </c>
      <c r="F25" s="23"/>
      <c r="G25" s="42">
        <v>2505</v>
      </c>
      <c r="H25" s="25" t="s">
        <v>26</v>
      </c>
      <c r="I25" s="27">
        <v>747295</v>
      </c>
      <c r="J25" s="27">
        <v>972925</v>
      </c>
      <c r="L25" s="23"/>
      <c r="M25" s="26"/>
    </row>
    <row r="26" spans="1:13" ht="15.75" customHeight="1">
      <c r="A26" s="21">
        <v>1425</v>
      </c>
      <c r="B26" s="25" t="s">
        <v>66</v>
      </c>
      <c r="C26" s="40">
        <v>605441</v>
      </c>
      <c r="D26" s="40"/>
      <c r="E26" s="40">
        <v>642942</v>
      </c>
      <c r="F26" s="23"/>
      <c r="G26" s="42">
        <v>2510</v>
      </c>
      <c r="H26" s="25" t="s">
        <v>27</v>
      </c>
      <c r="I26" s="27">
        <v>48912</v>
      </c>
      <c r="J26" s="27">
        <v>48912</v>
      </c>
      <c r="L26" s="23"/>
      <c r="M26" s="26"/>
    </row>
    <row r="27" spans="1:13" ht="15.75" customHeight="1">
      <c r="A27" s="21">
        <v>1470</v>
      </c>
      <c r="B27" s="25" t="s">
        <v>67</v>
      </c>
      <c r="C27" s="40">
        <v>905308</v>
      </c>
      <c r="D27" s="40"/>
      <c r="E27" s="40">
        <v>798990</v>
      </c>
      <c r="F27" s="23"/>
      <c r="G27" s="25"/>
      <c r="I27" s="40"/>
      <c r="J27" s="40"/>
      <c r="L27" s="23"/>
      <c r="M27" s="26"/>
    </row>
    <row r="28" spans="1:12" ht="17.25">
      <c r="A28" s="29">
        <v>16</v>
      </c>
      <c r="B28" s="22" t="s">
        <v>14</v>
      </c>
      <c r="C28" s="38">
        <f>+SUM(C29:C40)</f>
        <v>22662721</v>
      </c>
      <c r="D28" s="38"/>
      <c r="E28" s="38">
        <f>+SUM(E29:E40)</f>
        <v>21762389</v>
      </c>
      <c r="F28" s="23"/>
      <c r="G28" s="29">
        <v>27</v>
      </c>
      <c r="H28" s="22" t="s">
        <v>77</v>
      </c>
      <c r="I28" s="38">
        <f>SUM(I29:I30)</f>
        <v>13414165</v>
      </c>
      <c r="J28" s="38">
        <f>SUM(J29:J30)</f>
        <v>13418517</v>
      </c>
      <c r="L28" s="23"/>
    </row>
    <row r="29" spans="1:13" ht="17.25">
      <c r="A29" s="21">
        <v>1605</v>
      </c>
      <c r="B29" s="25" t="s">
        <v>34</v>
      </c>
      <c r="C29" s="27">
        <v>4710762</v>
      </c>
      <c r="D29" s="27"/>
      <c r="E29" s="27">
        <v>4650762</v>
      </c>
      <c r="F29" s="23"/>
      <c r="G29" s="21">
        <v>2710</v>
      </c>
      <c r="H29" s="25" t="s">
        <v>90</v>
      </c>
      <c r="I29" s="27">
        <v>-4352</v>
      </c>
      <c r="J29" s="27">
        <v>0</v>
      </c>
      <c r="L29" s="23"/>
      <c r="M29" s="47"/>
    </row>
    <row r="30" spans="1:12" ht="17.25">
      <c r="A30" s="21">
        <v>1635</v>
      </c>
      <c r="B30" s="25" t="s">
        <v>52</v>
      </c>
      <c r="C30" s="27">
        <v>0</v>
      </c>
      <c r="D30" s="27"/>
      <c r="E30" s="27">
        <v>0</v>
      </c>
      <c r="F30" s="23"/>
      <c r="G30" s="21">
        <v>2720</v>
      </c>
      <c r="H30" s="25" t="s">
        <v>78</v>
      </c>
      <c r="I30" s="27">
        <v>13418517</v>
      </c>
      <c r="J30" s="27">
        <v>13418517</v>
      </c>
      <c r="L30" s="23"/>
    </row>
    <row r="31" spans="1:12" ht="17.25">
      <c r="A31" s="21">
        <v>1640</v>
      </c>
      <c r="B31" s="25" t="s">
        <v>35</v>
      </c>
      <c r="C31" s="27">
        <v>11946278</v>
      </c>
      <c r="D31" s="27"/>
      <c r="E31" s="27">
        <v>11313166</v>
      </c>
      <c r="F31" s="23"/>
      <c r="G31" s="42"/>
      <c r="I31" s="27"/>
      <c r="J31" s="27"/>
      <c r="L31" s="23"/>
    </row>
    <row r="32" spans="1:12" ht="17.25">
      <c r="A32" s="21">
        <v>1645</v>
      </c>
      <c r="B32" s="25" t="s">
        <v>36</v>
      </c>
      <c r="C32" s="27">
        <v>8902084</v>
      </c>
      <c r="D32" s="27"/>
      <c r="E32" s="27">
        <v>8751462</v>
      </c>
      <c r="F32" s="23"/>
      <c r="G32" s="42">
        <v>29</v>
      </c>
      <c r="H32" s="22" t="s">
        <v>13</v>
      </c>
      <c r="I32" s="38">
        <f>+I33</f>
        <v>949022</v>
      </c>
      <c r="J32" s="38">
        <f>+J33</f>
        <v>970084</v>
      </c>
      <c r="L32" s="23"/>
    </row>
    <row r="33" spans="1:12" ht="17.25">
      <c r="A33" s="21">
        <v>1650</v>
      </c>
      <c r="B33" s="25" t="s">
        <v>37</v>
      </c>
      <c r="C33" s="27">
        <v>655198</v>
      </c>
      <c r="D33" s="27"/>
      <c r="E33" s="27">
        <v>655199</v>
      </c>
      <c r="F33" s="23"/>
      <c r="G33" s="42">
        <v>2905</v>
      </c>
      <c r="H33" s="25" t="s">
        <v>32</v>
      </c>
      <c r="I33" s="27">
        <v>949022</v>
      </c>
      <c r="J33" s="27">
        <v>970084</v>
      </c>
      <c r="L33" s="31"/>
    </row>
    <row r="34" spans="1:12" ht="17.25">
      <c r="A34" s="21">
        <v>1655</v>
      </c>
      <c r="B34" s="25" t="s">
        <v>38</v>
      </c>
      <c r="C34" s="27">
        <v>398382</v>
      </c>
      <c r="D34" s="27"/>
      <c r="E34" s="27">
        <v>398383</v>
      </c>
      <c r="F34" s="23"/>
      <c r="G34" s="42"/>
      <c r="I34" s="40"/>
      <c r="J34" s="40"/>
      <c r="L34" s="23"/>
    </row>
    <row r="35" spans="1:13" ht="17.25">
      <c r="A35" s="21">
        <v>1660</v>
      </c>
      <c r="B35" s="25" t="s">
        <v>39</v>
      </c>
      <c r="C35" s="27">
        <v>12024</v>
      </c>
      <c r="D35" s="27"/>
      <c r="E35" s="27">
        <v>12024</v>
      </c>
      <c r="F35" s="23"/>
      <c r="G35" s="25"/>
      <c r="H35" s="30" t="s">
        <v>16</v>
      </c>
      <c r="I35" s="38">
        <f>+I37</f>
        <v>42674459</v>
      </c>
      <c r="J35" s="38">
        <f>+J37</f>
        <v>39932119</v>
      </c>
      <c r="L35" s="23"/>
      <c r="M35" s="47"/>
    </row>
    <row r="36" spans="1:12" ht="17.25">
      <c r="A36" s="21">
        <v>1665</v>
      </c>
      <c r="B36" s="25" t="s">
        <v>40</v>
      </c>
      <c r="C36" s="27">
        <v>591185</v>
      </c>
      <c r="D36" s="27"/>
      <c r="E36" s="27">
        <v>591185</v>
      </c>
      <c r="F36" s="23"/>
      <c r="G36" s="25"/>
      <c r="I36" s="43"/>
      <c r="J36" s="43"/>
      <c r="L36" s="23"/>
    </row>
    <row r="37" spans="1:12" ht="17.25">
      <c r="A37" s="21">
        <v>1670</v>
      </c>
      <c r="B37" s="25" t="s">
        <v>41</v>
      </c>
      <c r="C37" s="27">
        <v>673386</v>
      </c>
      <c r="D37" s="27"/>
      <c r="E37" s="27">
        <v>616793</v>
      </c>
      <c r="F37" s="23"/>
      <c r="G37" s="25">
        <v>31</v>
      </c>
      <c r="H37" s="22" t="s">
        <v>17</v>
      </c>
      <c r="I37" s="38">
        <f>+SUM(I38:I42)</f>
        <v>42674459</v>
      </c>
      <c r="J37" s="38">
        <f>+SUM(J38:J42)</f>
        <v>39932119</v>
      </c>
      <c r="L37" s="23"/>
    </row>
    <row r="38" spans="1:12" ht="17.25">
      <c r="A38" s="21">
        <v>1675</v>
      </c>
      <c r="B38" s="25" t="s">
        <v>42</v>
      </c>
      <c r="C38" s="27">
        <v>523660</v>
      </c>
      <c r="D38" s="27"/>
      <c r="E38" s="27">
        <v>523660</v>
      </c>
      <c r="F38" s="23"/>
      <c r="G38" s="25">
        <v>3105</v>
      </c>
      <c r="H38" s="25" t="s">
        <v>47</v>
      </c>
      <c r="I38" s="27">
        <f>38090726+1893381</f>
        <v>39984107</v>
      </c>
      <c r="J38" s="27">
        <v>37642242</v>
      </c>
      <c r="L38" s="31"/>
    </row>
    <row r="39" spans="1:12" ht="17.25">
      <c r="A39" s="21">
        <v>1680</v>
      </c>
      <c r="B39" s="25" t="s">
        <v>43</v>
      </c>
      <c r="C39" s="27">
        <v>57866</v>
      </c>
      <c r="D39" s="27"/>
      <c r="E39" s="27">
        <v>57866</v>
      </c>
      <c r="F39" s="23"/>
      <c r="G39" s="25">
        <v>3110</v>
      </c>
      <c r="H39" s="25" t="s">
        <v>48</v>
      </c>
      <c r="I39" s="27">
        <v>2293851</v>
      </c>
      <c r="J39" s="27">
        <v>1893377</v>
      </c>
      <c r="L39" s="31"/>
    </row>
    <row r="40" spans="1:12" ht="17.25">
      <c r="A40" s="21">
        <v>1685</v>
      </c>
      <c r="B40" s="25" t="s">
        <v>44</v>
      </c>
      <c r="C40" s="27">
        <v>-5808104</v>
      </c>
      <c r="D40" s="27"/>
      <c r="E40" s="27">
        <v>-5808111</v>
      </c>
      <c r="F40" s="23"/>
      <c r="G40" s="25">
        <v>3115</v>
      </c>
      <c r="H40" s="25" t="s">
        <v>49</v>
      </c>
      <c r="I40" s="27">
        <v>98962</v>
      </c>
      <c r="J40" s="27">
        <v>98962</v>
      </c>
      <c r="L40" s="31"/>
    </row>
    <row r="41" spans="3:12" ht="17.25">
      <c r="C41" s="40"/>
      <c r="D41" s="40"/>
      <c r="E41" s="40"/>
      <c r="F41" s="23"/>
      <c r="G41" s="21">
        <v>3117</v>
      </c>
      <c r="H41" s="25" t="s">
        <v>79</v>
      </c>
      <c r="I41" s="27">
        <v>976481</v>
      </c>
      <c r="J41" s="27">
        <v>976481</v>
      </c>
      <c r="L41" s="31"/>
    </row>
    <row r="42" spans="1:12" ht="17.25">
      <c r="A42" s="21">
        <v>17</v>
      </c>
      <c r="B42" s="22" t="s">
        <v>15</v>
      </c>
      <c r="C42" s="38">
        <f>+SUM(C43:C47)</f>
        <v>17693307</v>
      </c>
      <c r="D42" s="38"/>
      <c r="E42" s="38">
        <f>+SUM(E43:E47)</f>
        <v>17634081</v>
      </c>
      <c r="F42" s="23"/>
      <c r="G42" s="25">
        <v>3128</v>
      </c>
      <c r="H42" s="25" t="s">
        <v>61</v>
      </c>
      <c r="I42" s="27">
        <v>-678942</v>
      </c>
      <c r="J42" s="27">
        <v>-678943</v>
      </c>
      <c r="L42" s="23"/>
    </row>
    <row r="43" spans="1:12" ht="17.25">
      <c r="A43" s="21">
        <v>1703</v>
      </c>
      <c r="B43" s="25" t="s">
        <v>54</v>
      </c>
      <c r="C43" s="27">
        <v>0</v>
      </c>
      <c r="D43" s="27"/>
      <c r="E43" s="27">
        <v>0</v>
      </c>
      <c r="F43" s="23"/>
      <c r="G43" s="25"/>
      <c r="I43" s="40"/>
      <c r="J43" s="40"/>
      <c r="L43" s="23"/>
    </row>
    <row r="44" spans="1:12" ht="17.25">
      <c r="A44" s="21">
        <v>1705</v>
      </c>
      <c r="B44" s="25" t="s">
        <v>68</v>
      </c>
      <c r="C44" s="27">
        <v>0</v>
      </c>
      <c r="D44" s="27"/>
      <c r="E44" s="27">
        <v>0</v>
      </c>
      <c r="F44" s="23"/>
      <c r="G44" s="25"/>
      <c r="H44" s="22" t="s">
        <v>64</v>
      </c>
      <c r="I44" s="44">
        <f>+I46+I47</f>
        <v>0</v>
      </c>
      <c r="J44" s="44">
        <f>+J46+J47</f>
        <v>0</v>
      </c>
      <c r="L44" s="23"/>
    </row>
    <row r="45" spans="1:19" ht="17.25">
      <c r="A45" s="21">
        <v>1710</v>
      </c>
      <c r="B45" s="25" t="s">
        <v>69</v>
      </c>
      <c r="C45" s="27">
        <v>18175753</v>
      </c>
      <c r="D45" s="27"/>
      <c r="E45" s="27">
        <v>18116529</v>
      </c>
      <c r="F45" s="23"/>
      <c r="G45" s="25"/>
      <c r="I45" s="40"/>
      <c r="J45" s="40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7.25">
      <c r="A46" s="21">
        <v>1715</v>
      </c>
      <c r="B46" s="25" t="s">
        <v>45</v>
      </c>
      <c r="C46" s="27">
        <v>900922</v>
      </c>
      <c r="D46" s="27"/>
      <c r="E46" s="27">
        <v>900922</v>
      </c>
      <c r="F46" s="23"/>
      <c r="G46" s="25">
        <v>9120</v>
      </c>
      <c r="H46" s="25" t="s">
        <v>62</v>
      </c>
      <c r="I46" s="27">
        <v>580470</v>
      </c>
      <c r="J46" s="27">
        <v>580470</v>
      </c>
      <c r="K46" s="32"/>
      <c r="L46" s="32"/>
      <c r="M46" s="32"/>
      <c r="N46" s="32"/>
      <c r="O46" s="32"/>
      <c r="P46" s="32"/>
      <c r="Q46" s="32"/>
      <c r="R46" s="32"/>
      <c r="S46" s="32"/>
    </row>
    <row r="47" spans="1:12" ht="15" customHeight="1">
      <c r="A47" s="21">
        <v>1785</v>
      </c>
      <c r="B47" s="25" t="s">
        <v>46</v>
      </c>
      <c r="C47" s="27">
        <v>-1383368</v>
      </c>
      <c r="D47" s="27"/>
      <c r="E47" s="27">
        <v>-1383370</v>
      </c>
      <c r="F47" s="23"/>
      <c r="G47" s="42">
        <v>9905</v>
      </c>
      <c r="H47" s="25" t="s">
        <v>63</v>
      </c>
      <c r="I47" s="27">
        <v>-580470</v>
      </c>
      <c r="J47" s="27">
        <v>-580470</v>
      </c>
      <c r="L47" s="23"/>
    </row>
    <row r="48" spans="3:12" ht="17.25">
      <c r="C48" s="40"/>
      <c r="D48" s="40"/>
      <c r="E48" s="40"/>
      <c r="F48" s="23"/>
      <c r="G48" s="42"/>
      <c r="I48" s="40"/>
      <c r="J48" s="40"/>
      <c r="L48" s="23"/>
    </row>
    <row r="49" spans="1:12" ht="17.25">
      <c r="A49" s="21">
        <v>19</v>
      </c>
      <c r="B49" s="22" t="s">
        <v>12</v>
      </c>
      <c r="C49" s="38">
        <f>+SUM(C51:C56)</f>
        <v>5816690</v>
      </c>
      <c r="D49" s="38"/>
      <c r="E49" s="38">
        <f>+SUM(E51:E56)</f>
        <v>5816690</v>
      </c>
      <c r="F49" s="23"/>
      <c r="G49" s="42"/>
      <c r="I49" s="40"/>
      <c r="J49" s="40"/>
      <c r="L49" s="23"/>
    </row>
    <row r="50" spans="3:12" ht="17.25">
      <c r="C50" s="40"/>
      <c r="D50" s="40"/>
      <c r="E50" s="40"/>
      <c r="F50" s="23"/>
      <c r="G50" s="25"/>
      <c r="H50" s="22" t="s">
        <v>65</v>
      </c>
      <c r="I50" s="44">
        <f>+I52+I53</f>
        <v>0</v>
      </c>
      <c r="J50" s="44">
        <f>+J52+J53</f>
        <v>0</v>
      </c>
      <c r="L50" s="31"/>
    </row>
    <row r="51" spans="1:12" ht="17.25">
      <c r="A51" s="21">
        <v>1901</v>
      </c>
      <c r="B51" s="25" t="s">
        <v>74</v>
      </c>
      <c r="C51" s="27">
        <v>5513767</v>
      </c>
      <c r="D51" s="26"/>
      <c r="E51" s="27">
        <v>5513767</v>
      </c>
      <c r="F51" s="23"/>
      <c r="G51" s="25"/>
      <c r="I51" s="40"/>
      <c r="J51" s="40"/>
      <c r="L51" s="23"/>
    </row>
    <row r="52" spans="1:12" ht="17.25">
      <c r="A52" s="21">
        <v>1920</v>
      </c>
      <c r="B52" s="25" t="s">
        <v>28</v>
      </c>
      <c r="C52" s="27">
        <v>200481</v>
      </c>
      <c r="D52" s="27"/>
      <c r="E52" s="27">
        <v>200481</v>
      </c>
      <c r="F52" s="23"/>
      <c r="G52" s="25">
        <v>8120</v>
      </c>
      <c r="H52" s="25" t="s">
        <v>62</v>
      </c>
      <c r="I52" s="27">
        <v>580470</v>
      </c>
      <c r="J52" s="27">
        <v>580470</v>
      </c>
      <c r="L52" s="23"/>
    </row>
    <row r="53" spans="1:12" ht="17.25">
      <c r="A53" s="21">
        <v>1960</v>
      </c>
      <c r="B53" s="25" t="s">
        <v>29</v>
      </c>
      <c r="C53" s="27">
        <v>3480</v>
      </c>
      <c r="D53" s="27"/>
      <c r="E53" s="27">
        <v>3480</v>
      </c>
      <c r="F53" s="23"/>
      <c r="G53" s="25">
        <v>8905</v>
      </c>
      <c r="H53" s="25" t="s">
        <v>63</v>
      </c>
      <c r="I53" s="27">
        <v>-580470</v>
      </c>
      <c r="J53" s="27">
        <v>-580470</v>
      </c>
      <c r="L53" s="23"/>
    </row>
    <row r="54" spans="1:12" ht="17.25">
      <c r="A54" s="21">
        <v>1970</v>
      </c>
      <c r="B54" s="25" t="s">
        <v>30</v>
      </c>
      <c r="C54" s="27">
        <v>195161</v>
      </c>
      <c r="D54" s="27"/>
      <c r="E54" s="27">
        <v>195161</v>
      </c>
      <c r="F54" s="23"/>
      <c r="G54" s="25"/>
      <c r="I54" s="40"/>
      <c r="J54" s="40"/>
      <c r="L54" s="31"/>
    </row>
    <row r="55" spans="1:12" ht="17.25">
      <c r="A55" s="21">
        <v>1975</v>
      </c>
      <c r="B55" s="25" t="s">
        <v>31</v>
      </c>
      <c r="C55" s="27">
        <v>-195161</v>
      </c>
      <c r="D55" s="27"/>
      <c r="E55" s="27">
        <v>-195161</v>
      </c>
      <c r="F55" s="23"/>
      <c r="G55" s="25"/>
      <c r="I55" s="40"/>
      <c r="J55" s="40"/>
      <c r="L55" s="31"/>
    </row>
    <row r="56" spans="1:12" ht="17.25">
      <c r="A56" s="21">
        <v>1999</v>
      </c>
      <c r="B56" s="25" t="s">
        <v>33</v>
      </c>
      <c r="C56" s="27">
        <v>98962</v>
      </c>
      <c r="D56" s="27"/>
      <c r="E56" s="27">
        <v>98962</v>
      </c>
      <c r="F56" s="23"/>
      <c r="G56" s="25"/>
      <c r="I56" s="40"/>
      <c r="J56" s="40"/>
      <c r="L56" s="23"/>
    </row>
    <row r="57" spans="3:12" ht="17.25">
      <c r="C57" s="40"/>
      <c r="D57" s="40"/>
      <c r="E57" s="40"/>
      <c r="G57" s="25"/>
      <c r="I57" s="40"/>
      <c r="J57" s="40"/>
      <c r="L57" s="23"/>
    </row>
    <row r="58" spans="3:12" ht="17.25">
      <c r="C58" s="40"/>
      <c r="D58" s="40"/>
      <c r="E58" s="40"/>
      <c r="G58" s="25"/>
      <c r="I58" s="40"/>
      <c r="J58" s="40"/>
      <c r="L58" s="23"/>
    </row>
    <row r="59" spans="1:12" ht="18" thickBot="1">
      <c r="A59" s="33"/>
      <c r="B59" s="34" t="s">
        <v>59</v>
      </c>
      <c r="C59" s="41">
        <f>+C9</f>
        <v>62880730</v>
      </c>
      <c r="D59" s="41"/>
      <c r="E59" s="41">
        <f>+E9</f>
        <v>60155814</v>
      </c>
      <c r="G59" s="42"/>
      <c r="H59" s="34" t="s">
        <v>56</v>
      </c>
      <c r="I59" s="41">
        <f>+I9+I35</f>
        <v>62880730</v>
      </c>
      <c r="J59" s="41">
        <f>+J9+J35</f>
        <v>60155814</v>
      </c>
      <c r="L59" s="23"/>
    </row>
    <row r="60" spans="1:12" ht="18" thickTop="1">
      <c r="A60" s="6"/>
      <c r="B60" s="6"/>
      <c r="C60" s="6"/>
      <c r="D60" s="6"/>
      <c r="E60" s="6"/>
      <c r="F60" s="23"/>
      <c r="G60" s="25"/>
      <c r="J60" s="37"/>
      <c r="L60" s="23"/>
    </row>
    <row r="61" spans="1:12" ht="17.25">
      <c r="A61" s="6"/>
      <c r="B61" s="6"/>
      <c r="C61" s="47"/>
      <c r="D61" s="6"/>
      <c r="E61" s="6"/>
      <c r="F61" s="23"/>
      <c r="I61" s="46"/>
      <c r="J61" s="37"/>
      <c r="L61" s="23"/>
    </row>
    <row r="62" spans="1:12" ht="17.25">
      <c r="A62" s="6"/>
      <c r="B62" s="6"/>
      <c r="C62" s="47"/>
      <c r="D62" s="6"/>
      <c r="E62" s="6"/>
      <c r="F62" s="23"/>
      <c r="I62" s="46"/>
      <c r="J62" s="37"/>
      <c r="L62" s="23"/>
    </row>
    <row r="63" spans="1:12" ht="17.25">
      <c r="A63" s="6"/>
      <c r="B63" s="6"/>
      <c r="C63" s="6"/>
      <c r="D63" s="6"/>
      <c r="E63" s="6"/>
      <c r="F63" s="23"/>
      <c r="J63" s="37"/>
      <c r="L63" s="31"/>
    </row>
    <row r="64" spans="1:12" ht="17.25">
      <c r="A64" s="6"/>
      <c r="B64" s="6"/>
      <c r="C64" s="6"/>
      <c r="D64" s="6"/>
      <c r="E64" s="6"/>
      <c r="F64" s="23"/>
      <c r="J64" s="37"/>
      <c r="L64" s="23"/>
    </row>
    <row r="65" spans="1:12" ht="17.25">
      <c r="A65" s="6"/>
      <c r="B65" s="6"/>
      <c r="C65" s="6"/>
      <c r="D65" s="6"/>
      <c r="E65" s="6"/>
      <c r="F65" s="23"/>
      <c r="J65" s="37"/>
      <c r="L65" s="23"/>
    </row>
    <row r="66" spans="1:12" ht="17.25">
      <c r="A66" s="6"/>
      <c r="B66" s="6"/>
      <c r="C66" s="6"/>
      <c r="D66" s="6"/>
      <c r="E66" s="6"/>
      <c r="F66" s="23"/>
      <c r="J66" s="37"/>
      <c r="L66" s="23"/>
    </row>
    <row r="67" spans="10:12" ht="17.25">
      <c r="J67" s="37"/>
      <c r="L67" s="23"/>
    </row>
    <row r="68" spans="2:12" ht="17.25">
      <c r="B68" s="35" t="s">
        <v>86</v>
      </c>
      <c r="C68" s="35"/>
      <c r="D68" s="35"/>
      <c r="F68" s="22"/>
      <c r="H68" s="22" t="s">
        <v>84</v>
      </c>
      <c r="J68" s="37"/>
      <c r="L68" s="23"/>
    </row>
    <row r="69" spans="2:12" ht="17.25">
      <c r="B69" s="45" t="s">
        <v>72</v>
      </c>
      <c r="F69" s="25"/>
      <c r="H69" s="25" t="s">
        <v>80</v>
      </c>
      <c r="J69" s="37"/>
      <c r="L69" s="31"/>
    </row>
    <row r="70" spans="7:12" ht="17.25">
      <c r="G70" s="24"/>
      <c r="H70" s="25" t="s">
        <v>85</v>
      </c>
      <c r="J70" s="37"/>
      <c r="L70" s="23"/>
    </row>
    <row r="71" spans="10:12" ht="17.25">
      <c r="J71" s="37"/>
      <c r="L71" s="23"/>
    </row>
  </sheetData>
  <sheetProtection/>
  <mergeCells count="2">
    <mergeCell ref="A4:I4"/>
    <mergeCell ref="A5:I5"/>
  </mergeCells>
  <printOptions horizontalCentered="1"/>
  <pageMargins left="0.590551181102362" right="0.196850393700787" top="0.078740157480315" bottom="0.984251968503937" header="0" footer="0.196850393700787"/>
  <pageSetup horizontalDpi="120" verticalDpi="120" orientation="landscape" scale="80" r:id="rId2"/>
  <headerFooter scaleWithDoc="0" alignWithMargins="0">
    <oddFooter>&amp;CTrabajo Social Marca la Diferencia......
_________________________________________________________ 
Calle 6 No 5-21 Conmutador (092)8476013 - Telefax (092)8476090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</dc:creator>
  <cp:keywords/>
  <dc:description/>
  <cp:lastModifiedBy>Jose Hebert Riascos Riascos</cp:lastModifiedBy>
  <cp:lastPrinted>2011-02-15T18:52:35Z</cp:lastPrinted>
  <dcterms:created xsi:type="dcterms:W3CDTF">2000-07-28T21:48:46Z</dcterms:created>
  <dcterms:modified xsi:type="dcterms:W3CDTF">2013-04-25T14:41:38Z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