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9440" windowHeight="14265" activeTab="3"/>
  </bookViews>
  <sheets>
    <sheet name="FALTA" sheetId="1" r:id="rId1"/>
    <sheet name="PLANEACIÓN" sheetId="2" r:id="rId2"/>
    <sheet name="CULTURA Y TURISMO" sheetId="3" r:id="rId3"/>
    <sheet name="DESARROLLO ECONÓMICO" sheetId="4" r:id="rId4"/>
  </sheets>
  <definedNames>
    <definedName name="_xlnm.Print_Titles" localSheetId="2">'CULTURA Y TURISMO'!$1:$15</definedName>
  </definedNames>
  <calcPr fullCalcOnLoad="1"/>
</workbook>
</file>

<file path=xl/sharedStrings.xml><?xml version="1.0" encoding="utf-8"?>
<sst xmlns="http://schemas.openxmlformats.org/spreadsheetml/2006/main" count="884" uniqueCount="636">
  <si>
    <t xml:space="preserve">Revisar procesos del archivo general de la nacion </t>
  </si>
  <si>
    <t>Revisar procesos de cooperacion internacional</t>
  </si>
  <si>
    <t>Analisis de fuentes de material para bibliotecas</t>
  </si>
  <si>
    <t>Investigacion y analisis de opciones de cpacitacion</t>
  </si>
  <si>
    <t>Estructurar con apoyo de la soiciedad civil y los centros educativos el plan de clubes de lectura</t>
  </si>
  <si>
    <t>Creacion de banco de tiempo entre residentes y habitantes de 2 casa</t>
  </si>
  <si>
    <t>Reunir mesas y anaizar apoyos exteros como Banco de la Republica, Biblioteca Nacional y otros</t>
  </si>
  <si>
    <t>Generar censo de artistas, organizaciones e industrias cuturales, actores y agentes del campo</t>
  </si>
  <si>
    <t>Matriz dofa en relacion a los perfiles solicitados vs nombrados</t>
  </si>
  <si>
    <t>Evaluar las necesidades de capacitacion</t>
  </si>
  <si>
    <t>De acuerdo a la evaluacion realizada en el p. 1c analizar la posibilidad de generar capacitacion propia</t>
  </si>
  <si>
    <t>Costo vs beneficio de capacitacion en universidad para 3 funcionarios</t>
  </si>
  <si>
    <t>Realizar u evento sobre politivas culturales en vdl con participacion nacional abierto al publico</t>
  </si>
  <si>
    <t>revisar planes nacionales y distritales e iniciar alianzas ertrategiccas</t>
  </si>
  <si>
    <t>accion prioritaria alianza con la direccion de fomento regional</t>
  </si>
  <si>
    <t>accion apalancada en la sig de artistas y organizaciones</t>
  </si>
  <si>
    <t>accion apalancada en el plan municipal que se traslapa con acciones similares y articuladas</t>
  </si>
  <si>
    <t>fomento regional</t>
  </si>
  <si>
    <t>iniciar procesos de alianza con otros municipios</t>
  </si>
  <si>
    <t>Estudio 100% realizado con formulación de diseño y obras de saneamiento</t>
  </si>
  <si>
    <t>Estudio entregado</t>
  </si>
  <si>
    <t>Oportunidad</t>
  </si>
  <si>
    <t>Actividades de concertacion</t>
  </si>
  <si>
    <t>Consultar omeka</t>
  </si>
  <si>
    <t>Actividades de concertacion</t>
  </si>
  <si>
    <r>
      <rPr>
        <b/>
        <sz val="11"/>
        <color indexed="12"/>
        <rFont val="Arial"/>
        <family val="2"/>
      </rPr>
      <t>SECRETARIA DE DESARROLLO SOCIAL</t>
    </r>
    <r>
      <rPr>
        <sz val="11"/>
        <color indexed="12"/>
        <rFont val="Arial"/>
        <family val="2"/>
      </rPr>
      <t>: No sé si cuando se haga el hospital nuevo, debe haber algún proyecto en la secretaría de salud dirigida a la cesión de la estructura…</t>
    </r>
  </si>
  <si>
    <t>Prioridad</t>
  </si>
  <si>
    <t>Acciones inmediatas</t>
  </si>
  <si>
    <t>Realizar un estudio con áreas, caracterización de vegetación, usos y estado de conservación, generar un documento para que pueda ser publicable como manual de mantenimiento</t>
  </si>
  <si>
    <t>Diseño y construcción de la Alameda Perimetral a la plaza de mercado del Centro Histórico</t>
  </si>
  <si>
    <t>Generar un espacio de amortiguación para la Plaza de Mercado como corredor ambiental entre los dos ríos del centro histórico (san francisco y san agustin)</t>
  </si>
  <si>
    <t>Construir la Alameda Perimetral para uso estrictamente peatonal y con arborización para amortiguar la actividad comercial de la Plaza Mercado</t>
  </si>
  <si>
    <t>Invitar a Patrick Morales y Pedro sanchez</t>
  </si>
  <si>
    <t>Inicar campaña de Album Familiar</t>
  </si>
  <si>
    <t>Invitar a Margarita Reyes</t>
  </si>
  <si>
    <t>Inicar gestion ante el minsiterio de cultura, SENA y centro Aitco</t>
  </si>
  <si>
    <t>Estructurar con la secrectaria de gobierno los maniales de funciones, requisitos del cargo</t>
  </si>
  <si>
    <t>Revisar y actualizar el acuerdo 001 de 2011 en relacion a la Ley 1185</t>
  </si>
  <si>
    <t>Citar mesa de cultura y patrimonio</t>
  </si>
  <si>
    <t>Adecuar la casa de la cultura como Escuela Taller de Artes y Oficios con espacios para el desarrollo de distintos ámbitos (constructivo, gastronómico, artesanal)</t>
  </si>
  <si>
    <t>Establecer contacto con la Escuela Taller de Artes y Oficios de Bogotá, coordinar con el club de Rotarios actividades conjuntas; establecer las necesidades de formación de la población local</t>
  </si>
  <si>
    <t>establecer mecanismos de registro</t>
  </si>
  <si>
    <t>reunir a las mesas culturales del municipio</t>
  </si>
  <si>
    <t>Coordianr con los programas de educacion y curriculum de vdl</t>
  </si>
  <si>
    <t>Articulacion estamentos</t>
  </si>
  <si>
    <t>Apoyo agencia sueca de cooperacion internacional SIDA</t>
  </si>
  <si>
    <t>Coordinar procesos de concertacion con el minsiterio de cultura</t>
  </si>
  <si>
    <t>Trasladar el cuerpo de la Policía y ubicar en la estación algunas dependencias de la Alcaldía y un CAI, para la atención eficaz de la ciudadanía</t>
  </si>
  <si>
    <t>Coordinar con la Policía Nacional el traslado del cuerpo de agentes; evaluar las dependencias que necesitan nuevos espacios; mantener atención de Policía a manera de CAI</t>
  </si>
  <si>
    <t>Adecuación de los espacios ajustados a las necesidades de las dependencias y del CAI</t>
  </si>
  <si>
    <t>Estación de Policía del Centro Histórico</t>
  </si>
  <si>
    <t>Diseño de franjas peatonales y subterranización de redes en el Centro Histórico</t>
  </si>
  <si>
    <t>Ejecución e interventoría de las obras de construcción de franjas peatonales  y subterranización de redes  en el Centro Histórico</t>
  </si>
  <si>
    <t>Elaboración, Diseño e Impresión de Cartillas de Mantenimiento y Conservación de los BIC Nivel 1 y 2 del Centro Histórico</t>
  </si>
  <si>
    <t>Convertir los ríos del Centro Histórico en protagonistas ambientales del trazado colonial</t>
  </si>
  <si>
    <t>Generar áreas de disfrute público de las rondas de los ríos del Centro Histórico</t>
  </si>
  <si>
    <t>Evaluar las condiciones de cauce, corrientes y contaminación de los ríos, inventario de las especies de vegetación de la ronda de los ríos, capacidad de carga</t>
  </si>
  <si>
    <t>Construir paseos y senderos que permitan realizar el recorrido por los ríos, con equipamiento adecuado</t>
  </si>
  <si>
    <t>Ríos san Agustín, san Francisco y Tintales</t>
  </si>
  <si>
    <t xml:space="preserve">Generar instrumentos de gestión y difusión efectivos para el manejo corresponsable del patrimonio cultural del Centro Histórico </t>
  </si>
  <si>
    <t>Diseñar, diagramar e imprimir manuales de mantenimiento para distribuir entre los propietarios y vecinos de los bienes de interés cultural con el fin de garantizar su conservación</t>
  </si>
  <si>
    <t>Intervención 100% realizada</t>
  </si>
  <si>
    <t>Ríos descontaminados y Paseos funcionando</t>
  </si>
  <si>
    <t xml:space="preserve">Villa de Leyva Verde: Centro Histórico </t>
  </si>
  <si>
    <t>Estudios y diseño de la orientación vehicular, seguridad vial y peatonal en el Centro Histórico</t>
  </si>
  <si>
    <t>Elaborar una caracterización de los parques y plazas, capacidad de carga, usos, circulaciones, con la participación de la comunidad local, generar un texto para publicar como manual de mantenimiento</t>
  </si>
  <si>
    <t>Cementerio</t>
  </si>
  <si>
    <t>Incluir el cementerio en la lista de patrimonio del municipio</t>
  </si>
  <si>
    <t xml:space="preserve">El cementario declarado </t>
  </si>
  <si>
    <t>Comunicar al Ministerio de Cultura los daños del inmueble, promover su intervención, socializar con la comunidad local</t>
  </si>
  <si>
    <t>Casa Museo Antonio Nariño</t>
  </si>
  <si>
    <t>Realizar el 100% de las obras de urgencia</t>
  </si>
  <si>
    <t>Obra intervenida en los aspectos urgentes</t>
  </si>
  <si>
    <t>Borde montañoso de la Plaza de Mercado</t>
  </si>
  <si>
    <t>Sistema de Control</t>
  </si>
  <si>
    <t>Generar el apoyo de personal para la UAEPC (director unidad, inspecto de patrimonio, técnico especializado); revisar licencias, supervisar obras, adelantar las acciones necesarias para el cumplimiento o sanción requerido en el manejo de los bienes inmuebles</t>
  </si>
  <si>
    <t>Generar una unidad de apoyo para el control de la implementación y seguimiento del PEMP en el Centro Histórico, y para los bienes patrimoniales del municipio, sustentada en una dirección y una inspección de patrimonio</t>
  </si>
  <si>
    <t>Diseñar la adecuación de la Casa de Cultura para funcionar como Escuela Taller de Artes y Oficios</t>
  </si>
  <si>
    <t>Casa de la Cultura</t>
  </si>
  <si>
    <t xml:space="preserve">Ejecutar las obras y actividades que tengan lugar según las propuestas resultantes del estudio y socializar resultados </t>
  </si>
  <si>
    <t xml:space="preserve">Obra y actividad ejecutada </t>
  </si>
  <si>
    <t>Diseño y adecuación del entorno inmediato al Cementerio</t>
  </si>
  <si>
    <t>Despejar de actividades contraproducentes al entorno patrimonial del cementerio para dignificarlo como lugar de uso y memoria de la población local</t>
  </si>
  <si>
    <t>Adecuar los espacios de acuerdo a los oficios y artesanías; adaptación a la maquinaria y demás implementos; coordinar con asociaciones la participación en las capacitaciones</t>
  </si>
  <si>
    <t>Realizar el 100% del estudio de adecuación como escuela taller</t>
  </si>
  <si>
    <t>Adecuación en 100% del espacio como escuela taller</t>
  </si>
  <si>
    <t>Metros cuadrados intervenidos</t>
  </si>
  <si>
    <t>Reforzar estructuralmente el cerramiento bajo del mercado e intervenir los baños para garantizar la conservación y uso adecuado del BIC</t>
  </si>
  <si>
    <t>Plaza de Mercado</t>
  </si>
  <si>
    <t>Creación de la Unidad Administrativa Especial de Patrimonio Cultural - UAEPC</t>
  </si>
  <si>
    <t>Centro Histórico de Villa de Leyva y bienes patrimoniales del municipio</t>
  </si>
  <si>
    <t>Estructurar el 100% de la Unidad</t>
  </si>
  <si>
    <t>UAEPC estructurada y en funcionamiento</t>
  </si>
  <si>
    <t>Efectuar los estudios técnicos y propuesta de intervención de la Fábrica de Aguardientes, Casa del Congreso y Jardín de los Próceres y centro de manzana</t>
  </si>
  <si>
    <t>Efectuar la valoración del estado del conservación, uso del Cementerio, arreglo del entorno y circulación con participación de la comunidad local; abrir licitación; adjudicar obra y realizar intervención</t>
  </si>
  <si>
    <t>Realizar el 100% del estudio de relocalización y adecuación de la estación</t>
  </si>
  <si>
    <t xml:space="preserve">Obra adjudicada y realizada </t>
  </si>
  <si>
    <t>Adecuación en 100% del espacio para dependencias de la Alcaldía</t>
  </si>
  <si>
    <t>Adecuar el espacio para el funcionamiento de algunas dependencias de la Alcaldía y un CAI, para la atención eficaz de la ciudadanía</t>
  </si>
  <si>
    <t>Identificar la superficie real existente de los centros de manzana y caracterizarlos para desarrollar planes de protección y divulgación sobre su importancia ambiental</t>
  </si>
  <si>
    <t>Elaboración e instalación de la señalización para la movilidad rápida en el Centro Histórico</t>
  </si>
  <si>
    <t>Estudio para la conservación ambiental y protección de los centros de manzana del Centro Histórico</t>
  </si>
  <si>
    <t>Elaboración de manuales de mantenimiento de los espacios públicos y centros de manzana del Centro Histórico</t>
  </si>
  <si>
    <t>Estudios técnicos y formulación del PEMP de los espacios públicos del Centro Histórico (capacidad de carga, usos, circulaciones)</t>
  </si>
  <si>
    <t>Desarollar un  instrumento de protección y conservación de los parques y plazas públicas para garantizar su buen manejo, particularmente en los eventos y festivales</t>
  </si>
  <si>
    <t>Espacio Público del Centro Histórico: Plaza Mayor, Parques Nariño, Ricaurte y El Carmen y Plazuela San Francisco</t>
  </si>
  <si>
    <t>Intervención, conservación y mantenimiento periódico de bienes de interés cultural de carácter público</t>
  </si>
  <si>
    <t>Estudio de valoración y propuesta de declaratoria del Cementerio</t>
  </si>
  <si>
    <t>Incluir en la lista municipal de bienes de interés cultural el Cementerio, como lugar de memoria</t>
  </si>
  <si>
    <t xml:space="preserve">Desarrollar el proyecto con base en la participación de la comunidad local, presentar propuesta al Concejo Municipal y al Consejo de Cultura </t>
  </si>
  <si>
    <t>Estudios técnicos y propuesta de mejoramiento de la Plaza de Mercado</t>
  </si>
  <si>
    <t>Estudios técnicos y propuesta para la refuncionalización de la Estación de Policía</t>
  </si>
  <si>
    <t>Ejecución e interventoría de las obras de refuncionalización de la Estación de Policía</t>
  </si>
  <si>
    <t>Ejecución e interventoría de las obras de refuncionalización de la Casa de la Cultura</t>
  </si>
  <si>
    <t>Efectuar las obras de urgencia, la valoración de los daños y la intervención estructural del entrepiso para brindar un escenario cultural seguro</t>
  </si>
  <si>
    <t>Dinamizar y mejorar las condiciones de visita y uso del Cementerio para promover su apropiación como lugar de memoria</t>
  </si>
  <si>
    <t>Realizar el 100% del estudio</t>
  </si>
  <si>
    <t>Estudio técnico para el mejoramiento del Cementerio</t>
  </si>
  <si>
    <t>Estudio ejecutado y licitación de obra adjudicada</t>
  </si>
  <si>
    <t>Identificar los riesgos, capacidad de carga,  creencias asociados al Cementerio con miras a mejorar u optimizar sus condiciones de uso y de visita</t>
  </si>
  <si>
    <t>Efectuar la valoración del estado del conservación, uso del Cementerio, arreglo del entorno y circulación con participación de la comunidad local</t>
  </si>
  <si>
    <t>Recuperación de los ríos San Francisco y San Agustín y quebrada Tintal en el centro histórico</t>
  </si>
  <si>
    <t>Protección y promoción del patrimonio cultural del centro histórico</t>
  </si>
  <si>
    <t>Implementar los usos y tratamientos establecidos por el PEMP del Centro Histórico para el entorno del cementerio, sensibilización de la población vecina</t>
  </si>
  <si>
    <t>Realizar el 100% de las actividades de liberación del entorno del cementerio</t>
  </si>
  <si>
    <t>Realizar el 100% de la obra de mejoramiento</t>
  </si>
  <si>
    <r>
      <rPr>
        <b/>
        <sz val="11"/>
        <color indexed="12"/>
        <rFont val="Arial"/>
        <family val="2"/>
      </rPr>
      <t>SECRETARÍA DE HACIENDA</t>
    </r>
    <r>
      <rPr>
        <sz val="11"/>
        <color indexed="12"/>
        <rFont val="Arial"/>
        <family val="2"/>
      </rPr>
      <t xml:space="preserve">: </t>
    </r>
    <r>
      <rPr>
        <u val="single"/>
        <sz val="11"/>
        <color indexed="12"/>
        <rFont val="Arial"/>
        <family val="2"/>
      </rPr>
      <t>Proyecto:</t>
    </r>
    <r>
      <rPr>
        <sz val="11"/>
        <color indexed="12"/>
        <rFont val="Arial"/>
        <family val="2"/>
      </rPr>
      <t xml:space="preserve"> Modificar el Acuerdo de creación de la Estampilla Pro cultura en el articulo relacionado con la destinación ajustándolo a los porcentajes que se refiere la Ley. (10% seguridad social para el gestor y creador cultural, Ley 666 de 2001; 20% Fonpet, ley 863 de 2003; y al menos el 10% para apoyar y fortalecer programa de lectura y bibliotecas, ley 1379 de 2010). El 60% irá para los programas de patrimonio y cultura. Gravar sobre el turismo // Otro relacionado con la tributación legal de los proveedores de servicios turísticos</t>
    </r>
  </si>
  <si>
    <t>FALTA ESTA TAREA URGENTE DE LA SECRETARIA DE HACIENDA, esta evaluación la hizo el ministerio de cultura en 2011:</t>
  </si>
  <si>
    <t>Ejecutar las obras de restauración y refuncionalización del proyecto integral CCESF que incluye el Convento, Plazuela y Hospital</t>
  </si>
  <si>
    <t>Proyecto integral, Restauración Parcial y Reforzamiento Estructural Centro Cultural y Educativo San Francisco</t>
  </si>
  <si>
    <t>Actualización de estudios técnicos y diseño de la intervención del Centro Cultural y Educativo San Francisco (CCESF)</t>
  </si>
  <si>
    <t>Formulación de programas relacionados con la protección y difusión del patrimonio cultural del centro histórico</t>
  </si>
  <si>
    <t xml:space="preserve">Inventario y declaratoria del patrimonio cultural local </t>
  </si>
  <si>
    <t>Excavaciones arqueológicas en intervención de espacios públicos del Centro Histórico</t>
  </si>
  <si>
    <t>Excavaciones arqueológicas en la intervención de bienes de interés cultural de carácter público (San Francisco y Casa de Licores) del Centro Histórico</t>
  </si>
  <si>
    <t>Estudios técnicos y propuesta de intervención de la Manzana de la Memoria del Centro Histórico</t>
  </si>
  <si>
    <t>Proyecto Integral, Restauración Parcial y Reforzamiento Estructural Manzana de la Memoria del Centro Histórico</t>
  </si>
  <si>
    <t>Diseños, estudios y plan de funcionamiento de parqueaderos en el Centro Histórico</t>
  </si>
  <si>
    <t>Acometer la obra de restauración y refuncionalización del templo y claustro, conformación de la plazuela como parque y adecuación y refuncionalización del hospital como espacio complementario al CCESF</t>
  </si>
  <si>
    <t>Fábrica de Licores, Casa del Congreso, Jardín de Próceres, Centro de Manzana colegio Ricaurte</t>
  </si>
  <si>
    <t xml:space="preserve">Realizar el 100% de la obra de restauración parcial y reforzamiento estructural </t>
  </si>
  <si>
    <t>Obra de restauración y de reforzamiento estructural entregada</t>
  </si>
  <si>
    <t>Reforzamiento estuctural, entrepiso Casa Museo Antonio Nariño</t>
  </si>
  <si>
    <t>Ejecución e interventoría de las obras de mejoramiento del cementerio</t>
  </si>
  <si>
    <t>Otorgar una beca anual de investigación dirigida a profundizar, complementar y estimular la trayectoria de estudios históricos y culturales realizados sobre Villa de Leyva</t>
  </si>
  <si>
    <r>
      <t xml:space="preserve">Generar la financiación desde la Red de Pueblos Patrimoniales y el sector privado; promover la participación en la convocatoria y generar la financiación del sector privado; </t>
    </r>
    <r>
      <rPr>
        <b/>
        <sz val="10"/>
        <color indexed="10"/>
        <rFont val="Arial"/>
        <family val="2"/>
      </rPr>
      <t>recursos de Regalías</t>
    </r>
  </si>
  <si>
    <t>Estudios técnicos y propuesta para la refuncionalización de la Casa de la Cultura</t>
  </si>
  <si>
    <t>Formulación del Plan Especial de Manejo y Protección del espacio público de Villa de Leyva (Plaza Mayor, Parques Nariño, Ricaurte y El Carmen y Plazuela San Francisco)</t>
  </si>
  <si>
    <t>Instancias de control y planeación del patrimonio cultural del centro histórico</t>
  </si>
  <si>
    <t>PLANEACIÓN DEL CENTRO HISTÓRICO</t>
  </si>
  <si>
    <t>Fortalecimiento institucional de la Secretaría de Planeación</t>
  </si>
  <si>
    <t xml:space="preserve">SECRETARIA DE PLANEACIÓN PLAN DE GESTION Y RESULTADOS </t>
  </si>
  <si>
    <t xml:space="preserve">SECRETARIA DE DESARROLLO ECONÓMICO PLAN DE GESTION Y RESULTADOS </t>
  </si>
  <si>
    <t>Estudio hidráulico e hidrológico de los ríos del centro histórico</t>
  </si>
  <si>
    <t>Recuperación ambiental y sanitaria de los ríos del centro histórico (reforestación y paseo ambiental en la ronda)</t>
  </si>
  <si>
    <t>Monitoreo para verificar la existencia de vestigios arqueológicos de la primera fundación de la villa</t>
  </si>
  <si>
    <t>Desarrollar puntualmente el estudio arqueológico durante la obra de intervención para verificar secuencias constructivas</t>
  </si>
  <si>
    <t>Elaborar los estudios técnicos necesarios según normas sismoresistentes y actualizar refuncionalización según necesidades y uso como CCESF</t>
  </si>
  <si>
    <t>Realizar el 100% del estudio técnico y de refuncionalización</t>
  </si>
  <si>
    <t xml:space="preserve">Convento San Francisco, Casa de Licores </t>
  </si>
  <si>
    <t>Propuesta de diseño integral</t>
  </si>
  <si>
    <t xml:space="preserve">Convento San Francisco, plazuela y hospital </t>
  </si>
  <si>
    <t>Ejecutar el 100% de la restauración y refuncionalización</t>
  </si>
  <si>
    <t>Secretaría de Planeación</t>
  </si>
  <si>
    <r>
      <t xml:space="preserve">Desarrollo de programas técnicos integrales dirigidos a especializar los servicios turísticos con base en el  aprendizaje y conocimiento de la diversidad patrimonial; </t>
    </r>
    <r>
      <rPr>
        <b/>
        <sz val="10"/>
        <color indexed="10"/>
        <rFont val="Arial"/>
        <family val="2"/>
      </rPr>
      <t xml:space="preserve"> recursos de Regalías</t>
    </r>
  </si>
  <si>
    <t>Desarrollar mesa participativa para la consolidación de la Manzana de la Memoria, elaborar términos de referencia, abrir licitación, adjudicar estudio</t>
  </si>
  <si>
    <t>Desarrollar mesa participativa para refuncionalización del CCESF, elaborar términos de referencia, abrir licitación,  adjudicar estudio</t>
  </si>
  <si>
    <t>Fábrica de Aguardientes, Casa del Congreso y Jardín de los Próceres y centro de manzana</t>
  </si>
  <si>
    <t>Acometer la obra de saneamiento y refuncionalización de la Fábrica de Licores, restauración de la Casa del Congreso y conformación de un centro de manzana con el Jardin de Próceres y Colegio Ricaurte</t>
  </si>
  <si>
    <t>Ejecutar las obras de restauración y refuncionalización del proyecto integral Manzana de la Memoria (Fábrica de Licores, Casa del Congreso, Jardin de Próceres, Centro de Manzana colegio Ricaurte)</t>
  </si>
  <si>
    <t>100% Monitoreo realizado</t>
  </si>
  <si>
    <r>
      <t xml:space="preserve">Respaldar la articulación de los proyectos locales; ejemplos como CocinArte, que involucra artistas y restaurantes; o la de restaurantes con productores agropecuarios de la región (cría de cerdos y longaniza); mediante la gestión intersectorial y la capacitación para la asociatividad;  </t>
    </r>
    <r>
      <rPr>
        <b/>
        <sz val="10"/>
        <color indexed="10"/>
        <rFont val="Arial"/>
        <family val="2"/>
      </rPr>
      <t>recursos de Regalías</t>
    </r>
  </si>
  <si>
    <t xml:space="preserve">1 Plan de Manejo Integral </t>
  </si>
  <si>
    <t>Obra restaurada y refuncionalizada en el centro histórico</t>
  </si>
  <si>
    <t>Estudios técnicos realizados y propuesta de intervención entregada</t>
  </si>
  <si>
    <t>Realizar el 100% del estudio técnico y de la propuesta de intervención</t>
  </si>
  <si>
    <t>Formación de formadores para las capacitaciones y desarrollo de contenidos para el turismo del municipio</t>
  </si>
  <si>
    <t>Formar a capacitadores para impartir cursos a los funcionarios,  punto de información turística, plataforma virtual e intérpretes de los recorridos por los ejes y espacios del Centro Histórico, y rutas del municipio</t>
  </si>
  <si>
    <t>Formar a los capacitadores como Vi-Guías, combinando los dos conocimientos impartidos en los programas de Vigías del Patrimonio y Guías de Turismo, Ministerio de Cultura y SENA; convenios con universidades y centros de investigación (UPTC Tunja; Uniboyacá; ICANH; Colciencias)</t>
  </si>
  <si>
    <t>3 convenios firmados</t>
  </si>
  <si>
    <t>Formadores formados impartiendo capacitaciones</t>
  </si>
  <si>
    <t>$20'000.000</t>
  </si>
  <si>
    <t>Determinar los términos del proyecto con un diagnóstico basado en cifras reales de carga, flujos, locaciones,  inversión, impactos ambientales y sociales, y una formulación dirigida a establecer los criterios y acciones para la ejecución de los festivales; aplicar a recursos del Fondo de Promoción Turística</t>
  </si>
  <si>
    <t>PLANEACIÓN</t>
  </si>
  <si>
    <t>Instancias Culturales de Gestión</t>
  </si>
  <si>
    <t>Capacitación y formación en gestión cultural y administrativa</t>
  </si>
  <si>
    <t>Mejorar los instrumentos y mecanismos de implementación de políticas y programas de gestión cultural</t>
  </si>
  <si>
    <t>Plaza y parques del Centro Histórico (Plazoleta San Francisco)</t>
  </si>
  <si>
    <t>Realizar el 100% de las excavaciones</t>
  </si>
  <si>
    <t>Realizar el monitoreo y rescate arqueológico</t>
  </si>
  <si>
    <t>Estudio arqueológico ejecutado</t>
  </si>
  <si>
    <t>Intervención y Conservación Arqueológica</t>
  </si>
  <si>
    <r>
      <t xml:space="preserve">Contar con el apoyo del Fondo de Promoción Turística y la Red de Pueblos del Patrimonio, del Ministerio de Comercio, Industria y Turismo, del Ministerio de Cultura y de universidades que imparten programas en administración turística; </t>
    </r>
    <r>
      <rPr>
        <b/>
        <sz val="10"/>
        <color indexed="10"/>
        <rFont val="Arial"/>
        <family val="2"/>
      </rPr>
      <t>recursos de Regalías</t>
    </r>
  </si>
  <si>
    <t>Consultar al Instituto Colombiano de Antropología e Historia (ICANH) sobre el procedimiento a seguir; los recursos deben provenir del proyecto de restauración integral</t>
  </si>
  <si>
    <r>
      <t>Presentar al municipio y la región en stands de las ferias; desarrollar materiales de promoción en forma de pendones, guías, plegables, videos  y comunicados de prensa basados en la significación patrimonial y las valoraciones culturales atribuidas a Villa de Leyva y a la región (históricas, estéticas, simbólicas, espirituales, ambientales y científicas);</t>
    </r>
    <r>
      <rPr>
        <b/>
        <sz val="10"/>
        <color indexed="10"/>
        <rFont val="Arial"/>
        <family val="2"/>
      </rPr>
      <t xml:space="preserve"> recursos de Regalías</t>
    </r>
    <r>
      <rPr>
        <b/>
        <sz val="10"/>
        <rFont val="Arial"/>
        <family val="2"/>
      </rPr>
      <t xml:space="preserve"> </t>
    </r>
  </si>
  <si>
    <r>
      <t xml:space="preserve">Sd debe promover el uso de elementos de señalización removibles de bajo impacto para el valor ambiental y estético del municipio y de la región; solicitar apoyo a la Unidad de Parques Naturales Nacionales y Corpoboyacá; del Ministerio de Cultura en sitios patrimoniales; gestionar recursos ante el MInisterio de Transporte y Corpoboyacá;  </t>
    </r>
    <r>
      <rPr>
        <b/>
        <sz val="10"/>
        <color indexed="10"/>
        <rFont val="Arial"/>
        <family val="2"/>
      </rPr>
      <t>recursos de Regalías</t>
    </r>
  </si>
  <si>
    <t xml:space="preserve">Disponer para el visitante la información real y completa de los servicios turísticos; sobre la valoración de los bienes y manifestaciones culturales; estar siempre dotados de recursos y materiales impresos, digitales y audiovisuales para informar sobre la oferta existente; advertir sobre los peligros e impactos negativos;  </t>
  </si>
  <si>
    <r>
      <t xml:space="preserve">Formar en capacidades que brinden oportunidades a la población en insertarse en los procesos derivados de la industria turística; gestionar el proyecto ante el Ministerio de Cultura y la Escuela de Artes y Oficios de Bogotá; gestionar recursos públicos y privados;  </t>
    </r>
    <r>
      <rPr>
        <b/>
        <sz val="10"/>
        <color indexed="10"/>
        <rFont val="Arial"/>
        <family val="2"/>
      </rPr>
      <t>recursos de Regalías</t>
    </r>
  </si>
  <si>
    <r>
      <t xml:space="preserve">Gestionar el apoyo de Artesanías de Colombia; la Red Nacional de Museos; Salones regionales de arte, Salas Concertadas; Premio Nacional de Gastronomía; Escuelas de Gastronomía; Cámara de Comercio departamental; Radios comunitarias; promover la inserción de las industrias en rutas y eventos temáticos municipales y regionales;  </t>
    </r>
    <r>
      <rPr>
        <b/>
        <sz val="10"/>
        <color indexed="10"/>
        <rFont val="Arial"/>
        <family val="2"/>
      </rPr>
      <t>recursos de Regalías</t>
    </r>
  </si>
  <si>
    <r>
      <t xml:space="preserve">Crear pases para la visita de varios museos en el término de 1, 2 o 5 días, determinar el valor de la boletería por tipo de visitantes y por grupos; </t>
    </r>
    <r>
      <rPr>
        <b/>
        <sz val="10"/>
        <color indexed="10"/>
        <rFont val="Arial"/>
        <family val="2"/>
      </rPr>
      <t>recursos de Regalías</t>
    </r>
  </si>
  <si>
    <t>Plan de Manejo socializado e implementado</t>
  </si>
  <si>
    <t>Vi-Guías del Centro Histórico y el Municipio de Villa de Leyva</t>
  </si>
  <si>
    <r>
      <t xml:space="preserve">Promover dos acciones: </t>
    </r>
    <r>
      <rPr>
        <b/>
        <i/>
        <sz val="10"/>
        <rFont val="Arial"/>
        <family val="2"/>
      </rPr>
      <t>participación para la apropiació</t>
    </r>
    <r>
      <rPr>
        <b/>
        <sz val="10"/>
        <rFont val="Arial"/>
        <family val="2"/>
      </rPr>
      <t xml:space="preserve">, movilizando a las comunidades locales para conocer y contribuir con el proceso de elaboración del expediente; y </t>
    </r>
    <r>
      <rPr>
        <b/>
        <i/>
        <sz val="10"/>
        <rFont val="Arial"/>
        <family val="2"/>
      </rPr>
      <t>gestión responsable del patrimonio cultural y natural,</t>
    </r>
    <r>
      <rPr>
        <b/>
        <sz val="10"/>
        <rFont val="Arial"/>
        <family val="2"/>
      </rPr>
      <t>dirigido a la formulación de la gestión intersectorial del patrimonio existente en el municipio</t>
    </r>
  </si>
  <si>
    <t>Inclusión de bienes de interés cultural en la Lista  Representativa de Patrimonio Culltural y Natural del ámbito mundial</t>
  </si>
  <si>
    <t>Estudios técnicos realizados para el Plan de Manejo del Expediente</t>
  </si>
  <si>
    <t>1 Pase preferencial creado</t>
  </si>
  <si>
    <t>1 Sede refuncionalizada</t>
  </si>
  <si>
    <t>Sede ocupada y operando</t>
  </si>
  <si>
    <t>4 dependencias funcionando en el centro</t>
  </si>
  <si>
    <t xml:space="preserve">Plan socializado </t>
  </si>
  <si>
    <t>1 apoyo a proyecto de estímulos</t>
  </si>
  <si>
    <t>Proyecto ejecutado</t>
  </si>
  <si>
    <t>Participación en el Festival</t>
  </si>
  <si>
    <t>1 registro y traslado al Festival de Bandas de Paipa</t>
  </si>
  <si>
    <t>1 traslado de bandas regionales a Villa de Leyva</t>
  </si>
  <si>
    <t>Participación en el evento cultural</t>
  </si>
  <si>
    <t># Eventos conmemorativos</t>
  </si>
  <si>
    <t>Público asistente</t>
  </si>
  <si>
    <t>Luego de su restauración integral (ejecutada por la Secretaría de Planeación), dar cabida a la Biblioteca Pública Municipal (actual sede), Escuela de Música Municipal, espacio cultural para los menores de 6 años, y a la Oficina de Coordinación de los proyectos de formación, capacitación, y para las actividades de la casa de cultura y de las organizaciones culturales y artísticas locales</t>
  </si>
  <si>
    <t>Traslado de las actividades de la Casa de la Cultura para dar paso a programas  de formación del SENA</t>
  </si>
  <si>
    <t>1 dependencia trasladada</t>
  </si>
  <si>
    <t>Actividades y usuarios</t>
  </si>
  <si>
    <t>1 Servidor y servicio de internet instalado</t>
  </si>
  <si>
    <t>Puntos de internet y terminales</t>
  </si>
  <si>
    <t>Inventario y Lista Municipal de Patrimonio Cultural y Natural</t>
  </si>
  <si>
    <t>3 inventarios  y diagnóstico de riesgos realizados</t>
  </si>
  <si>
    <t>Declaratoria municipal</t>
  </si>
  <si>
    <t>1 Estudio de Valoración y Diagnóstico de riesgos realizado</t>
  </si>
  <si>
    <t>4 inventarios  y diagnóstico de riesgos realizados</t>
  </si>
  <si>
    <t>Promover la elaboración del estudio con la participación de las organizaciones culturales locales, la U.P.T.C. con sedes en Tunja y Duitama; Uniboyacá; la Universidad Nacional de Colombia y el ICANH</t>
  </si>
  <si>
    <t>$500.000.000</t>
  </si>
  <si>
    <r>
      <t xml:space="preserve">Ejecutar los estudios y acciones conducentes a la presentación del Expediente a la lista representativa de patrimonio mundial de acuerdo con la Guía Operativa de UNESCO; </t>
    </r>
    <r>
      <rPr>
        <b/>
        <sz val="10"/>
        <color indexed="10"/>
        <rFont val="Arial"/>
        <family val="2"/>
      </rPr>
      <t>aplicar a recursos por Regalías</t>
    </r>
  </si>
  <si>
    <t>Funcionarios con 40 horas de capacitación</t>
  </si>
  <si>
    <t xml:space="preserve">20 funcionarios capacitados </t>
  </si>
  <si>
    <t>2000 Cartillas</t>
  </si>
  <si>
    <t>Identificar, fortalecer  y articular las industrias culturales presentes en el municipio y la región: producción artística, artesanal, museos, gastronomía, medios mediante redes y eventos que conduzcan a la asociatividad</t>
  </si>
  <si>
    <t>2 cargos creados</t>
  </si>
  <si>
    <t>Cargos creados</t>
  </si>
  <si>
    <t>1 Consejo Municipal de Cultura operando</t>
  </si>
  <si>
    <t>CMuC operando</t>
  </si>
  <si>
    <t>Cartillas impresas y distribuidas</t>
  </si>
  <si>
    <t>2000 Guías</t>
  </si>
  <si>
    <t>Guías impresas, distribuidas y vendidas</t>
  </si>
  <si>
    <t>Programa funcionando y alimentado c</t>
  </si>
  <si>
    <t>1 programa virtual diseñado y montado</t>
  </si>
  <si>
    <t xml:space="preserve">Situar el servidor y la sala de interactividad en la Biblioteca Pública para la alimentación y participación de foros en la plataforma; lanzamiento como plataforma abierta; aplicar recursos a Colciencias </t>
  </si>
  <si>
    <t>1 Plan Especial de Salvaguardia elaborado</t>
  </si>
  <si>
    <t>Plan de salvaguardia socializado</t>
  </si>
  <si>
    <t>1 Ruta de la Historia y la Memoria montada</t>
  </si>
  <si>
    <t>Estudio de Públicos realizado</t>
  </si>
  <si>
    <r>
      <t xml:space="preserve">Contar con el apoyo de las curadurías de Arqeuología, Etnografía, Historia y Arte del Museo Nacional de Colombia; del Museo Arqueológico de la UPTC y de la Universidad Nacional de Colombia; </t>
    </r>
    <r>
      <rPr>
        <b/>
        <sz val="10"/>
        <color indexed="10"/>
        <rFont val="Arial"/>
        <family val="2"/>
      </rPr>
      <t>recursos de Regalías</t>
    </r>
  </si>
  <si>
    <t>1 Ecomuseo montado</t>
  </si>
  <si>
    <r>
      <t xml:space="preserve">Nombrar un coordinador del Centro; aplicar a recursos del Programa Nacional de Concertación del Ministerio de Cultura; </t>
    </r>
    <r>
      <rPr>
        <b/>
        <sz val="10"/>
        <color indexed="10"/>
        <rFont val="Arial"/>
        <family val="2"/>
      </rPr>
      <t>pago por proyectos coordinados</t>
    </r>
  </si>
  <si>
    <t>Consolidar una estructura administrativa eficiente que coordine las actividades en el tema de música en el ámbito municipal, aplicar a las convocatorias del Plan Nacional de Música para la Convivencia, promover la alianza con Batuta; pago por programas coordinados</t>
  </si>
  <si>
    <t>8 Eventos de promoción de las actividades</t>
  </si>
  <si>
    <t># Personal capacitado</t>
  </si>
  <si>
    <t>Personal capacitado</t>
  </si>
  <si>
    <t>Servicio técnico prestado</t>
  </si>
  <si>
    <t># Instrumentos y vestuarios  adquiridos</t>
  </si>
  <si>
    <t>Instrumentos y vestuarios en uso</t>
  </si>
  <si>
    <t># Materiales pedagógicos adquiridos</t>
  </si>
  <si>
    <t>Materiales pedagógicos en uso</t>
  </si>
  <si>
    <t>1 Plan formulado</t>
  </si>
  <si>
    <t>Plan socializado e implementado</t>
  </si>
  <si>
    <t>1 Programa formulado</t>
  </si>
  <si>
    <t>Generar una señalización conducente al reconocimiento, interpretación y respeto de los valores, bienes y manifestaciones patrimoniales del municipio y la región</t>
  </si>
  <si>
    <t xml:space="preserve">Fortalecimiento de Industrias Culturales </t>
  </si>
  <si>
    <t>Fortalecimiento de Cadenas Productivas</t>
  </si>
  <si>
    <t>Escuela de Artes y Oficios</t>
  </si>
  <si>
    <t>Formación Turística Cultural</t>
  </si>
  <si>
    <t>Participantes en eventos celebrados</t>
  </si>
  <si>
    <t># Eventos programados</t>
  </si>
  <si>
    <t>Participantes en eventos programados</t>
  </si>
  <si>
    <t>1 beca de investigación</t>
  </si>
  <si>
    <t xml:space="preserve">Plantear los términos de la convocatoria, crear el cuerpo de jurados y definir los criterios de evaluación, generar la supervisión del desarrollo del proyecto, socializar los resultados con el Centro de Estudios Históricos; gestionar recursos con las fundaciones del Banco de la República; ICANH; Unidad de Parques Naturales Nacionales; IVA Telefonía celular </t>
  </si>
  <si>
    <t>Investigación realizada y socializada</t>
  </si>
  <si>
    <t>Actualizar el inventario del patrimonio cultural y natural del municipio  (se excluye el Centro Histórico) y evaluar los factores de riesgo, elaborar el inventario de patrimonio cultural inmaterial en el Centro Histórico y el municipio; gestionar recursos del IVA telefonía celular y privados</t>
  </si>
  <si>
    <t>Apoyo a los procesos productivos nuevos y tradicionales y a la articulación con las industrias culturales locales para el fortalecimiento del desarrollo socioeconómico y cultural municipal y regional</t>
  </si>
  <si>
    <t>Motivar la creación de un banco de proyectos para desarrollar rutas temáticas, itinerarios intermunicipales y recorridos de paisajes culturales y naturales existentes en el municipio y la región</t>
  </si>
  <si>
    <t xml:space="preserve">Identificar, fortalecer y articular las industrias culturales presentes en el municipio y la región: producción artística, artesanal, museos, gastronomía, medios, mediante redes y eventos que conduzcan a la asociatividad de productores </t>
  </si>
  <si>
    <t xml:space="preserve">Mejorar los instrumentos y mecanismos de implementación de líneas y programas de gestión del turismo cultural </t>
  </si>
  <si>
    <t>Mitigar el impacto del crecimiento de la industria turística sobre los bienes y manifestaciones culturales municipales y regionales con proyección territorial, ambiental, social y económicamente equitativa y sostenible  (Turismo Justo)</t>
  </si>
  <si>
    <t>3 funcionarios capacitados en metodologías de gestión cultural</t>
  </si>
  <si>
    <t>Funcionarios capacitados</t>
  </si>
  <si>
    <t>1 Plan Decenal de Cultura formulado</t>
  </si>
  <si>
    <t>Plan de Cultura formulado</t>
  </si>
  <si>
    <t>1 Plan Regional de Cultura formulado</t>
  </si>
  <si>
    <t>1 Plan Decenal de Cultura implementado y socializado</t>
  </si>
  <si>
    <t>Plan de Cultura implementado y socializado</t>
  </si>
  <si>
    <t>1 Sistema de Información Cultural creado y en operación</t>
  </si>
  <si>
    <t>Sistema de información Cultural creado y en operación</t>
  </si>
  <si>
    <r>
      <t xml:space="preserve">1 Programa </t>
    </r>
    <r>
      <rPr>
        <b/>
        <i/>
        <sz val="10"/>
        <rFont val="Arial"/>
        <family val="2"/>
      </rPr>
      <t xml:space="preserve">Memoria Cultural del Valle de Leyva </t>
    </r>
    <r>
      <rPr>
        <b/>
        <sz val="10"/>
        <rFont val="Arial"/>
        <family val="2"/>
      </rPr>
      <t>implementado y circulando en los medios de comunicación</t>
    </r>
  </si>
  <si>
    <t>Programa implementado</t>
  </si>
  <si>
    <t>1 Programa de formación en procesos de producción audiovisual</t>
  </si>
  <si>
    <t>1 Traslado de dependencia</t>
  </si>
  <si>
    <t>Cargo trasladado</t>
  </si>
  <si>
    <t>1 Biblioteca con material bibliográfico, audiovisual y lúdico actualizado</t>
  </si>
  <si>
    <t>Biblioteca con material actualizado</t>
  </si>
  <si>
    <t>1 servicio técnico especializado</t>
  </si>
  <si>
    <t>Adecuación y puesta en funcionamiento de los Puntos de Información Turística en la sede de la Secretaría de Cultura y Turismo y en la Terminal de Transporte municipal</t>
  </si>
  <si>
    <t>Diseño y elaboración de la Señalización para la Interpretación de Ejes y Espacios de significación cultural del Centro Histórico</t>
  </si>
  <si>
    <t xml:space="preserve">Sólo podrán usarse elementos de señalización removibles de bajo impacto para el valor estético del Centro Histórico, con aprobación Ministerio de Cultura </t>
  </si>
  <si>
    <t>Generar una señalización conducente al reconocimiento, interpretación y respeto de los valores, bienes y manifestaciones patrimoniales del Centro Histórico</t>
  </si>
  <si>
    <t>Diseño y elaboración de la Señalización de los sitios de interés turísticos y patrimoniales del municipio y de la región de la Provincia de Ricaurte Alto</t>
  </si>
  <si>
    <t xml:space="preserve">Definir los términos de la convocatoria; definir los jurados y mecanismos de evaluación, socializar los términos y propósitos de la convocatoria </t>
  </si>
  <si>
    <t>Procesos de Planificación</t>
  </si>
  <si>
    <t>Gestión del Turismo Cultural y Patrimonio Cultural y Natural</t>
  </si>
  <si>
    <t>Diseñar el programa de estímulos a los proyectos de turismo cultural local (ecológico, rural, artesanal, culinario, interpretativo, musical, sonoro, visual, científico, educativo)</t>
  </si>
  <si>
    <t>Convocatoria de estímulos para proyectos de turismo cultural local (ecológico, rural, artesanal, culinario, interpretativo, musical, sonoro, visual, científico, educativo)</t>
  </si>
  <si>
    <t>Generar programas dirigidos a fortalecer las áreas de técnicas de construcción tradicionales (arquitectura en tierra, carpintería, forja cantería), servicio de restaurante y culinaria tradicional, reciclaje de materiales subproducto de los procesos artesanales locales, técnicas de producción audiovisual</t>
  </si>
  <si>
    <t xml:space="preserve">Reactivación de la Escuela de Artes y Oficios dirigida a la formación en destrezas asociadas al turismo cultural patrimonial </t>
  </si>
  <si>
    <t>Apoyo a procesos culturales que pueden vincularse al turismo cultural</t>
  </si>
  <si>
    <r>
      <t>Representar a Villa de Leyva  y la Provincia de Ricaurte Alto como destino turístico patrimonial (</t>
    </r>
    <r>
      <rPr>
        <b/>
        <i/>
        <sz val="10"/>
        <rFont val="Arial"/>
        <family val="2"/>
      </rPr>
      <t>Patrimonialmente Diversa</t>
    </r>
    <r>
      <rPr>
        <b/>
        <sz val="10"/>
        <rFont val="Arial"/>
        <family val="2"/>
      </rPr>
      <t xml:space="preserve">), cultural y natural, en las ferias exposiciones del sector y en los medios </t>
    </r>
  </si>
  <si>
    <t xml:space="preserve">Formación en el Alistamiento para el Turismo cultural regional </t>
  </si>
  <si>
    <t>Formación en el Alistamiento para el Turismo en establecimientos de educación media</t>
  </si>
  <si>
    <t>Reestructurar la Corporación como una entidad de Fundraising (financiación del personal a cargo por proyecto) para la gestión de proyectos y recursos ante entidades departamentales, nacionales e internacionales; ejecutar los proyectos bajo la supervisión de las secretarías con competencias y la coordinación e interventoría intersectorial requerida</t>
  </si>
  <si>
    <t xml:space="preserve">Capacitación de los funcionarios en las metodologías de gestión y administración en el sector turístico cultural </t>
  </si>
  <si>
    <t>MUNICIPAL Y REGIONAL (PROVINCIA DE RICAURTE ALTO: GACHANTIVÁ, RÁQUIRA, SÁCHICA, SANTA SOFIA, SUTAMARCHÁN, TINJACÁ, VILLA DE LEYVA, Y LOS MUNICIPIOS DE ARCABUCO Y CHÍQUIZA)</t>
  </si>
  <si>
    <t>Fortalecimiento del Turismo Cultural municipal y regional</t>
  </si>
  <si>
    <t>Sensibilización de los funcionarios con competencias en el sector y los proveedores de servicios turísticos bajo el concepto de Turismo Justo, manejo sostenible de los bienes y manifestaciones culturales</t>
  </si>
  <si>
    <t>Emprendimiento en industrias culturales y turísticas</t>
  </si>
  <si>
    <t>Puntos de Información Turística</t>
  </si>
  <si>
    <t>Señalización</t>
  </si>
  <si>
    <t xml:space="preserve"> Proveer la información necesaria y requerida para el desarrollo de un turismo organizado, legal y advertido</t>
  </si>
  <si>
    <r>
      <t xml:space="preserve">Formular el Plan de Desarrollo Turístico bajo los enfoques del Turismo Cultural  basado en el concepto de </t>
    </r>
    <r>
      <rPr>
        <b/>
        <i/>
        <sz val="10"/>
        <rFont val="Arial"/>
        <family val="2"/>
      </rPr>
      <t xml:space="preserve">Patrimonialmente Diversa </t>
    </r>
    <r>
      <rPr>
        <b/>
        <sz val="10"/>
        <rFont val="Arial"/>
        <family val="2"/>
      </rPr>
      <t xml:space="preserve">(paleontológica, astronómica, natural, arqueológica, mueble, arquitectónica, urbana, paisajística, documental, histórica, religiosa y de manifestaciones intangibles) y del </t>
    </r>
    <r>
      <rPr>
        <b/>
        <i/>
        <sz val="10"/>
        <rFont val="Arial"/>
        <family val="2"/>
      </rPr>
      <t>Turismo Justo</t>
    </r>
    <r>
      <rPr>
        <b/>
        <sz val="10"/>
        <rFont val="Arial"/>
        <family val="2"/>
      </rPr>
      <t xml:space="preserve"> con proyección territorial, ambiental, social y económicamente equitativa y sostenible </t>
    </r>
  </si>
  <si>
    <t>Concientizar a los funcionarios y proveedores sobre los impactos positivos y negativos de las prácticas y actividades turísticas; aplicar para apoyos en el Fondo de Promoción Turística, la Red de Pueblos Patrimoniales y el Ministerio de Cultura</t>
  </si>
  <si>
    <t>Plan de Manejo Integral de los Festivales Turísticos</t>
  </si>
  <si>
    <t>Elaboración del Plan de Manejo Integral de los Festivales Turísticos en el municipio</t>
  </si>
  <si>
    <t>Generar los lineamientos para la creación, realización, regulación y espacialización de los festivales turísticos en Villa de Leyva</t>
  </si>
  <si>
    <t>Turismo cultural patrimonial</t>
  </si>
  <si>
    <t>Programa de estímulos para el turismo cultural</t>
  </si>
  <si>
    <t>Promover y respaldar proyectos de rutas temáticas, itinerarios intermunicipales y recorridos paisajísticos dirigidos a la valoración e interpretación y el manejo sostenible del territorio</t>
  </si>
  <si>
    <t>Biblioteca Pública Municipal Camilo Torres y las bibliotecas públicas municipales de la Provincia de Alto Ricaurte</t>
  </si>
  <si>
    <t>Constituir la red de museos de la Provincia de Ricaurte Alto</t>
  </si>
  <si>
    <t>Reactivación de la Corporación de Turismo como ente gestor para la preservación del patrimonio cultural y natural, y los proyectos de turismo cultural</t>
  </si>
  <si>
    <t>Fortalecer el ente gestor de proyectos y recursos  para conservar, proteger y divulgar el patrimonio cultural y natural, y promover el turismo cultural del municipio</t>
  </si>
  <si>
    <t>Elaboración del Diagnóstico y Formulación del Plan de Desarrollo Turístico de la Provincia de Ricaurte Alto</t>
  </si>
  <si>
    <t xml:space="preserve">Elaboración del Diagnóstico y Formulación del Plan de Desarrollo Turístico de Villa de Leyva </t>
  </si>
  <si>
    <t>Presentar el proyecto al Fondo de Promoción Turística; gestionar el proyecto en conjunto con la Secretaría de Planeación y la Secretaría de Desarrollo Económico convocar a la participación de organizaciones culturales y de proveedores de servicios turísticos para la construcción del plan</t>
  </si>
  <si>
    <t>Escuela de Música Municipal, Media Torta</t>
  </si>
  <si>
    <t xml:space="preserve">Elaboración y Formulación del Plan Integral de Formación Musical en bandas, jóvenes instrumentistas, vocal-coral y en músicas tradicionales que orientará los programas, proyectos y actividades de la Escuela de Música Municipal   </t>
  </si>
  <si>
    <t>Presentar el proyecto al Fondo de Promoción Turística; convocar a la participación de organizaciones culturales y de proveedores de servicios turísticos para la construcción del plan</t>
  </si>
  <si>
    <t xml:space="preserve">Formulación del Plan Decenal de Cultura del municipio </t>
  </si>
  <si>
    <t>Buscar apoyo en la Dirección de Fomento Regional del Ministerio de Cultura y promover la gestión intersectorial para el desarrollo del Plan Regional</t>
  </si>
  <si>
    <t>Buscar apoyo en la Dirección de Fomento Regional del Ministerio de Cultura y convocar a la participación de organizaciones culturales y artísticas locales para la construcción del plan</t>
  </si>
  <si>
    <t>Municipio de Villa de Leyva</t>
  </si>
  <si>
    <t>Formulación del Plan Regional de Cultura (Provincia de Ricaurte Alto*)</t>
  </si>
  <si>
    <t>ENFOQUE</t>
  </si>
  <si>
    <t>Formulación del Plan Decenal de Cultura del municipio y la región</t>
  </si>
  <si>
    <t>Provincia de Ricaurte Alto y Municipio de Villa de Leyva</t>
  </si>
  <si>
    <t xml:space="preserve">Gestionar el proyecto en conjunto con las secretarías con competencia en la región y con la participación ciudadana para la elaboración del PDT </t>
  </si>
  <si>
    <t>Municipio de Villa de Leyva y Provincia de Alto Ricaurte</t>
  </si>
  <si>
    <t>Promoción de Villa de Leyva y la región de la Provincia de Ricaurte Alto como destino turístico mediante la participación y las ferias nacionales e internacionales y la preparación de materiales gráficos, audiovisuales y de prensa</t>
  </si>
  <si>
    <t>Secretaría de Cultura y Turismo de Villa de Leyva y las secretarías con competencia de la Provincia de Ricaurte Alto</t>
  </si>
  <si>
    <t>Desarrollo turístico cultural</t>
  </si>
  <si>
    <t>Incorporar a la población jóven en las oportunidades que brinda la prestación de servicios turísticos de calidad para generar el reconocimiento y respeto de los valores y productos del municipio y la región</t>
  </si>
  <si>
    <t>Incorporación de programas de formación técnica en prestación de servicios turísticos</t>
  </si>
  <si>
    <r>
      <t xml:space="preserve">Promoción del </t>
    </r>
    <r>
      <rPr>
        <b/>
        <i/>
        <sz val="10"/>
        <rFont val="Arial"/>
        <family val="2"/>
      </rPr>
      <t>Club Cultural de Villa de Leyva: Cineclub y Club Literario</t>
    </r>
    <r>
      <rPr>
        <b/>
        <sz val="10"/>
        <rFont val="Arial"/>
        <family val="2"/>
      </rPr>
      <t>como una actividad permanente y de largo plazo para estimular la lectura, talleres de escritura y apreciación crítica del cine</t>
    </r>
  </si>
  <si>
    <t>Red de bibliotecas públicas regionales</t>
  </si>
  <si>
    <t>Creación y fortalecimiento de la red de bibliotecas públicas de la Provincia de Ricaurte Alto</t>
  </si>
  <si>
    <t>Crear, y activar bibliotecas públicas municipales para constituir la red y compartir y fortalecer actividades de promoción de la lectura entre los municipios de la Provincia de Ricaurte Alto</t>
  </si>
  <si>
    <t>Aplicar a las convocatorias del Plan Nacional de Lectura y Bibliotecas Públicas, estimular la lectura, la participación de los jóvenes en concursos literarios, invitar a escritores, literatos y críticos literarios a las sesiones del Club Cultural</t>
  </si>
  <si>
    <t>Biblioteca Pública Municipal Camilo Torres de Villa de Leyva y de los municipios de la Provincia de Ricaurte Alto</t>
  </si>
  <si>
    <t>Aplicar para la Capacitación en el manejo del SIABUC, generar las acciones necesarias para la alimentación permanente de la base de datos de colecciones, en conjunto con las bibliotecas municipales de la región</t>
  </si>
  <si>
    <t>Estimular a los museos, centros religiosos, organizaciones culturales y actividades a realizar actos conmemorativos de la fundación</t>
  </si>
  <si>
    <t>Creación, investigación, curaduría y conformación de un ecomuseo regional que vincule los bienes y manifestaciones del patrimonio cultural y natural de la Provincia del Alto Ricaurte</t>
  </si>
  <si>
    <t>Consolidación del Centro Cultural y Educativo como espacio de coordinación y desarrollo artístico y cultural municipal y regional</t>
  </si>
  <si>
    <t>Centro Cultural y Educativo san Francisco, en el Municipio de Villa de Leyva, municipios de Provincia de Ricaurte Alto</t>
  </si>
  <si>
    <t>Concentrar y coordinar administrativamente como Escuela de Música  Municipal los procesos de formación musical en instrumentos clásicos y tradicionales, de bandas, música clásica y folclórica para el desarrollo de una gestión eficaz y con acciones de largo plazo</t>
  </si>
  <si>
    <t xml:space="preserve">Escuela de Música Municipal </t>
  </si>
  <si>
    <t>Estimular particularmente a los niños y jóvenes en la creación, formación y producción literaria y en el interés por generar proyectos audiovisuales con una base crítica mediante las actividades que se vienen desarrollando en la Biblioteca Municipal:                                                        1. Los libros visitan tu casa 
2. Los libros son tu mejor compañía
3. La hora del cuento
4. El Morral Viajero
5. Videos educativos y recreativos
6. Exposiciones</t>
  </si>
  <si>
    <t>PEMP del Centro Histórico de Villa de Leyva, 2011.</t>
  </si>
  <si>
    <t>Protección y Divulgación</t>
  </si>
  <si>
    <t>Promoción</t>
  </si>
  <si>
    <t>Promoción del Destino Turístico</t>
  </si>
  <si>
    <t>Plan de Desarrollo Turístico</t>
  </si>
  <si>
    <t>Participar en capacitación y formación en gestión y administración turística</t>
  </si>
  <si>
    <t>Emprendimiento</t>
  </si>
  <si>
    <t>Personal bibliotecario y de archivística</t>
  </si>
  <si>
    <t>Trasladar la dependencia de la Biblioteca Pública Municipal y el Archivo Municipal a la Secretaría de Cultura y Turismo</t>
  </si>
  <si>
    <t>Optimizar las condiciones de aplicación a las convocatorias de los planes nacionales que promueve el Ministerio de Cultura, Plan Nacional de Lectura y Bibliotecas Públicas, y de los programas del Archivo General de la Nación, ente adscrito al ministerio</t>
  </si>
  <si>
    <t>Provincia de Ricaurte Alto</t>
  </si>
  <si>
    <r>
      <t xml:space="preserve">Creación del programa </t>
    </r>
    <r>
      <rPr>
        <b/>
        <i/>
        <sz val="10"/>
        <rFont val="Arial"/>
        <family val="2"/>
      </rPr>
      <t xml:space="preserve">Memoria Cultural del Valle de Leyva </t>
    </r>
    <r>
      <rPr>
        <b/>
        <sz val="10"/>
        <rFont val="Arial"/>
        <family val="2"/>
      </rPr>
      <t>para alimentar los contenidos de la radio comunitaria, prensa local y página web cultural de Villa de Leyva</t>
    </r>
  </si>
  <si>
    <t>Escuelas y colegios públicos urbanos y veredales, del municipio y de la Provincia de Ricaurte Alto</t>
  </si>
  <si>
    <t>Contribuir con el fortalecimiento de las actividades y tradiciones culturales con arraigo en el municipio y la región para propiciar el diálogo e intercambio de experiencias entre generaciones y comunidades presentes en Villa de Leyva y la Provincia de Ricaurte Alto</t>
  </si>
  <si>
    <t>Fortalecer la gestión y planificación de los recursos y las actividades bajo la tutela de la Secretaría de Cultura y Turismo</t>
  </si>
  <si>
    <t>Adecuación de la sede de la Secretaria de Cultura y Turismo y sus direcciones en la casa de la Fábrica de Licores</t>
  </si>
  <si>
    <t>Mejorar las condiciones de consulta, depósito, lectura y actividades complementarias que desarrolla la Biblioteca</t>
  </si>
  <si>
    <t>Generar la conectividad para la Biblioteca Pública como sede de la Plataforma Virtual de Arqueología, Paleontología, Historia y Patrimonio de Villa de Leyva</t>
  </si>
  <si>
    <t>Instalar la conexión a internet, el servidor, y los puntos y equipos de consulta</t>
  </si>
  <si>
    <t>Aplicar al Ministerio de las TICs, Colciencias</t>
  </si>
  <si>
    <t>Conjunto Claustro de san Francisco  (Centro Cultural y Educativo San Francisco)</t>
  </si>
  <si>
    <t xml:space="preserve">Conjunto Claustro de san Francisco (Centro Cultural y Educativo San Francisco) </t>
  </si>
  <si>
    <t>Apoyo a la realización de proyectos de investigación sobre patrimonio y contextos sociales e históricos</t>
  </si>
  <si>
    <t>Celebraciones fundacionales y patronales</t>
  </si>
  <si>
    <t>Celebración de la fundación de Villa de Leyva</t>
  </si>
  <si>
    <t>Promover actividades conmemorativas de la fundación y la trayectoria histórico cultural del Centro Histórico de Villa de Leyva</t>
  </si>
  <si>
    <t>Centro Histórico de Villa de Leyva: espacios públicos, inmuebles patrimoniales, museos</t>
  </si>
  <si>
    <t>SUBPROGRAMA:</t>
  </si>
  <si>
    <t>OBJETIVO</t>
  </si>
  <si>
    <t>OBJETIVOS ESPECIFICOS</t>
  </si>
  <si>
    <t>FUENTES DE DATOS:</t>
  </si>
  <si>
    <t>Dirección Nacional de Planeación, Orientaciones para incluir metas de resultado en los planes de desarrollo de las entidades territoriales, Nov. 2011.</t>
  </si>
  <si>
    <t>Ministerio de Cultura, Manual para la Gestión de la Cultura, Nov. 2011</t>
  </si>
  <si>
    <t>Ministerio de Cultura, Ficha Diagnóstico del Sistema Municipal de Cultura: Villa de Leyva, 2011.</t>
  </si>
  <si>
    <t>Ministerio de Comercio, Industria y Turismo, Sistema de Indicadores de competitividad para el turismo colombiano, Versión Preliminar, 2008.</t>
  </si>
  <si>
    <t>Sede de la Secretaría de Cultura y Turismo, Centro Cultural y Educativo san Francisco</t>
  </si>
  <si>
    <t>Mobiliario para las direcciones de Cultura y Educación y de Turismo Cultural y Emprendimiento, sala de reuniones y del Consejo Municipal de Cultura, de la coordinación de la Escuela de Música Municipal y del Centro Cultural y Educativo de san Francisco</t>
  </si>
  <si>
    <t>Centro Cultural y Educativo san Francisco, Media Torta</t>
  </si>
  <si>
    <t>Capacitación anual de 40 horas sobre la normatividad, reglamentación y  valoración del Centro Histórico y de los bienes y manifestaciones del municipio</t>
  </si>
  <si>
    <t>Fortalecer la gestión y planificación del patrimonio cultural del municipio con la sensibilización de los funcionarios públicos, contratistas y asesores la administración municipal</t>
  </si>
  <si>
    <t>Fortalecer la prevención de riesgos que afectan los bienes inmuebles del Centro Histórico</t>
  </si>
  <si>
    <t>Plataforma Virtual de Arqueología, Paleontología, Historia y Patrimonio de Villa de Leyva</t>
  </si>
  <si>
    <t>Biblioteca Pública Municipal Camilo Torres</t>
  </si>
  <si>
    <t>Manual de socialización para todos los propietarios y arrendatarios de predios del Centro Histórico, contiene fichas normativas de usos y tratamientos de bienes arquitectónicos y urbanos, mantenimiento preventivo, glosario</t>
  </si>
  <si>
    <t>Fortalecer la identificación y descripción de los valores patrimoniales del Centro Histórico</t>
  </si>
  <si>
    <t>Crear una guía de valoración sin contenido comercial para distribución masiva local y para la venta a los turistas</t>
  </si>
  <si>
    <t>Crear y fortalecer la visibilidad y el reconocimiento de la vocación patrimonial y turística de Villa de Leyva, en una sede que proporciones las instalaciones de acogida a los residentes y visitantes y para la gestión con las organizaciones locales</t>
  </si>
  <si>
    <t>Concentrar las instalaciones y actividades desarrolladas por la Biblioteca Pública Municipal, la Escuela de Música Municipal, la Casa de Cultura y las organizaciones locales</t>
  </si>
  <si>
    <t>Aplicar al Plan Nacional de Lectura y Bibliotecas Públicas</t>
  </si>
  <si>
    <t>Estructurar el guión y montaje de la historia y memoria del Centro Histórico a manera de ruta para conocer los eventos, personajes y relatos que allí tuvieron lugar, espacializada en los museos de la red municipal</t>
  </si>
  <si>
    <t xml:space="preserve">Creación, investigación, curaduría y exposición permanente de la ruta histórica y de la memoria del Centro Histórico de Villa de Leyva </t>
  </si>
  <si>
    <t>Conjunto Claustro de san Francisco (e instalaciones del hospital)</t>
  </si>
  <si>
    <t>Concentrar y coordinar administrativamente las actividades artísticas y culturales promovidas y apoyadas por la Secretaría de Cultura y Turismo y de las organizaciones locales</t>
  </si>
  <si>
    <t>Formulación e implementación del Programa Integral de formación artística de la Escuela de Música Municipal</t>
  </si>
  <si>
    <t>Escuela de Música Municipal, Centro Cultural y Educativo San Francisco</t>
  </si>
  <si>
    <t xml:space="preserve">Buscar generar la financiación del sector privado, definir los términos de la convocatoria, definir los jurados y mecanismos de evaluación, socializar los términos y propósitos de la convocatoria </t>
  </si>
  <si>
    <t>Adecuación del Centro Cultural y Educativo San Francisco como sede para las dependencias de la Secretaría de Cultura y Turismo y para el desarrollo de las actividades organizaciones locales</t>
  </si>
  <si>
    <t>Modificar el uso de la sede de la casa de cultura para generar espacios de formación del SENA</t>
  </si>
  <si>
    <t>Sede de la casa de cultura</t>
  </si>
  <si>
    <t>Trasladar las actividades de la casa de cultura al Centro Cultural y Educativo San Francisco</t>
  </si>
  <si>
    <t>Mantenimiento preventivo a la sede y colecciones bibliográficas y audiovisuales de la Biblioteca Pública Municipal</t>
  </si>
  <si>
    <t>Realizar las operaciones locativas necesarias para el funcionamiento normal de la biblioteca</t>
  </si>
  <si>
    <t>Dotación para las sedes de la Secretaría de Cultura y Turismo</t>
  </si>
  <si>
    <t>Procurar el mobiliario necesario para el funcionamiento de las Direcciones de Cultura y Educación y de Turismo Cultural y Emprendimiento, la sala de reuniones y del Consejo Municipal de Cultura, la coordinación de la Escuela de Música Municipal y del Centro Cultural y Educativo de san Francisco</t>
  </si>
  <si>
    <t xml:space="preserve">Promover la participación pública para la alimentación y enriquecimiento de la plataforma abierta de patrimonio </t>
  </si>
  <si>
    <t>Operatividad del Centro Cultural y Educativo de San Francisco</t>
  </si>
  <si>
    <t xml:space="preserve">Organizar la gestión administrativa focalizada del sector cultura y turismo cultural </t>
  </si>
  <si>
    <t xml:space="preserve">Municipio de Villa de Leyva </t>
  </si>
  <si>
    <t>Sede de la Secretaria de Cultura y Turismo, casa de la Fábrica de Licores</t>
  </si>
  <si>
    <t>Teatro Municipal, Auditorio convento san Agustin, Auditorio Centro Cultural y Educativo san Francisco</t>
  </si>
  <si>
    <t>Crear una plataforma virtual abierta para la construcción participativa del SIG Cultural y Artístico, crear los campos de información y alimentar la base de datos</t>
  </si>
  <si>
    <t>Promover la participación en la convocatoria y generar la financiación del sector privado, consolidar la propuesta y presentarla al Plan Nacional de Estímulos del Ministerio de Cultura</t>
  </si>
  <si>
    <t>Centro Cultural y Educativo san Francisco, escuelas y colegios urbanos y rurales</t>
  </si>
  <si>
    <t>Diseño del programa de estímulos culturales</t>
  </si>
  <si>
    <t>Secretaría de Cultura y Turismo</t>
  </si>
  <si>
    <t>Paipa</t>
  </si>
  <si>
    <t>Cementerio Municipal</t>
  </si>
  <si>
    <t>Centro Histórico</t>
  </si>
  <si>
    <t>Elaboración, Diseño e Impresión de Guías escritas e interpretativas para la Valoración del Patrimonio Cultural del Centro Histórico</t>
  </si>
  <si>
    <t>Elaboración de planes especiales de salvaguardia (PES) para las expresiones culturales que están en riesgo</t>
  </si>
  <si>
    <t>Casa de la Fábrica de Licores, Museo de Ricaurte, Museo de Nariño, Museo de Acuña</t>
  </si>
  <si>
    <t>Contar con el apoyo de las curadurías de Etnografía, Historia y Arte del Museo Nacional de Colombia; iniciar el recorrido en la sede de la secretaría de cultura y turismo; abrir la convocatoria "Trae tu foto antigua y familiar de Villa de Leyva"</t>
  </si>
  <si>
    <t>Creación del Pase único y preferencial para la visita de los museos del municipio</t>
  </si>
  <si>
    <t>Aumentar las visitas a los museos del municipio mediante estrategias de acceso preferencial</t>
  </si>
  <si>
    <t>Aplicar a las Convocatorias de Estimulos del Ministerio de Cultura, para el desarrollo del festival de cine de Villa de Leyva como espacio de apreciación y formacion de públicos, y de presencia de críticos y comentadores del cine nacional</t>
  </si>
  <si>
    <t>Fortalecer y complementar el fomento a la producción audiovisual local mediante la sensibilización y aproximación crítica de los públicos (particularmente los jóvenes) a la producción cinematográfica nacional</t>
  </si>
  <si>
    <t>Promover entre las asociaciones y escuelas culturales y artísticas locales la creación de actividades dirigidas al estímulo sensorial de los menores de 6 años</t>
  </si>
  <si>
    <t>Estimular la presentación de proyectos fundamentados en procesos de formación de largo plazo y basados en indicadores de producto e impacto</t>
  </si>
  <si>
    <t>Conformación y actualización de las listas municipales de patrimonio cultural y natural, y de patrimonio cultural inmaterial</t>
  </si>
  <si>
    <t>Convocatoria de proyectos de investigación sobre el Centro Histórico de Villa de Leyva y del patrimonio cultural y natural del municipio</t>
  </si>
  <si>
    <t>Promover con el apoyo del concejo municipal la declaratoria de bienes de bienes de interés cultural Municipal, lo que permitirá acceder a los recursos del IVA de la telefonía celular</t>
  </si>
  <si>
    <t>Realizar el inventario con el apoyo de las organizaciones locales y establecer el estado de conservación o situación de riesgo que presentan los bienes y manifestaciones culturales del municipio para priorizar acciones para su mitigación</t>
  </si>
  <si>
    <t>Capacitación sobre el PEMP del Centro Histórico y protección y conservación de los BIC en el municipio</t>
  </si>
  <si>
    <t>Evaluar las prácticas culturales consignadas en el inventario de patrimonio cultural inmaterial para determinar las que requieren fortalecerse mediante un plan especial de salvaguardia</t>
  </si>
  <si>
    <t>Contar con el acompañamiento del Grupo de Patrimonio Cultural Inmaterial del Ministerio de Cultura, aplicar a recursos de IVA telefonía celular</t>
  </si>
  <si>
    <t xml:space="preserve">Generar una visión y manejo integrado de largo plazo en la formación musical del municipio, basada en el diálogo, enriquecimiento y reconocimiento de las expresiones </t>
  </si>
  <si>
    <t>Generar la presentación de proyectos fundamentados en procesos de realización de largo plazo y basados en indicadores de producto, gestión e impacto</t>
  </si>
  <si>
    <t>Aplicar a las convocatorias del Plan Nacional de Lectura y Bibliotecas Públicas, gestionar la donación de colecciones bibliográficas privadas (Villegas editores, Panamericana, coleccionistas) y de entes públicos de preferencia sobre la región (ICANH, Universidad Nacional de Colombia, Unidad de Parques Naturales Nacionales, SENA, Colciencias)</t>
  </si>
  <si>
    <t>Gestionar el apoyo para la participación de la banda municipal en el festival nacional</t>
  </si>
  <si>
    <t>Movilizar recursos públicos y privados para la participación y visibilización del municipio en escenarios culturales</t>
  </si>
  <si>
    <t>Intercambio de expresiones musicales regionales</t>
  </si>
  <si>
    <t xml:space="preserve">Gestionar el apoyo para el intercambio entre grupos musicales para fortalecer las expresiones regionales </t>
  </si>
  <si>
    <t>Enriquecer a la biblioteca municipal fortalecer sus proyectos mediante la consecución de colecciones bibliográficas históricas, literarias, artísticas, disciplinares (ambientales, arquitectonicas, de diseño gráfico, digital, etc), hemerográficas y con maletines didácticos de diferentes áreas y campos de la cultura</t>
  </si>
  <si>
    <t>Convocatoria de estímulos para proyectos culturales locales</t>
  </si>
  <si>
    <t>Diseño de la convocatoria para la presentación de proyectos culturales locales</t>
  </si>
  <si>
    <t>Seleccionar y premiar los proyectos que contribuyan con la realización de propuestas para fortalecer el carácter patrimonial de Villa de Leyva y que propicien el diálogo intercultural entre las comunidades presente en el municipio, basados en indicadores de producción e impacto</t>
  </si>
  <si>
    <t>Apoyo al Festival de Cine de Villa de Leyva</t>
  </si>
  <si>
    <t>Generar la disponibilidad y accesibilidad rápida y eficaz del material bibliográfico y audiovisual</t>
  </si>
  <si>
    <t>Creación de espacios culturales para estimular la sensibilidad sonora, visual, gestual, táctil en menores de 6 años</t>
  </si>
  <si>
    <t>Apoyar los procesos de creación y producción artística dirigida al estímulo sensorial de menores de 6 años</t>
  </si>
  <si>
    <t>Instalar en la casa de la Fábrica de Licores a la Secretaría, adecuar un salón para las sesiones del Consejo Municipal de Cultura y otras actividades de planificación del sector</t>
  </si>
  <si>
    <t>Propuesta y Declaratoria del Santuario de Fauna y Flora de Iguaque como bien de interés cultural del ámbito municipal</t>
  </si>
  <si>
    <t>Optimización de las actividades de formación mediante la estructuración de una escuela integral de música dirigida a la población urbana y rural</t>
  </si>
  <si>
    <t xml:space="preserve">Convocatoria y financiación de proyectos de dotación de instrumentos musicales, vestuario y elementos para el aprendizaje y práctica artística </t>
  </si>
  <si>
    <t>Dotación y compra de material pedagógico para fundamentar el proceso de formación musical</t>
  </si>
  <si>
    <t>Gestionar ante el Plan Nacional de Música para la Convivencia la donación de los más recientes materiales pedagógicos y musicales: Guías, cuadernos y cartillas de iniciación musical e instrumental en prácticas colectivas de bandas, coros, músicas tradicionales y orquestas, Repertorios musicales, Documentos de experiencias significativas</t>
  </si>
  <si>
    <t>Obtener materiales para la formación musical dirigidos a la creación, innovación, fusión y continuidad de las diversas expresiones musicales locales einiciación en el  instrumental asociado</t>
  </si>
  <si>
    <t xml:space="preserve">Organizar y planificar los planes de formación musical específicos y construir ejes transversales conducentes a la conformación del plan integral </t>
  </si>
  <si>
    <t xml:space="preserve">Socializar los términos de la presentación de proyectos y apoyar la construcción y evaluación de los indicadores, estimular la financiación del sector privado </t>
  </si>
  <si>
    <t>Incentivar la investigación y el uso de tecnologías (nuevas y tradicionales) entre los niños y jóvenes para la producción de materiales audiovisuales sobre la región</t>
  </si>
  <si>
    <t>RECONOCER, VALORAR , DIFUNDIR Y PROMOVER LA GESTIÓN Y EL MANEJO SOSTENIBLE DEL PATRIMONIO CULTURAL MATERIAL E INMATERIAL Y NATURAL DE VILLA DE LEYVA</t>
  </si>
  <si>
    <t>ESTIMULAR Y CONSOLIDAR  PROGRAMAS DE MEDIANO Y LARGO PLAZO PARA LA CREACIÓN, INNOVACIÓN,  FUSIÓN Y  PROMOCIÓN DE ACTIVIDADES ARTÍSTICAS Y CULTURALES</t>
  </si>
  <si>
    <t>TICs</t>
  </si>
  <si>
    <t>Generar y mejorar el equipamiento y conectividad de la biblioteca pública</t>
  </si>
  <si>
    <t>Mantenimiento de la Biblioteca Pública Municipal</t>
  </si>
  <si>
    <t>Crear 2 cargos de libre nombramiento y remoción y elaborar las funciones correspondientes</t>
  </si>
  <si>
    <t>Aplicar a las convocatorias del Plan Nacional de Lectura y Bibliotecas Públicas, estimular la lectura, la participación de los jóvenes en concursos literarios, invitar a escritores, literatos y críticos de cine a las sesiones del Club Cultural</t>
  </si>
  <si>
    <t>PLANIFICACIÓN Y ESTÍMULO DE PROGRAMAS Y ACCIONES DE LARGO PLAZO</t>
  </si>
  <si>
    <t>Apoyo y estímulo a la formación de jóvenes y organizaciones culturales en procesos de producción audiovisual</t>
  </si>
  <si>
    <t>Gestión para la compra y donación de material bibliográfico y audiovisual para la Biblioteca Pública Municipal</t>
  </si>
  <si>
    <t>Capacitación del personal de la biblioteca y de las escuelas en la catalogación de sus colecciones mediante plataformas digitales de las colecciones bibliográficas, audiovisuales y lúdicas</t>
  </si>
  <si>
    <t>Propuesta y Declaratoria del patrimonio mueble contenido en iglesias y museos como bien de interés cultural del ámbito municipal</t>
  </si>
  <si>
    <t>Promover la elaboración del estudio con la participación de la Unidad de Parques Naturales Nacionales, las organizaciones ambientales locales y el Instituto von Humboldt</t>
  </si>
  <si>
    <t>Promover la elaboración del inventario, registro y declaratoria de las colecciones de la Iglesia Mayor, la iglesia de El Carmen, el Museo Acuña y el Museo Paleontológico</t>
  </si>
  <si>
    <t xml:space="preserve">Declaratorias municipal y departamental de patrimonio cultural </t>
  </si>
  <si>
    <t>Acciones enfocadas a garantizar el acceso a la cultura a la primera infancia (niños menores de 6 años)</t>
  </si>
  <si>
    <t>Desarrollo artístico y cultural</t>
  </si>
  <si>
    <t>Institucionalización y operatividad</t>
  </si>
  <si>
    <t>Operatividad de la Escuela Municipal de Música</t>
  </si>
  <si>
    <t>Dotación</t>
  </si>
  <si>
    <t xml:space="preserve">Apoyo a los proyectos de dotación de instrumentos musicales, vestuario y elementos para el aprendizaje y práctica artística </t>
  </si>
  <si>
    <t>Dotación de material pedagógico para la formación artística</t>
  </si>
  <si>
    <t>Formación</t>
  </si>
  <si>
    <t>Creación cultural</t>
  </si>
  <si>
    <t>Implementación de programa de estímulos culturales</t>
  </si>
  <si>
    <t>Circulación</t>
  </si>
  <si>
    <t>Estudio de Valoración y Propuesta de Declaratoria del Cementerio como bien de interés cultural del ámbito municipal</t>
  </si>
  <si>
    <t xml:space="preserve">Promover la elaboración del estudio con la participación de las organizaciones culturales locales y el Centro de Estudios Históricos </t>
  </si>
  <si>
    <t>Estudio para la propuesta y declaratoria de bienes de interés cultural localizados en el área rural del municipio (el Parque Arqueológico El Infiernito y el sitio paleontológico de El Fósil)</t>
  </si>
  <si>
    <t>Formulación del Expediente para la Declaratoria de la Provincia del Alto Ricaurte como Patrimonio Cultural y Natural Mundial</t>
  </si>
  <si>
    <t>Fortalecer la planificación cultural del municipio mediante el apoyo de la sociedad civil a través de este consejo</t>
  </si>
  <si>
    <t>Dotación de muebles y enseres para la biblioteca pública</t>
  </si>
  <si>
    <t>TURISMO CULTURAL</t>
  </si>
  <si>
    <t>Construir un proceso de planeación cultural a largo plazo que permita una mejor visualización y proyección de la cultura en sus diferentes campos y líneas de acción</t>
  </si>
  <si>
    <t>Estimular y apoyar sólo aquellos procesos de largo plazo que garanticen la continuidad y sostenibilidad de las actividades culturales dirigidas al brindar bienestar a las comunidades locales</t>
  </si>
  <si>
    <t>Contar con una base de datos eficaz para la construcción de alianzas y asociatividad como motor de la gestión cultural público-privada</t>
  </si>
  <si>
    <t>BREVE DESCRIPCION DE LAS ACCIONES DEL PROYECTO</t>
  </si>
  <si>
    <t>SECTOR</t>
  </si>
  <si>
    <t>META DE LA VIGENCIA</t>
  </si>
  <si>
    <t>INDICADORES</t>
  </si>
  <si>
    <t>ACTUAL</t>
  </si>
  <si>
    <t>ESPERADO</t>
  </si>
  <si>
    <t>SUBPROGRAMA</t>
  </si>
  <si>
    <t>VALOR INVERSION</t>
  </si>
  <si>
    <t>COFINAN. NACIONAL</t>
  </si>
  <si>
    <t>COFINAN. DEPAR/TAL</t>
  </si>
  <si>
    <t>UNIDAD DE MEDIDA</t>
  </si>
  <si>
    <t>2012-2015</t>
  </si>
  <si>
    <t>PERIODO</t>
  </si>
  <si>
    <t>PLAN DE GESTION Y RESULTADOS</t>
  </si>
  <si>
    <t xml:space="preserve"> VIGENCIA 2012 </t>
  </si>
  <si>
    <t>TOTAL PERIODO</t>
  </si>
  <si>
    <t xml:space="preserve"> VIGENCIA 2013</t>
  </si>
  <si>
    <t xml:space="preserve"> VIGENCIA 2014</t>
  </si>
  <si>
    <t xml:space="preserve"> VIGENCIA 2015</t>
  </si>
  <si>
    <t>OBJETIVOS</t>
  </si>
  <si>
    <t>EJECUTOR</t>
  </si>
  <si>
    <t>Buscar apoyo en la Dirección de Fomento Regional del Ministerio de Cultura y de universidades que imparten programas en gestión cultural</t>
  </si>
  <si>
    <t>Aplicar a los programas del Plan Audiovisual Nacional de la Dirección de Cinematografía del Ministerio de Cultura, promover una alianza entre el municipio, el SENA y el Centro Ático de la Universidad Javeriana para construir procesos de producción audiovisual locales</t>
  </si>
  <si>
    <t>Promover y socializar la movilización de la sociedad civil en la implementación de las acciones contenidas en el Plan de Cultura</t>
  </si>
  <si>
    <t>Capacitación a los funcionarios en las metodologías de gestión y administración en el sector cultura</t>
  </si>
  <si>
    <t>Implementación de las acciones contenidas en el Plan Decenal de Cultura</t>
  </si>
  <si>
    <t xml:space="preserve">SECRETARIA DE CULTURA  Y TURISMO PLAN DE GESTION Y RESULTADOS </t>
  </si>
  <si>
    <t>CULTURA</t>
  </si>
  <si>
    <t>COFINAN. DEPART.</t>
  </si>
  <si>
    <t>SUB-PROGRAMA</t>
  </si>
  <si>
    <t>AREA</t>
  </si>
  <si>
    <t>Diseño e implementación del SIG  de los artistas, organizaciones y programas artísticos y culturales del municipio</t>
  </si>
  <si>
    <t>Promover en las escuelas y colegios el rescate de la memoria oral de los habitantes del municipio mediante un semillero de jóvenes periodistas culturales</t>
  </si>
  <si>
    <t>Realizar las elecciones de los consejeros del sector
comunitario, promover el acto de instalación y posesión de los consejeros, elaborar su propio reglamento y definir un plan de
trabajo</t>
  </si>
  <si>
    <t xml:space="preserve">Adecuación de las instalaciones para el funcionamiento de las actividades del sector cultura </t>
  </si>
  <si>
    <t>Actividades de promoción de lectura</t>
  </si>
  <si>
    <t>Contextos poblacionales</t>
  </si>
  <si>
    <t>Primera infancia</t>
  </si>
  <si>
    <t>Actualización del Sistema de Información Cultural Municipal</t>
  </si>
  <si>
    <t>Apoyo a la producción y circulación de contenidos culturales a través de los medios de comunicación y digitales</t>
  </si>
  <si>
    <t>Fomento a la iniciativa y desarrollo de proyectos de producción audiovisual</t>
  </si>
  <si>
    <t>Lectura y Escritura</t>
  </si>
  <si>
    <t>Sostenibilidad de la Biblioteca Pública</t>
  </si>
  <si>
    <t>Servicios bibliotecarios</t>
  </si>
  <si>
    <t>Dotar y actualizar el material bibliográfico, audiovisual y lúdico</t>
  </si>
  <si>
    <t>Catalogación de colecciones</t>
  </si>
  <si>
    <t>Urgencia</t>
  </si>
  <si>
    <t>Giras regionales y nacionales  de los grupos de las escuelas de formación artística</t>
  </si>
  <si>
    <t>Participación en el Festival de Bandas Municipales de Paipa</t>
  </si>
  <si>
    <t>Invitación de grupos artísticos de otros municipios</t>
  </si>
  <si>
    <t>Eventos</t>
  </si>
  <si>
    <t>Apoyo y realización de actividades de difusión del cine nacional</t>
  </si>
  <si>
    <t>Patrimonio Cultural</t>
  </si>
  <si>
    <t>Investigación e identificación</t>
  </si>
  <si>
    <t>Desarrollo y actualización de inventarios del patrimonio cultural material e inmaterial</t>
  </si>
  <si>
    <t>Formulación de Planes Especiales Salvaguardia de manifestaciones del
patrimonio cultural inmaterial</t>
  </si>
  <si>
    <t>Intervención</t>
  </si>
  <si>
    <t>Fortalecer la red de museos de Villa de Leyva</t>
  </si>
  <si>
    <t>Infraestructura cultural</t>
  </si>
  <si>
    <t>Mantenimiento</t>
  </si>
  <si>
    <t>Dotación de muebles y enseres para centros culturales</t>
  </si>
  <si>
    <t>Estructurar en paralelo con el numeral anterior</t>
  </si>
  <si>
    <t>CULTURA Y TURISMO CULTURAL</t>
  </si>
  <si>
    <t>PLANIFICAR Y PROMOVER EL EMPRENDIMIENTO EN INDUSTRIAS CULTURALES COMO FUNDAMENTO PARA LA CONSOLIDACIÓN DEL TURISMO CULTURAL EN VILLA DE LEYVA</t>
  </si>
  <si>
    <t xml:space="preserve">FORTALECER LA INSTITUCIONALIDAD Y PLANIFICACIÓN DEL SECTOR CULTURA Y TURISMO CULTURAL PARA CONSOLIDAR DE MANERA EFICAZ Y SOSTENIBLE LA VOCACIÓN DEL MUNICIPIO DE VILLA DE LEYVA COMO TURISTICA Y PATRIMONIALMENTE DIVERSA  </t>
  </si>
  <si>
    <t>FICHA BASICA PLAN DE ACCION</t>
  </si>
  <si>
    <t>PROYECTO</t>
  </si>
  <si>
    <t>LUGAR DE EJECUCION</t>
  </si>
  <si>
    <t>TIEMPO DE EJECUCION (En Semanas)</t>
  </si>
  <si>
    <t>FECHA PROGRAMADA DE INICIACION</t>
  </si>
  <si>
    <t>OBJETIVO:</t>
  </si>
  <si>
    <t>OBJETIVOS ESPECIFICOS:</t>
  </si>
  <si>
    <t>EMPRESA DE SERVICIOS PUBLICOS DE VILLA DE LEYVA</t>
  </si>
  <si>
    <t>RECURSOS PROPIOS</t>
  </si>
  <si>
    <t>PROGRAMA</t>
  </si>
  <si>
    <t>Acciones de gestion y coordinacion con otros municipios</t>
  </si>
  <si>
    <t>Se inicio el proceso con gestion con el concurso batuta de plata</t>
  </si>
  <si>
    <t>Plan de manejo de fiestas</t>
  </si>
  <si>
    <t>Politica de fomento</t>
  </si>
  <si>
    <t>Politica de fomento</t>
  </si>
  <si>
    <t>Iplementacion del PEMP</t>
  </si>
  <si>
    <t>Reunion con min. Cultura</t>
  </si>
  <si>
    <t>Generar espacio de coordinacion con otros municipios y entidades del orden regional</t>
  </si>
  <si>
    <t>revision de curriculums</t>
  </si>
  <si>
    <t>propuesta de escuela de artes y oficios</t>
  </si>
  <si>
    <t>Banco de tiempo</t>
  </si>
  <si>
    <t>Estructurar el proyecto de centro cultural y educativo</t>
  </si>
  <si>
    <t>revisar su pertinenecia en relacion a la escuela de artes y oficios</t>
  </si>
  <si>
    <t>Coordinar proyectos de conceirtacion con el Minsiterio</t>
  </si>
  <si>
    <t>Estructuracion del proyecto de la escuela de artes y oficios</t>
  </si>
  <si>
    <t>Coordinacion con el ADEL</t>
  </si>
  <si>
    <t>Busqueda de recursos nacionales e internacionales (ver regalias)para el proceso de estructuracion</t>
  </si>
  <si>
    <t>Se inicio el proceso con el apoyo de la 1 dama</t>
  </si>
  <si>
    <t>Debe formar parte del presupuesto de la escuela</t>
  </si>
  <si>
    <t xml:space="preserve"> Se debe considerar como parte integral del proeycto de la escuela</t>
  </si>
  <si>
    <t>Analisis conjutno con las mesas, y luego con el Consejo del plan de formacion en artes y oficios</t>
  </si>
  <si>
    <t>Estructuracio de la politica de fomento</t>
  </si>
  <si>
    <t>EJE ESTRATÉGICO</t>
  </si>
  <si>
    <t>Fortalecimiento del Sistema Municipal de Cultura</t>
  </si>
  <si>
    <t>Reestructuración de la Secretaría de Cultura y Turismo</t>
  </si>
  <si>
    <t>Creación de la Dirección de Cultura y Educación y la Dirección de Turismo Cultural y Emprendimiento.</t>
  </si>
  <si>
    <t>Espacios de participación</t>
  </si>
  <si>
    <t>Reactivación del Consejo Municipal de Cultura</t>
  </si>
  <si>
    <t>Promoción a la convocatoria y elección de miembros del Consejo Municipal de Cultura</t>
  </si>
  <si>
    <t>Procesos de Desarrollo Institucional</t>
  </si>
  <si>
    <t>Procesos de planificación</t>
  </si>
  <si>
    <t>Formulación del Plan Municipal de Cultura</t>
  </si>
  <si>
    <t>Implementación y socialización del Plan Municipal de Cultura</t>
  </si>
  <si>
    <t>Procesos de información y comunicación</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</si>
</sst>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 #,##0_ ;_ * \-#,##0_ ;_ * &quot;-&quot;_ ;_ @_ "/>
    <numFmt numFmtId="200" formatCode="_ &quot;$&quot;\ * #,##0.00_ ;_ &quot;$&quot;\ * \-#,##0.00_ ;_ &quot;$&quot;\ * &quot;-&quot;??_ ;_ @_ "/>
    <numFmt numFmtId="201" formatCode="_ * #,##0.00_ ;_ * \-#,##0.00_ ;_ * &quot;-&quot;??_ ;_ @_ "/>
    <numFmt numFmtId="202" formatCode="_-* #,##0\ _P_t_s_-;\-* #,##0\ _P_t_s_-;_-* &quot;-&quot;\ _P_t_s_-;_-@_-"/>
    <numFmt numFmtId="203" formatCode="_-* #,##0.00\ _P_t_s_-;\-* #,##0.00\ _P_t_s_-;_-* &quot;-&quot;??\ _P_t_s_-;_-@_-"/>
    <numFmt numFmtId="204" formatCode="\$#,##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540A]dddd\,\ mmmm\ dd\,\ yyyy"/>
    <numFmt numFmtId="210" formatCode="_ * #,##0.0_ ;_ * \-#,##0.0_ ;_ * &quot;-&quot;??_ ;_ @_ "/>
    <numFmt numFmtId="211" formatCode="_ * #,##0_ ;_ * \-#,##0_ ;_ * &quot;-&quot;??_ ;_ @_ "/>
    <numFmt numFmtId="212" formatCode="_ &quot;$&quot;\ * #,##0.0_ ;_ &quot;$&quot;\ * \-#,##0.0_ ;_ &quot;$&quot;\ * &quot;-&quot;??_ ;_ @_ "/>
    <numFmt numFmtId="213" formatCode="_ &quot;$&quot;\ * #,##0_ ;_ &quot;$&quot;\ * \-#,##0_ ;_ &quot;$&quot;\ * &quot;-&quot;??_ ;_ @_ "/>
    <numFmt numFmtId="214" formatCode="&quot;$&quot;\ #,##0"/>
  </numFmts>
  <fonts count="54">
    <font>
      <sz val="10"/>
      <name val="Arial"/>
      <family val="0"/>
    </font>
    <font>
      <u val="single"/>
      <sz val="10"/>
      <color indexed="12"/>
      <name val="Arial"/>
      <family val="2"/>
    </font>
    <font>
      <u val="single"/>
      <sz val="10"/>
      <color indexed="36"/>
      <name val="Arial"/>
      <family val="2"/>
    </font>
    <font>
      <b/>
      <sz val="14"/>
      <name val="Arial Black"/>
      <family val="2"/>
    </font>
    <font>
      <sz val="8"/>
      <name val="Arial"/>
      <family val="2"/>
    </font>
    <font>
      <b/>
      <sz val="11"/>
      <name val="Arial"/>
      <family val="2"/>
    </font>
    <font>
      <b/>
      <sz val="12"/>
      <name val="Arial"/>
      <family val="2"/>
    </font>
    <font>
      <sz val="11"/>
      <name val="Arial"/>
      <family val="2"/>
    </font>
    <font>
      <b/>
      <sz val="16"/>
      <name val="Arial"/>
      <family val="2"/>
    </font>
    <font>
      <b/>
      <sz val="10"/>
      <name val="Arial"/>
      <family val="2"/>
    </font>
    <font>
      <b/>
      <sz val="14"/>
      <name val="Arial"/>
      <family val="2"/>
    </font>
    <font>
      <sz val="12"/>
      <name val="Arial"/>
      <family val="2"/>
    </font>
    <font>
      <b/>
      <i/>
      <sz val="10"/>
      <name val="Arial"/>
      <family val="2"/>
    </font>
    <font>
      <b/>
      <sz val="10"/>
      <color indexed="10"/>
      <name val="Arial"/>
      <family val="2"/>
    </font>
    <font>
      <b/>
      <sz val="11"/>
      <color indexed="12"/>
      <name val="Arial"/>
      <family val="2"/>
    </font>
    <font>
      <sz val="11"/>
      <color indexed="12"/>
      <name val="Arial"/>
      <family val="2"/>
    </font>
    <font>
      <u val="single"/>
      <sz val="11"/>
      <color indexed="12"/>
      <name val="Arial"/>
      <family val="2"/>
    </font>
    <font>
      <b/>
      <sz val="11"/>
      <color indexed="10"/>
      <name val="Arial"/>
      <family val="2"/>
    </font>
    <font>
      <sz val="10"/>
      <color indexed="10"/>
      <name val="Arial"/>
      <family val="2"/>
    </font>
    <font>
      <sz val="8"/>
      <name val="Verdan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style="medium"/>
    </border>
    <border>
      <left style="medium"/>
      <right style="medium"/>
      <top style="thin"/>
      <bottom style="thin"/>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color indexed="63"/>
      </left>
      <right style="thin"/>
      <top style="thin"/>
      <bottom style="medium"/>
    </border>
    <border>
      <left style="thin"/>
      <right style="thin"/>
      <top>
        <color indexed="63"/>
      </top>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thin"/>
      <right>
        <color indexed="63"/>
      </right>
      <top style="medium"/>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52">
    <xf numFmtId="0" fontId="0" fillId="0" borderId="0" xfId="0" applyAlignment="1">
      <alignment/>
    </xf>
    <xf numFmtId="0" fontId="0" fillId="0" borderId="10" xfId="0" applyBorder="1" applyAlignment="1">
      <alignment/>
    </xf>
    <xf numFmtId="0" fontId="5"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14" xfId="0" applyFont="1" applyBorder="1" applyAlignment="1" applyProtection="1">
      <alignment horizontal="left" vertical="center"/>
      <protection locked="0"/>
    </xf>
    <xf numFmtId="201" fontId="10" fillId="0" borderId="0" xfId="48" applyFont="1" applyAlignment="1" applyProtection="1">
      <alignment horizontal="center" vertical="center"/>
      <protection/>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xf>
    <xf numFmtId="201" fontId="10" fillId="0" borderId="0" xfId="48" applyFont="1" applyAlignment="1" applyProtection="1">
      <alignment horizontal="left" vertical="center"/>
      <protection/>
    </xf>
    <xf numFmtId="0" fontId="0" fillId="0" borderId="0" xfId="0" applyFont="1" applyAlignment="1">
      <alignment horizontal="left"/>
    </xf>
    <xf numFmtId="211" fontId="10" fillId="0" borderId="0" xfId="48" applyNumberFormat="1" applyFont="1" applyAlignment="1" applyProtection="1">
      <alignment horizontal="right" vertical="center"/>
      <protection/>
    </xf>
    <xf numFmtId="0" fontId="9" fillId="34" borderId="11" xfId="0" applyFont="1" applyFill="1" applyBorder="1" applyAlignment="1">
      <alignment vertical="center" wrapText="1"/>
    </xf>
    <xf numFmtId="0" fontId="11" fillId="0" borderId="0" xfId="0" applyFont="1" applyAlignment="1">
      <alignment horizontal="center"/>
    </xf>
    <xf numFmtId="0" fontId="11" fillId="0" borderId="10" xfId="0" applyFont="1" applyBorder="1" applyAlignment="1">
      <alignment horizontal="center"/>
    </xf>
    <xf numFmtId="0" fontId="11" fillId="0" borderId="15" xfId="0" applyFont="1" applyBorder="1" applyAlignment="1">
      <alignment horizontal="center"/>
    </xf>
    <xf numFmtId="0" fontId="6" fillId="34" borderId="13" xfId="0" applyFont="1" applyFill="1" applyBorder="1" applyAlignment="1">
      <alignment horizontal="center" vertical="center" wrapText="1"/>
    </xf>
    <xf numFmtId="0" fontId="11" fillId="33" borderId="0" xfId="0" applyFont="1" applyFill="1" applyAlignment="1">
      <alignment horizontal="center"/>
    </xf>
    <xf numFmtId="3" fontId="6" fillId="0" borderId="16" xfId="0" applyNumberFormat="1" applyFont="1" applyFill="1" applyBorder="1" applyAlignment="1">
      <alignment horizontal="center" vertical="center" wrapText="1"/>
    </xf>
    <xf numFmtId="211" fontId="6" fillId="0" borderId="16" xfId="48"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9" fillId="34" borderId="18" xfId="0" applyFont="1" applyFill="1" applyBorder="1" applyAlignment="1">
      <alignment vertical="center" wrapText="1"/>
    </xf>
    <xf numFmtId="0" fontId="9" fillId="34" borderId="19" xfId="0" applyFont="1" applyFill="1" applyBorder="1" applyAlignment="1">
      <alignment vertical="center" wrapText="1"/>
    </xf>
    <xf numFmtId="0" fontId="9" fillId="34" borderId="20" xfId="0" applyFont="1" applyFill="1" applyBorder="1" applyAlignment="1">
      <alignment vertical="center" wrapText="1"/>
    </xf>
    <xf numFmtId="0" fontId="6" fillId="34" borderId="21"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9" fillId="34" borderId="14" xfId="0" applyFont="1" applyFill="1" applyBorder="1" applyAlignment="1">
      <alignment horizontal="left" vertical="center" wrapText="1"/>
    </xf>
    <xf numFmtId="0" fontId="9" fillId="34" borderId="26" xfId="0" applyFont="1" applyFill="1" applyBorder="1" applyAlignment="1">
      <alignment horizontal="left" vertical="center" wrapText="1"/>
    </xf>
    <xf numFmtId="0" fontId="9" fillId="34" borderId="22" xfId="0" applyFont="1" applyFill="1" applyBorder="1" applyAlignment="1">
      <alignment horizontal="left" vertical="center" wrapText="1"/>
    </xf>
    <xf numFmtId="0" fontId="0" fillId="0" borderId="0" xfId="0" applyAlignment="1">
      <alignment horizontal="center"/>
    </xf>
    <xf numFmtId="0" fontId="0" fillId="0" borderId="10" xfId="0" applyBorder="1" applyAlignment="1">
      <alignment horizontal="center"/>
    </xf>
    <xf numFmtId="0" fontId="0" fillId="0" borderId="27" xfId="0" applyBorder="1" applyAlignment="1">
      <alignment/>
    </xf>
    <xf numFmtId="0" fontId="5" fillId="0" borderId="28" xfId="0" applyFont="1" applyFill="1" applyBorder="1" applyAlignment="1" applyProtection="1">
      <alignment horizontal="left" vertical="center" wrapText="1"/>
      <protection/>
    </xf>
    <xf numFmtId="0" fontId="5" fillId="0" borderId="29" xfId="0" applyFont="1" applyFill="1" applyBorder="1" applyAlignment="1" applyProtection="1">
      <alignment horizontal="left" vertical="center" wrapText="1"/>
      <protection/>
    </xf>
    <xf numFmtId="201" fontId="0" fillId="0" borderId="0" xfId="48" applyFont="1" applyFill="1" applyBorder="1" applyAlignment="1" applyProtection="1">
      <alignment vertical="center"/>
      <protection locked="0"/>
    </xf>
    <xf numFmtId="0" fontId="0" fillId="0" borderId="0" xfId="0" applyBorder="1" applyAlignment="1">
      <alignment/>
    </xf>
    <xf numFmtId="0" fontId="9" fillId="0" borderId="0" xfId="0" applyFont="1" applyAlignment="1">
      <alignment/>
    </xf>
    <xf numFmtId="0" fontId="9" fillId="0" borderId="0" xfId="0" applyFont="1" applyAlignment="1">
      <alignment horizontal="center"/>
    </xf>
    <xf numFmtId="0" fontId="6" fillId="0" borderId="0" xfId="0" applyFont="1" applyAlignment="1">
      <alignment horizontal="center"/>
    </xf>
    <xf numFmtId="0" fontId="9" fillId="0" borderId="0" xfId="0" applyFont="1" applyAlignment="1">
      <alignment horizontal="left"/>
    </xf>
    <xf numFmtId="0" fontId="9" fillId="34" borderId="26" xfId="0" applyFont="1" applyFill="1" applyBorder="1" applyAlignment="1">
      <alignment vertical="center" wrapText="1"/>
    </xf>
    <xf numFmtId="0" fontId="9" fillId="34" borderId="14" xfId="0" applyFont="1" applyFill="1" applyBorder="1" applyAlignment="1">
      <alignment vertical="center" wrapText="1"/>
    </xf>
    <xf numFmtId="0" fontId="9" fillId="34" borderId="30" xfId="0" applyFont="1" applyFill="1" applyBorder="1" applyAlignment="1">
      <alignment vertical="center" wrapText="1"/>
    </xf>
    <xf numFmtId="0" fontId="6" fillId="34" borderId="25" xfId="0" applyFont="1" applyFill="1" applyBorder="1" applyAlignment="1">
      <alignment horizontal="center" vertical="center" wrapText="1"/>
    </xf>
    <xf numFmtId="0" fontId="5" fillId="0" borderId="31" xfId="0" applyFont="1" applyFill="1" applyBorder="1" applyAlignment="1" applyProtection="1">
      <alignment vertical="center" wrapText="1"/>
      <protection/>
    </xf>
    <xf numFmtId="0" fontId="5" fillId="0" borderId="32"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0" fontId="5" fillId="0" borderId="34" xfId="0" applyFont="1" applyFill="1" applyBorder="1" applyAlignment="1" applyProtection="1">
      <alignment vertical="center" wrapText="1"/>
      <protection/>
    </xf>
    <xf numFmtId="0" fontId="0" fillId="33" borderId="0" xfId="0" applyFill="1" applyAlignment="1">
      <alignment wrapText="1"/>
    </xf>
    <xf numFmtId="0" fontId="17" fillId="0" borderId="15" xfId="0" applyFont="1" applyFill="1" applyBorder="1" applyAlignment="1" applyProtection="1">
      <alignment vertical="center" wrapText="1"/>
      <protection/>
    </xf>
    <xf numFmtId="0" fontId="17" fillId="0" borderId="35" xfId="0" applyFont="1" applyFill="1" applyBorder="1" applyAlignment="1" applyProtection="1">
      <alignment vertical="center" wrapText="1"/>
      <protection/>
    </xf>
    <xf numFmtId="0" fontId="18" fillId="33" borderId="0" xfId="0" applyFont="1" applyFill="1" applyAlignment="1">
      <alignment/>
    </xf>
    <xf numFmtId="0" fontId="0" fillId="0" borderId="0" xfId="0" applyFont="1" applyBorder="1" applyAlignment="1">
      <alignment horizontal="left"/>
    </xf>
    <xf numFmtId="0" fontId="7" fillId="0" borderId="0" xfId="0" applyFont="1" applyBorder="1" applyAlignment="1">
      <alignment horizontal="left"/>
    </xf>
    <xf numFmtId="14" fontId="9" fillId="34" borderId="18" xfId="0" applyNumberFormat="1" applyFont="1" applyFill="1" applyBorder="1" applyAlignment="1">
      <alignment vertical="center" wrapText="1"/>
    </xf>
    <xf numFmtId="214" fontId="9" fillId="34" borderId="18" xfId="0" applyNumberFormat="1" applyFont="1" applyFill="1" applyBorder="1" applyAlignment="1">
      <alignment vertical="center" wrapText="1"/>
    </xf>
    <xf numFmtId="14" fontId="9" fillId="34" borderId="11" xfId="0" applyNumberFormat="1" applyFont="1" applyFill="1" applyBorder="1" applyAlignment="1">
      <alignment vertical="center" wrapText="1"/>
    </xf>
    <xf numFmtId="0" fontId="9" fillId="35" borderId="11" xfId="0" applyFont="1" applyFill="1" applyBorder="1" applyAlignment="1">
      <alignment vertical="center" wrapText="1"/>
    </xf>
    <xf numFmtId="0" fontId="9" fillId="35" borderId="20" xfId="0" applyFont="1" applyFill="1" applyBorder="1" applyAlignment="1">
      <alignment vertical="center" wrapText="1"/>
    </xf>
    <xf numFmtId="214" fontId="9" fillId="35" borderId="18" xfId="0" applyNumberFormat="1" applyFont="1" applyFill="1" applyBorder="1" applyAlignment="1">
      <alignment vertical="center" wrapText="1"/>
    </xf>
    <xf numFmtId="0" fontId="9" fillId="35" borderId="16" xfId="0" applyFont="1" applyFill="1" applyBorder="1" applyAlignment="1">
      <alignment vertical="center" wrapText="1"/>
    </xf>
    <xf numFmtId="0" fontId="9" fillId="34" borderId="16" xfId="0" applyFont="1" applyFill="1" applyBorder="1" applyAlignment="1">
      <alignment vertical="center" wrapText="1"/>
    </xf>
    <xf numFmtId="14" fontId="9" fillId="34" borderId="16" xfId="0" applyNumberFormat="1" applyFont="1" applyFill="1" applyBorder="1" applyAlignment="1">
      <alignment vertical="center" wrapText="1"/>
    </xf>
    <xf numFmtId="0" fontId="5" fillId="0" borderId="12" xfId="0" applyFont="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214" fontId="9" fillId="34" borderId="14" xfId="0" applyNumberFormat="1" applyFont="1" applyFill="1" applyBorder="1" applyAlignment="1">
      <alignment vertical="center" wrapText="1"/>
    </xf>
    <xf numFmtId="214" fontId="9" fillId="35" borderId="14" xfId="0" applyNumberFormat="1" applyFont="1" applyFill="1" applyBorder="1" applyAlignment="1">
      <alignment vertical="center" wrapText="1"/>
    </xf>
    <xf numFmtId="0" fontId="9" fillId="34" borderId="11" xfId="0" applyFont="1" applyFill="1" applyBorder="1" applyAlignment="1">
      <alignment horizontal="center" vertical="center" wrapText="1"/>
    </xf>
    <xf numFmtId="0" fontId="9" fillId="34" borderId="13" xfId="0" applyFont="1" applyFill="1" applyBorder="1" applyAlignment="1">
      <alignment vertical="center" wrapText="1"/>
    </xf>
    <xf numFmtId="0" fontId="9" fillId="34" borderId="12" xfId="0" applyFont="1" applyFill="1" applyBorder="1" applyAlignment="1">
      <alignment horizontal="left" vertical="center" wrapText="1"/>
    </xf>
    <xf numFmtId="0" fontId="0" fillId="33" borderId="0" xfId="0" applyFill="1" applyAlignment="1">
      <alignment horizontal="center"/>
    </xf>
    <xf numFmtId="14" fontId="9" fillId="34" borderId="11"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211" fontId="6" fillId="0" borderId="26" xfId="48"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0" fontId="9" fillId="34" borderId="18" xfId="0" applyFont="1" applyFill="1" applyBorder="1" applyAlignment="1">
      <alignment horizontal="left" vertical="center" wrapText="1"/>
    </xf>
    <xf numFmtId="3" fontId="6" fillId="0" borderId="36" xfId="0" applyNumberFormat="1" applyFont="1" applyBorder="1" applyAlignment="1">
      <alignment horizontal="center" vertical="center" wrapText="1"/>
    </xf>
    <xf numFmtId="0" fontId="9" fillId="34" borderId="18" xfId="0" applyFont="1" applyFill="1" applyBorder="1" applyAlignment="1">
      <alignment horizontal="center" vertical="center" wrapText="1"/>
    </xf>
    <xf numFmtId="0" fontId="9" fillId="34" borderId="37" xfId="0" applyFont="1" applyFill="1" applyBorder="1" applyAlignment="1">
      <alignment vertical="center" wrapText="1"/>
    </xf>
    <xf numFmtId="0" fontId="9" fillId="34" borderId="38" xfId="0" applyFont="1" applyFill="1" applyBorder="1" applyAlignment="1">
      <alignment vertical="center" wrapText="1"/>
    </xf>
    <xf numFmtId="0" fontId="9" fillId="34" borderId="16" xfId="0" applyFont="1" applyFill="1" applyBorder="1" applyAlignment="1">
      <alignment horizontal="center" vertical="center" wrapText="1"/>
    </xf>
    <xf numFmtId="0" fontId="9" fillId="34" borderId="17" xfId="0" applyFont="1" applyFill="1" applyBorder="1" applyAlignment="1">
      <alignment vertical="center" wrapText="1"/>
    </xf>
    <xf numFmtId="201" fontId="14" fillId="0" borderId="39" xfId="48" applyFont="1" applyFill="1" applyBorder="1" applyAlignment="1" applyProtection="1">
      <alignment horizontal="left" vertical="center" wrapText="1"/>
      <protection locked="0"/>
    </xf>
    <xf numFmtId="0" fontId="15" fillId="0" borderId="11" xfId="0" applyFont="1" applyBorder="1" applyAlignment="1">
      <alignment vertical="center" wrapText="1"/>
    </xf>
    <xf numFmtId="0" fontId="0" fillId="0" borderId="0" xfId="0" applyAlignment="1">
      <alignment/>
    </xf>
    <xf numFmtId="0" fontId="0" fillId="0" borderId="10" xfId="0" applyBorder="1" applyAlignment="1">
      <alignment/>
    </xf>
    <xf numFmtId="0" fontId="0" fillId="0" borderId="27" xfId="0" applyBorder="1" applyAlignment="1">
      <alignment/>
    </xf>
    <xf numFmtId="0" fontId="9" fillId="34" borderId="12" xfId="0" applyFont="1" applyFill="1" applyBorder="1" applyAlignment="1">
      <alignment vertical="center" wrapText="1"/>
    </xf>
    <xf numFmtId="0" fontId="6" fillId="34" borderId="22" xfId="0" applyFont="1" applyFill="1" applyBorder="1" applyAlignment="1">
      <alignment vertical="center" wrapText="1"/>
    </xf>
    <xf numFmtId="0" fontId="6" fillId="34" borderId="14" xfId="0" applyFont="1" applyFill="1" applyBorder="1" applyAlignment="1">
      <alignment vertical="center" wrapText="1"/>
    </xf>
    <xf numFmtId="0" fontId="9" fillId="34" borderId="21" xfId="0" applyFont="1" applyFill="1" applyBorder="1" applyAlignment="1">
      <alignment horizontal="left" vertical="center" wrapText="1"/>
    </xf>
    <xf numFmtId="0" fontId="9" fillId="34" borderId="12" xfId="0" applyFont="1" applyFill="1" applyBorder="1" applyAlignment="1">
      <alignment horizontal="right" vertical="center" wrapText="1"/>
    </xf>
    <xf numFmtId="201" fontId="10" fillId="0" borderId="0" xfId="48" applyFont="1" applyAlignment="1" applyProtection="1">
      <alignment horizontal="right" vertical="center"/>
      <protection/>
    </xf>
    <xf numFmtId="0" fontId="0" fillId="33" borderId="0" xfId="0" applyFill="1" applyAlignment="1">
      <alignment horizontal="right"/>
    </xf>
    <xf numFmtId="3" fontId="6" fillId="0" borderId="16" xfId="0" applyNumberFormat="1" applyFont="1" applyFill="1" applyBorder="1" applyAlignment="1">
      <alignment horizontal="right" vertical="center" wrapText="1"/>
    </xf>
    <xf numFmtId="0" fontId="9" fillId="34" borderId="11" xfId="0" applyFont="1" applyFill="1" applyBorder="1" applyAlignment="1">
      <alignment horizontal="right" vertical="center" wrapText="1"/>
    </xf>
    <xf numFmtId="211" fontId="10" fillId="35" borderId="0" xfId="48" applyNumberFormat="1" applyFont="1" applyFill="1" applyAlignment="1" applyProtection="1">
      <alignment horizontal="center" vertical="center"/>
      <protection/>
    </xf>
    <xf numFmtId="0" fontId="0" fillId="35" borderId="0" xfId="0" applyFill="1" applyAlignment="1">
      <alignment/>
    </xf>
    <xf numFmtId="0" fontId="9" fillId="35" borderId="12" xfId="0" applyFont="1" applyFill="1" applyBorder="1" applyAlignment="1">
      <alignment horizontal="left" vertical="center" wrapText="1"/>
    </xf>
    <xf numFmtId="0" fontId="9" fillId="35" borderId="14" xfId="0" applyFont="1" applyFill="1" applyBorder="1" applyAlignment="1">
      <alignment vertical="center" wrapText="1"/>
    </xf>
    <xf numFmtId="0" fontId="0" fillId="35" borderId="24" xfId="0" applyFont="1" applyFill="1" applyBorder="1" applyAlignment="1">
      <alignment horizontal="left" vertical="center"/>
    </xf>
    <xf numFmtId="0" fontId="9" fillId="35" borderId="18" xfId="0" applyFont="1" applyFill="1" applyBorder="1" applyAlignment="1">
      <alignment vertical="center" wrapText="1"/>
    </xf>
    <xf numFmtId="0" fontId="9" fillId="0" borderId="18"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14" fontId="9" fillId="34" borderId="14" xfId="0" applyNumberFormat="1" applyFont="1" applyFill="1" applyBorder="1" applyAlignment="1">
      <alignment vertical="center" wrapText="1"/>
    </xf>
    <xf numFmtId="14" fontId="9" fillId="34" borderId="22" xfId="0" applyNumberFormat="1" applyFont="1" applyFill="1" applyBorder="1" applyAlignment="1">
      <alignment vertical="center" wrapText="1"/>
    </xf>
    <xf numFmtId="14" fontId="9" fillId="36" borderId="18" xfId="0" applyNumberFormat="1" applyFont="1" applyFill="1" applyBorder="1" applyAlignment="1">
      <alignment vertical="center" wrapText="1"/>
    </xf>
    <xf numFmtId="14" fontId="9" fillId="35" borderId="14" xfId="0" applyNumberFormat="1" applyFont="1" applyFill="1" applyBorder="1" applyAlignment="1">
      <alignment vertical="center" wrapText="1"/>
    </xf>
    <xf numFmtId="14" fontId="9" fillId="36" borderId="14" xfId="0" applyNumberFormat="1" applyFont="1" applyFill="1" applyBorder="1" applyAlignment="1">
      <alignment vertical="center" wrapText="1"/>
    </xf>
    <xf numFmtId="14" fontId="9" fillId="37" borderId="14" xfId="0" applyNumberFormat="1" applyFont="1" applyFill="1" applyBorder="1" applyAlignment="1">
      <alignment vertical="center" wrapText="1"/>
    </xf>
    <xf numFmtId="0" fontId="9" fillId="37" borderId="14" xfId="0" applyFont="1" applyFill="1" applyBorder="1" applyAlignment="1">
      <alignment vertical="center" wrapText="1"/>
    </xf>
    <xf numFmtId="0" fontId="9" fillId="0" borderId="11" xfId="0" applyFont="1" applyFill="1" applyBorder="1" applyAlignment="1">
      <alignment vertical="center" wrapText="1"/>
    </xf>
    <xf numFmtId="14" fontId="9" fillId="0" borderId="11" xfId="0" applyNumberFormat="1" applyFont="1" applyFill="1" applyBorder="1" applyAlignment="1">
      <alignment vertical="center" wrapText="1"/>
    </xf>
    <xf numFmtId="14" fontId="9" fillId="0" borderId="14" xfId="0" applyNumberFormat="1" applyFont="1" applyFill="1" applyBorder="1" applyAlignment="1">
      <alignment vertical="center" wrapText="1"/>
    </xf>
    <xf numFmtId="0" fontId="9" fillId="38" borderId="11" xfId="0" applyFont="1" applyFill="1" applyBorder="1" applyAlignment="1">
      <alignment vertical="center" wrapText="1"/>
    </xf>
    <xf numFmtId="0" fontId="9" fillId="39" borderId="11" xfId="0" applyFont="1" applyFill="1" applyBorder="1" applyAlignment="1">
      <alignment vertical="center" wrapText="1"/>
    </xf>
    <xf numFmtId="14" fontId="9" fillId="40" borderId="14" xfId="0" applyNumberFormat="1" applyFont="1" applyFill="1" applyBorder="1" applyAlignment="1">
      <alignment vertical="center" wrapText="1"/>
    </xf>
    <xf numFmtId="14" fontId="9" fillId="41" borderId="14" xfId="0" applyNumberFormat="1" applyFont="1" applyFill="1" applyBorder="1" applyAlignment="1">
      <alignment vertical="center" wrapText="1"/>
    </xf>
    <xf numFmtId="0" fontId="9" fillId="40" borderId="11" xfId="0" applyFont="1" applyFill="1" applyBorder="1" applyAlignment="1">
      <alignment vertical="center" wrapText="1"/>
    </xf>
    <xf numFmtId="0" fontId="9" fillId="37" borderId="11" xfId="0" applyFont="1" applyFill="1" applyBorder="1" applyAlignment="1">
      <alignment vertical="center" wrapText="1"/>
    </xf>
    <xf numFmtId="14" fontId="9" fillId="42" borderId="14" xfId="0" applyNumberFormat="1" applyFont="1" applyFill="1" applyBorder="1" applyAlignment="1">
      <alignment vertical="center" wrapText="1"/>
    </xf>
    <xf numFmtId="14" fontId="9" fillId="36" borderId="11" xfId="0" applyNumberFormat="1" applyFont="1" applyFill="1" applyBorder="1" applyAlignment="1">
      <alignment vertical="center" wrapText="1"/>
    </xf>
    <xf numFmtId="0" fontId="9" fillId="36" borderId="18" xfId="0" applyFont="1" applyFill="1" applyBorder="1" applyAlignment="1">
      <alignment vertical="center" wrapText="1"/>
    </xf>
    <xf numFmtId="0" fontId="9" fillId="36" borderId="14" xfId="0" applyFont="1" applyFill="1" applyBorder="1" applyAlignment="1">
      <alignment vertical="center" wrapText="1"/>
    </xf>
    <xf numFmtId="0" fontId="9" fillId="42" borderId="11" xfId="0" applyFont="1" applyFill="1" applyBorder="1" applyAlignment="1">
      <alignment vertical="center" wrapText="1"/>
    </xf>
    <xf numFmtId="0" fontId="9" fillId="43" borderId="11" xfId="0" applyFont="1" applyFill="1" applyBorder="1" applyAlignment="1">
      <alignment vertical="center" wrapText="1"/>
    </xf>
    <xf numFmtId="0" fontId="9" fillId="36" borderId="11" xfId="0" applyFont="1" applyFill="1" applyBorder="1" applyAlignment="1">
      <alignment vertical="center" wrapText="1"/>
    </xf>
    <xf numFmtId="14" fontId="9" fillId="43" borderId="11" xfId="0" applyNumberFormat="1" applyFont="1" applyFill="1" applyBorder="1" applyAlignment="1">
      <alignment vertical="center" wrapText="1"/>
    </xf>
    <xf numFmtId="0" fontId="6" fillId="34" borderId="24"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9" fillId="34" borderId="26" xfId="0" applyFont="1" applyFill="1" applyBorder="1" applyAlignment="1">
      <alignment vertical="center" wrapText="1"/>
    </xf>
    <xf numFmtId="0" fontId="0" fillId="0" borderId="22" xfId="0" applyBorder="1" applyAlignment="1">
      <alignment/>
    </xf>
    <xf numFmtId="0" fontId="0" fillId="0" borderId="14" xfId="0" applyBorder="1" applyAlignment="1">
      <alignment/>
    </xf>
    <xf numFmtId="0" fontId="6" fillId="34" borderId="11" xfId="0" applyFont="1" applyFill="1" applyBorder="1" applyAlignment="1">
      <alignment horizontal="center" vertical="center" wrapText="1"/>
    </xf>
    <xf numFmtId="201" fontId="10" fillId="0" borderId="14" xfId="48" applyFont="1" applyFill="1" applyBorder="1" applyAlignment="1" applyProtection="1">
      <alignment horizontal="left" vertical="center"/>
      <protection locked="0"/>
    </xf>
    <xf numFmtId="201" fontId="0" fillId="0" borderId="41" xfId="48" applyFont="1" applyFill="1" applyBorder="1" applyAlignment="1" applyProtection="1">
      <alignment vertical="center"/>
      <protection locked="0"/>
    </xf>
    <xf numFmtId="201" fontId="0" fillId="0" borderId="42" xfId="48" applyFont="1" applyFill="1" applyBorder="1" applyAlignment="1" applyProtection="1">
      <alignment vertical="center"/>
      <protection locked="0"/>
    </xf>
    <xf numFmtId="201" fontId="0" fillId="0" borderId="13" xfId="48" applyFont="1" applyFill="1" applyBorder="1" applyAlignment="1" applyProtection="1">
      <alignment vertical="center"/>
      <protection locked="0"/>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13" xfId="0" applyFont="1" applyBorder="1" applyAlignment="1">
      <alignment horizontal="left" vertical="center"/>
    </xf>
    <xf numFmtId="0" fontId="6" fillId="0" borderId="43"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3" fontId="6" fillId="0" borderId="44" xfId="0" applyNumberFormat="1" applyFont="1" applyFill="1" applyBorder="1" applyAlignment="1">
      <alignment horizontal="center" vertical="center" wrapText="1"/>
    </xf>
    <xf numFmtId="3" fontId="6" fillId="0" borderId="21" xfId="0" applyNumberFormat="1" applyFont="1" applyFill="1" applyBorder="1" applyAlignment="1">
      <alignment horizontal="center" vertical="center" wrapText="1"/>
    </xf>
    <xf numFmtId="0" fontId="9" fillId="0" borderId="18"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left" vertical="center" wrapText="1"/>
      <protection/>
    </xf>
    <xf numFmtId="0" fontId="5" fillId="0" borderId="29" xfId="0" applyFont="1" applyFill="1" applyBorder="1" applyAlignment="1" applyProtection="1">
      <alignment horizontal="left" vertical="center" wrapText="1"/>
      <protection/>
    </xf>
    <xf numFmtId="0" fontId="6" fillId="0" borderId="18" xfId="0" applyFont="1" applyBorder="1" applyAlignment="1">
      <alignment horizontal="center"/>
    </xf>
    <xf numFmtId="0" fontId="6" fillId="0" borderId="19" xfId="0" applyFont="1" applyBorder="1" applyAlignment="1">
      <alignment horizontal="center"/>
    </xf>
    <xf numFmtId="3" fontId="6" fillId="0" borderId="18"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6" fillId="0" borderId="18"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201" fontId="0" fillId="0" borderId="42" xfId="48" applyFont="1" applyFill="1" applyBorder="1" applyAlignment="1" applyProtection="1">
      <alignment vertical="center"/>
      <protection locked="0"/>
    </xf>
    <xf numFmtId="201" fontId="0" fillId="0" borderId="13" xfId="48"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protection/>
    </xf>
    <xf numFmtId="0" fontId="5" fillId="0" borderId="34" xfId="0" applyFont="1" applyFill="1" applyBorder="1" applyAlignment="1" applyProtection="1">
      <alignment horizontal="left" vertical="center" wrapText="1"/>
      <protection/>
    </xf>
    <xf numFmtId="0" fontId="5" fillId="0" borderId="45" xfId="0" applyFont="1" applyFill="1" applyBorder="1" applyAlignment="1" applyProtection="1">
      <alignment horizontal="left" vertical="center" wrapText="1"/>
      <protection/>
    </xf>
    <xf numFmtId="211" fontId="6" fillId="35" borderId="18" xfId="48" applyNumberFormat="1" applyFont="1" applyFill="1" applyBorder="1" applyAlignment="1">
      <alignment horizontal="center" vertical="center" wrapText="1"/>
    </xf>
    <xf numFmtId="211" fontId="6" fillId="35" borderId="16" xfId="48" applyNumberFormat="1" applyFont="1" applyFill="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center" vertical="center"/>
    </xf>
    <xf numFmtId="201" fontId="3" fillId="0" borderId="46" xfId="48" applyFont="1" applyBorder="1" applyAlignment="1" applyProtection="1">
      <alignment horizontal="center" vertical="center" wrapText="1"/>
      <protection/>
    </xf>
    <xf numFmtId="201" fontId="3" fillId="0" borderId="47" xfId="48" applyFont="1" applyBorder="1" applyAlignment="1" applyProtection="1">
      <alignment horizontal="center" vertical="center" wrapText="1"/>
      <protection/>
    </xf>
    <xf numFmtId="201" fontId="3" fillId="0" borderId="48" xfId="48" applyFont="1" applyBorder="1" applyAlignment="1" applyProtection="1">
      <alignment horizontal="center" vertical="center" wrapText="1"/>
      <protection/>
    </xf>
    <xf numFmtId="0" fontId="5" fillId="0" borderId="49"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201" fontId="10" fillId="0" borderId="11" xfId="48" applyFont="1" applyFill="1" applyBorder="1" applyAlignment="1" applyProtection="1">
      <alignment horizontal="left" vertical="center"/>
      <protection locked="0"/>
    </xf>
    <xf numFmtId="0" fontId="6" fillId="0" borderId="51" xfId="0" applyFont="1" applyFill="1" applyBorder="1" applyAlignment="1" applyProtection="1">
      <alignment horizontal="center" vertical="center" wrapText="1"/>
      <protection/>
    </xf>
    <xf numFmtId="0" fontId="6" fillId="0" borderId="52" xfId="0" applyFont="1" applyFill="1" applyBorder="1" applyAlignment="1" applyProtection="1">
      <alignment horizontal="center" vertical="center" wrapText="1"/>
      <protection/>
    </xf>
    <xf numFmtId="0" fontId="6" fillId="0" borderId="53" xfId="0" applyFont="1" applyFill="1" applyBorder="1" applyAlignment="1" applyProtection="1">
      <alignment horizontal="center" vertical="center" wrapText="1"/>
      <protection/>
    </xf>
    <xf numFmtId="0" fontId="6" fillId="0" borderId="54" xfId="0" applyFont="1" applyFill="1" applyBorder="1" applyAlignment="1" applyProtection="1">
      <alignment horizontal="center" vertical="center" wrapText="1"/>
      <protection/>
    </xf>
    <xf numFmtId="0" fontId="6" fillId="0" borderId="53" xfId="0" applyFont="1" applyFill="1" applyBorder="1" applyAlignment="1" applyProtection="1">
      <alignment vertical="center" wrapText="1"/>
      <protection/>
    </xf>
    <xf numFmtId="0" fontId="6" fillId="0" borderId="54" xfId="0" applyFont="1" applyFill="1" applyBorder="1" applyAlignment="1" applyProtection="1">
      <alignment vertical="center" wrapText="1"/>
      <protection/>
    </xf>
    <xf numFmtId="0" fontId="5" fillId="0" borderId="55" xfId="0" applyFont="1" applyFill="1" applyBorder="1" applyAlignment="1" applyProtection="1">
      <alignment horizontal="left" vertical="center" wrapText="1"/>
      <protection/>
    </xf>
    <xf numFmtId="0" fontId="5" fillId="0" borderId="3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wrapText="1"/>
      <protection/>
    </xf>
    <xf numFmtId="0" fontId="8" fillId="34" borderId="26" xfId="0" applyFont="1" applyFill="1" applyBorder="1" applyAlignment="1">
      <alignment horizontal="center" vertical="center" textRotation="90" wrapText="1"/>
    </xf>
    <xf numFmtId="0" fontId="8" fillId="34" borderId="22" xfId="0" applyFont="1" applyFill="1" applyBorder="1" applyAlignment="1">
      <alignment horizontal="center" vertical="center" textRotation="90" wrapText="1"/>
    </xf>
    <xf numFmtId="0" fontId="8" fillId="34" borderId="14" xfId="0" applyFont="1" applyFill="1" applyBorder="1" applyAlignment="1">
      <alignment horizontal="center" vertical="center" textRotation="90" wrapText="1"/>
    </xf>
    <xf numFmtId="0" fontId="9" fillId="34" borderId="11" xfId="0" applyFont="1" applyFill="1" applyBorder="1" applyAlignment="1">
      <alignment vertical="center" wrapText="1"/>
    </xf>
    <xf numFmtId="0" fontId="9" fillId="34" borderId="11" xfId="0" applyFont="1" applyFill="1" applyBorder="1" applyAlignment="1">
      <alignment horizontal="left" vertical="center" wrapText="1"/>
    </xf>
    <xf numFmtId="0" fontId="6" fillId="0" borderId="31" xfId="0" applyFont="1" applyFill="1" applyBorder="1" applyAlignment="1" applyProtection="1">
      <alignment horizontal="center" vertical="center" wrapText="1"/>
      <protection/>
    </xf>
    <xf numFmtId="0" fontId="9" fillId="34" borderId="25" xfId="0" applyFont="1" applyFill="1" applyBorder="1" applyAlignment="1">
      <alignment horizontal="center" vertical="center" wrapText="1"/>
    </xf>
    <xf numFmtId="0" fontId="9" fillId="34" borderId="56"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8" fillId="34" borderId="57" xfId="0" applyFont="1" applyFill="1" applyBorder="1" applyAlignment="1">
      <alignment horizontal="center" vertical="center" textRotation="90" wrapText="1"/>
    </xf>
    <xf numFmtId="0" fontId="8" fillId="34" borderId="34" xfId="0" applyFont="1" applyFill="1" applyBorder="1" applyAlignment="1">
      <alignment horizontal="center" vertical="center" textRotation="90" wrapText="1"/>
    </xf>
    <xf numFmtId="0" fontId="9" fillId="34" borderId="22"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26" xfId="0" applyFont="1" applyFill="1" applyBorder="1" applyAlignment="1">
      <alignment horizontal="left" vertical="center" wrapText="1"/>
    </xf>
    <xf numFmtId="201" fontId="0" fillId="0" borderId="58" xfId="48" applyFont="1" applyFill="1" applyBorder="1" applyAlignment="1" applyProtection="1">
      <alignment vertical="center"/>
      <protection locked="0"/>
    </xf>
    <xf numFmtId="201" fontId="0" fillId="0" borderId="59" xfId="48" applyFont="1" applyFill="1" applyBorder="1" applyAlignment="1" applyProtection="1">
      <alignment vertical="center"/>
      <protection locked="0"/>
    </xf>
    <xf numFmtId="201" fontId="0" fillId="0" borderId="37" xfId="48" applyFont="1" applyFill="1" applyBorder="1" applyAlignment="1" applyProtection="1">
      <alignment vertical="center"/>
      <protection locked="0"/>
    </xf>
    <xf numFmtId="201" fontId="6" fillId="0" borderId="0" xfId="48" applyFont="1" applyAlignment="1" applyProtection="1">
      <alignment horizontal="center" vertical="center"/>
      <protection/>
    </xf>
    <xf numFmtId="201" fontId="10" fillId="0" borderId="0" xfId="48" applyFont="1" applyAlignment="1" applyProtection="1">
      <alignment horizontal="center" vertical="center"/>
      <protection/>
    </xf>
    <xf numFmtId="0" fontId="5" fillId="0" borderId="45"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9" fillId="0" borderId="60" xfId="0" applyFont="1" applyFill="1" applyBorder="1" applyAlignment="1" applyProtection="1">
      <alignment horizontal="center" vertical="center" wrapText="1"/>
      <protection locked="0"/>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0" fillId="34" borderId="66" xfId="0" applyFont="1" applyFill="1" applyBorder="1" applyAlignment="1">
      <alignment horizontal="center" vertical="center" wrapText="1"/>
    </xf>
    <xf numFmtId="0" fontId="9" fillId="34" borderId="66" xfId="0" applyFont="1" applyFill="1" applyBorder="1" applyAlignment="1">
      <alignment horizontal="left" vertical="center" wrapText="1"/>
    </xf>
    <xf numFmtId="0" fontId="9" fillId="34" borderId="26"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34" borderId="66" xfId="0" applyFont="1" applyFill="1" applyBorder="1" applyAlignment="1">
      <alignment horizontal="center" vertical="center" wrapText="1"/>
    </xf>
    <xf numFmtId="0" fontId="6" fillId="34" borderId="26"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57"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9" fillId="34" borderId="38" xfId="0" applyFont="1" applyFill="1" applyBorder="1" applyAlignment="1">
      <alignment horizontal="left" vertical="center" wrapText="1"/>
    </xf>
    <xf numFmtId="0" fontId="9" fillId="0" borderId="26"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211" fontId="6" fillId="35" borderId="26" xfId="48" applyNumberFormat="1" applyFont="1" applyFill="1" applyBorder="1" applyAlignment="1">
      <alignment horizontal="center" vertical="center" wrapText="1"/>
    </xf>
    <xf numFmtId="0" fontId="6" fillId="0" borderId="25" xfId="0" applyFont="1" applyFill="1" applyBorder="1" applyAlignment="1" applyProtection="1">
      <alignment horizontal="center" vertical="center" wrapText="1"/>
      <protection locked="0"/>
    </xf>
    <xf numFmtId="3" fontId="6" fillId="0" borderId="26" xfId="0" applyNumberFormat="1" applyFont="1" applyFill="1" applyBorder="1" applyAlignment="1">
      <alignment horizontal="center" vertical="center" wrapText="1"/>
    </xf>
    <xf numFmtId="0" fontId="6" fillId="0" borderId="6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
  <sheetViews>
    <sheetView zoomScalePageLayoutView="0" workbookViewId="0" topLeftCell="A1">
      <selection activeCell="A1" sqref="A1"/>
    </sheetView>
  </sheetViews>
  <sheetFormatPr defaultColWidth="11.421875" defaultRowHeight="12.75"/>
  <cols>
    <col min="1" max="1" width="68.8515625" style="0" customWidth="1"/>
  </cols>
  <sheetData>
    <row r="1" spans="1:34" ht="51.75" customHeight="1" thickBot="1">
      <c r="A1" s="90" t="s">
        <v>127</v>
      </c>
      <c r="B1" s="42"/>
      <c r="C1" s="42"/>
      <c r="D1" s="42"/>
      <c r="E1" s="42"/>
      <c r="F1" s="42"/>
      <c r="G1" s="42"/>
      <c r="H1" s="42"/>
      <c r="I1" s="42"/>
      <c r="J1" s="42"/>
      <c r="K1" s="42"/>
      <c r="L1" s="42"/>
      <c r="M1" s="42"/>
      <c r="N1" s="42"/>
      <c r="O1" s="42"/>
      <c r="P1" s="42"/>
      <c r="Q1" s="42"/>
      <c r="R1" s="42"/>
      <c r="S1" s="42"/>
      <c r="T1" s="42"/>
      <c r="U1" s="42"/>
      <c r="V1" s="42"/>
      <c r="W1" s="42"/>
      <c r="X1" s="42"/>
      <c r="Y1" s="42"/>
      <c r="Z1" s="43"/>
      <c r="AA1" s="43"/>
      <c r="AB1" s="43"/>
      <c r="AC1" s="43"/>
      <c r="AD1" s="43"/>
      <c r="AE1" s="43"/>
      <c r="AF1" s="43"/>
      <c r="AG1" s="43"/>
      <c r="AH1" s="43"/>
    </row>
    <row r="2" ht="133.5" customHeight="1">
      <c r="A2" s="91" t="s">
        <v>126</v>
      </c>
    </row>
    <row r="3" ht="43.5">
      <c r="A3" s="91" t="s">
        <v>25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E64"/>
  <sheetViews>
    <sheetView zoomScalePageLayoutView="0" workbookViewId="0" topLeftCell="A1">
      <pane xSplit="1" topLeftCell="H1" activePane="topRight" state="frozen"/>
      <selection pane="topLeft" activeCell="A1" sqref="A1"/>
      <selection pane="topRight" activeCell="P11" sqref="P1:P16384"/>
    </sheetView>
  </sheetViews>
  <sheetFormatPr defaultColWidth="11.421875" defaultRowHeight="12.75"/>
  <cols>
    <col min="1" max="1" width="13.00390625" style="0" customWidth="1"/>
    <col min="2" max="2" width="18.7109375" style="0" customWidth="1"/>
    <col min="3" max="3" width="18.421875" style="0" customWidth="1"/>
    <col min="4" max="4" width="21.7109375" style="0" customWidth="1"/>
    <col min="5" max="5" width="20.421875" style="0" customWidth="1"/>
    <col min="6" max="6" width="22.140625" style="0" customWidth="1"/>
    <col min="7" max="7" width="27.421875" style="0" customWidth="1"/>
    <col min="8" max="8" width="17.140625" style="0" customWidth="1"/>
    <col min="9" max="9" width="19.00390625" style="0" customWidth="1"/>
    <col min="10" max="10" width="15.7109375" style="0" customWidth="1"/>
    <col min="11" max="11" width="11.421875" style="0" customWidth="1"/>
    <col min="12" max="12" width="14.421875" style="0" customWidth="1"/>
    <col min="13" max="13" width="15.140625" style="0" customWidth="1"/>
    <col min="14" max="14" width="19.421875" style="0" customWidth="1"/>
    <col min="15" max="15" width="14.28125" style="0" customWidth="1"/>
    <col min="16" max="16" width="15.140625" style="0" customWidth="1"/>
    <col min="17" max="17" width="14.28125" style="0" customWidth="1"/>
    <col min="19" max="19" width="13.140625" style="0" customWidth="1"/>
    <col min="20" max="20" width="14.28125" style="0" customWidth="1"/>
    <col min="22" max="22" width="14.140625" style="0" customWidth="1"/>
    <col min="23" max="23" width="13.8515625" style="0" customWidth="1"/>
    <col min="24" max="24" width="13.7109375" style="0" customWidth="1"/>
    <col min="25" max="25" width="12.7109375" style="0" customWidth="1"/>
    <col min="26" max="29" width="13.28125" style="0" customWidth="1"/>
    <col min="30" max="30" width="13.8515625" style="0" customWidth="1"/>
    <col min="31" max="31" width="13.140625" style="0" customWidth="1"/>
  </cols>
  <sheetData>
    <row r="1" spans="1:31" s="8" customFormat="1" ht="18.75" thickBot="1">
      <c r="A1"/>
      <c r="B1" s="37"/>
      <c r="C1" s="15"/>
      <c r="D1" s="92"/>
      <c r="E1" s="11"/>
      <c r="F1" s="11"/>
      <c r="G1" s="11"/>
      <c r="H1" s="7"/>
      <c r="I1" s="7"/>
      <c r="J1" s="7"/>
      <c r="K1" s="100"/>
      <c r="L1" s="100"/>
      <c r="M1" s="7"/>
      <c r="N1" s="7"/>
      <c r="O1" s="7"/>
      <c r="P1" s="104"/>
      <c r="Q1" s="13"/>
      <c r="R1" s="7"/>
      <c r="S1" s="7"/>
      <c r="T1" s="7"/>
      <c r="U1" s="7"/>
      <c r="V1" s="7"/>
      <c r="W1" s="7"/>
      <c r="X1" s="7"/>
      <c r="Y1" s="7"/>
      <c r="Z1" s="7"/>
      <c r="AA1" s="7"/>
      <c r="AB1" s="7"/>
      <c r="AC1" s="7"/>
      <c r="AD1" s="7"/>
      <c r="AE1" s="7"/>
    </row>
    <row r="2" spans="1:31" s="8" customFormat="1" ht="23.25" customHeight="1" thickBot="1">
      <c r="A2" s="180" t="s">
        <v>151</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2"/>
    </row>
    <row r="3" spans="1:31" s="8" customFormat="1" ht="15.75">
      <c r="A3" s="183" t="s">
        <v>539</v>
      </c>
      <c r="B3" s="184"/>
      <c r="C3" s="184"/>
      <c r="D3" s="184"/>
      <c r="E3" s="185"/>
      <c r="F3" s="71" t="s">
        <v>539</v>
      </c>
      <c r="G3" s="186" t="s">
        <v>538</v>
      </c>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1:31" s="8" customFormat="1" ht="18">
      <c r="A4" s="187" t="s">
        <v>528</v>
      </c>
      <c r="B4" s="188"/>
      <c r="C4" s="188"/>
      <c r="D4" s="188"/>
      <c r="E4" s="189"/>
      <c r="F4" s="72" t="s">
        <v>528</v>
      </c>
      <c r="G4" s="190" t="s">
        <v>183</v>
      </c>
      <c r="H4" s="190"/>
      <c r="I4" s="190"/>
      <c r="J4" s="190"/>
      <c r="K4" s="190"/>
      <c r="L4" s="190"/>
      <c r="M4" s="190"/>
      <c r="N4" s="190"/>
      <c r="O4" s="190"/>
      <c r="P4" s="190"/>
      <c r="Q4" s="190"/>
      <c r="R4" s="190"/>
      <c r="S4" s="190"/>
      <c r="T4" s="190"/>
      <c r="U4" s="190"/>
      <c r="V4" s="190"/>
      <c r="W4" s="190"/>
      <c r="X4" s="190"/>
      <c r="Y4" s="190"/>
      <c r="Z4" s="190"/>
      <c r="AA4" s="190"/>
      <c r="AB4" s="190"/>
      <c r="AC4" s="190"/>
      <c r="AD4" s="190"/>
      <c r="AE4" s="190"/>
    </row>
    <row r="5" spans="1:31" s="8" customFormat="1" ht="18.75" thickBot="1">
      <c r="A5" s="197" t="s">
        <v>601</v>
      </c>
      <c r="B5" s="198"/>
      <c r="C5" s="198"/>
      <c r="D5" s="198"/>
      <c r="E5" s="199"/>
      <c r="F5" s="5" t="s">
        <v>601</v>
      </c>
      <c r="G5" s="190" t="s">
        <v>540</v>
      </c>
      <c r="H5" s="190"/>
      <c r="I5" s="190"/>
      <c r="J5" s="190"/>
      <c r="K5" s="190"/>
      <c r="L5" s="190"/>
      <c r="M5" s="190"/>
      <c r="N5" s="190"/>
      <c r="O5" s="190"/>
      <c r="P5" s="190"/>
      <c r="Q5" s="190"/>
      <c r="R5" s="190"/>
      <c r="S5" s="190"/>
      <c r="T5" s="190"/>
      <c r="U5" s="190"/>
      <c r="V5" s="190"/>
      <c r="W5" s="190"/>
      <c r="X5" s="190"/>
      <c r="Y5" s="190"/>
      <c r="Z5" s="190"/>
      <c r="AA5" s="190"/>
      <c r="AB5" s="190"/>
      <c r="AC5" s="190"/>
      <c r="AD5" s="190"/>
      <c r="AE5" s="190"/>
    </row>
    <row r="6" spans="1:31" s="8" customFormat="1" ht="21" customHeight="1">
      <c r="A6" s="1"/>
      <c r="B6" s="38"/>
      <c r="C6" s="16"/>
      <c r="D6" s="93"/>
      <c r="E6" s="41" t="s">
        <v>398</v>
      </c>
      <c r="F6" s="4" t="s">
        <v>533</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row>
    <row r="7" spans="1:31" s="8" customFormat="1" ht="21" customHeight="1">
      <c r="A7" s="1"/>
      <c r="B7" s="38"/>
      <c r="C7" s="16"/>
      <c r="D7" s="93"/>
      <c r="E7" s="40" t="s">
        <v>597</v>
      </c>
      <c r="F7" s="5" t="s">
        <v>399</v>
      </c>
      <c r="G7" s="147"/>
      <c r="H7" s="148"/>
      <c r="I7" s="148"/>
      <c r="J7" s="148"/>
      <c r="K7" s="148"/>
      <c r="L7" s="148"/>
      <c r="M7" s="148"/>
      <c r="N7" s="148"/>
      <c r="O7" s="148"/>
      <c r="P7" s="148"/>
      <c r="Q7" s="148"/>
      <c r="R7" s="148"/>
      <c r="S7" s="148"/>
      <c r="T7" s="148"/>
      <c r="U7" s="148"/>
      <c r="V7" s="148"/>
      <c r="W7" s="148"/>
      <c r="X7" s="148"/>
      <c r="Y7" s="148"/>
      <c r="Z7" s="148"/>
      <c r="AA7" s="148"/>
      <c r="AB7" s="148"/>
      <c r="AC7" s="148"/>
      <c r="AD7" s="148"/>
      <c r="AE7" s="149"/>
    </row>
    <row r="8" spans="1:31" s="8" customFormat="1" ht="21" customHeight="1">
      <c r="A8" s="1"/>
      <c r="B8" s="38"/>
      <c r="C8" s="16"/>
      <c r="D8" s="93"/>
      <c r="E8" s="161" t="s">
        <v>598</v>
      </c>
      <c r="F8" s="172" t="s">
        <v>400</v>
      </c>
      <c r="G8" s="150"/>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s="8" customFormat="1" ht="24" customHeight="1">
      <c r="A9" s="1"/>
      <c r="B9" s="38"/>
      <c r="C9" s="16"/>
      <c r="D9" s="93"/>
      <c r="E9" s="162"/>
      <c r="F9" s="173"/>
      <c r="G9" s="177"/>
      <c r="H9" s="178"/>
      <c r="I9" s="178"/>
      <c r="J9" s="178"/>
      <c r="K9" s="178"/>
      <c r="L9" s="178"/>
      <c r="M9" s="178"/>
      <c r="N9" s="178"/>
      <c r="O9" s="178"/>
      <c r="P9" s="178"/>
      <c r="Q9" s="178"/>
      <c r="R9" s="178"/>
      <c r="S9" s="178"/>
      <c r="T9" s="178"/>
      <c r="U9" s="178"/>
      <c r="V9" s="178"/>
      <c r="W9" s="178"/>
      <c r="X9" s="178"/>
      <c r="Y9" s="178"/>
      <c r="Z9" s="178"/>
      <c r="AA9" s="178"/>
      <c r="AB9" s="178"/>
      <c r="AC9" s="178"/>
      <c r="AD9" s="178"/>
      <c r="AE9" s="179"/>
    </row>
    <row r="10" spans="1:31" s="8" customFormat="1" ht="23.25" customHeight="1">
      <c r="A10" s="1"/>
      <c r="B10" s="38"/>
      <c r="C10" s="16"/>
      <c r="D10" s="93"/>
      <c r="E10" s="163"/>
      <c r="F10" s="174"/>
      <c r="G10" s="147"/>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1"/>
    </row>
    <row r="11" spans="1:16" s="8" customFormat="1" ht="24" customHeight="1" thickBot="1">
      <c r="A11" s="1"/>
      <c r="B11" s="38"/>
      <c r="C11" s="17"/>
      <c r="D11" s="94"/>
      <c r="E11" s="57" t="s">
        <v>347</v>
      </c>
      <c r="F11" s="58" t="s">
        <v>347</v>
      </c>
      <c r="G11" s="59"/>
      <c r="J11" s="56"/>
      <c r="K11" s="101"/>
      <c r="L11" s="101"/>
      <c r="N11" s="78"/>
      <c r="P11" s="105"/>
    </row>
    <row r="12" spans="1:31" s="19" customFormat="1" ht="20.25" customHeight="1">
      <c r="A12" s="193" t="s">
        <v>557</v>
      </c>
      <c r="B12" s="191" t="s">
        <v>624</v>
      </c>
      <c r="C12" s="193" t="s">
        <v>601</v>
      </c>
      <c r="D12" s="195" t="s">
        <v>556</v>
      </c>
      <c r="E12" s="153" t="s">
        <v>593</v>
      </c>
      <c r="F12" s="153" t="s">
        <v>546</v>
      </c>
      <c r="G12" s="159" t="s">
        <v>527</v>
      </c>
      <c r="H12" s="168" t="s">
        <v>594</v>
      </c>
      <c r="I12" s="166" t="s">
        <v>529</v>
      </c>
      <c r="J12" s="166" t="s">
        <v>537</v>
      </c>
      <c r="K12" s="155" t="s">
        <v>530</v>
      </c>
      <c r="L12" s="156"/>
      <c r="M12" s="157" t="s">
        <v>595</v>
      </c>
      <c r="N12" s="157" t="s">
        <v>596</v>
      </c>
      <c r="O12" s="168" t="s">
        <v>547</v>
      </c>
      <c r="P12" s="175" t="s">
        <v>534</v>
      </c>
      <c r="Q12" s="164" t="s">
        <v>541</v>
      </c>
      <c r="R12" s="164"/>
      <c r="S12" s="164"/>
      <c r="T12" s="164" t="s">
        <v>543</v>
      </c>
      <c r="U12" s="164"/>
      <c r="V12" s="164"/>
      <c r="W12" s="164" t="s">
        <v>544</v>
      </c>
      <c r="X12" s="164"/>
      <c r="Y12" s="164"/>
      <c r="Z12" s="164" t="s">
        <v>545</v>
      </c>
      <c r="AA12" s="164"/>
      <c r="AB12" s="164"/>
      <c r="AC12" s="164" t="s">
        <v>542</v>
      </c>
      <c r="AD12" s="164"/>
      <c r="AE12" s="165"/>
    </row>
    <row r="13" spans="1:31" s="19" customFormat="1" ht="65.25" customHeight="1" thickBot="1">
      <c r="A13" s="205"/>
      <c r="B13" s="192"/>
      <c r="C13" s="194"/>
      <c r="D13" s="196"/>
      <c r="E13" s="154"/>
      <c r="F13" s="154"/>
      <c r="G13" s="160"/>
      <c r="H13" s="169"/>
      <c r="I13" s="167"/>
      <c r="J13" s="167"/>
      <c r="K13" s="102" t="s">
        <v>531</v>
      </c>
      <c r="L13" s="102" t="s">
        <v>532</v>
      </c>
      <c r="M13" s="158"/>
      <c r="N13" s="158"/>
      <c r="O13" s="169"/>
      <c r="P13" s="176"/>
      <c r="Q13" s="21" t="s">
        <v>600</v>
      </c>
      <c r="R13" s="22" t="s">
        <v>555</v>
      </c>
      <c r="S13" s="22" t="s">
        <v>535</v>
      </c>
      <c r="T13" s="22" t="s">
        <v>600</v>
      </c>
      <c r="U13" s="22" t="s">
        <v>555</v>
      </c>
      <c r="V13" s="22" t="s">
        <v>535</v>
      </c>
      <c r="W13" s="22" t="s">
        <v>600</v>
      </c>
      <c r="X13" s="22" t="s">
        <v>536</v>
      </c>
      <c r="Y13" s="22" t="s">
        <v>535</v>
      </c>
      <c r="Z13" s="22" t="s">
        <v>600</v>
      </c>
      <c r="AA13" s="22" t="s">
        <v>536</v>
      </c>
      <c r="AB13" s="22" t="s">
        <v>535</v>
      </c>
      <c r="AC13" s="22" t="s">
        <v>600</v>
      </c>
      <c r="AD13" s="22" t="s">
        <v>536</v>
      </c>
      <c r="AE13" s="23" t="s">
        <v>535</v>
      </c>
    </row>
    <row r="14" spans="1:31" s="19" customFormat="1" ht="154.5" customHeight="1">
      <c r="A14" s="200" t="s">
        <v>149</v>
      </c>
      <c r="B14" s="98" t="s">
        <v>74</v>
      </c>
      <c r="C14" s="77" t="s">
        <v>148</v>
      </c>
      <c r="D14" s="26" t="s">
        <v>150</v>
      </c>
      <c r="E14" s="77" t="s">
        <v>89</v>
      </c>
      <c r="F14" s="77" t="s">
        <v>76</v>
      </c>
      <c r="G14" s="83" t="s">
        <v>75</v>
      </c>
      <c r="H14" s="77" t="s">
        <v>90</v>
      </c>
      <c r="I14" s="77" t="s">
        <v>91</v>
      </c>
      <c r="J14" s="77" t="s">
        <v>92</v>
      </c>
      <c r="K14" s="99">
        <v>0</v>
      </c>
      <c r="L14" s="99">
        <v>1</v>
      </c>
      <c r="M14" s="77"/>
      <c r="N14" s="77"/>
      <c r="O14" s="77"/>
      <c r="P14" s="106"/>
      <c r="Q14" s="77"/>
      <c r="R14" s="77"/>
      <c r="S14" s="77"/>
      <c r="T14" s="77"/>
      <c r="U14" s="77"/>
      <c r="V14" s="77"/>
      <c r="W14" s="77"/>
      <c r="X14" s="77"/>
      <c r="Y14" s="77"/>
      <c r="Z14" s="77"/>
      <c r="AA14" s="77"/>
      <c r="AB14" s="77"/>
      <c r="AC14" s="77"/>
      <c r="AD14" s="77"/>
      <c r="AE14" s="77"/>
    </row>
    <row r="15" spans="1:31" s="19" customFormat="1" ht="82.5" customHeight="1">
      <c r="A15" s="201"/>
      <c r="B15" s="136" t="s">
        <v>579</v>
      </c>
      <c r="C15" s="139" t="s">
        <v>583</v>
      </c>
      <c r="D15" s="203" t="s">
        <v>191</v>
      </c>
      <c r="E15" s="14" t="s">
        <v>133</v>
      </c>
      <c r="F15" s="14" t="s">
        <v>155</v>
      </c>
      <c r="G15" s="204" t="s">
        <v>193</v>
      </c>
      <c r="H15" s="14" t="s">
        <v>187</v>
      </c>
      <c r="I15" s="14" t="s">
        <v>189</v>
      </c>
      <c r="J15" s="14" t="s">
        <v>170</v>
      </c>
      <c r="K15" s="103">
        <v>0</v>
      </c>
      <c r="L15" s="103">
        <v>1</v>
      </c>
      <c r="M15" s="14"/>
      <c r="N15" s="75"/>
      <c r="O15" s="14"/>
      <c r="P15" s="65"/>
      <c r="Q15" s="14"/>
      <c r="R15" s="14"/>
      <c r="S15" s="14"/>
      <c r="T15" s="14"/>
      <c r="U15" s="14"/>
      <c r="V15" s="14"/>
      <c r="W15" s="14"/>
      <c r="X15" s="14"/>
      <c r="Y15" s="14"/>
      <c r="Z15" s="14"/>
      <c r="AA15" s="14"/>
      <c r="AB15" s="14"/>
      <c r="AC15" s="14"/>
      <c r="AD15" s="14"/>
      <c r="AE15" s="14"/>
    </row>
    <row r="16" spans="1:31" ht="117" customHeight="1">
      <c r="A16" s="201"/>
      <c r="B16" s="137"/>
      <c r="C16" s="140"/>
      <c r="D16" s="203"/>
      <c r="E16" s="76" t="s">
        <v>134</v>
      </c>
      <c r="F16" s="14" t="s">
        <v>156</v>
      </c>
      <c r="G16" s="204"/>
      <c r="H16" s="14" t="s">
        <v>159</v>
      </c>
      <c r="I16" s="14" t="s">
        <v>188</v>
      </c>
      <c r="J16" s="14" t="s">
        <v>190</v>
      </c>
      <c r="K16" s="103">
        <v>2</v>
      </c>
      <c r="L16" s="103">
        <v>2</v>
      </c>
      <c r="M16" s="14"/>
      <c r="N16" s="75"/>
      <c r="O16" s="14"/>
      <c r="P16" s="65"/>
      <c r="Q16" s="14"/>
      <c r="R16" s="14"/>
      <c r="S16" s="14"/>
      <c r="T16" s="14"/>
      <c r="U16" s="14"/>
      <c r="V16" s="14"/>
      <c r="W16" s="14"/>
      <c r="X16" s="14"/>
      <c r="Y16" s="14"/>
      <c r="Z16" s="14"/>
      <c r="AA16" s="14"/>
      <c r="AB16" s="14"/>
      <c r="AC16" s="14"/>
      <c r="AD16" s="14"/>
      <c r="AE16" s="14"/>
    </row>
    <row r="17" spans="1:31" ht="93.75" customHeight="1">
      <c r="A17" s="201"/>
      <c r="B17" s="137"/>
      <c r="C17" s="140"/>
      <c r="D17" s="95" t="s">
        <v>132</v>
      </c>
      <c r="E17" s="76" t="s">
        <v>107</v>
      </c>
      <c r="F17" s="14" t="s">
        <v>108</v>
      </c>
      <c r="G17" s="34" t="s">
        <v>109</v>
      </c>
      <c r="H17" s="14" t="s">
        <v>66</v>
      </c>
      <c r="I17" s="14" t="s">
        <v>67</v>
      </c>
      <c r="J17" s="14" t="s">
        <v>68</v>
      </c>
      <c r="K17" s="103">
        <v>0</v>
      </c>
      <c r="L17" s="103">
        <v>1</v>
      </c>
      <c r="M17" s="14"/>
      <c r="N17" s="75"/>
      <c r="O17" s="49"/>
      <c r="P17" s="107"/>
      <c r="Q17" s="49"/>
      <c r="R17" s="49"/>
      <c r="S17" s="49"/>
      <c r="T17" s="49"/>
      <c r="U17" s="49"/>
      <c r="V17" s="49"/>
      <c r="W17" s="49"/>
      <c r="X17" s="49"/>
      <c r="Y17" s="49"/>
      <c r="Z17" s="49"/>
      <c r="AA17" s="49"/>
      <c r="AB17" s="49"/>
      <c r="AC17" s="49"/>
      <c r="AD17" s="49"/>
      <c r="AE17" s="49"/>
    </row>
    <row r="18" spans="1:31" ht="111.75" customHeight="1">
      <c r="A18" s="201"/>
      <c r="B18" s="137"/>
      <c r="C18" s="140"/>
      <c r="D18" s="142" t="s">
        <v>106</v>
      </c>
      <c r="E18" s="14" t="s">
        <v>130</v>
      </c>
      <c r="F18" s="14" t="s">
        <v>157</v>
      </c>
      <c r="G18" s="14" t="s">
        <v>166</v>
      </c>
      <c r="H18" s="14" t="s">
        <v>161</v>
      </c>
      <c r="I18" s="14" t="s">
        <v>158</v>
      </c>
      <c r="J18" s="14" t="s">
        <v>160</v>
      </c>
      <c r="K18" s="103">
        <v>1</v>
      </c>
      <c r="L18" s="103">
        <v>1</v>
      </c>
      <c r="M18" s="14"/>
      <c r="N18" s="79">
        <v>41275</v>
      </c>
      <c r="O18" s="49" t="s">
        <v>163</v>
      </c>
      <c r="P18" s="74">
        <v>500000000</v>
      </c>
      <c r="Q18" s="73">
        <v>0</v>
      </c>
      <c r="R18" s="73">
        <v>0</v>
      </c>
      <c r="S18" s="73">
        <v>0</v>
      </c>
      <c r="T18" s="73">
        <v>0</v>
      </c>
      <c r="U18" s="73">
        <v>0</v>
      </c>
      <c r="V18" s="73">
        <v>0</v>
      </c>
      <c r="W18" s="73">
        <v>0</v>
      </c>
      <c r="X18" s="73">
        <v>0</v>
      </c>
      <c r="Y18" s="73">
        <v>0</v>
      </c>
      <c r="Z18" s="73">
        <v>0</v>
      </c>
      <c r="AA18" s="73">
        <v>0</v>
      </c>
      <c r="AB18" s="73">
        <v>0</v>
      </c>
      <c r="AC18" s="73">
        <v>0</v>
      </c>
      <c r="AD18" s="73">
        <f>+R18+U18+X18+AA18</f>
        <v>0</v>
      </c>
      <c r="AE18" s="73">
        <f>+S18+V18+Y18+AB18</f>
        <v>0</v>
      </c>
    </row>
    <row r="19" spans="1:31" ht="131.25" customHeight="1">
      <c r="A19" s="201"/>
      <c r="B19" s="137"/>
      <c r="C19" s="140"/>
      <c r="D19" s="143"/>
      <c r="E19" s="76" t="s">
        <v>129</v>
      </c>
      <c r="F19" s="14" t="s">
        <v>128</v>
      </c>
      <c r="G19" s="34" t="s">
        <v>138</v>
      </c>
      <c r="H19" s="14" t="s">
        <v>161</v>
      </c>
      <c r="I19" s="14" t="s">
        <v>162</v>
      </c>
      <c r="J19" s="14" t="s">
        <v>173</v>
      </c>
      <c r="K19" s="103">
        <v>0</v>
      </c>
      <c r="L19" s="103">
        <v>1</v>
      </c>
      <c r="M19" s="14"/>
      <c r="N19" s="75"/>
      <c r="O19" s="49"/>
      <c r="P19" s="107"/>
      <c r="Q19" s="49"/>
      <c r="R19" s="49"/>
      <c r="S19" s="49"/>
      <c r="T19" s="49"/>
      <c r="U19" s="49"/>
      <c r="V19" s="49"/>
      <c r="W19" s="49"/>
      <c r="X19" s="49"/>
      <c r="Y19" s="49"/>
      <c r="Z19" s="49"/>
      <c r="AA19" s="49"/>
      <c r="AB19" s="49"/>
      <c r="AC19" s="49"/>
      <c r="AD19" s="49"/>
      <c r="AE19" s="49"/>
    </row>
    <row r="20" spans="1:31" ht="121.5" customHeight="1">
      <c r="A20" s="201"/>
      <c r="B20" s="137"/>
      <c r="C20" s="140"/>
      <c r="D20" s="143"/>
      <c r="E20" s="76" t="s">
        <v>135</v>
      </c>
      <c r="F20" s="34" t="s">
        <v>93</v>
      </c>
      <c r="G20" s="14" t="s">
        <v>165</v>
      </c>
      <c r="H20" s="14" t="s">
        <v>167</v>
      </c>
      <c r="I20" s="14" t="s">
        <v>175</v>
      </c>
      <c r="J20" s="14" t="s">
        <v>174</v>
      </c>
      <c r="K20" s="103">
        <v>0</v>
      </c>
      <c r="L20" s="103">
        <v>1</v>
      </c>
      <c r="M20" s="14"/>
      <c r="N20" s="75"/>
      <c r="O20" s="49"/>
      <c r="P20" s="107"/>
      <c r="Q20" s="49"/>
      <c r="R20" s="49"/>
      <c r="S20" s="49"/>
      <c r="T20" s="49"/>
      <c r="U20" s="49"/>
      <c r="V20" s="49"/>
      <c r="W20" s="49"/>
      <c r="X20" s="49"/>
      <c r="Y20" s="49"/>
      <c r="Z20" s="49"/>
      <c r="AA20" s="49"/>
      <c r="AB20" s="49"/>
      <c r="AC20" s="49"/>
      <c r="AD20" s="49"/>
      <c r="AE20" s="49"/>
    </row>
    <row r="21" spans="1:31" ht="160.5" customHeight="1">
      <c r="A21" s="201"/>
      <c r="B21" s="137"/>
      <c r="C21" s="140"/>
      <c r="D21" s="143"/>
      <c r="E21" s="76" t="s">
        <v>136</v>
      </c>
      <c r="F21" s="14" t="s">
        <v>169</v>
      </c>
      <c r="G21" s="34" t="s">
        <v>168</v>
      </c>
      <c r="H21" s="14" t="s">
        <v>139</v>
      </c>
      <c r="I21" s="14" t="s">
        <v>140</v>
      </c>
      <c r="J21" s="14" t="s">
        <v>141</v>
      </c>
      <c r="K21" s="103">
        <v>0</v>
      </c>
      <c r="L21" s="103">
        <v>1</v>
      </c>
      <c r="M21" s="14"/>
      <c r="N21" s="75"/>
      <c r="O21" s="49"/>
      <c r="P21" s="107"/>
      <c r="Q21" s="49"/>
      <c r="R21" s="49"/>
      <c r="S21" s="49"/>
      <c r="T21" s="49"/>
      <c r="U21" s="49"/>
      <c r="V21" s="49"/>
      <c r="W21" s="49"/>
      <c r="X21" s="49"/>
      <c r="Y21" s="49"/>
      <c r="Z21" s="49"/>
      <c r="AA21" s="49"/>
      <c r="AB21" s="49"/>
      <c r="AC21" s="49"/>
      <c r="AD21" s="49"/>
      <c r="AE21" s="49"/>
    </row>
    <row r="22" spans="1:31" ht="96" customHeight="1">
      <c r="A22" s="201"/>
      <c r="B22" s="137"/>
      <c r="C22" s="140"/>
      <c r="D22" s="143"/>
      <c r="E22" s="76" t="s">
        <v>142</v>
      </c>
      <c r="F22" s="14" t="s">
        <v>114</v>
      </c>
      <c r="G22" s="34" t="s">
        <v>69</v>
      </c>
      <c r="H22" s="14" t="s">
        <v>70</v>
      </c>
      <c r="I22" s="14" t="s">
        <v>71</v>
      </c>
      <c r="J22" s="14" t="s">
        <v>72</v>
      </c>
      <c r="K22" s="103">
        <v>1</v>
      </c>
      <c r="L22" s="103">
        <v>1</v>
      </c>
      <c r="M22" s="14"/>
      <c r="N22" s="75"/>
      <c r="O22" s="49"/>
      <c r="P22" s="107"/>
      <c r="Q22" s="49"/>
      <c r="R22" s="49"/>
      <c r="S22" s="49"/>
      <c r="T22" s="49"/>
      <c r="U22" s="49"/>
      <c r="V22" s="49"/>
      <c r="W22" s="49"/>
      <c r="X22" s="49"/>
      <c r="Y22" s="49"/>
      <c r="Z22" s="49"/>
      <c r="AA22" s="49"/>
      <c r="AB22" s="49"/>
      <c r="AC22" s="49"/>
      <c r="AD22" s="49"/>
      <c r="AE22" s="49"/>
    </row>
    <row r="23" spans="1:31" ht="109.5" customHeight="1">
      <c r="A23" s="201"/>
      <c r="B23" s="137"/>
      <c r="C23" s="140"/>
      <c r="D23" s="143"/>
      <c r="E23" s="76" t="s">
        <v>117</v>
      </c>
      <c r="F23" s="14" t="s">
        <v>119</v>
      </c>
      <c r="G23" s="34" t="s">
        <v>120</v>
      </c>
      <c r="H23" s="14" t="s">
        <v>66</v>
      </c>
      <c r="I23" s="14" t="s">
        <v>116</v>
      </c>
      <c r="J23" s="14" t="s">
        <v>118</v>
      </c>
      <c r="K23" s="103">
        <v>0</v>
      </c>
      <c r="L23" s="103">
        <v>1</v>
      </c>
      <c r="M23" s="14"/>
      <c r="N23" s="75"/>
      <c r="O23" s="49"/>
      <c r="P23" s="107"/>
      <c r="Q23" s="49"/>
      <c r="R23" s="49"/>
      <c r="S23" s="49"/>
      <c r="T23" s="49"/>
      <c r="U23" s="49"/>
      <c r="V23" s="49"/>
      <c r="W23" s="49"/>
      <c r="X23" s="49"/>
      <c r="Y23" s="49"/>
      <c r="Z23" s="49"/>
      <c r="AA23" s="49"/>
      <c r="AB23" s="49"/>
      <c r="AC23" s="49"/>
      <c r="AD23" s="49"/>
      <c r="AE23" s="49"/>
    </row>
    <row r="24" spans="1:31" ht="97.5" customHeight="1">
      <c r="A24" s="201"/>
      <c r="B24" s="137"/>
      <c r="C24" s="140"/>
      <c r="D24" s="143"/>
      <c r="E24" s="76" t="s">
        <v>143</v>
      </c>
      <c r="F24" s="14" t="s">
        <v>115</v>
      </c>
      <c r="G24" s="34" t="s">
        <v>79</v>
      </c>
      <c r="H24" s="14" t="s">
        <v>66</v>
      </c>
      <c r="I24" s="14" t="s">
        <v>125</v>
      </c>
      <c r="J24" s="14" t="s">
        <v>80</v>
      </c>
      <c r="K24" s="103">
        <v>0</v>
      </c>
      <c r="L24" s="103">
        <v>1</v>
      </c>
      <c r="M24" s="14"/>
      <c r="N24" s="75"/>
      <c r="O24" s="49"/>
      <c r="P24" s="107"/>
      <c r="Q24" s="49"/>
      <c r="R24" s="49"/>
      <c r="S24" s="49"/>
      <c r="T24" s="49"/>
      <c r="U24" s="49"/>
      <c r="V24" s="49"/>
      <c r="W24" s="49"/>
      <c r="X24" s="49"/>
      <c r="Y24" s="49"/>
      <c r="Z24" s="49"/>
      <c r="AA24" s="49"/>
      <c r="AB24" s="49"/>
      <c r="AC24" s="49"/>
      <c r="AD24" s="49"/>
      <c r="AE24" s="49"/>
    </row>
    <row r="25" spans="1:31" ht="114.75" customHeight="1">
      <c r="A25" s="201"/>
      <c r="B25" s="137"/>
      <c r="C25" s="140"/>
      <c r="D25" s="143"/>
      <c r="E25" s="76" t="s">
        <v>81</v>
      </c>
      <c r="F25" s="14" t="s">
        <v>82</v>
      </c>
      <c r="G25" s="34" t="s">
        <v>123</v>
      </c>
      <c r="H25" s="14" t="s">
        <v>66</v>
      </c>
      <c r="I25" s="14" t="s">
        <v>124</v>
      </c>
      <c r="J25" s="14" t="s">
        <v>80</v>
      </c>
      <c r="K25" s="103">
        <v>0</v>
      </c>
      <c r="L25" s="103">
        <v>1</v>
      </c>
      <c r="M25" s="14"/>
      <c r="N25" s="75"/>
      <c r="O25" s="49"/>
      <c r="P25" s="107"/>
      <c r="Q25" s="49"/>
      <c r="R25" s="49"/>
      <c r="S25" s="49"/>
      <c r="T25" s="49"/>
      <c r="U25" s="49"/>
      <c r="V25" s="49"/>
      <c r="W25" s="49"/>
      <c r="X25" s="49"/>
      <c r="Y25" s="49"/>
      <c r="Z25" s="49"/>
      <c r="AA25" s="49"/>
      <c r="AB25" s="49"/>
      <c r="AC25" s="49"/>
      <c r="AD25" s="49"/>
      <c r="AE25" s="49"/>
    </row>
    <row r="26" spans="1:31" ht="109.5" customHeight="1">
      <c r="A26" s="201"/>
      <c r="B26" s="137"/>
      <c r="C26" s="140"/>
      <c r="D26" s="143"/>
      <c r="E26" s="76" t="s">
        <v>110</v>
      </c>
      <c r="F26" s="14" t="s">
        <v>87</v>
      </c>
      <c r="G26" s="34" t="s">
        <v>94</v>
      </c>
      <c r="H26" s="14" t="s">
        <v>88</v>
      </c>
      <c r="I26" s="14" t="s">
        <v>125</v>
      </c>
      <c r="J26" s="14" t="s">
        <v>96</v>
      </c>
      <c r="K26" s="103">
        <v>1</v>
      </c>
      <c r="L26" s="103">
        <v>1</v>
      </c>
      <c r="M26" s="14"/>
      <c r="N26" s="75"/>
      <c r="O26" s="49"/>
      <c r="P26" s="107"/>
      <c r="Q26" s="49"/>
      <c r="R26" s="49"/>
      <c r="S26" s="49"/>
      <c r="T26" s="49"/>
      <c r="U26" s="49"/>
      <c r="V26" s="49"/>
      <c r="W26" s="49"/>
      <c r="X26" s="49"/>
      <c r="Y26" s="49"/>
      <c r="Z26" s="49"/>
      <c r="AA26" s="49"/>
      <c r="AB26" s="49"/>
      <c r="AC26" s="49"/>
      <c r="AD26" s="49"/>
      <c r="AE26" s="49"/>
    </row>
    <row r="27" spans="1:31" ht="96" customHeight="1">
      <c r="A27" s="201"/>
      <c r="B27" s="137"/>
      <c r="C27" s="140"/>
      <c r="D27" s="143"/>
      <c r="E27" s="76" t="s">
        <v>111</v>
      </c>
      <c r="F27" s="14" t="s">
        <v>47</v>
      </c>
      <c r="G27" s="34" t="s">
        <v>48</v>
      </c>
      <c r="H27" s="14" t="s">
        <v>50</v>
      </c>
      <c r="I27" s="14" t="s">
        <v>95</v>
      </c>
      <c r="J27" s="14" t="s">
        <v>96</v>
      </c>
      <c r="K27" s="103">
        <v>1</v>
      </c>
      <c r="L27" s="103">
        <v>1</v>
      </c>
      <c r="M27" s="14"/>
      <c r="N27" s="75"/>
      <c r="O27" s="49"/>
      <c r="P27" s="107"/>
      <c r="Q27" s="49"/>
      <c r="R27" s="49"/>
      <c r="S27" s="49"/>
      <c r="T27" s="49"/>
      <c r="U27" s="49"/>
      <c r="V27" s="49"/>
      <c r="W27" s="49"/>
      <c r="X27" s="49"/>
      <c r="Y27" s="49"/>
      <c r="Z27" s="49"/>
      <c r="AA27" s="49"/>
      <c r="AB27" s="49"/>
      <c r="AC27" s="49"/>
      <c r="AD27" s="49"/>
      <c r="AE27" s="49"/>
    </row>
    <row r="28" spans="1:31" ht="88.5" customHeight="1">
      <c r="A28" s="201"/>
      <c r="B28" s="137"/>
      <c r="C28" s="140"/>
      <c r="D28" s="143"/>
      <c r="E28" s="76" t="s">
        <v>112</v>
      </c>
      <c r="F28" s="14" t="s">
        <v>98</v>
      </c>
      <c r="G28" s="34" t="s">
        <v>49</v>
      </c>
      <c r="H28" s="14" t="s">
        <v>50</v>
      </c>
      <c r="I28" s="14" t="s">
        <v>97</v>
      </c>
      <c r="J28" s="14" t="s">
        <v>96</v>
      </c>
      <c r="K28" s="103"/>
      <c r="L28" s="103"/>
      <c r="M28" s="14"/>
      <c r="N28" s="75"/>
      <c r="O28" s="49"/>
      <c r="P28" s="107"/>
      <c r="Q28" s="49"/>
      <c r="R28" s="49"/>
      <c r="S28" s="49"/>
      <c r="T28" s="49"/>
      <c r="U28" s="49"/>
      <c r="V28" s="49"/>
      <c r="W28" s="49"/>
      <c r="X28" s="49"/>
      <c r="Y28" s="49"/>
      <c r="Z28" s="49"/>
      <c r="AA28" s="49"/>
      <c r="AB28" s="49"/>
      <c r="AC28" s="49"/>
      <c r="AD28" s="49"/>
      <c r="AE28" s="49"/>
    </row>
    <row r="29" spans="1:31" ht="104.25" customHeight="1">
      <c r="A29" s="201"/>
      <c r="B29" s="137"/>
      <c r="C29" s="140"/>
      <c r="D29" s="143"/>
      <c r="E29" s="76" t="s">
        <v>146</v>
      </c>
      <c r="F29" s="14" t="s">
        <v>77</v>
      </c>
      <c r="G29" s="34" t="s">
        <v>40</v>
      </c>
      <c r="H29" s="14" t="s">
        <v>78</v>
      </c>
      <c r="I29" s="14" t="s">
        <v>84</v>
      </c>
      <c r="J29" s="14" t="s">
        <v>96</v>
      </c>
      <c r="K29" s="103">
        <v>1</v>
      </c>
      <c r="L29" s="103">
        <v>1</v>
      </c>
      <c r="M29" s="14"/>
      <c r="N29" s="75"/>
      <c r="O29" s="49"/>
      <c r="P29" s="107"/>
      <c r="Q29" s="49"/>
      <c r="R29" s="49"/>
      <c r="S29" s="49"/>
      <c r="T29" s="49"/>
      <c r="U29" s="49"/>
      <c r="V29" s="49"/>
      <c r="W29" s="49"/>
      <c r="X29" s="49"/>
      <c r="Y29" s="49"/>
      <c r="Z29" s="49"/>
      <c r="AA29" s="49"/>
      <c r="AB29" s="49"/>
      <c r="AC29" s="49"/>
      <c r="AD29" s="49"/>
      <c r="AE29" s="49"/>
    </row>
    <row r="30" spans="1:31" ht="113.25" customHeight="1">
      <c r="A30" s="201"/>
      <c r="B30" s="137"/>
      <c r="C30" s="140"/>
      <c r="D30" s="143"/>
      <c r="E30" s="76" t="s">
        <v>113</v>
      </c>
      <c r="F30" s="14" t="s">
        <v>39</v>
      </c>
      <c r="G30" s="34" t="s">
        <v>83</v>
      </c>
      <c r="H30" s="14" t="s">
        <v>78</v>
      </c>
      <c r="I30" s="14" t="s">
        <v>85</v>
      </c>
      <c r="J30" s="14" t="s">
        <v>96</v>
      </c>
      <c r="K30" s="103">
        <v>1</v>
      </c>
      <c r="L30" s="103">
        <v>1</v>
      </c>
      <c r="M30" s="14"/>
      <c r="N30" s="75"/>
      <c r="O30" s="49"/>
      <c r="P30" s="107"/>
      <c r="Q30" s="49"/>
      <c r="R30" s="49"/>
      <c r="S30" s="49"/>
      <c r="T30" s="49"/>
      <c r="U30" s="49"/>
      <c r="V30" s="49"/>
      <c r="W30" s="49"/>
      <c r="X30" s="49"/>
      <c r="Y30" s="49"/>
      <c r="Z30" s="49"/>
      <c r="AA30" s="49"/>
      <c r="AB30" s="49"/>
      <c r="AC30" s="49"/>
      <c r="AD30" s="49"/>
      <c r="AE30" s="49"/>
    </row>
    <row r="31" spans="1:31" ht="70.5" customHeight="1">
      <c r="A31" s="201"/>
      <c r="B31" s="137"/>
      <c r="C31" s="140"/>
      <c r="D31" s="143"/>
      <c r="E31" s="76" t="s">
        <v>51</v>
      </c>
      <c r="F31" s="14"/>
      <c r="G31" s="34"/>
      <c r="H31" s="14"/>
      <c r="I31" s="14"/>
      <c r="J31" s="14" t="s">
        <v>86</v>
      </c>
      <c r="K31" s="103"/>
      <c r="L31" s="103"/>
      <c r="M31" s="14"/>
      <c r="N31" s="75"/>
      <c r="O31" s="49"/>
      <c r="P31" s="107"/>
      <c r="Q31" s="49"/>
      <c r="R31" s="49"/>
      <c r="S31" s="49"/>
      <c r="T31" s="49"/>
      <c r="U31" s="49"/>
      <c r="V31" s="49"/>
      <c r="W31" s="49"/>
      <c r="X31" s="49"/>
      <c r="Y31" s="49"/>
      <c r="Z31" s="49"/>
      <c r="AA31" s="49"/>
      <c r="AB31" s="49"/>
      <c r="AC31" s="49"/>
      <c r="AD31" s="49"/>
      <c r="AE31" s="49"/>
    </row>
    <row r="32" spans="1:31" ht="103.5" customHeight="1">
      <c r="A32" s="201"/>
      <c r="B32" s="137"/>
      <c r="C32" s="140"/>
      <c r="D32" s="143"/>
      <c r="E32" s="76" t="s">
        <v>52</v>
      </c>
      <c r="F32" s="14"/>
      <c r="G32" s="34"/>
      <c r="H32" s="14"/>
      <c r="I32" s="14"/>
      <c r="J32" s="14"/>
      <c r="K32" s="103"/>
      <c r="L32" s="103"/>
      <c r="M32" s="14"/>
      <c r="N32" s="75"/>
      <c r="O32" s="49"/>
      <c r="P32" s="107"/>
      <c r="Q32" s="49"/>
      <c r="R32" s="49"/>
      <c r="S32" s="49"/>
      <c r="T32" s="49"/>
      <c r="U32" s="49"/>
      <c r="V32" s="49"/>
      <c r="W32" s="49"/>
      <c r="X32" s="49"/>
      <c r="Y32" s="49"/>
      <c r="Z32" s="49"/>
      <c r="AA32" s="49"/>
      <c r="AB32" s="49"/>
      <c r="AC32" s="49"/>
      <c r="AD32" s="49"/>
      <c r="AE32" s="49"/>
    </row>
    <row r="33" spans="1:31" ht="77.25" customHeight="1">
      <c r="A33" s="201"/>
      <c r="B33" s="137"/>
      <c r="C33" s="140"/>
      <c r="D33" s="143"/>
      <c r="E33" s="76" t="s">
        <v>137</v>
      </c>
      <c r="F33" s="14"/>
      <c r="G33" s="34"/>
      <c r="H33" s="14"/>
      <c r="I33" s="14"/>
      <c r="J33" s="14"/>
      <c r="K33" s="103"/>
      <c r="L33" s="103"/>
      <c r="M33" s="14"/>
      <c r="N33" s="75"/>
      <c r="O33" s="49"/>
      <c r="P33" s="107"/>
      <c r="Q33" s="49"/>
      <c r="R33" s="49"/>
      <c r="S33" s="49"/>
      <c r="T33" s="49"/>
      <c r="U33" s="49"/>
      <c r="V33" s="49"/>
      <c r="W33" s="49"/>
      <c r="X33" s="49"/>
      <c r="Y33" s="49"/>
      <c r="Z33" s="49"/>
      <c r="AA33" s="49"/>
      <c r="AB33" s="49"/>
      <c r="AC33" s="49"/>
      <c r="AD33" s="49"/>
      <c r="AE33" s="49"/>
    </row>
    <row r="34" spans="1:31" ht="80.25" customHeight="1">
      <c r="A34" s="201"/>
      <c r="B34" s="137"/>
      <c r="C34" s="140"/>
      <c r="D34" s="143"/>
      <c r="E34" s="76" t="s">
        <v>64</v>
      </c>
      <c r="F34" s="14"/>
      <c r="G34" s="34"/>
      <c r="H34" s="14"/>
      <c r="I34" s="14"/>
      <c r="J34" s="14"/>
      <c r="K34" s="103"/>
      <c r="L34" s="103"/>
      <c r="M34" s="14"/>
      <c r="N34" s="75"/>
      <c r="O34" s="49"/>
      <c r="P34" s="107"/>
      <c r="Q34" s="49"/>
      <c r="R34" s="49"/>
      <c r="S34" s="49"/>
      <c r="T34" s="49"/>
      <c r="U34" s="49"/>
      <c r="V34" s="49"/>
      <c r="W34" s="49"/>
      <c r="X34" s="49"/>
      <c r="Y34" s="49"/>
      <c r="Z34" s="49"/>
      <c r="AA34" s="49"/>
      <c r="AB34" s="49"/>
      <c r="AC34" s="49"/>
      <c r="AD34" s="49"/>
      <c r="AE34" s="49"/>
    </row>
    <row r="35" spans="1:31" ht="75.75" customHeight="1">
      <c r="A35" s="201"/>
      <c r="B35" s="137"/>
      <c r="C35" s="140"/>
      <c r="D35" s="143"/>
      <c r="E35" s="76" t="s">
        <v>100</v>
      </c>
      <c r="F35" s="14"/>
      <c r="G35" s="34"/>
      <c r="H35" s="14"/>
      <c r="I35" s="14"/>
      <c r="J35" s="14"/>
      <c r="K35" s="103"/>
      <c r="L35" s="103"/>
      <c r="M35" s="14"/>
      <c r="N35" s="75"/>
      <c r="O35" s="49"/>
      <c r="P35" s="107"/>
      <c r="Q35" s="49"/>
      <c r="R35" s="49"/>
      <c r="S35" s="49"/>
      <c r="T35" s="49"/>
      <c r="U35" s="49"/>
      <c r="V35" s="49"/>
      <c r="W35" s="49"/>
      <c r="X35" s="49"/>
      <c r="Y35" s="49"/>
      <c r="Z35" s="49"/>
      <c r="AA35" s="49"/>
      <c r="AB35" s="49"/>
      <c r="AC35" s="49"/>
      <c r="AD35" s="49"/>
      <c r="AE35" s="49"/>
    </row>
    <row r="36" spans="1:31" ht="111.75" customHeight="1">
      <c r="A36" s="201"/>
      <c r="B36" s="137"/>
      <c r="C36" s="141"/>
      <c r="D36" s="144"/>
      <c r="E36" s="76" t="s">
        <v>29</v>
      </c>
      <c r="F36" s="14" t="s">
        <v>30</v>
      </c>
      <c r="G36" s="34" t="s">
        <v>31</v>
      </c>
      <c r="H36" s="14" t="s">
        <v>73</v>
      </c>
      <c r="I36" s="14"/>
      <c r="J36" s="14"/>
      <c r="K36" s="103"/>
      <c r="L36" s="103"/>
      <c r="M36" s="14"/>
      <c r="N36" s="75"/>
      <c r="O36" s="49"/>
      <c r="P36" s="107"/>
      <c r="Q36" s="49"/>
      <c r="R36" s="49"/>
      <c r="S36" s="49"/>
      <c r="T36" s="49"/>
      <c r="U36" s="49"/>
      <c r="V36" s="49"/>
      <c r="W36" s="49"/>
      <c r="X36" s="49"/>
      <c r="Y36" s="49"/>
      <c r="Z36" s="49"/>
      <c r="AA36" s="49"/>
      <c r="AB36" s="49"/>
      <c r="AC36" s="49"/>
      <c r="AD36" s="49"/>
      <c r="AE36" s="49"/>
    </row>
    <row r="37" spans="1:31" ht="131.25" customHeight="1">
      <c r="A37" s="201"/>
      <c r="B37" s="137"/>
      <c r="C37" s="145" t="s">
        <v>122</v>
      </c>
      <c r="D37" s="95" t="s">
        <v>147</v>
      </c>
      <c r="E37" s="76" t="s">
        <v>103</v>
      </c>
      <c r="F37" s="14" t="s">
        <v>104</v>
      </c>
      <c r="G37" s="34" t="s">
        <v>65</v>
      </c>
      <c r="H37" s="14" t="s">
        <v>105</v>
      </c>
      <c r="I37" s="14"/>
      <c r="J37" s="14"/>
      <c r="K37" s="103"/>
      <c r="L37" s="103"/>
      <c r="M37" s="14"/>
      <c r="N37" s="75"/>
      <c r="O37" s="49"/>
      <c r="P37" s="107"/>
      <c r="Q37" s="49"/>
      <c r="R37" s="49"/>
      <c r="S37" s="49"/>
      <c r="T37" s="49"/>
      <c r="U37" s="49"/>
      <c r="V37" s="49"/>
      <c r="W37" s="49"/>
      <c r="X37" s="49"/>
      <c r="Y37" s="49"/>
      <c r="Z37" s="49"/>
      <c r="AA37" s="49"/>
      <c r="AB37" s="49"/>
      <c r="AC37" s="49"/>
      <c r="AD37" s="49"/>
      <c r="AE37" s="49"/>
    </row>
    <row r="38" spans="1:31" ht="108" customHeight="1">
      <c r="A38" s="201"/>
      <c r="B38" s="137"/>
      <c r="C38" s="145"/>
      <c r="D38" s="206" t="s">
        <v>131</v>
      </c>
      <c r="E38" s="76" t="s">
        <v>101</v>
      </c>
      <c r="F38" s="14" t="s">
        <v>99</v>
      </c>
      <c r="G38" s="34" t="s">
        <v>28</v>
      </c>
      <c r="H38" s="77" t="s">
        <v>90</v>
      </c>
      <c r="I38" s="14"/>
      <c r="J38" s="14"/>
      <c r="K38" s="103"/>
      <c r="L38" s="103"/>
      <c r="M38" s="14"/>
      <c r="N38" s="75"/>
      <c r="O38" s="49"/>
      <c r="P38" s="107"/>
      <c r="Q38" s="49"/>
      <c r="R38" s="49"/>
      <c r="S38" s="49"/>
      <c r="T38" s="49"/>
      <c r="U38" s="49"/>
      <c r="V38" s="49"/>
      <c r="W38" s="49"/>
      <c r="X38" s="49"/>
      <c r="Y38" s="49"/>
      <c r="Z38" s="49"/>
      <c r="AA38" s="49"/>
      <c r="AB38" s="49"/>
      <c r="AC38" s="49"/>
      <c r="AD38" s="49"/>
      <c r="AE38" s="49"/>
    </row>
    <row r="39" spans="1:31" ht="122.25" customHeight="1" thickBot="1">
      <c r="A39" s="201"/>
      <c r="B39" s="137"/>
      <c r="C39" s="145"/>
      <c r="D39" s="207"/>
      <c r="E39" s="77" t="s">
        <v>102</v>
      </c>
      <c r="F39" s="77" t="s">
        <v>59</v>
      </c>
      <c r="G39" s="77" t="s">
        <v>60</v>
      </c>
      <c r="H39" s="77" t="s">
        <v>90</v>
      </c>
      <c r="I39" s="77"/>
      <c r="J39" s="77"/>
      <c r="K39" s="99">
        <v>0</v>
      </c>
      <c r="L39" s="99">
        <v>500</v>
      </c>
      <c r="M39" s="77"/>
      <c r="N39" s="77"/>
      <c r="O39" s="77"/>
      <c r="P39" s="106"/>
      <c r="Q39" s="77"/>
      <c r="R39" s="77"/>
      <c r="S39" s="77"/>
      <c r="T39" s="77"/>
      <c r="U39" s="77"/>
      <c r="V39" s="77"/>
      <c r="W39" s="77"/>
      <c r="X39" s="77"/>
      <c r="Y39" s="77"/>
      <c r="Z39" s="77"/>
      <c r="AA39" s="77"/>
      <c r="AB39" s="77"/>
      <c r="AC39" s="77"/>
      <c r="AD39" s="77"/>
      <c r="AE39" s="77"/>
    </row>
    <row r="40" spans="1:31" s="9" customFormat="1" ht="105" customHeight="1" thickBot="1">
      <c r="A40" s="201"/>
      <c r="B40" s="137"/>
      <c r="C40" s="145"/>
      <c r="D40" s="207"/>
      <c r="E40" s="14" t="s">
        <v>53</v>
      </c>
      <c r="F40" s="14" t="s">
        <v>411</v>
      </c>
      <c r="G40" s="14" t="s">
        <v>414</v>
      </c>
      <c r="H40" s="14" t="s">
        <v>445</v>
      </c>
      <c r="I40" s="14" t="s">
        <v>234</v>
      </c>
      <c r="J40" s="14" t="s">
        <v>240</v>
      </c>
      <c r="K40" s="103">
        <v>0</v>
      </c>
      <c r="L40" s="103">
        <v>2000</v>
      </c>
      <c r="M40" s="14"/>
      <c r="N40" s="64">
        <v>41091</v>
      </c>
      <c r="O40" s="26" t="s">
        <v>445</v>
      </c>
      <c r="P40" s="67">
        <f>+AC40</f>
        <v>15000000</v>
      </c>
      <c r="Q40" s="63">
        <v>15000000</v>
      </c>
      <c r="R40" s="63">
        <v>0</v>
      </c>
      <c r="S40" s="63">
        <v>0</v>
      </c>
      <c r="T40" s="63">
        <v>0</v>
      </c>
      <c r="U40" s="63">
        <v>0</v>
      </c>
      <c r="V40" s="63">
        <v>0</v>
      </c>
      <c r="W40" s="63">
        <v>0</v>
      </c>
      <c r="X40" s="63">
        <v>0</v>
      </c>
      <c r="Y40" s="63">
        <v>0</v>
      </c>
      <c r="Z40" s="63">
        <v>0</v>
      </c>
      <c r="AA40" s="63">
        <v>0</v>
      </c>
      <c r="AB40" s="67">
        <f aca="true" t="shared" si="0" ref="AB40:AE41">+P40+S40+V40+Y40</f>
        <v>15000000</v>
      </c>
      <c r="AC40" s="67">
        <f t="shared" si="0"/>
        <v>15000000</v>
      </c>
      <c r="AD40" s="63">
        <f t="shared" si="0"/>
        <v>0</v>
      </c>
      <c r="AE40" s="63">
        <f t="shared" si="0"/>
        <v>15000000</v>
      </c>
    </row>
    <row r="41" spans="1:31" s="9" customFormat="1" ht="117" customHeight="1">
      <c r="A41" s="202"/>
      <c r="B41" s="137"/>
      <c r="C41" s="145"/>
      <c r="D41" s="208"/>
      <c r="E41" s="14" t="s">
        <v>463</v>
      </c>
      <c r="F41" s="14" t="s">
        <v>410</v>
      </c>
      <c r="G41" s="14" t="s">
        <v>409</v>
      </c>
      <c r="H41" s="14" t="s">
        <v>440</v>
      </c>
      <c r="I41" s="14" t="s">
        <v>233</v>
      </c>
      <c r="J41" s="14" t="s">
        <v>232</v>
      </c>
      <c r="K41" s="103">
        <v>0</v>
      </c>
      <c r="L41" s="103">
        <v>80</v>
      </c>
      <c r="M41" s="14"/>
      <c r="N41" s="64">
        <v>41091</v>
      </c>
      <c r="O41" s="26" t="s">
        <v>445</v>
      </c>
      <c r="P41" s="67">
        <f>+AC41</f>
        <v>40000000</v>
      </c>
      <c r="Q41" s="63">
        <v>10000000</v>
      </c>
      <c r="R41" s="63">
        <v>0</v>
      </c>
      <c r="S41" s="63">
        <v>0</v>
      </c>
      <c r="T41" s="63">
        <v>10000000</v>
      </c>
      <c r="U41" s="63">
        <v>0</v>
      </c>
      <c r="V41" s="63">
        <v>0</v>
      </c>
      <c r="W41" s="63">
        <v>10000000</v>
      </c>
      <c r="X41" s="63">
        <v>0</v>
      </c>
      <c r="Y41" s="63">
        <v>0</v>
      </c>
      <c r="Z41" s="63">
        <v>10000000</v>
      </c>
      <c r="AA41" s="63">
        <v>0</v>
      </c>
      <c r="AB41" s="67">
        <f t="shared" si="0"/>
        <v>40000000</v>
      </c>
      <c r="AC41" s="67">
        <f t="shared" si="0"/>
        <v>40000000</v>
      </c>
      <c r="AD41" s="63">
        <f t="shared" si="0"/>
        <v>0</v>
      </c>
      <c r="AE41" s="63">
        <f t="shared" si="0"/>
        <v>40000000</v>
      </c>
    </row>
    <row r="42" ht="12.75" customHeight="1">
      <c r="B42" s="137"/>
    </row>
    <row r="43" ht="12.75" customHeight="1">
      <c r="B43" s="137"/>
    </row>
    <row r="44" ht="12.75" customHeight="1">
      <c r="B44" s="137"/>
    </row>
    <row r="45" ht="12.75" customHeight="1">
      <c r="B45" s="137"/>
    </row>
    <row r="46" ht="12.75" customHeight="1">
      <c r="B46" s="137"/>
    </row>
    <row r="47" ht="12.75" customHeight="1">
      <c r="B47" s="137"/>
    </row>
    <row r="48" ht="12.75" customHeight="1">
      <c r="B48" s="137"/>
    </row>
    <row r="49" ht="12.75" customHeight="1">
      <c r="B49" s="137"/>
    </row>
    <row r="50" ht="12.75" customHeight="1">
      <c r="B50" s="137"/>
    </row>
    <row r="51" ht="12.75" customHeight="1">
      <c r="B51" s="137"/>
    </row>
    <row r="52" ht="12.75" customHeight="1">
      <c r="B52" s="137"/>
    </row>
    <row r="53" ht="12.75" customHeight="1">
      <c r="B53" s="137"/>
    </row>
    <row r="54" ht="12.75" customHeight="1">
      <c r="B54" s="137"/>
    </row>
    <row r="55" ht="12.75" customHeight="1">
      <c r="B55" s="137"/>
    </row>
    <row r="56" ht="12.75" customHeight="1">
      <c r="B56" s="137"/>
    </row>
    <row r="57" ht="12.75" customHeight="1">
      <c r="B57" s="137"/>
    </row>
    <row r="58" ht="12.75" customHeight="1">
      <c r="B58" s="137"/>
    </row>
    <row r="59" ht="12.75" customHeight="1">
      <c r="B59" s="137"/>
    </row>
    <row r="60" ht="12.75" customHeight="1">
      <c r="B60" s="137"/>
    </row>
    <row r="61" ht="12.75" customHeight="1">
      <c r="B61" s="137"/>
    </row>
    <row r="62" ht="12.75" customHeight="1">
      <c r="B62" s="137"/>
    </row>
    <row r="63" ht="12.75" customHeight="1">
      <c r="B63" s="137"/>
    </row>
    <row r="64" ht="12.75" customHeight="1">
      <c r="B64" s="138"/>
    </row>
  </sheetData>
  <sheetProtection/>
  <mergeCells count="42">
    <mergeCell ref="A12:A13"/>
    <mergeCell ref="D38:D41"/>
    <mergeCell ref="A5:E5"/>
    <mergeCell ref="G5:AE5"/>
    <mergeCell ref="A14:A41"/>
    <mergeCell ref="Q12:S12"/>
    <mergeCell ref="T12:V12"/>
    <mergeCell ref="D15:D16"/>
    <mergeCell ref="G15:G16"/>
    <mergeCell ref="H12:H13"/>
    <mergeCell ref="I12:I13"/>
    <mergeCell ref="N12:N13"/>
    <mergeCell ref="P12:P13"/>
    <mergeCell ref="G9:AE9"/>
    <mergeCell ref="A2:AE2"/>
    <mergeCell ref="A3:E3"/>
    <mergeCell ref="G3:AE3"/>
    <mergeCell ref="A4:E4"/>
    <mergeCell ref="G4:AE4"/>
    <mergeCell ref="B12:B13"/>
    <mergeCell ref="C12:C13"/>
    <mergeCell ref="D12:D13"/>
    <mergeCell ref="M12:M13"/>
    <mergeCell ref="G12:G13"/>
    <mergeCell ref="E8:E10"/>
    <mergeCell ref="W12:Y12"/>
    <mergeCell ref="Z12:AB12"/>
    <mergeCell ref="AC12:AE12"/>
    <mergeCell ref="J12:J13"/>
    <mergeCell ref="O12:O13"/>
    <mergeCell ref="G10:AE10"/>
    <mergeCell ref="F8:F10"/>
    <mergeCell ref="B15:B64"/>
    <mergeCell ref="C15:C36"/>
    <mergeCell ref="D18:D36"/>
    <mergeCell ref="C37:C41"/>
    <mergeCell ref="G6:AE6"/>
    <mergeCell ref="G7:AE7"/>
    <mergeCell ref="G8:AE8"/>
    <mergeCell ref="E12:E13"/>
    <mergeCell ref="F12:F13"/>
    <mergeCell ref="K12:L1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J140"/>
  <sheetViews>
    <sheetView zoomScalePageLayoutView="0" workbookViewId="0" topLeftCell="E13">
      <pane xSplit="2" ySplit="3" topLeftCell="G16" activePane="bottomRight" state="frozen"/>
      <selection pane="topLeft" activeCell="E13" sqref="E13"/>
      <selection pane="topRight" activeCell="G13" sqref="G13"/>
      <selection pane="bottomLeft" activeCell="E16" sqref="E16"/>
      <selection pane="bottomRight" activeCell="Q54" sqref="Q54"/>
    </sheetView>
  </sheetViews>
  <sheetFormatPr defaultColWidth="11.421875" defaultRowHeight="12.75"/>
  <cols>
    <col min="1" max="1" width="10.00390625" style="8" customWidth="1"/>
    <col min="2" max="2" width="18.00390625" style="8" customWidth="1"/>
    <col min="3" max="3" width="22.421875" style="8" customWidth="1"/>
    <col min="4" max="4" width="29.00390625" style="8" customWidth="1"/>
    <col min="5" max="5" width="39.7109375" style="8" customWidth="1"/>
    <col min="6" max="6" width="36.7109375" style="8" customWidth="1"/>
    <col min="7" max="7" width="34.8515625" style="8" customWidth="1"/>
    <col min="8" max="8" width="14.421875" style="8" hidden="1" customWidth="1"/>
    <col min="9" max="9" width="15.7109375" style="8" customWidth="1"/>
    <col min="10" max="14" width="14.421875" style="8" hidden="1" customWidth="1"/>
    <col min="15" max="19" width="14.421875" style="8" customWidth="1"/>
    <col min="20" max="20" width="14.8515625" style="8" customWidth="1"/>
    <col min="21" max="21" width="18.421875" style="8" customWidth="1"/>
    <col min="22" max="22" width="19.140625" style="8" customWidth="1"/>
    <col min="23" max="23" width="15.421875" style="8" customWidth="1"/>
    <col min="24" max="24" width="15.8515625" style="8" customWidth="1"/>
    <col min="25" max="25" width="14.28125" style="8" customWidth="1"/>
    <col min="26" max="26" width="16.7109375" style="8" customWidth="1"/>
    <col min="27" max="27" width="15.8515625" style="8" customWidth="1"/>
    <col min="28" max="28" width="15.421875" style="8" customWidth="1"/>
    <col min="29" max="29" width="17.421875" style="8" customWidth="1"/>
    <col min="30" max="30" width="20.7109375" style="8" customWidth="1"/>
    <col min="31" max="31" width="16.28125" style="8" customWidth="1"/>
    <col min="32" max="33" width="15.421875" style="8" customWidth="1"/>
    <col min="34" max="34" width="15.8515625" style="8" customWidth="1"/>
    <col min="35" max="35" width="17.28125" style="8" customWidth="1"/>
    <col min="36" max="36" width="17.140625" style="8" customWidth="1"/>
    <col min="37" max="16384" width="11.421875" style="8" customWidth="1"/>
  </cols>
  <sheetData>
    <row r="1" spans="5:36" ht="15.75">
      <c r="E1" s="220" t="s">
        <v>599</v>
      </c>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row>
    <row r="2" spans="5:36" ht="18">
      <c r="E2" s="221" t="s">
        <v>592</v>
      </c>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row>
    <row r="3" spans="5:36" ht="18.75" thickBot="1">
      <c r="E3" s="11"/>
      <c r="F3" s="11"/>
      <c r="G3" s="11"/>
      <c r="H3" s="7"/>
      <c r="I3" s="7"/>
      <c r="J3" s="7"/>
      <c r="K3" s="7"/>
      <c r="L3" s="7"/>
      <c r="M3" s="7"/>
      <c r="N3" s="7"/>
      <c r="O3" s="7"/>
      <c r="P3" s="7"/>
      <c r="Q3" s="7"/>
      <c r="R3" s="7"/>
      <c r="S3" s="7"/>
      <c r="T3" s="7"/>
      <c r="U3" s="104"/>
      <c r="V3" s="13"/>
      <c r="W3" s="7"/>
      <c r="X3" s="7"/>
      <c r="Y3" s="7"/>
      <c r="Z3" s="7"/>
      <c r="AA3" s="7"/>
      <c r="AB3" s="7"/>
      <c r="AC3" s="7"/>
      <c r="AD3" s="7"/>
      <c r="AE3" s="7"/>
      <c r="AF3" s="7"/>
      <c r="AG3" s="7"/>
      <c r="AH3" s="7"/>
      <c r="AI3" s="7"/>
      <c r="AJ3" s="7"/>
    </row>
    <row r="4" spans="1:36" ht="23.25" customHeight="1" thickBot="1">
      <c r="A4" s="180" t="s">
        <v>553</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2"/>
    </row>
    <row r="5" spans="1:36" ht="15.75">
      <c r="A5" s="222" t="s">
        <v>539</v>
      </c>
      <c r="B5" s="223"/>
      <c r="C5" s="223"/>
      <c r="D5" s="223"/>
      <c r="E5" s="224"/>
      <c r="F5" s="6" t="s">
        <v>539</v>
      </c>
      <c r="G5" s="186" t="s">
        <v>538</v>
      </c>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row>
    <row r="6" spans="1:36" ht="18">
      <c r="A6" s="187" t="s">
        <v>528</v>
      </c>
      <c r="B6" s="188"/>
      <c r="C6" s="188"/>
      <c r="D6" s="188"/>
      <c r="E6" s="225"/>
      <c r="F6" s="2" t="s">
        <v>528</v>
      </c>
      <c r="G6" s="190" t="s">
        <v>589</v>
      </c>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row>
    <row r="7" spans="1:36" ht="18">
      <c r="A7" s="226" t="s">
        <v>601</v>
      </c>
      <c r="B7" s="227"/>
      <c r="C7" s="227"/>
      <c r="D7" s="227"/>
      <c r="E7" s="226"/>
      <c r="F7" s="3" t="s">
        <v>601</v>
      </c>
      <c r="G7" s="190" t="s">
        <v>540</v>
      </c>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row>
    <row r="8" spans="1:36" ht="18">
      <c r="A8" s="1"/>
      <c r="B8" s="38"/>
      <c r="C8" s="16"/>
      <c r="D8" s="1"/>
      <c r="E8" s="41" t="s">
        <v>398</v>
      </c>
      <c r="F8" s="4" t="s">
        <v>533</v>
      </c>
      <c r="G8" s="146" t="s">
        <v>498</v>
      </c>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row>
    <row r="9" spans="1:36" ht="15">
      <c r="A9" s="1"/>
      <c r="B9" s="38"/>
      <c r="C9" s="16"/>
      <c r="D9" s="1"/>
      <c r="E9" s="40" t="s">
        <v>597</v>
      </c>
      <c r="F9" s="5" t="s">
        <v>399</v>
      </c>
      <c r="G9" s="147" t="s">
        <v>591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9"/>
    </row>
    <row r="10" spans="1:36" ht="15">
      <c r="A10" s="1"/>
      <c r="B10" s="38"/>
      <c r="C10" s="16"/>
      <c r="D10" s="1"/>
      <c r="E10" s="52" t="s">
        <v>598</v>
      </c>
      <c r="F10" s="54" t="s">
        <v>400</v>
      </c>
      <c r="G10" s="150" t="s">
        <v>491</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2"/>
    </row>
    <row r="11" spans="1:36" ht="15">
      <c r="A11" s="1"/>
      <c r="B11" s="38"/>
      <c r="C11" s="16"/>
      <c r="D11" s="1"/>
      <c r="E11" s="53"/>
      <c r="F11" s="55"/>
      <c r="G11" s="31" t="s">
        <v>590</v>
      </c>
      <c r="H11" s="32"/>
      <c r="I11" s="32"/>
      <c r="J11" s="32"/>
      <c r="K11" s="32"/>
      <c r="L11" s="32"/>
      <c r="M11" s="32"/>
      <c r="N11" s="32"/>
      <c r="O11" s="32"/>
      <c r="P11" s="32"/>
      <c r="Q11" s="32"/>
      <c r="R11" s="32"/>
      <c r="S11" s="32"/>
      <c r="T11" s="32"/>
      <c r="U11" s="108"/>
      <c r="V11" s="32"/>
      <c r="W11" s="32"/>
      <c r="X11" s="32"/>
      <c r="Y11" s="32"/>
      <c r="Z11" s="32"/>
      <c r="AA11" s="32"/>
      <c r="AB11" s="32"/>
      <c r="AC11" s="32"/>
      <c r="AD11" s="32"/>
      <c r="AE11" s="32"/>
      <c r="AF11" s="32"/>
      <c r="AG11" s="32"/>
      <c r="AH11" s="32"/>
      <c r="AI11" s="32"/>
      <c r="AJ11" s="33"/>
    </row>
    <row r="12" spans="1:36" ht="15.75" thickBot="1">
      <c r="A12" s="1"/>
      <c r="B12" s="38"/>
      <c r="C12" s="16"/>
      <c r="D12" s="1"/>
      <c r="E12" s="53"/>
      <c r="F12" s="55"/>
      <c r="G12" s="217" t="s">
        <v>492</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9"/>
    </row>
    <row r="13" spans="1:21" ht="15.75" thickBot="1">
      <c r="A13" s="1"/>
      <c r="B13" s="38"/>
      <c r="C13" s="17"/>
      <c r="D13" s="39"/>
      <c r="E13" s="57" t="s">
        <v>347</v>
      </c>
      <c r="F13" s="58" t="s">
        <v>347</v>
      </c>
      <c r="G13" s="59" t="s">
        <v>317</v>
      </c>
      <c r="J13" s="56"/>
      <c r="U13" s="105"/>
    </row>
    <row r="14" spans="1:36" s="19" customFormat="1" ht="20.25" customHeight="1">
      <c r="A14" s="193" t="s">
        <v>557</v>
      </c>
      <c r="B14" s="191" t="s">
        <v>624</v>
      </c>
      <c r="C14" s="191" t="s">
        <v>601</v>
      </c>
      <c r="D14" s="193" t="s">
        <v>556</v>
      </c>
      <c r="E14" s="153" t="s">
        <v>593</v>
      </c>
      <c r="F14" s="153" t="s">
        <v>546</v>
      </c>
      <c r="G14" s="159" t="s">
        <v>527</v>
      </c>
      <c r="H14" s="168" t="s">
        <v>594</v>
      </c>
      <c r="I14" s="166" t="s">
        <v>529</v>
      </c>
      <c r="J14" s="166" t="s">
        <v>537</v>
      </c>
      <c r="K14" s="155" t="s">
        <v>530</v>
      </c>
      <c r="L14" s="156"/>
      <c r="M14" s="157" t="s">
        <v>595</v>
      </c>
      <c r="N14" s="157" t="s">
        <v>596</v>
      </c>
      <c r="O14" s="110" t="s">
        <v>573</v>
      </c>
      <c r="P14" s="110" t="s">
        <v>26</v>
      </c>
      <c r="Q14" s="228" t="s">
        <v>27</v>
      </c>
      <c r="R14" s="229"/>
      <c r="S14" s="230"/>
      <c r="T14" s="168" t="s">
        <v>547</v>
      </c>
      <c r="U14" s="175" t="s">
        <v>534</v>
      </c>
      <c r="V14" s="164" t="s">
        <v>541</v>
      </c>
      <c r="W14" s="164"/>
      <c r="X14" s="164"/>
      <c r="Y14" s="164" t="s">
        <v>543</v>
      </c>
      <c r="Z14" s="164"/>
      <c r="AA14" s="164"/>
      <c r="AB14" s="164" t="s">
        <v>544</v>
      </c>
      <c r="AC14" s="164"/>
      <c r="AD14" s="164"/>
      <c r="AE14" s="164" t="s">
        <v>545</v>
      </c>
      <c r="AF14" s="164"/>
      <c r="AG14" s="164"/>
      <c r="AH14" s="164" t="s">
        <v>542</v>
      </c>
      <c r="AI14" s="164"/>
      <c r="AJ14" s="165"/>
    </row>
    <row r="15" spans="1:36" s="19" customFormat="1" ht="32.25" customHeight="1" thickBot="1">
      <c r="A15" s="194"/>
      <c r="B15" s="192"/>
      <c r="C15" s="192"/>
      <c r="D15" s="194"/>
      <c r="E15" s="154"/>
      <c r="F15" s="154"/>
      <c r="G15" s="160"/>
      <c r="H15" s="169"/>
      <c r="I15" s="167"/>
      <c r="J15" s="167"/>
      <c r="K15" s="20" t="s">
        <v>531</v>
      </c>
      <c r="L15" s="20" t="s">
        <v>532</v>
      </c>
      <c r="M15" s="158"/>
      <c r="N15" s="158"/>
      <c r="O15" s="111"/>
      <c r="P15" s="111"/>
      <c r="Q15" s="231"/>
      <c r="R15" s="232"/>
      <c r="S15" s="233"/>
      <c r="T15" s="169"/>
      <c r="U15" s="176"/>
      <c r="V15" s="21" t="s">
        <v>600</v>
      </c>
      <c r="W15" s="22" t="s">
        <v>555</v>
      </c>
      <c r="X15" s="22" t="s">
        <v>535</v>
      </c>
      <c r="Y15" s="22" t="s">
        <v>600</v>
      </c>
      <c r="Z15" s="22" t="s">
        <v>555</v>
      </c>
      <c r="AA15" s="22" t="s">
        <v>535</v>
      </c>
      <c r="AB15" s="22" t="s">
        <v>600</v>
      </c>
      <c r="AC15" s="22" t="s">
        <v>536</v>
      </c>
      <c r="AD15" s="22" t="s">
        <v>535</v>
      </c>
      <c r="AE15" s="22" t="s">
        <v>600</v>
      </c>
      <c r="AF15" s="22" t="s">
        <v>536</v>
      </c>
      <c r="AG15" s="22" t="s">
        <v>535</v>
      </c>
      <c r="AH15" s="22" t="s">
        <v>600</v>
      </c>
      <c r="AI15" s="22" t="s">
        <v>536</v>
      </c>
      <c r="AJ15" s="23" t="s">
        <v>535</v>
      </c>
    </row>
    <row r="16" spans="1:36" ht="57" customHeight="1" thickBot="1">
      <c r="A16" s="212" t="s">
        <v>554</v>
      </c>
      <c r="B16" s="234" t="s">
        <v>625</v>
      </c>
      <c r="C16" s="29" t="s">
        <v>184</v>
      </c>
      <c r="D16" s="26" t="s">
        <v>626</v>
      </c>
      <c r="E16" s="26" t="s">
        <v>627</v>
      </c>
      <c r="F16" s="26" t="s">
        <v>437</v>
      </c>
      <c r="G16" s="26" t="s">
        <v>496</v>
      </c>
      <c r="H16" s="26" t="s">
        <v>438</v>
      </c>
      <c r="I16" s="26" t="s">
        <v>236</v>
      </c>
      <c r="J16" s="26" t="s">
        <v>237</v>
      </c>
      <c r="K16" s="26">
        <v>0</v>
      </c>
      <c r="L16" s="26">
        <v>2</v>
      </c>
      <c r="M16" s="26"/>
      <c r="N16" s="62">
        <v>41091</v>
      </c>
      <c r="O16" s="114"/>
      <c r="P16" s="114"/>
      <c r="Q16" s="62" t="s">
        <v>36</v>
      </c>
      <c r="R16" s="62" t="s">
        <v>8</v>
      </c>
      <c r="S16" s="62" t="s">
        <v>9</v>
      </c>
      <c r="T16" s="26" t="s">
        <v>445</v>
      </c>
      <c r="U16" s="67">
        <f>+AH16</f>
        <v>165360000</v>
      </c>
      <c r="V16" s="63">
        <f>1800000*6*2</f>
        <v>21600000</v>
      </c>
      <c r="W16" s="63">
        <v>0</v>
      </c>
      <c r="X16" s="63">
        <v>0</v>
      </c>
      <c r="Y16" s="63">
        <f>1890000*12*2</f>
        <v>45360000</v>
      </c>
      <c r="Z16" s="63">
        <v>0</v>
      </c>
      <c r="AA16" s="63">
        <v>0</v>
      </c>
      <c r="AB16" s="63">
        <f>2000000*12*2</f>
        <v>48000000</v>
      </c>
      <c r="AC16" s="63">
        <v>0</v>
      </c>
      <c r="AD16" s="63">
        <v>0</v>
      </c>
      <c r="AE16" s="63">
        <f>2100000*12*2</f>
        <v>50400000</v>
      </c>
      <c r="AF16" s="63">
        <v>0</v>
      </c>
      <c r="AG16" s="63">
        <v>0</v>
      </c>
      <c r="AH16" s="63">
        <f>+V16+Y16+AB16+AE16</f>
        <v>165360000</v>
      </c>
      <c r="AI16" s="63">
        <f>+W16+Z16+AC16+AF16</f>
        <v>0</v>
      </c>
      <c r="AJ16" s="63">
        <f>+X16+AA16+AD16+AG16</f>
        <v>0</v>
      </c>
    </row>
    <row r="17" spans="1:36" ht="96" customHeight="1" thickBot="1">
      <c r="A17" s="213"/>
      <c r="B17" s="210"/>
      <c r="C17" s="18" t="s">
        <v>628</v>
      </c>
      <c r="D17" s="14" t="s">
        <v>629</v>
      </c>
      <c r="E17" s="14" t="s">
        <v>630</v>
      </c>
      <c r="F17" s="14" t="s">
        <v>521</v>
      </c>
      <c r="G17" s="14" t="s">
        <v>560</v>
      </c>
      <c r="H17" s="14" t="s">
        <v>439</v>
      </c>
      <c r="I17" s="14" t="s">
        <v>238</v>
      </c>
      <c r="J17" s="14" t="s">
        <v>239</v>
      </c>
      <c r="K17" s="14">
        <v>0</v>
      </c>
      <c r="L17" s="14">
        <v>1</v>
      </c>
      <c r="M17" s="14"/>
      <c r="N17" s="64">
        <v>41091</v>
      </c>
      <c r="O17" s="117"/>
      <c r="P17" s="116"/>
      <c r="Q17" s="112" t="s">
        <v>37</v>
      </c>
      <c r="R17" s="112" t="s">
        <v>38</v>
      </c>
      <c r="S17" s="112" t="s">
        <v>7</v>
      </c>
      <c r="T17" s="26" t="s">
        <v>445</v>
      </c>
      <c r="U17" s="67">
        <f>+AH17</f>
        <v>0</v>
      </c>
      <c r="V17" s="63">
        <v>0</v>
      </c>
      <c r="W17" s="63">
        <v>0</v>
      </c>
      <c r="X17" s="63">
        <v>0</v>
      </c>
      <c r="Y17" s="63">
        <v>0</v>
      </c>
      <c r="Z17" s="63">
        <v>0</v>
      </c>
      <c r="AA17" s="63">
        <v>0</v>
      </c>
      <c r="AB17" s="63">
        <v>0</v>
      </c>
      <c r="AC17" s="63">
        <v>0</v>
      </c>
      <c r="AD17" s="63">
        <v>0</v>
      </c>
      <c r="AE17" s="63">
        <v>0</v>
      </c>
      <c r="AF17" s="63">
        <v>0</v>
      </c>
      <c r="AG17" s="63">
        <v>0</v>
      </c>
      <c r="AH17" s="63">
        <f aca="true" t="shared" si="0" ref="AH17:AJ19">+V17+Y17+AB17+AE17</f>
        <v>0</v>
      </c>
      <c r="AI17" s="63">
        <f t="shared" si="0"/>
        <v>0</v>
      </c>
      <c r="AJ17" s="63">
        <f t="shared" si="0"/>
        <v>0</v>
      </c>
    </row>
    <row r="18" spans="1:36" ht="96.75" customHeight="1" thickBot="1">
      <c r="A18" s="213"/>
      <c r="B18" s="210"/>
      <c r="C18" s="18" t="s">
        <v>631</v>
      </c>
      <c r="D18" s="14" t="s">
        <v>185</v>
      </c>
      <c r="E18" s="14" t="s">
        <v>551</v>
      </c>
      <c r="F18" s="14" t="s">
        <v>186</v>
      </c>
      <c r="G18" s="14" t="s">
        <v>548</v>
      </c>
      <c r="H18" s="14" t="s">
        <v>440</v>
      </c>
      <c r="I18" s="14" t="s">
        <v>282</v>
      </c>
      <c r="J18" s="14" t="s">
        <v>283</v>
      </c>
      <c r="K18" s="14">
        <v>0</v>
      </c>
      <c r="L18" s="14">
        <v>3</v>
      </c>
      <c r="M18" s="14"/>
      <c r="N18" s="64">
        <v>41091</v>
      </c>
      <c r="O18" s="117"/>
      <c r="P18" s="115"/>
      <c r="Q18" s="112" t="s">
        <v>10</v>
      </c>
      <c r="R18" s="112" t="s">
        <v>11</v>
      </c>
      <c r="S18" s="112" t="s">
        <v>12</v>
      </c>
      <c r="T18" s="26" t="s">
        <v>445</v>
      </c>
      <c r="U18" s="67">
        <f>+AH18</f>
        <v>1800000</v>
      </c>
      <c r="V18" s="63">
        <v>450000</v>
      </c>
      <c r="W18" s="63">
        <v>0</v>
      </c>
      <c r="X18" s="63">
        <v>450000</v>
      </c>
      <c r="Y18" s="63">
        <v>450000</v>
      </c>
      <c r="Z18" s="63">
        <v>0</v>
      </c>
      <c r="AA18" s="63">
        <v>450000</v>
      </c>
      <c r="AB18" s="63">
        <v>450000</v>
      </c>
      <c r="AC18" s="63">
        <v>0</v>
      </c>
      <c r="AD18" s="63">
        <v>450000</v>
      </c>
      <c r="AE18" s="63">
        <v>450000</v>
      </c>
      <c r="AF18" s="63">
        <v>0</v>
      </c>
      <c r="AG18" s="63">
        <v>450000</v>
      </c>
      <c r="AH18" s="63">
        <f t="shared" si="0"/>
        <v>1800000</v>
      </c>
      <c r="AI18" s="63">
        <f t="shared" si="0"/>
        <v>0</v>
      </c>
      <c r="AJ18" s="63">
        <f t="shared" si="0"/>
        <v>1800000</v>
      </c>
    </row>
    <row r="19" spans="1:36" ht="96.75" customHeight="1" thickBot="1">
      <c r="A19" s="213"/>
      <c r="B19" s="210"/>
      <c r="C19" s="139" t="s">
        <v>632</v>
      </c>
      <c r="D19" s="14" t="s">
        <v>633</v>
      </c>
      <c r="E19" s="14" t="s">
        <v>342</v>
      </c>
      <c r="F19" s="14" t="s">
        <v>524</v>
      </c>
      <c r="G19" s="14" t="s">
        <v>344</v>
      </c>
      <c r="H19" s="14" t="s">
        <v>345</v>
      </c>
      <c r="I19" s="14" t="s">
        <v>284</v>
      </c>
      <c r="J19" s="14" t="s">
        <v>285</v>
      </c>
      <c r="K19" s="14">
        <v>0</v>
      </c>
      <c r="L19" s="14">
        <v>1</v>
      </c>
      <c r="M19" s="14"/>
      <c r="N19" s="64">
        <v>41091</v>
      </c>
      <c r="O19" s="115"/>
      <c r="P19" s="116"/>
      <c r="Q19" s="112" t="s">
        <v>13</v>
      </c>
      <c r="R19" s="112" t="s">
        <v>14</v>
      </c>
      <c r="S19" s="112" t="s">
        <v>15</v>
      </c>
      <c r="T19" s="26" t="s">
        <v>445</v>
      </c>
      <c r="U19" s="67">
        <f>+AH19</f>
        <v>0</v>
      </c>
      <c r="V19" s="63">
        <v>0</v>
      </c>
      <c r="W19" s="63">
        <v>0</v>
      </c>
      <c r="X19" s="63">
        <v>0</v>
      </c>
      <c r="Y19" s="63">
        <v>0</v>
      </c>
      <c r="Z19" s="63">
        <v>0</v>
      </c>
      <c r="AA19" s="63">
        <v>0</v>
      </c>
      <c r="AB19" s="63">
        <v>0</v>
      </c>
      <c r="AC19" s="63">
        <v>0</v>
      </c>
      <c r="AD19" s="63">
        <v>0</v>
      </c>
      <c r="AE19" s="63">
        <v>0</v>
      </c>
      <c r="AF19" s="63">
        <v>0</v>
      </c>
      <c r="AG19" s="63">
        <v>0</v>
      </c>
      <c r="AH19" s="63">
        <f t="shared" si="0"/>
        <v>0</v>
      </c>
      <c r="AI19" s="63">
        <f t="shared" si="0"/>
        <v>0</v>
      </c>
      <c r="AJ19" s="63">
        <f t="shared" si="0"/>
        <v>0</v>
      </c>
    </row>
    <row r="20" spans="1:36" ht="90.75" customHeight="1" thickBot="1">
      <c r="A20" s="213"/>
      <c r="B20" s="210"/>
      <c r="C20" s="140"/>
      <c r="D20" s="14" t="s">
        <v>346</v>
      </c>
      <c r="E20" s="14" t="s">
        <v>348</v>
      </c>
      <c r="F20" s="14" t="s">
        <v>524</v>
      </c>
      <c r="G20" s="14" t="s">
        <v>343</v>
      </c>
      <c r="H20" s="14" t="s">
        <v>349</v>
      </c>
      <c r="I20" s="14" t="s">
        <v>286</v>
      </c>
      <c r="J20" s="14" t="s">
        <v>285</v>
      </c>
      <c r="K20" s="14">
        <v>0</v>
      </c>
      <c r="L20" s="14">
        <v>1</v>
      </c>
      <c r="M20" s="14"/>
      <c r="N20" s="64">
        <v>41091</v>
      </c>
      <c r="O20" s="124"/>
      <c r="P20" s="116"/>
      <c r="Q20" s="112" t="s">
        <v>16</v>
      </c>
      <c r="R20" s="112" t="s">
        <v>17</v>
      </c>
      <c r="S20" s="112" t="s">
        <v>18</v>
      </c>
      <c r="T20" s="26" t="s">
        <v>445</v>
      </c>
      <c r="U20" s="67">
        <f aca="true" t="shared" si="1" ref="U20:U28">+AH20</f>
        <v>0</v>
      </c>
      <c r="V20" s="63">
        <v>0</v>
      </c>
      <c r="W20" s="63">
        <v>0</v>
      </c>
      <c r="X20" s="63">
        <v>0</v>
      </c>
      <c r="Y20" s="63">
        <v>0</v>
      </c>
      <c r="Z20" s="63">
        <v>0</v>
      </c>
      <c r="AA20" s="63">
        <v>0</v>
      </c>
      <c r="AB20" s="63">
        <v>0</v>
      </c>
      <c r="AC20" s="63">
        <v>0</v>
      </c>
      <c r="AD20" s="63">
        <v>0</v>
      </c>
      <c r="AE20" s="63">
        <v>0</v>
      </c>
      <c r="AF20" s="63">
        <v>0</v>
      </c>
      <c r="AG20" s="63">
        <v>0</v>
      </c>
      <c r="AH20" s="63">
        <f aca="true" t="shared" si="2" ref="AH20:AH28">+V20+Y20+AB20+AE20</f>
        <v>0</v>
      </c>
      <c r="AI20" s="63">
        <f aca="true" t="shared" si="3" ref="AI20:AI28">+W20+Z20+AC20+AF20</f>
        <v>0</v>
      </c>
      <c r="AJ20" s="63">
        <f aca="true" t="shared" si="4" ref="AJ20:AJ28">+X20+AA20+AD20+AG20</f>
        <v>0</v>
      </c>
    </row>
    <row r="21" spans="1:36" ht="68.25" customHeight="1" thickBot="1">
      <c r="A21" s="213"/>
      <c r="B21" s="210"/>
      <c r="C21" s="141"/>
      <c r="D21" s="14" t="s">
        <v>634</v>
      </c>
      <c r="E21" s="14" t="s">
        <v>552</v>
      </c>
      <c r="F21" s="14" t="s">
        <v>525</v>
      </c>
      <c r="G21" s="14" t="s">
        <v>550</v>
      </c>
      <c r="H21" s="14" t="s">
        <v>349</v>
      </c>
      <c r="I21" s="14" t="s">
        <v>287</v>
      </c>
      <c r="J21" s="14" t="s">
        <v>288</v>
      </c>
      <c r="K21" s="14">
        <v>0</v>
      </c>
      <c r="L21" s="14">
        <v>1</v>
      </c>
      <c r="M21" s="14"/>
      <c r="N21" s="64">
        <v>41091</v>
      </c>
      <c r="O21" s="125"/>
      <c r="P21" s="117"/>
      <c r="Q21" s="112"/>
      <c r="R21" s="112"/>
      <c r="S21" s="112"/>
      <c r="T21" s="26" t="s">
        <v>445</v>
      </c>
      <c r="U21" s="67">
        <f t="shared" si="1"/>
        <v>0</v>
      </c>
      <c r="V21" s="63">
        <v>0</v>
      </c>
      <c r="W21" s="63">
        <v>0</v>
      </c>
      <c r="X21" s="63">
        <v>0</v>
      </c>
      <c r="Y21" s="63">
        <v>0</v>
      </c>
      <c r="Z21" s="63">
        <v>0</v>
      </c>
      <c r="AA21" s="63">
        <v>0</v>
      </c>
      <c r="AB21" s="63">
        <v>0</v>
      </c>
      <c r="AC21" s="63">
        <v>0</v>
      </c>
      <c r="AD21" s="63">
        <v>0</v>
      </c>
      <c r="AE21" s="63">
        <v>0</v>
      </c>
      <c r="AF21" s="63">
        <v>0</v>
      </c>
      <c r="AG21" s="63">
        <v>0</v>
      </c>
      <c r="AH21" s="63">
        <f t="shared" si="2"/>
        <v>0</v>
      </c>
      <c r="AI21" s="63">
        <f t="shared" si="3"/>
        <v>0</v>
      </c>
      <c r="AJ21" s="63">
        <f t="shared" si="4"/>
        <v>0</v>
      </c>
    </row>
    <row r="22" spans="1:36" ht="79.5" customHeight="1" thickBot="1">
      <c r="A22" s="213"/>
      <c r="B22" s="210"/>
      <c r="C22" s="139" t="s">
        <v>635</v>
      </c>
      <c r="D22" s="14" t="s">
        <v>565</v>
      </c>
      <c r="E22" s="14" t="s">
        <v>558</v>
      </c>
      <c r="F22" s="14" t="s">
        <v>526</v>
      </c>
      <c r="G22" s="14" t="s">
        <v>441</v>
      </c>
      <c r="H22" s="14" t="s">
        <v>439</v>
      </c>
      <c r="I22" s="14" t="s">
        <v>289</v>
      </c>
      <c r="J22" s="14" t="s">
        <v>290</v>
      </c>
      <c r="K22" s="14">
        <v>0</v>
      </c>
      <c r="L22" s="14">
        <v>1</v>
      </c>
      <c r="M22" s="14"/>
      <c r="N22" s="64">
        <v>41091</v>
      </c>
      <c r="O22" s="116"/>
      <c r="P22" s="116"/>
      <c r="Q22" s="112" t="s">
        <v>41</v>
      </c>
      <c r="R22" s="112" t="s">
        <v>42</v>
      </c>
      <c r="S22" s="112"/>
      <c r="T22" s="26" t="s">
        <v>445</v>
      </c>
      <c r="U22" s="67">
        <f t="shared" si="1"/>
        <v>10000000</v>
      </c>
      <c r="V22" s="63">
        <v>10000000</v>
      </c>
      <c r="W22" s="63">
        <v>0</v>
      </c>
      <c r="X22" s="63">
        <v>0</v>
      </c>
      <c r="Y22" s="63">
        <v>0</v>
      </c>
      <c r="Z22" s="63">
        <v>0</v>
      </c>
      <c r="AA22" s="63">
        <v>0</v>
      </c>
      <c r="AB22" s="63">
        <v>0</v>
      </c>
      <c r="AC22" s="63">
        <v>0</v>
      </c>
      <c r="AD22" s="63">
        <v>0</v>
      </c>
      <c r="AE22" s="63">
        <v>0</v>
      </c>
      <c r="AF22" s="63">
        <v>0</v>
      </c>
      <c r="AG22" s="63">
        <v>0</v>
      </c>
      <c r="AH22" s="63">
        <f t="shared" si="2"/>
        <v>10000000</v>
      </c>
      <c r="AI22" s="63">
        <f t="shared" si="3"/>
        <v>0</v>
      </c>
      <c r="AJ22" s="63">
        <f t="shared" si="4"/>
        <v>0</v>
      </c>
    </row>
    <row r="23" spans="1:36" ht="95.25" customHeight="1" thickBot="1">
      <c r="A23" s="213"/>
      <c r="B23" s="210"/>
      <c r="C23" s="140"/>
      <c r="D23" s="14" t="s">
        <v>566</v>
      </c>
      <c r="E23" s="14" t="s">
        <v>382</v>
      </c>
      <c r="F23" s="14" t="s">
        <v>384</v>
      </c>
      <c r="G23" s="14" t="s">
        <v>559</v>
      </c>
      <c r="H23" s="14" t="s">
        <v>383</v>
      </c>
      <c r="I23" s="14" t="s">
        <v>291</v>
      </c>
      <c r="J23" s="14" t="s">
        <v>292</v>
      </c>
      <c r="K23" s="14">
        <v>0</v>
      </c>
      <c r="L23" s="14">
        <v>1</v>
      </c>
      <c r="M23" s="14"/>
      <c r="N23" s="64">
        <v>41091</v>
      </c>
      <c r="O23" s="115"/>
      <c r="P23" s="117"/>
      <c r="Q23" s="112" t="s">
        <v>43</v>
      </c>
      <c r="R23" s="112" t="s">
        <v>44</v>
      </c>
      <c r="S23" s="112" t="s">
        <v>45</v>
      </c>
      <c r="T23" s="26" t="s">
        <v>445</v>
      </c>
      <c r="U23" s="67">
        <f t="shared" si="1"/>
        <v>10000000</v>
      </c>
      <c r="V23" s="63">
        <v>10000000</v>
      </c>
      <c r="W23" s="63">
        <v>0</v>
      </c>
      <c r="X23" s="63">
        <v>0</v>
      </c>
      <c r="Y23" s="63">
        <v>0</v>
      </c>
      <c r="Z23" s="63">
        <v>0</v>
      </c>
      <c r="AA23" s="63">
        <v>0</v>
      </c>
      <c r="AB23" s="63">
        <v>0</v>
      </c>
      <c r="AC23" s="63">
        <v>0</v>
      </c>
      <c r="AD23" s="63">
        <v>0</v>
      </c>
      <c r="AE23" s="63">
        <v>0</v>
      </c>
      <c r="AF23" s="63">
        <v>0</v>
      </c>
      <c r="AG23" s="63">
        <v>0</v>
      </c>
      <c r="AH23" s="63">
        <f t="shared" si="2"/>
        <v>10000000</v>
      </c>
      <c r="AI23" s="63">
        <f t="shared" si="3"/>
        <v>0</v>
      </c>
      <c r="AJ23" s="63">
        <f t="shared" si="4"/>
        <v>0</v>
      </c>
    </row>
    <row r="24" spans="1:36" ht="105.75" customHeight="1" thickBot="1">
      <c r="A24" s="213"/>
      <c r="B24" s="211"/>
      <c r="C24" s="141"/>
      <c r="D24" s="14" t="s">
        <v>567</v>
      </c>
      <c r="E24" s="14" t="s">
        <v>499</v>
      </c>
      <c r="F24" s="14" t="s">
        <v>490</v>
      </c>
      <c r="G24" s="14" t="s">
        <v>549</v>
      </c>
      <c r="H24" s="14" t="s">
        <v>349</v>
      </c>
      <c r="I24" s="14" t="s">
        <v>293</v>
      </c>
      <c r="J24" s="14" t="s">
        <v>292</v>
      </c>
      <c r="K24" s="14">
        <v>0</v>
      </c>
      <c r="L24" s="14">
        <v>1</v>
      </c>
      <c r="M24" s="14"/>
      <c r="N24" s="64">
        <v>41091</v>
      </c>
      <c r="O24" s="115"/>
      <c r="P24" s="117"/>
      <c r="Q24" s="112" t="s">
        <v>35</v>
      </c>
      <c r="R24" s="112"/>
      <c r="S24" s="112"/>
      <c r="T24" s="26" t="s">
        <v>445</v>
      </c>
      <c r="U24" s="67">
        <f t="shared" si="1"/>
        <v>32000000</v>
      </c>
      <c r="V24" s="63">
        <v>8000000</v>
      </c>
      <c r="W24" s="63">
        <v>0</v>
      </c>
      <c r="X24" s="63">
        <v>0</v>
      </c>
      <c r="Y24" s="63">
        <v>8000000</v>
      </c>
      <c r="Z24" s="63">
        <v>0</v>
      </c>
      <c r="AA24" s="63">
        <v>10000000</v>
      </c>
      <c r="AB24" s="63">
        <v>8000000</v>
      </c>
      <c r="AC24" s="63">
        <v>0</v>
      </c>
      <c r="AD24" s="63">
        <v>10000000</v>
      </c>
      <c r="AE24" s="63">
        <v>8000000</v>
      </c>
      <c r="AF24" s="63">
        <v>0</v>
      </c>
      <c r="AG24" s="63">
        <v>10000000</v>
      </c>
      <c r="AH24" s="63">
        <f t="shared" si="2"/>
        <v>32000000</v>
      </c>
      <c r="AI24" s="63">
        <f t="shared" si="3"/>
        <v>0</v>
      </c>
      <c r="AJ24" s="63">
        <f t="shared" si="4"/>
        <v>30000000</v>
      </c>
    </row>
    <row r="25" spans="1:36" ht="103.5" customHeight="1" thickBot="1">
      <c r="A25" s="213"/>
      <c r="B25" s="209" t="s">
        <v>568</v>
      </c>
      <c r="C25" s="18" t="s">
        <v>569</v>
      </c>
      <c r="D25" s="14" t="s">
        <v>378</v>
      </c>
      <c r="E25" s="14" t="s">
        <v>379</v>
      </c>
      <c r="F25" s="14" t="s">
        <v>385</v>
      </c>
      <c r="G25" s="14" t="s">
        <v>380</v>
      </c>
      <c r="H25" s="14" t="s">
        <v>392</v>
      </c>
      <c r="I25" s="14" t="s">
        <v>294</v>
      </c>
      <c r="J25" s="14" t="s">
        <v>295</v>
      </c>
      <c r="K25" s="14">
        <v>1</v>
      </c>
      <c r="L25" s="14">
        <v>1</v>
      </c>
      <c r="M25" s="14"/>
      <c r="N25" s="14"/>
      <c r="O25" s="118"/>
      <c r="P25" s="118"/>
      <c r="Q25" s="49" t="s">
        <v>46</v>
      </c>
      <c r="R25" s="49" t="s">
        <v>0</v>
      </c>
      <c r="S25" s="49" t="s">
        <v>1</v>
      </c>
      <c r="T25" s="26" t="s">
        <v>445</v>
      </c>
      <c r="U25" s="67">
        <f t="shared" si="1"/>
        <v>0</v>
      </c>
      <c r="V25" s="63">
        <v>0</v>
      </c>
      <c r="W25" s="63">
        <v>0</v>
      </c>
      <c r="X25" s="63">
        <v>0</v>
      </c>
      <c r="Y25" s="63">
        <v>0</v>
      </c>
      <c r="Z25" s="63">
        <v>0</v>
      </c>
      <c r="AA25" s="63">
        <v>0</v>
      </c>
      <c r="AB25" s="63">
        <v>0</v>
      </c>
      <c r="AC25" s="63">
        <v>0</v>
      </c>
      <c r="AD25" s="63">
        <v>0</v>
      </c>
      <c r="AE25" s="63">
        <v>0</v>
      </c>
      <c r="AF25" s="63">
        <v>0</v>
      </c>
      <c r="AG25" s="63">
        <v>0</v>
      </c>
      <c r="AH25" s="63">
        <f t="shared" si="2"/>
        <v>0</v>
      </c>
      <c r="AI25" s="63">
        <f t="shared" si="3"/>
        <v>0</v>
      </c>
      <c r="AJ25" s="63">
        <f t="shared" si="4"/>
        <v>0</v>
      </c>
    </row>
    <row r="26" spans="1:36" ht="150" customHeight="1" thickBot="1">
      <c r="A26" s="213"/>
      <c r="B26" s="210"/>
      <c r="C26" s="139" t="s">
        <v>570</v>
      </c>
      <c r="D26" s="14" t="s">
        <v>571</v>
      </c>
      <c r="E26" s="14" t="s">
        <v>500</v>
      </c>
      <c r="F26" s="14" t="s">
        <v>473</v>
      </c>
      <c r="G26" s="14" t="s">
        <v>468</v>
      </c>
      <c r="H26" s="14" t="s">
        <v>413</v>
      </c>
      <c r="I26" s="14" t="s">
        <v>296</v>
      </c>
      <c r="J26" s="14" t="s">
        <v>297</v>
      </c>
      <c r="K26" s="14">
        <v>0</v>
      </c>
      <c r="L26" s="14">
        <v>1</v>
      </c>
      <c r="M26" s="14"/>
      <c r="N26" s="64">
        <v>41091</v>
      </c>
      <c r="O26" s="115"/>
      <c r="P26" s="117"/>
      <c r="Q26" s="112" t="s">
        <v>2</v>
      </c>
      <c r="R26" s="112"/>
      <c r="S26" s="112"/>
      <c r="T26" s="26" t="s">
        <v>445</v>
      </c>
      <c r="U26" s="67">
        <f t="shared" si="1"/>
        <v>0</v>
      </c>
      <c r="V26" s="63">
        <v>0</v>
      </c>
      <c r="W26" s="63">
        <v>0</v>
      </c>
      <c r="X26" s="63">
        <v>10000000</v>
      </c>
      <c r="Y26" s="63">
        <v>0</v>
      </c>
      <c r="Z26" s="63">
        <v>0</v>
      </c>
      <c r="AA26" s="63">
        <v>10000000</v>
      </c>
      <c r="AB26" s="63">
        <v>0</v>
      </c>
      <c r="AC26" s="63">
        <v>0</v>
      </c>
      <c r="AD26" s="63">
        <v>0</v>
      </c>
      <c r="AE26" s="63">
        <v>0</v>
      </c>
      <c r="AF26" s="63">
        <v>0</v>
      </c>
      <c r="AG26" s="63">
        <v>0</v>
      </c>
      <c r="AH26" s="63">
        <f t="shared" si="2"/>
        <v>0</v>
      </c>
      <c r="AI26" s="63">
        <f t="shared" si="3"/>
        <v>0</v>
      </c>
      <c r="AJ26" s="63">
        <f t="shared" si="4"/>
        <v>20000000</v>
      </c>
    </row>
    <row r="27" spans="1:36" ht="96.75" customHeight="1" thickBot="1">
      <c r="A27" s="213"/>
      <c r="B27" s="210"/>
      <c r="C27" s="140"/>
      <c r="D27" s="14" t="s">
        <v>572</v>
      </c>
      <c r="E27" s="14" t="s">
        <v>501</v>
      </c>
      <c r="F27" s="14" t="s">
        <v>478</v>
      </c>
      <c r="G27" s="14" t="s">
        <v>363</v>
      </c>
      <c r="H27" s="14" t="s">
        <v>332</v>
      </c>
      <c r="I27" s="65" t="s">
        <v>255</v>
      </c>
      <c r="J27" s="14" t="s">
        <v>256</v>
      </c>
      <c r="K27" s="65"/>
      <c r="L27" s="65"/>
      <c r="M27" s="14"/>
      <c r="N27" s="64">
        <v>41091</v>
      </c>
      <c r="O27" s="115"/>
      <c r="P27" s="115"/>
      <c r="Q27" s="112" t="s">
        <v>3</v>
      </c>
      <c r="R27" s="112"/>
      <c r="S27" s="112"/>
      <c r="T27" s="26" t="s">
        <v>445</v>
      </c>
      <c r="U27" s="67">
        <f t="shared" si="1"/>
        <v>8000000</v>
      </c>
      <c r="V27" s="63">
        <v>2000000</v>
      </c>
      <c r="W27" s="63">
        <v>0</v>
      </c>
      <c r="X27" s="63">
        <v>4000000</v>
      </c>
      <c r="Y27" s="63">
        <v>2000000</v>
      </c>
      <c r="Z27" s="63">
        <v>0</v>
      </c>
      <c r="AA27" s="63">
        <v>4000000</v>
      </c>
      <c r="AB27" s="63">
        <v>2000000</v>
      </c>
      <c r="AC27" s="63">
        <v>0</v>
      </c>
      <c r="AD27" s="63">
        <v>4000000</v>
      </c>
      <c r="AE27" s="63">
        <v>2000000</v>
      </c>
      <c r="AF27" s="63">
        <v>0</v>
      </c>
      <c r="AG27" s="63">
        <v>4000000</v>
      </c>
      <c r="AH27" s="63">
        <f t="shared" si="2"/>
        <v>8000000</v>
      </c>
      <c r="AI27" s="63">
        <f t="shared" si="3"/>
        <v>0</v>
      </c>
      <c r="AJ27" s="63">
        <f t="shared" si="4"/>
        <v>16000000</v>
      </c>
    </row>
    <row r="28" spans="1:36" ht="191.25" customHeight="1">
      <c r="A28" s="213"/>
      <c r="B28" s="210"/>
      <c r="C28" s="140"/>
      <c r="D28" s="14" t="s">
        <v>562</v>
      </c>
      <c r="E28" s="14" t="s">
        <v>357</v>
      </c>
      <c r="F28" s="14" t="s">
        <v>370</v>
      </c>
      <c r="G28" s="14" t="s">
        <v>497</v>
      </c>
      <c r="H28" s="14" t="s">
        <v>413</v>
      </c>
      <c r="I28" s="14" t="s">
        <v>254</v>
      </c>
      <c r="J28" s="14" t="s">
        <v>217</v>
      </c>
      <c r="K28" s="65"/>
      <c r="L28" s="65"/>
      <c r="M28" s="14"/>
      <c r="N28" s="64">
        <v>41091</v>
      </c>
      <c r="O28" s="115"/>
      <c r="P28" s="117"/>
      <c r="Q28" s="112" t="s">
        <v>4</v>
      </c>
      <c r="R28" s="112" t="s">
        <v>6</v>
      </c>
      <c r="S28" s="112" t="s">
        <v>5</v>
      </c>
      <c r="T28" s="26" t="s">
        <v>445</v>
      </c>
      <c r="U28" s="67">
        <f t="shared" si="1"/>
        <v>800000</v>
      </c>
      <c r="V28" s="63">
        <v>200000</v>
      </c>
      <c r="W28" s="63">
        <v>0</v>
      </c>
      <c r="X28" s="63">
        <v>0</v>
      </c>
      <c r="Y28" s="63">
        <v>200000</v>
      </c>
      <c r="Z28" s="63">
        <v>0</v>
      </c>
      <c r="AA28" s="63">
        <v>0</v>
      </c>
      <c r="AB28" s="63">
        <v>200000</v>
      </c>
      <c r="AC28" s="63">
        <v>0</v>
      </c>
      <c r="AD28" s="63">
        <v>0</v>
      </c>
      <c r="AE28" s="63">
        <v>200000</v>
      </c>
      <c r="AF28" s="63">
        <v>0</v>
      </c>
      <c r="AG28" s="63">
        <v>0</v>
      </c>
      <c r="AH28" s="63">
        <f t="shared" si="2"/>
        <v>800000</v>
      </c>
      <c r="AI28" s="63">
        <f t="shared" si="3"/>
        <v>0</v>
      </c>
      <c r="AJ28" s="63">
        <f t="shared" si="4"/>
        <v>0</v>
      </c>
    </row>
    <row r="29" spans="1:36" ht="117.75" customHeight="1" thickBot="1">
      <c r="A29" s="213"/>
      <c r="B29" s="211"/>
      <c r="C29" s="141"/>
      <c r="D29" s="14" t="s">
        <v>358</v>
      </c>
      <c r="E29" s="14" t="s">
        <v>359</v>
      </c>
      <c r="F29" s="14" t="s">
        <v>360</v>
      </c>
      <c r="G29" s="14" t="s">
        <v>361</v>
      </c>
      <c r="H29" s="14" t="s">
        <v>362</v>
      </c>
      <c r="I29" s="119"/>
      <c r="J29" s="119"/>
      <c r="K29" s="119"/>
      <c r="L29" s="119"/>
      <c r="M29" s="119"/>
      <c r="N29" s="119"/>
      <c r="O29" s="126"/>
      <c r="P29" s="127"/>
      <c r="Q29" s="119" t="s">
        <v>588</v>
      </c>
      <c r="R29" s="119" t="s">
        <v>609</v>
      </c>
      <c r="S29" s="119"/>
      <c r="T29" s="65"/>
      <c r="U29" s="65"/>
      <c r="V29" s="65"/>
      <c r="W29" s="65"/>
      <c r="X29" s="65"/>
      <c r="Y29" s="65"/>
      <c r="Z29" s="65"/>
      <c r="AA29" s="65"/>
      <c r="AB29" s="65"/>
      <c r="AC29" s="65"/>
      <c r="AD29" s="65"/>
      <c r="AE29" s="65"/>
      <c r="AF29" s="65"/>
      <c r="AG29" s="65"/>
      <c r="AH29" s="65"/>
      <c r="AI29" s="65"/>
      <c r="AJ29" s="66"/>
    </row>
    <row r="30" spans="1:36" s="10" customFormat="1" ht="74.25" customHeight="1" thickBot="1">
      <c r="A30" s="213"/>
      <c r="B30" s="25" t="s">
        <v>563</v>
      </c>
      <c r="C30" s="18" t="s">
        <v>564</v>
      </c>
      <c r="D30" s="14" t="s">
        <v>506</v>
      </c>
      <c r="E30" s="14" t="s">
        <v>479</v>
      </c>
      <c r="F30" s="14" t="s">
        <v>480</v>
      </c>
      <c r="G30" s="14" t="s">
        <v>457</v>
      </c>
      <c r="H30" s="14" t="s">
        <v>443</v>
      </c>
      <c r="I30" s="119"/>
      <c r="J30" s="119"/>
      <c r="K30" s="119"/>
      <c r="L30" s="119"/>
      <c r="M30" s="119"/>
      <c r="N30" s="120">
        <v>41091</v>
      </c>
      <c r="O30" s="128"/>
      <c r="P30" s="117"/>
      <c r="Q30" s="121" t="s">
        <v>610</v>
      </c>
      <c r="R30" s="121" t="s">
        <v>611</v>
      </c>
      <c r="S30" s="121" t="s">
        <v>612</v>
      </c>
      <c r="T30" s="26" t="s">
        <v>445</v>
      </c>
      <c r="U30" s="67">
        <f>+AH30</f>
        <v>0</v>
      </c>
      <c r="V30" s="63">
        <v>0</v>
      </c>
      <c r="W30" s="63">
        <v>0</v>
      </c>
      <c r="X30" s="63">
        <v>0</v>
      </c>
      <c r="Y30" s="63">
        <v>0</v>
      </c>
      <c r="Z30" s="63">
        <v>0</v>
      </c>
      <c r="AA30" s="63">
        <v>0</v>
      </c>
      <c r="AB30" s="63">
        <v>0</v>
      </c>
      <c r="AC30" s="63">
        <v>0</v>
      </c>
      <c r="AD30" s="63">
        <v>0</v>
      </c>
      <c r="AE30" s="63">
        <v>0</v>
      </c>
      <c r="AF30" s="63">
        <v>0</v>
      </c>
      <c r="AG30" s="63">
        <v>0</v>
      </c>
      <c r="AH30" s="63">
        <f aca="true" t="shared" si="5" ref="AH30:AJ45">+V30+Y30+AB30+AE30</f>
        <v>0</v>
      </c>
      <c r="AI30" s="63">
        <f t="shared" si="5"/>
        <v>0</v>
      </c>
      <c r="AJ30" s="63">
        <f t="shared" si="5"/>
        <v>0</v>
      </c>
    </row>
    <row r="31" spans="1:36" s="10" customFormat="1" ht="126.75" customHeight="1" thickBot="1">
      <c r="A31" s="213"/>
      <c r="B31" s="209" t="s">
        <v>507</v>
      </c>
      <c r="C31" s="239" t="s">
        <v>508</v>
      </c>
      <c r="D31" s="14" t="s">
        <v>436</v>
      </c>
      <c r="E31" s="14" t="s">
        <v>366</v>
      </c>
      <c r="F31" s="14" t="s">
        <v>423</v>
      </c>
      <c r="G31" s="14" t="s">
        <v>252</v>
      </c>
      <c r="H31" s="14" t="s">
        <v>367</v>
      </c>
      <c r="I31" s="119" t="s">
        <v>298</v>
      </c>
      <c r="J31" s="119" t="s">
        <v>257</v>
      </c>
      <c r="K31" s="119">
        <v>0</v>
      </c>
      <c r="L31" s="119">
        <v>1</v>
      </c>
      <c r="M31" s="119"/>
      <c r="N31" s="120">
        <v>41091</v>
      </c>
      <c r="O31" s="115"/>
      <c r="P31" s="117"/>
      <c r="Q31" s="121" t="s">
        <v>613</v>
      </c>
      <c r="R31" s="121" t="s">
        <v>614</v>
      </c>
      <c r="S31" s="121" t="s">
        <v>615</v>
      </c>
      <c r="T31" s="26" t="s">
        <v>445</v>
      </c>
      <c r="U31" s="67">
        <f>+AH31</f>
        <v>68040000</v>
      </c>
      <c r="V31" s="63">
        <f>1500000*6</f>
        <v>9000000</v>
      </c>
      <c r="W31" s="63">
        <v>0</v>
      </c>
      <c r="X31" s="63">
        <v>0</v>
      </c>
      <c r="Y31" s="63">
        <f>1570000*12</f>
        <v>18840000</v>
      </c>
      <c r="Z31" s="63">
        <v>0</v>
      </c>
      <c r="AA31" s="63">
        <v>0</v>
      </c>
      <c r="AB31" s="63">
        <f>1630000*12</f>
        <v>19560000</v>
      </c>
      <c r="AC31" s="63">
        <v>0</v>
      </c>
      <c r="AD31" s="63">
        <v>0</v>
      </c>
      <c r="AE31" s="63">
        <f>1720000*12</f>
        <v>20640000</v>
      </c>
      <c r="AF31" s="63">
        <v>0</v>
      </c>
      <c r="AG31" s="63">
        <v>0</v>
      </c>
      <c r="AH31" s="63">
        <f t="shared" si="5"/>
        <v>68040000</v>
      </c>
      <c r="AI31" s="63">
        <f t="shared" si="5"/>
        <v>0</v>
      </c>
      <c r="AJ31" s="63">
        <f t="shared" si="5"/>
        <v>0</v>
      </c>
    </row>
    <row r="32" spans="1:36" ht="114" customHeight="1" thickBot="1">
      <c r="A32" s="213"/>
      <c r="B32" s="210"/>
      <c r="C32" s="240"/>
      <c r="D32" s="14" t="s">
        <v>509</v>
      </c>
      <c r="E32" s="14" t="s">
        <v>483</v>
      </c>
      <c r="F32" s="14" t="s">
        <v>368</v>
      </c>
      <c r="G32" s="14" t="s">
        <v>253</v>
      </c>
      <c r="H32" s="14" t="s">
        <v>408</v>
      </c>
      <c r="I32" s="119" t="s">
        <v>298</v>
      </c>
      <c r="J32" s="119" t="s">
        <v>257</v>
      </c>
      <c r="K32" s="119">
        <v>0</v>
      </c>
      <c r="L32" s="119">
        <v>1</v>
      </c>
      <c r="M32" s="119"/>
      <c r="N32" s="120">
        <v>41091</v>
      </c>
      <c r="O32" s="116"/>
      <c r="P32" s="116"/>
      <c r="Q32" s="121" t="s">
        <v>616</v>
      </c>
      <c r="R32" s="121" t="s">
        <v>617</v>
      </c>
      <c r="S32" s="121" t="s">
        <v>618</v>
      </c>
      <c r="T32" s="26" t="s">
        <v>445</v>
      </c>
      <c r="U32" s="67">
        <f>+AH32</f>
        <v>48000000</v>
      </c>
      <c r="V32" s="63">
        <v>12000000</v>
      </c>
      <c r="W32" s="63">
        <v>0</v>
      </c>
      <c r="X32" s="63">
        <v>10000000</v>
      </c>
      <c r="Y32" s="63">
        <v>12000000</v>
      </c>
      <c r="Z32" s="63">
        <v>0</v>
      </c>
      <c r="AA32" s="63">
        <v>10000000</v>
      </c>
      <c r="AB32" s="63">
        <v>12000000</v>
      </c>
      <c r="AC32" s="63">
        <v>0</v>
      </c>
      <c r="AD32" s="63">
        <v>5000000</v>
      </c>
      <c r="AE32" s="63">
        <v>12000000</v>
      </c>
      <c r="AF32" s="63">
        <v>0</v>
      </c>
      <c r="AG32" s="63">
        <v>5000000</v>
      </c>
      <c r="AH32" s="63">
        <f t="shared" si="5"/>
        <v>48000000</v>
      </c>
      <c r="AI32" s="63">
        <f t="shared" si="5"/>
        <v>0</v>
      </c>
      <c r="AJ32" s="63">
        <f t="shared" si="5"/>
        <v>30000000</v>
      </c>
    </row>
    <row r="33" spans="1:36" s="9" customFormat="1" ht="86.25" customHeight="1" thickBot="1">
      <c r="A33" s="213"/>
      <c r="B33" s="210"/>
      <c r="C33" s="139" t="s">
        <v>510</v>
      </c>
      <c r="D33" s="14" t="s">
        <v>511</v>
      </c>
      <c r="E33" s="14" t="s">
        <v>484</v>
      </c>
      <c r="F33" s="14" t="s">
        <v>458</v>
      </c>
      <c r="G33" s="14" t="s">
        <v>489</v>
      </c>
      <c r="H33" s="14" t="s">
        <v>369</v>
      </c>
      <c r="I33" s="119" t="s">
        <v>258</v>
      </c>
      <c r="J33" s="119" t="s">
        <v>259</v>
      </c>
      <c r="K33" s="119"/>
      <c r="L33" s="119"/>
      <c r="M33" s="119"/>
      <c r="N33" s="120">
        <v>41091</v>
      </c>
      <c r="O33" s="128"/>
      <c r="P33" s="124"/>
      <c r="Q33" s="121" t="s">
        <v>619</v>
      </c>
      <c r="R33" s="121" t="s">
        <v>620</v>
      </c>
      <c r="S33" s="121"/>
      <c r="T33" s="26" t="s">
        <v>445</v>
      </c>
      <c r="U33" s="67">
        <f>+AH33</f>
        <v>36000000</v>
      </c>
      <c r="V33" s="63">
        <v>10000000</v>
      </c>
      <c r="W33" s="63">
        <v>0</v>
      </c>
      <c r="X33" s="63">
        <v>20000000</v>
      </c>
      <c r="Y33" s="63">
        <v>10000000</v>
      </c>
      <c r="Z33" s="63">
        <v>0</v>
      </c>
      <c r="AA33" s="63">
        <v>20000000</v>
      </c>
      <c r="AB33" s="63">
        <v>8000000</v>
      </c>
      <c r="AC33" s="63">
        <v>0</v>
      </c>
      <c r="AD33" s="63">
        <v>5000000</v>
      </c>
      <c r="AE33" s="63">
        <v>8000000</v>
      </c>
      <c r="AF33" s="63">
        <v>0</v>
      </c>
      <c r="AG33" s="63">
        <v>5000000</v>
      </c>
      <c r="AH33" s="63">
        <f t="shared" si="5"/>
        <v>36000000</v>
      </c>
      <c r="AI33" s="63">
        <f t="shared" si="5"/>
        <v>0</v>
      </c>
      <c r="AJ33" s="63">
        <f t="shared" si="5"/>
        <v>50000000</v>
      </c>
    </row>
    <row r="34" spans="1:36" ht="153" customHeight="1" thickBot="1">
      <c r="A34" s="213"/>
      <c r="B34" s="210"/>
      <c r="C34" s="141"/>
      <c r="D34" s="14" t="s">
        <v>512</v>
      </c>
      <c r="E34" s="14" t="s">
        <v>485</v>
      </c>
      <c r="F34" s="14" t="s">
        <v>487</v>
      </c>
      <c r="G34" s="14" t="s">
        <v>486</v>
      </c>
      <c r="H34" s="14" t="s">
        <v>425</v>
      </c>
      <c r="I34" s="119" t="s">
        <v>260</v>
      </c>
      <c r="J34" s="119" t="s">
        <v>261</v>
      </c>
      <c r="K34" s="119"/>
      <c r="L34" s="119"/>
      <c r="M34" s="119"/>
      <c r="N34" s="120">
        <v>41091</v>
      </c>
      <c r="O34" s="115"/>
      <c r="P34" s="128"/>
      <c r="Q34" s="121" t="s">
        <v>621</v>
      </c>
      <c r="R34" s="121"/>
      <c r="S34" s="121"/>
      <c r="T34" s="26" t="s">
        <v>445</v>
      </c>
      <c r="U34" s="67">
        <f>+AH34</f>
        <v>2000000</v>
      </c>
      <c r="V34" s="63">
        <v>1000000</v>
      </c>
      <c r="W34" s="63">
        <v>0</v>
      </c>
      <c r="X34" s="63">
        <v>2000000</v>
      </c>
      <c r="Y34" s="63">
        <v>1000000</v>
      </c>
      <c r="Z34" s="63">
        <v>0</v>
      </c>
      <c r="AA34" s="63">
        <v>2000000</v>
      </c>
      <c r="AB34" s="63">
        <v>0</v>
      </c>
      <c r="AC34" s="63">
        <v>0</v>
      </c>
      <c r="AD34" s="63">
        <v>1000000</v>
      </c>
      <c r="AE34" s="63">
        <v>0</v>
      </c>
      <c r="AF34" s="63">
        <v>0</v>
      </c>
      <c r="AG34" s="63">
        <v>0</v>
      </c>
      <c r="AH34" s="63">
        <f t="shared" si="5"/>
        <v>2000000</v>
      </c>
      <c r="AI34" s="63">
        <f t="shared" si="5"/>
        <v>0</v>
      </c>
      <c r="AJ34" s="63">
        <f t="shared" si="5"/>
        <v>5000000</v>
      </c>
    </row>
    <row r="35" spans="1:36" ht="92.25" customHeight="1" thickBot="1">
      <c r="A35" s="213"/>
      <c r="B35" s="210"/>
      <c r="C35" s="18" t="s">
        <v>513</v>
      </c>
      <c r="D35" s="14" t="s">
        <v>424</v>
      </c>
      <c r="E35" s="14" t="s">
        <v>340</v>
      </c>
      <c r="F35" s="14" t="s">
        <v>466</v>
      </c>
      <c r="G35" s="14" t="s">
        <v>488</v>
      </c>
      <c r="H35" s="14" t="s">
        <v>339</v>
      </c>
      <c r="I35" s="119" t="s">
        <v>262</v>
      </c>
      <c r="J35" s="119" t="s">
        <v>263</v>
      </c>
      <c r="K35" s="119">
        <v>0</v>
      </c>
      <c r="L35" s="119">
        <v>1</v>
      </c>
      <c r="M35" s="119"/>
      <c r="N35" s="120">
        <v>41091</v>
      </c>
      <c r="O35" s="115"/>
      <c r="P35" s="116"/>
      <c r="Q35" s="121" t="s">
        <v>622</v>
      </c>
      <c r="R35" s="121"/>
      <c r="S35" s="121"/>
      <c r="T35" s="26" t="s">
        <v>445</v>
      </c>
      <c r="U35" s="67">
        <v>0</v>
      </c>
      <c r="V35" s="63">
        <v>0</v>
      </c>
      <c r="W35" s="63">
        <v>0</v>
      </c>
      <c r="X35" s="63">
        <v>0</v>
      </c>
      <c r="Y35" s="63">
        <v>0</v>
      </c>
      <c r="Z35" s="63">
        <v>0</v>
      </c>
      <c r="AA35" s="63">
        <v>0</v>
      </c>
      <c r="AB35" s="63">
        <v>0</v>
      </c>
      <c r="AC35" s="63">
        <v>0</v>
      </c>
      <c r="AD35" s="63">
        <v>0</v>
      </c>
      <c r="AE35" s="63">
        <v>0</v>
      </c>
      <c r="AF35" s="63">
        <v>0</v>
      </c>
      <c r="AG35" s="63">
        <v>0</v>
      </c>
      <c r="AH35" s="63">
        <f t="shared" si="5"/>
        <v>0</v>
      </c>
      <c r="AI35" s="63">
        <f t="shared" si="5"/>
        <v>0</v>
      </c>
      <c r="AJ35" s="63">
        <f t="shared" si="5"/>
        <v>0</v>
      </c>
    </row>
    <row r="36" spans="1:36" ht="96" customHeight="1" thickBot="1">
      <c r="A36" s="213"/>
      <c r="B36" s="210"/>
      <c r="C36" s="139" t="s">
        <v>514</v>
      </c>
      <c r="D36" s="14" t="s">
        <v>444</v>
      </c>
      <c r="E36" s="14" t="s">
        <v>475</v>
      </c>
      <c r="F36" s="14" t="s">
        <v>467</v>
      </c>
      <c r="G36" s="14" t="s">
        <v>426</v>
      </c>
      <c r="H36" s="14" t="s">
        <v>445</v>
      </c>
      <c r="I36" s="119" t="s">
        <v>264</v>
      </c>
      <c r="J36" s="119" t="s">
        <v>209</v>
      </c>
      <c r="K36" s="119">
        <v>0</v>
      </c>
      <c r="L36" s="119">
        <v>1</v>
      </c>
      <c r="M36" s="119"/>
      <c r="N36" s="120">
        <v>41091</v>
      </c>
      <c r="O36" s="115"/>
      <c r="P36" s="115"/>
      <c r="Q36" s="121" t="s">
        <v>623</v>
      </c>
      <c r="R36" s="121"/>
      <c r="S36" s="121"/>
      <c r="T36" s="26" t="s">
        <v>445</v>
      </c>
      <c r="U36" s="67">
        <f aca="true" t="shared" si="6" ref="U36:U47">+AH36</f>
        <v>0</v>
      </c>
      <c r="V36" s="63">
        <v>0</v>
      </c>
      <c r="W36" s="63">
        <v>0</v>
      </c>
      <c r="X36" s="63">
        <v>0</v>
      </c>
      <c r="Y36" s="63">
        <v>0</v>
      </c>
      <c r="Z36" s="63">
        <v>0</v>
      </c>
      <c r="AA36" s="63">
        <v>0</v>
      </c>
      <c r="AB36" s="63">
        <v>0</v>
      </c>
      <c r="AC36" s="63">
        <v>0</v>
      </c>
      <c r="AD36" s="63">
        <v>0</v>
      </c>
      <c r="AE36" s="63">
        <v>0</v>
      </c>
      <c r="AF36" s="63">
        <v>0</v>
      </c>
      <c r="AG36" s="63">
        <v>0</v>
      </c>
      <c r="AH36" s="63">
        <f t="shared" si="5"/>
        <v>0</v>
      </c>
      <c r="AI36" s="63">
        <f t="shared" si="5"/>
        <v>0</v>
      </c>
      <c r="AJ36" s="63">
        <f t="shared" si="5"/>
        <v>0</v>
      </c>
    </row>
    <row r="37" spans="1:36" ht="108.75" customHeight="1" thickBot="1">
      <c r="A37" s="213"/>
      <c r="B37" s="210"/>
      <c r="C37" s="141"/>
      <c r="D37" s="14" t="s">
        <v>515</v>
      </c>
      <c r="E37" s="14" t="s">
        <v>474</v>
      </c>
      <c r="F37" s="14" t="s">
        <v>476</v>
      </c>
      <c r="G37" s="14" t="s">
        <v>442</v>
      </c>
      <c r="H37" s="14" t="s">
        <v>445</v>
      </c>
      <c r="I37" s="119" t="s">
        <v>210</v>
      </c>
      <c r="J37" s="119" t="s">
        <v>211</v>
      </c>
      <c r="K37" s="119">
        <v>0</v>
      </c>
      <c r="L37" s="119">
        <v>1</v>
      </c>
      <c r="M37" s="119"/>
      <c r="N37" s="120">
        <v>41275</v>
      </c>
      <c r="O37" s="115"/>
      <c r="P37" s="115"/>
      <c r="Q37" s="121" t="s">
        <v>623</v>
      </c>
      <c r="R37" s="121"/>
      <c r="S37" s="121"/>
      <c r="T37" s="26" t="s">
        <v>445</v>
      </c>
      <c r="U37" s="67">
        <f t="shared" si="6"/>
        <v>30000000</v>
      </c>
      <c r="V37" s="63">
        <v>0</v>
      </c>
      <c r="W37" s="63">
        <v>0</v>
      </c>
      <c r="X37" s="63">
        <v>0</v>
      </c>
      <c r="Y37" s="63">
        <v>10000000</v>
      </c>
      <c r="Z37" s="63">
        <v>0</v>
      </c>
      <c r="AA37" s="63">
        <v>5000000</v>
      </c>
      <c r="AB37" s="63">
        <v>10000000</v>
      </c>
      <c r="AC37" s="63">
        <v>0</v>
      </c>
      <c r="AD37" s="63">
        <v>5000000</v>
      </c>
      <c r="AE37" s="63">
        <v>10000000</v>
      </c>
      <c r="AF37" s="63">
        <v>0</v>
      </c>
      <c r="AG37" s="63">
        <v>5000000</v>
      </c>
      <c r="AH37" s="63">
        <f t="shared" si="5"/>
        <v>30000000</v>
      </c>
      <c r="AI37" s="63">
        <f t="shared" si="5"/>
        <v>0</v>
      </c>
      <c r="AJ37" s="63">
        <f t="shared" si="5"/>
        <v>15000000</v>
      </c>
    </row>
    <row r="38" spans="1:36" ht="72.75" customHeight="1" thickBot="1">
      <c r="A38" s="213"/>
      <c r="B38" s="210"/>
      <c r="C38" s="139" t="s">
        <v>516</v>
      </c>
      <c r="D38" s="14" t="s">
        <v>574</v>
      </c>
      <c r="E38" s="14" t="s">
        <v>575</v>
      </c>
      <c r="F38" s="14" t="s">
        <v>469</v>
      </c>
      <c r="G38" s="14" t="s">
        <v>470</v>
      </c>
      <c r="H38" s="14" t="s">
        <v>446</v>
      </c>
      <c r="I38" s="119" t="s">
        <v>213</v>
      </c>
      <c r="J38" s="119" t="s">
        <v>212</v>
      </c>
      <c r="K38" s="119">
        <v>1</v>
      </c>
      <c r="L38" s="119">
        <v>1</v>
      </c>
      <c r="M38" s="119"/>
      <c r="N38" s="120">
        <v>41091</v>
      </c>
      <c r="O38" s="128"/>
      <c r="P38" s="124"/>
      <c r="Q38" s="121" t="s">
        <v>619</v>
      </c>
      <c r="R38" s="121" t="s">
        <v>620</v>
      </c>
      <c r="S38" s="121"/>
      <c r="T38" s="26" t="s">
        <v>445</v>
      </c>
      <c r="U38" s="67">
        <f t="shared" si="6"/>
        <v>8000000</v>
      </c>
      <c r="V38" s="63">
        <v>2000000</v>
      </c>
      <c r="W38" s="63">
        <v>0</v>
      </c>
      <c r="X38" s="63">
        <v>0</v>
      </c>
      <c r="Y38" s="63">
        <v>2000000</v>
      </c>
      <c r="Z38" s="63">
        <v>0</v>
      </c>
      <c r="AA38" s="63">
        <v>0</v>
      </c>
      <c r="AB38" s="63">
        <v>2000000</v>
      </c>
      <c r="AC38" s="63">
        <v>0</v>
      </c>
      <c r="AD38" s="63">
        <v>0</v>
      </c>
      <c r="AE38" s="63">
        <v>2000000</v>
      </c>
      <c r="AF38" s="63">
        <v>0</v>
      </c>
      <c r="AG38" s="63">
        <v>0</v>
      </c>
      <c r="AH38" s="63">
        <f t="shared" si="5"/>
        <v>8000000</v>
      </c>
      <c r="AI38" s="63">
        <f t="shared" si="5"/>
        <v>0</v>
      </c>
      <c r="AJ38" s="63">
        <f t="shared" si="5"/>
        <v>0</v>
      </c>
    </row>
    <row r="39" spans="1:36" ht="93" customHeight="1" thickBot="1">
      <c r="A39" s="213"/>
      <c r="B39" s="210"/>
      <c r="C39" s="141"/>
      <c r="D39" s="14" t="s">
        <v>576</v>
      </c>
      <c r="E39" s="14" t="s">
        <v>471</v>
      </c>
      <c r="F39" s="14" t="s">
        <v>472</v>
      </c>
      <c r="G39" s="14" t="s">
        <v>470</v>
      </c>
      <c r="H39" s="14" t="s">
        <v>440</v>
      </c>
      <c r="I39" s="119" t="s">
        <v>214</v>
      </c>
      <c r="J39" s="119" t="s">
        <v>215</v>
      </c>
      <c r="K39" s="119">
        <v>1</v>
      </c>
      <c r="L39" s="119">
        <v>1</v>
      </c>
      <c r="M39" s="119"/>
      <c r="N39" s="120">
        <v>40909</v>
      </c>
      <c r="O39" s="128"/>
      <c r="P39" s="124"/>
      <c r="Q39" s="121" t="s">
        <v>603</v>
      </c>
      <c r="R39" s="121" t="s">
        <v>602</v>
      </c>
      <c r="S39" s="121"/>
      <c r="T39" s="26" t="s">
        <v>445</v>
      </c>
      <c r="U39" s="67">
        <f t="shared" si="6"/>
        <v>3000000</v>
      </c>
      <c r="V39" s="63">
        <v>0</v>
      </c>
      <c r="W39" s="63">
        <v>0</v>
      </c>
      <c r="X39" s="63">
        <v>0</v>
      </c>
      <c r="Y39" s="63">
        <v>1000000</v>
      </c>
      <c r="Z39" s="63">
        <v>0</v>
      </c>
      <c r="AA39" s="63">
        <v>0</v>
      </c>
      <c r="AB39" s="63">
        <v>1000000</v>
      </c>
      <c r="AC39" s="63">
        <v>0</v>
      </c>
      <c r="AD39" s="63">
        <v>0</v>
      </c>
      <c r="AE39" s="63">
        <v>1000000</v>
      </c>
      <c r="AF39" s="63">
        <v>0</v>
      </c>
      <c r="AG39" s="63">
        <v>0</v>
      </c>
      <c r="AH39" s="63">
        <f t="shared" si="5"/>
        <v>3000000</v>
      </c>
      <c r="AI39" s="63">
        <f t="shared" si="5"/>
        <v>0</v>
      </c>
      <c r="AJ39" s="63">
        <f t="shared" si="5"/>
        <v>0</v>
      </c>
    </row>
    <row r="40" spans="1:36" ht="93" customHeight="1" thickBot="1">
      <c r="A40" s="213"/>
      <c r="B40" s="210"/>
      <c r="C40" s="139" t="s">
        <v>577</v>
      </c>
      <c r="D40" s="14" t="s">
        <v>394</v>
      </c>
      <c r="E40" s="14" t="s">
        <v>395</v>
      </c>
      <c r="F40" s="14" t="s">
        <v>396</v>
      </c>
      <c r="G40" s="14" t="s">
        <v>364</v>
      </c>
      <c r="H40" s="14" t="s">
        <v>397</v>
      </c>
      <c r="I40" s="119" t="s">
        <v>216</v>
      </c>
      <c r="J40" s="119" t="s">
        <v>270</v>
      </c>
      <c r="K40" s="119"/>
      <c r="L40" s="119"/>
      <c r="M40" s="119"/>
      <c r="N40" s="120">
        <v>41091</v>
      </c>
      <c r="O40" s="115"/>
      <c r="P40" s="124"/>
      <c r="Q40" s="121" t="s">
        <v>604</v>
      </c>
      <c r="R40" s="121" t="s">
        <v>605</v>
      </c>
      <c r="S40" s="121"/>
      <c r="T40" s="26" t="s">
        <v>445</v>
      </c>
      <c r="U40" s="67">
        <f t="shared" si="6"/>
        <v>8000000</v>
      </c>
      <c r="V40" s="63">
        <v>2000000</v>
      </c>
      <c r="W40" s="63">
        <v>2000000</v>
      </c>
      <c r="X40" s="63">
        <v>0</v>
      </c>
      <c r="Y40" s="63">
        <v>2000000</v>
      </c>
      <c r="Z40" s="63">
        <v>2000000</v>
      </c>
      <c r="AA40" s="63">
        <v>0</v>
      </c>
      <c r="AB40" s="63">
        <v>2000000</v>
      </c>
      <c r="AC40" s="63">
        <v>2000000</v>
      </c>
      <c r="AD40" s="63">
        <v>0</v>
      </c>
      <c r="AE40" s="63">
        <v>2000000</v>
      </c>
      <c r="AF40" s="63">
        <v>2000000</v>
      </c>
      <c r="AG40" s="63">
        <v>0</v>
      </c>
      <c r="AH40" s="63">
        <f t="shared" si="5"/>
        <v>8000000</v>
      </c>
      <c r="AI40" s="63">
        <f t="shared" si="5"/>
        <v>8000000</v>
      </c>
      <c r="AJ40" s="63">
        <f t="shared" si="5"/>
        <v>0</v>
      </c>
    </row>
    <row r="41" spans="1:36" s="9" customFormat="1" ht="101.25" customHeight="1" thickBot="1">
      <c r="A41" s="213"/>
      <c r="B41" s="211"/>
      <c r="C41" s="141"/>
      <c r="D41" s="14" t="s">
        <v>578</v>
      </c>
      <c r="E41" s="14" t="s">
        <v>477</v>
      </c>
      <c r="F41" s="14" t="s">
        <v>456</v>
      </c>
      <c r="G41" s="14" t="s">
        <v>455</v>
      </c>
      <c r="H41" s="14" t="s">
        <v>440</v>
      </c>
      <c r="I41" s="119" t="s">
        <v>271</v>
      </c>
      <c r="J41" s="119" t="s">
        <v>272</v>
      </c>
      <c r="K41" s="119"/>
      <c r="L41" s="119"/>
      <c r="M41" s="119"/>
      <c r="N41" s="120">
        <v>41091</v>
      </c>
      <c r="O41" s="115"/>
      <c r="P41" s="124"/>
      <c r="Q41" s="121" t="s">
        <v>605</v>
      </c>
      <c r="R41" s="121"/>
      <c r="S41" s="121"/>
      <c r="T41" s="26" t="s">
        <v>445</v>
      </c>
      <c r="U41" s="67">
        <f t="shared" si="6"/>
        <v>4000000</v>
      </c>
      <c r="V41" s="63">
        <v>1000000</v>
      </c>
      <c r="W41" s="63">
        <v>0</v>
      </c>
      <c r="X41" s="63">
        <v>2000000</v>
      </c>
      <c r="Y41" s="63">
        <v>1000000</v>
      </c>
      <c r="Z41" s="63">
        <v>0</v>
      </c>
      <c r="AA41" s="63">
        <v>2000000</v>
      </c>
      <c r="AB41" s="63">
        <v>1000000</v>
      </c>
      <c r="AC41" s="63">
        <v>0</v>
      </c>
      <c r="AD41" s="63">
        <v>2000000</v>
      </c>
      <c r="AE41" s="63">
        <v>1000000</v>
      </c>
      <c r="AF41" s="63">
        <v>0</v>
      </c>
      <c r="AG41" s="63">
        <v>2000000</v>
      </c>
      <c r="AH41" s="63">
        <f t="shared" si="5"/>
        <v>4000000</v>
      </c>
      <c r="AI41" s="63">
        <f t="shared" si="5"/>
        <v>0</v>
      </c>
      <c r="AJ41" s="63">
        <f t="shared" si="5"/>
        <v>8000000</v>
      </c>
    </row>
    <row r="42" spans="1:36" s="9" customFormat="1" ht="139.5" customHeight="1" thickBot="1">
      <c r="A42" s="213"/>
      <c r="B42" s="209" t="s">
        <v>579</v>
      </c>
      <c r="C42" s="139" t="s">
        <v>580</v>
      </c>
      <c r="D42" s="14" t="s">
        <v>393</v>
      </c>
      <c r="E42" s="14" t="s">
        <v>460</v>
      </c>
      <c r="F42" s="14" t="s">
        <v>144</v>
      </c>
      <c r="G42" s="14" t="s">
        <v>274</v>
      </c>
      <c r="H42" s="14" t="s">
        <v>445</v>
      </c>
      <c r="I42" s="119" t="s">
        <v>273</v>
      </c>
      <c r="J42" s="119" t="s">
        <v>275</v>
      </c>
      <c r="K42" s="119">
        <v>0</v>
      </c>
      <c r="L42" s="119">
        <v>1</v>
      </c>
      <c r="M42" s="119"/>
      <c r="N42" s="120">
        <v>41275</v>
      </c>
      <c r="O42" s="115"/>
      <c r="P42" s="115"/>
      <c r="Q42" s="121" t="s">
        <v>606</v>
      </c>
      <c r="R42" s="121"/>
      <c r="S42" s="121"/>
      <c r="T42" s="26" t="s">
        <v>445</v>
      </c>
      <c r="U42" s="67">
        <f t="shared" si="6"/>
        <v>0</v>
      </c>
      <c r="V42" s="63">
        <v>0</v>
      </c>
      <c r="W42" s="63">
        <v>0</v>
      </c>
      <c r="X42" s="63">
        <v>0</v>
      </c>
      <c r="Y42" s="63">
        <v>0</v>
      </c>
      <c r="Z42" s="63">
        <v>5000000</v>
      </c>
      <c r="AA42" s="63">
        <v>0</v>
      </c>
      <c r="AB42" s="63">
        <v>0</v>
      </c>
      <c r="AC42" s="63">
        <v>5000000</v>
      </c>
      <c r="AD42" s="63">
        <v>0</v>
      </c>
      <c r="AE42" s="63">
        <v>0</v>
      </c>
      <c r="AF42" s="63">
        <v>5000000</v>
      </c>
      <c r="AG42" s="63">
        <v>0</v>
      </c>
      <c r="AH42" s="63">
        <f t="shared" si="5"/>
        <v>0</v>
      </c>
      <c r="AI42" s="63">
        <f t="shared" si="5"/>
        <v>15000000</v>
      </c>
      <c r="AJ42" s="63">
        <f t="shared" si="5"/>
        <v>0</v>
      </c>
    </row>
    <row r="43" spans="1:36" s="9" customFormat="1" ht="105.75" customHeight="1" thickBot="1">
      <c r="A43" s="213"/>
      <c r="B43" s="210"/>
      <c r="C43" s="140"/>
      <c r="D43" s="35" t="s">
        <v>581</v>
      </c>
      <c r="E43" s="14" t="s">
        <v>459</v>
      </c>
      <c r="F43" s="14" t="s">
        <v>462</v>
      </c>
      <c r="G43" s="14" t="s">
        <v>276</v>
      </c>
      <c r="H43" s="14" t="s">
        <v>438</v>
      </c>
      <c r="I43" s="119" t="s">
        <v>225</v>
      </c>
      <c r="J43" s="119" t="s">
        <v>224</v>
      </c>
      <c r="K43" s="119">
        <v>1</v>
      </c>
      <c r="L43" s="119">
        <v>3</v>
      </c>
      <c r="M43" s="119"/>
      <c r="N43" s="120">
        <v>41275</v>
      </c>
      <c r="O43" s="117"/>
      <c r="P43" s="116"/>
      <c r="Q43" s="121" t="s">
        <v>607</v>
      </c>
      <c r="R43" s="121" t="s">
        <v>608</v>
      </c>
      <c r="S43" s="121"/>
      <c r="T43" s="26" t="s">
        <v>445</v>
      </c>
      <c r="U43" s="67">
        <f t="shared" si="6"/>
        <v>0</v>
      </c>
      <c r="V43" s="63">
        <v>0</v>
      </c>
      <c r="W43" s="63">
        <v>0</v>
      </c>
      <c r="X43" s="63">
        <v>0</v>
      </c>
      <c r="Y43" s="63">
        <v>0</v>
      </c>
      <c r="Z43" s="63">
        <v>15000000</v>
      </c>
      <c r="AA43" s="63">
        <v>0</v>
      </c>
      <c r="AB43" s="63">
        <v>0</v>
      </c>
      <c r="AC43" s="63">
        <v>15000000</v>
      </c>
      <c r="AD43" s="63">
        <v>0</v>
      </c>
      <c r="AE43" s="63">
        <v>0</v>
      </c>
      <c r="AF43" s="63">
        <v>15000000</v>
      </c>
      <c r="AG43" s="63">
        <v>0</v>
      </c>
      <c r="AH43" s="63">
        <f t="shared" si="5"/>
        <v>0</v>
      </c>
      <c r="AI43" s="63">
        <f t="shared" si="5"/>
        <v>45000000</v>
      </c>
      <c r="AJ43" s="63">
        <f t="shared" si="5"/>
        <v>0</v>
      </c>
    </row>
    <row r="44" spans="1:36" s="9" customFormat="1" ht="66.75" customHeight="1" thickBot="1">
      <c r="A44" s="213"/>
      <c r="B44" s="210"/>
      <c r="C44" s="140"/>
      <c r="D44" s="216" t="s">
        <v>505</v>
      </c>
      <c r="E44" s="14" t="s">
        <v>517</v>
      </c>
      <c r="F44" s="216" t="s">
        <v>461</v>
      </c>
      <c r="G44" s="14" t="s">
        <v>518</v>
      </c>
      <c r="H44" s="14" t="s">
        <v>447</v>
      </c>
      <c r="I44" s="119" t="s">
        <v>227</v>
      </c>
      <c r="J44" s="119" t="s">
        <v>226</v>
      </c>
      <c r="K44" s="119">
        <v>0</v>
      </c>
      <c r="L44" s="119">
        <v>1</v>
      </c>
      <c r="M44" s="119"/>
      <c r="N44" s="120">
        <v>41275</v>
      </c>
      <c r="O44" s="115"/>
      <c r="P44" s="115"/>
      <c r="Q44" s="121"/>
      <c r="R44" s="121"/>
      <c r="S44" s="121"/>
      <c r="T44" s="26" t="s">
        <v>445</v>
      </c>
      <c r="U44" s="67">
        <f t="shared" si="6"/>
        <v>0</v>
      </c>
      <c r="V44" s="63">
        <v>0</v>
      </c>
      <c r="W44" s="63">
        <v>0</v>
      </c>
      <c r="X44" s="63">
        <v>0</v>
      </c>
      <c r="Y44" s="63">
        <v>0</v>
      </c>
      <c r="Z44" s="63">
        <v>30000000</v>
      </c>
      <c r="AA44" s="63">
        <v>0</v>
      </c>
      <c r="AB44" s="63">
        <v>0</v>
      </c>
      <c r="AC44" s="63">
        <v>0</v>
      </c>
      <c r="AD44" s="63">
        <v>0</v>
      </c>
      <c r="AE44" s="63">
        <v>0</v>
      </c>
      <c r="AF44" s="63">
        <v>0</v>
      </c>
      <c r="AG44" s="63">
        <v>0</v>
      </c>
      <c r="AH44" s="63">
        <f t="shared" si="5"/>
        <v>0</v>
      </c>
      <c r="AI44" s="63">
        <f t="shared" si="5"/>
        <v>30000000</v>
      </c>
      <c r="AJ44" s="63">
        <f t="shared" si="5"/>
        <v>0</v>
      </c>
    </row>
    <row r="45" spans="1:36" s="9" customFormat="1" ht="81.75" customHeight="1" thickBot="1">
      <c r="A45" s="213"/>
      <c r="B45" s="210"/>
      <c r="C45" s="140"/>
      <c r="D45" s="214"/>
      <c r="E45" s="14" t="s">
        <v>482</v>
      </c>
      <c r="F45" s="214"/>
      <c r="G45" s="14" t="s">
        <v>503</v>
      </c>
      <c r="H45" s="14" t="s">
        <v>438</v>
      </c>
      <c r="I45" s="119" t="s">
        <v>227</v>
      </c>
      <c r="J45" s="119" t="s">
        <v>226</v>
      </c>
      <c r="K45" s="119">
        <v>0</v>
      </c>
      <c r="L45" s="119">
        <v>1</v>
      </c>
      <c r="M45" s="119"/>
      <c r="N45" s="120">
        <v>42005</v>
      </c>
      <c r="O45" s="115"/>
      <c r="P45" s="115"/>
      <c r="Q45" s="121"/>
      <c r="R45" s="121"/>
      <c r="S45" s="121"/>
      <c r="T45" s="26" t="s">
        <v>445</v>
      </c>
      <c r="U45" s="67">
        <f t="shared" si="6"/>
        <v>0</v>
      </c>
      <c r="V45" s="63">
        <v>0</v>
      </c>
      <c r="W45" s="63">
        <v>0</v>
      </c>
      <c r="X45" s="63">
        <v>0</v>
      </c>
      <c r="Y45" s="63">
        <v>0</v>
      </c>
      <c r="Z45" s="63">
        <v>0</v>
      </c>
      <c r="AA45" s="63">
        <v>0</v>
      </c>
      <c r="AB45" s="63">
        <v>0</v>
      </c>
      <c r="AC45" s="63">
        <v>0</v>
      </c>
      <c r="AD45" s="63">
        <v>0</v>
      </c>
      <c r="AE45" s="63">
        <v>0</v>
      </c>
      <c r="AF45" s="63">
        <v>40000000</v>
      </c>
      <c r="AG45" s="63">
        <v>0</v>
      </c>
      <c r="AH45" s="63">
        <f t="shared" si="5"/>
        <v>0</v>
      </c>
      <c r="AI45" s="63">
        <f t="shared" si="5"/>
        <v>40000000</v>
      </c>
      <c r="AJ45" s="63">
        <f t="shared" si="5"/>
        <v>0</v>
      </c>
    </row>
    <row r="46" spans="1:36" s="9" customFormat="1" ht="79.5" customHeight="1" thickBot="1">
      <c r="A46" s="213"/>
      <c r="B46" s="210"/>
      <c r="C46" s="140"/>
      <c r="D46" s="214"/>
      <c r="E46" s="14" t="s">
        <v>502</v>
      </c>
      <c r="F46" s="214"/>
      <c r="G46" s="14" t="s">
        <v>504</v>
      </c>
      <c r="H46" s="14" t="s">
        <v>448</v>
      </c>
      <c r="I46" s="119" t="s">
        <v>228</v>
      </c>
      <c r="J46" s="119" t="s">
        <v>224</v>
      </c>
      <c r="K46" s="119">
        <v>1</v>
      </c>
      <c r="L46" s="119">
        <v>4</v>
      </c>
      <c r="M46" s="119"/>
      <c r="N46" s="120">
        <v>41640</v>
      </c>
      <c r="O46" s="115"/>
      <c r="P46" s="115"/>
      <c r="Q46" s="121"/>
      <c r="R46" s="121"/>
      <c r="S46" s="121"/>
      <c r="T46" s="26" t="s">
        <v>445</v>
      </c>
      <c r="U46" s="67">
        <f t="shared" si="6"/>
        <v>0</v>
      </c>
      <c r="V46" s="63">
        <v>0</v>
      </c>
      <c r="W46" s="63">
        <v>0</v>
      </c>
      <c r="X46" s="63">
        <v>0</v>
      </c>
      <c r="Y46" s="63">
        <v>0</v>
      </c>
      <c r="Z46" s="63">
        <v>0</v>
      </c>
      <c r="AA46" s="63">
        <v>0</v>
      </c>
      <c r="AB46" s="63">
        <v>0</v>
      </c>
      <c r="AC46" s="63">
        <v>30000000</v>
      </c>
      <c r="AD46" s="63">
        <v>0</v>
      </c>
      <c r="AE46" s="63">
        <v>0</v>
      </c>
      <c r="AF46" s="63">
        <v>0</v>
      </c>
      <c r="AG46" s="63">
        <v>0</v>
      </c>
      <c r="AH46" s="63">
        <f aca="true" t="shared" si="7" ref="AH46:AJ47">+V46+Y46+AB46+AE46</f>
        <v>0</v>
      </c>
      <c r="AI46" s="63">
        <f t="shared" si="7"/>
        <v>30000000</v>
      </c>
      <c r="AJ46" s="63">
        <f t="shared" si="7"/>
        <v>0</v>
      </c>
    </row>
    <row r="47" spans="1:36" s="9" customFormat="1" ht="100.5" customHeight="1">
      <c r="A47" s="213"/>
      <c r="B47" s="210"/>
      <c r="C47" s="140"/>
      <c r="D47" s="215"/>
      <c r="E47" s="14" t="s">
        <v>519</v>
      </c>
      <c r="F47" s="215"/>
      <c r="G47" s="14" t="s">
        <v>229</v>
      </c>
      <c r="H47" s="14" t="s">
        <v>438</v>
      </c>
      <c r="I47" s="119" t="s">
        <v>227</v>
      </c>
      <c r="J47" s="119" t="s">
        <v>226</v>
      </c>
      <c r="K47" s="119">
        <v>0</v>
      </c>
      <c r="L47" s="119">
        <v>1</v>
      </c>
      <c r="M47" s="119"/>
      <c r="N47" s="120">
        <v>41640</v>
      </c>
      <c r="O47" s="115"/>
      <c r="P47" s="115"/>
      <c r="Q47" s="121"/>
      <c r="R47" s="121"/>
      <c r="S47" s="121"/>
      <c r="T47" s="26" t="s">
        <v>445</v>
      </c>
      <c r="U47" s="67">
        <f t="shared" si="6"/>
        <v>0</v>
      </c>
      <c r="V47" s="63">
        <v>0</v>
      </c>
      <c r="W47" s="63">
        <v>0</v>
      </c>
      <c r="X47" s="63">
        <v>0</v>
      </c>
      <c r="Y47" s="63">
        <v>0</v>
      </c>
      <c r="Z47" s="63">
        <v>0</v>
      </c>
      <c r="AA47" s="63">
        <v>0</v>
      </c>
      <c r="AB47" s="63">
        <v>0</v>
      </c>
      <c r="AC47" s="63">
        <v>40000000</v>
      </c>
      <c r="AD47" s="63">
        <v>0</v>
      </c>
      <c r="AE47" s="63">
        <v>0</v>
      </c>
      <c r="AF47" s="63">
        <v>0</v>
      </c>
      <c r="AG47" s="63">
        <v>0</v>
      </c>
      <c r="AH47" s="63">
        <f t="shared" si="7"/>
        <v>0</v>
      </c>
      <c r="AI47" s="63">
        <f t="shared" si="7"/>
        <v>40000000</v>
      </c>
      <c r="AJ47" s="63">
        <f t="shared" si="7"/>
        <v>0</v>
      </c>
    </row>
    <row r="48" spans="1:36" s="9" customFormat="1" ht="140.25" customHeight="1" thickBot="1">
      <c r="A48" s="213"/>
      <c r="B48" s="210"/>
      <c r="C48" s="141"/>
      <c r="D48" s="14" t="s">
        <v>203</v>
      </c>
      <c r="E48" s="14" t="s">
        <v>520</v>
      </c>
      <c r="F48" s="14" t="s">
        <v>231</v>
      </c>
      <c r="G48" s="14" t="s">
        <v>202</v>
      </c>
      <c r="H48" s="14" t="s">
        <v>381</v>
      </c>
      <c r="I48" s="14" t="s">
        <v>227</v>
      </c>
      <c r="J48" s="14" t="s">
        <v>204</v>
      </c>
      <c r="K48" s="14">
        <v>0</v>
      </c>
      <c r="L48" s="14">
        <v>1</v>
      </c>
      <c r="M48" s="14"/>
      <c r="N48" s="64">
        <v>41334</v>
      </c>
      <c r="O48" s="115"/>
      <c r="P48" s="129"/>
      <c r="Q48" s="64"/>
      <c r="R48" s="64"/>
      <c r="S48" s="64"/>
      <c r="T48" s="65"/>
      <c r="U48" s="65" t="s">
        <v>230</v>
      </c>
      <c r="V48" s="65"/>
      <c r="W48" s="65"/>
      <c r="X48" s="65"/>
      <c r="Y48" s="65"/>
      <c r="Z48" s="65"/>
      <c r="AA48" s="65"/>
      <c r="AB48" s="65"/>
      <c r="AC48" s="65"/>
      <c r="AD48" s="65"/>
      <c r="AE48" s="65"/>
      <c r="AF48" s="65"/>
      <c r="AG48" s="65"/>
      <c r="AH48" s="65"/>
      <c r="AI48" s="65"/>
      <c r="AJ48" s="66"/>
    </row>
    <row r="49" spans="1:36" s="9" customFormat="1" ht="64.5" customHeight="1" thickBot="1">
      <c r="A49" s="213"/>
      <c r="B49" s="210"/>
      <c r="C49" s="96" t="s">
        <v>372</v>
      </c>
      <c r="D49" s="214"/>
      <c r="E49" s="14" t="s">
        <v>449</v>
      </c>
      <c r="F49" s="14" t="s">
        <v>415</v>
      </c>
      <c r="G49" s="14" t="s">
        <v>416</v>
      </c>
      <c r="H49" s="14" t="s">
        <v>445</v>
      </c>
      <c r="I49" s="14" t="s">
        <v>241</v>
      </c>
      <c r="J49" s="14" t="s">
        <v>242</v>
      </c>
      <c r="K49" s="14">
        <v>0</v>
      </c>
      <c r="L49" s="14">
        <v>2000</v>
      </c>
      <c r="M49" s="14"/>
      <c r="N49" s="64">
        <v>41091</v>
      </c>
      <c r="O49" s="117"/>
      <c r="P49" s="128"/>
      <c r="Q49" s="112" t="s">
        <v>21</v>
      </c>
      <c r="R49" s="112"/>
      <c r="S49" s="112"/>
      <c r="T49" s="26" t="s">
        <v>445</v>
      </c>
      <c r="U49" s="67">
        <f>+AH49</f>
        <v>15000000</v>
      </c>
      <c r="V49" s="63">
        <v>15000000</v>
      </c>
      <c r="W49" s="63">
        <v>0</v>
      </c>
      <c r="X49" s="63">
        <v>0</v>
      </c>
      <c r="Y49" s="63">
        <v>0</v>
      </c>
      <c r="Z49" s="63">
        <v>0</v>
      </c>
      <c r="AA49" s="63">
        <v>0</v>
      </c>
      <c r="AB49" s="63">
        <v>0</v>
      </c>
      <c r="AC49" s="63">
        <v>0</v>
      </c>
      <c r="AD49" s="63">
        <v>0</v>
      </c>
      <c r="AE49" s="63">
        <v>0</v>
      </c>
      <c r="AF49" s="63">
        <v>0</v>
      </c>
      <c r="AG49" s="67">
        <f aca="true" t="shared" si="8" ref="AG49:AJ52">+U49+X49+AA49+AD49</f>
        <v>15000000</v>
      </c>
      <c r="AH49" s="67">
        <f t="shared" si="8"/>
        <v>15000000</v>
      </c>
      <c r="AI49" s="63">
        <f t="shared" si="8"/>
        <v>0</v>
      </c>
      <c r="AJ49" s="63">
        <f t="shared" si="8"/>
        <v>15000000</v>
      </c>
    </row>
    <row r="50" spans="1:36" s="9" customFormat="1" ht="83.25" customHeight="1" thickBot="1">
      <c r="A50" s="213"/>
      <c r="B50" s="210"/>
      <c r="C50" s="96"/>
      <c r="D50" s="215"/>
      <c r="E50" s="14" t="s">
        <v>412</v>
      </c>
      <c r="F50" s="14" t="s">
        <v>435</v>
      </c>
      <c r="G50" s="14" t="s">
        <v>245</v>
      </c>
      <c r="H50" s="14" t="s">
        <v>413</v>
      </c>
      <c r="I50" s="14" t="s">
        <v>244</v>
      </c>
      <c r="J50" s="14" t="s">
        <v>243</v>
      </c>
      <c r="K50" s="14">
        <v>0</v>
      </c>
      <c r="L50" s="14">
        <v>1</v>
      </c>
      <c r="M50" s="14"/>
      <c r="N50" s="64">
        <v>41091</v>
      </c>
      <c r="O50" s="128"/>
      <c r="P50" s="128"/>
      <c r="Q50" s="112" t="s">
        <v>23</v>
      </c>
      <c r="R50" s="112"/>
      <c r="S50" s="112"/>
      <c r="T50" s="26" t="s">
        <v>445</v>
      </c>
      <c r="U50" s="67">
        <f>+AH50</f>
        <v>12000000</v>
      </c>
      <c r="V50" s="63">
        <v>12000000</v>
      </c>
      <c r="W50" s="63">
        <v>0</v>
      </c>
      <c r="X50" s="63">
        <v>0</v>
      </c>
      <c r="Y50" s="63">
        <v>0</v>
      </c>
      <c r="Z50" s="63">
        <v>0</v>
      </c>
      <c r="AA50" s="63">
        <v>0</v>
      </c>
      <c r="AB50" s="63">
        <v>0</v>
      </c>
      <c r="AC50" s="63">
        <v>0</v>
      </c>
      <c r="AD50" s="63">
        <v>0</v>
      </c>
      <c r="AE50" s="63">
        <v>0</v>
      </c>
      <c r="AF50" s="63">
        <v>0</v>
      </c>
      <c r="AG50" s="67">
        <f t="shared" si="8"/>
        <v>12000000</v>
      </c>
      <c r="AH50" s="67">
        <f t="shared" si="8"/>
        <v>12000000</v>
      </c>
      <c r="AI50" s="63">
        <f t="shared" si="8"/>
        <v>0</v>
      </c>
      <c r="AJ50" s="63">
        <f t="shared" si="8"/>
        <v>12000000</v>
      </c>
    </row>
    <row r="51" spans="1:36" s="9" customFormat="1" ht="69" customHeight="1" thickBot="1">
      <c r="A51" s="213"/>
      <c r="B51" s="210"/>
      <c r="C51" s="97"/>
      <c r="D51" s="14" t="s">
        <v>582</v>
      </c>
      <c r="E51" s="14" t="s">
        <v>450</v>
      </c>
      <c r="F51" s="14" t="s">
        <v>464</v>
      </c>
      <c r="G51" s="14" t="s">
        <v>465</v>
      </c>
      <c r="H51" s="14" t="s">
        <v>438</v>
      </c>
      <c r="I51" s="14" t="s">
        <v>246</v>
      </c>
      <c r="J51" s="14" t="s">
        <v>247</v>
      </c>
      <c r="K51" s="14">
        <v>0</v>
      </c>
      <c r="L51" s="14">
        <v>1</v>
      </c>
      <c r="M51" s="14"/>
      <c r="N51" s="64">
        <v>41275</v>
      </c>
      <c r="O51" s="128"/>
      <c r="P51" s="128"/>
      <c r="Q51" s="112" t="s">
        <v>32</v>
      </c>
      <c r="R51" s="112"/>
      <c r="S51" s="112"/>
      <c r="T51" s="26" t="s">
        <v>445</v>
      </c>
      <c r="U51" s="67">
        <f>+AH51</f>
        <v>40000000</v>
      </c>
      <c r="V51" s="63">
        <v>0</v>
      </c>
      <c r="W51" s="63">
        <v>0</v>
      </c>
      <c r="X51" s="63">
        <v>0</v>
      </c>
      <c r="Y51" s="63">
        <v>40000000</v>
      </c>
      <c r="Z51" s="63">
        <v>0</v>
      </c>
      <c r="AA51" s="63">
        <v>0</v>
      </c>
      <c r="AB51" s="63">
        <v>0</v>
      </c>
      <c r="AC51" s="63">
        <v>0</v>
      </c>
      <c r="AD51" s="63">
        <v>0</v>
      </c>
      <c r="AE51" s="63">
        <v>0</v>
      </c>
      <c r="AF51" s="63">
        <v>0</v>
      </c>
      <c r="AG51" s="67">
        <f t="shared" si="8"/>
        <v>40000000</v>
      </c>
      <c r="AH51" s="67">
        <f t="shared" si="8"/>
        <v>40000000</v>
      </c>
      <c r="AI51" s="63">
        <f t="shared" si="8"/>
        <v>0</v>
      </c>
      <c r="AJ51" s="63">
        <f t="shared" si="8"/>
        <v>40000000</v>
      </c>
    </row>
    <row r="52" spans="1:36" s="9" customFormat="1" ht="94.5" customHeight="1">
      <c r="A52" s="213"/>
      <c r="B52" s="210"/>
      <c r="C52" s="30"/>
      <c r="D52" s="14" t="s">
        <v>584</v>
      </c>
      <c r="E52" s="14" t="s">
        <v>421</v>
      </c>
      <c r="F52" s="14" t="s">
        <v>420</v>
      </c>
      <c r="G52" s="123" t="s">
        <v>452</v>
      </c>
      <c r="H52" s="14" t="s">
        <v>451</v>
      </c>
      <c r="I52" s="14" t="s">
        <v>248</v>
      </c>
      <c r="J52" s="14" t="s">
        <v>249</v>
      </c>
      <c r="K52" s="14">
        <v>0</v>
      </c>
      <c r="L52" s="14">
        <v>1</v>
      </c>
      <c r="M52" s="14"/>
      <c r="N52" s="64">
        <v>41275</v>
      </c>
      <c r="O52" s="128"/>
      <c r="P52" s="128"/>
      <c r="Q52" s="9" t="s">
        <v>34</v>
      </c>
      <c r="R52" s="112"/>
      <c r="S52" s="112"/>
      <c r="T52" s="26" t="s">
        <v>445</v>
      </c>
      <c r="U52" s="67">
        <f>+AH52</f>
        <v>30000000</v>
      </c>
      <c r="V52" s="63">
        <v>0</v>
      </c>
      <c r="W52" s="63">
        <v>0</v>
      </c>
      <c r="X52" s="63">
        <v>0</v>
      </c>
      <c r="Y52" s="63">
        <v>30000000</v>
      </c>
      <c r="Z52" s="63">
        <v>20000000</v>
      </c>
      <c r="AA52" s="63">
        <v>0</v>
      </c>
      <c r="AB52" s="63">
        <v>0</v>
      </c>
      <c r="AC52" s="63">
        <v>0</v>
      </c>
      <c r="AD52" s="63">
        <v>0</v>
      </c>
      <c r="AE52" s="63">
        <v>0</v>
      </c>
      <c r="AF52" s="63">
        <v>0</v>
      </c>
      <c r="AG52" s="67">
        <f t="shared" si="8"/>
        <v>30000000</v>
      </c>
      <c r="AH52" s="67">
        <f t="shared" si="8"/>
        <v>30000000</v>
      </c>
      <c r="AI52" s="63">
        <f t="shared" si="8"/>
        <v>20000000</v>
      </c>
      <c r="AJ52" s="63">
        <f t="shared" si="8"/>
        <v>30000000</v>
      </c>
    </row>
    <row r="53" spans="1:36" s="9" customFormat="1" ht="115.5" customHeight="1" thickBot="1">
      <c r="A53" s="213"/>
      <c r="B53" s="210"/>
      <c r="C53" s="239" t="s">
        <v>583</v>
      </c>
      <c r="D53" s="14" t="s">
        <v>333</v>
      </c>
      <c r="E53" s="14" t="s">
        <v>365</v>
      </c>
      <c r="F53" s="14" t="s">
        <v>420</v>
      </c>
      <c r="G53" s="14" t="s">
        <v>250</v>
      </c>
      <c r="H53" s="14" t="s">
        <v>381</v>
      </c>
      <c r="I53" s="14" t="s">
        <v>251</v>
      </c>
      <c r="J53" s="14" t="s">
        <v>249</v>
      </c>
      <c r="K53" s="14">
        <v>0</v>
      </c>
      <c r="L53" s="14">
        <v>1</v>
      </c>
      <c r="M53" s="65"/>
      <c r="N53" s="65"/>
      <c r="O53" s="65"/>
      <c r="P53" s="65"/>
      <c r="Q53" s="65" t="s">
        <v>33</v>
      </c>
      <c r="R53" s="65" t="s">
        <v>22</v>
      </c>
      <c r="S53" s="65"/>
      <c r="T53" s="65"/>
      <c r="U53" s="65"/>
      <c r="V53" s="65"/>
      <c r="W53" s="65"/>
      <c r="X53" s="65"/>
      <c r="Y53" s="65"/>
      <c r="Z53" s="65"/>
      <c r="AA53" s="65"/>
      <c r="AB53" s="65"/>
      <c r="AC53" s="65"/>
      <c r="AD53" s="65"/>
      <c r="AE53" s="65"/>
      <c r="AF53" s="65"/>
      <c r="AG53" s="65"/>
      <c r="AH53" s="65"/>
      <c r="AI53" s="65"/>
      <c r="AJ53" s="66"/>
    </row>
    <row r="54" spans="1:36" s="9" customFormat="1" ht="73.5" customHeight="1" thickBot="1">
      <c r="A54" s="213"/>
      <c r="B54" s="211"/>
      <c r="C54" s="240"/>
      <c r="D54" s="14" t="s">
        <v>584</v>
      </c>
      <c r="E54" s="14" t="s">
        <v>453</v>
      </c>
      <c r="F54" s="14" t="s">
        <v>454</v>
      </c>
      <c r="G54" s="14" t="s">
        <v>199</v>
      </c>
      <c r="H54" s="14" t="s">
        <v>445</v>
      </c>
      <c r="I54" s="14" t="s">
        <v>205</v>
      </c>
      <c r="J54" s="14" t="s">
        <v>249</v>
      </c>
      <c r="K54" s="14">
        <v>0</v>
      </c>
      <c r="L54" s="14">
        <v>1</v>
      </c>
      <c r="M54" s="14"/>
      <c r="N54" s="64">
        <v>41275</v>
      </c>
      <c r="O54" s="124"/>
      <c r="P54" s="124"/>
      <c r="Q54" s="112" t="s">
        <v>24</v>
      </c>
      <c r="R54" s="112"/>
      <c r="S54" s="112"/>
      <c r="T54" s="26" t="s">
        <v>445</v>
      </c>
      <c r="U54" s="67">
        <f>+AH54</f>
        <v>5000000</v>
      </c>
      <c r="V54" s="63">
        <v>0</v>
      </c>
      <c r="W54" s="63">
        <v>0</v>
      </c>
      <c r="X54" s="63">
        <v>0</v>
      </c>
      <c r="Y54" s="63">
        <v>5000000</v>
      </c>
      <c r="Z54" s="63">
        <v>0</v>
      </c>
      <c r="AA54" s="63">
        <v>0</v>
      </c>
      <c r="AB54" s="63">
        <v>0</v>
      </c>
      <c r="AC54" s="63">
        <v>0</v>
      </c>
      <c r="AD54" s="63">
        <v>0</v>
      </c>
      <c r="AE54" s="63">
        <v>0</v>
      </c>
      <c r="AF54" s="63">
        <v>0</v>
      </c>
      <c r="AG54" s="63">
        <v>0</v>
      </c>
      <c r="AH54" s="63">
        <f aca="true" t="shared" si="9" ref="AH54:AJ55">+V54+Y54+AB54+AE54</f>
        <v>5000000</v>
      </c>
      <c r="AI54" s="63">
        <f t="shared" si="9"/>
        <v>0</v>
      </c>
      <c r="AJ54" s="63">
        <f t="shared" si="9"/>
        <v>0</v>
      </c>
    </row>
    <row r="55" spans="1:36" ht="80.25" customHeight="1" thickBot="1">
      <c r="A55" s="213"/>
      <c r="B55" s="210" t="s">
        <v>585</v>
      </c>
      <c r="C55" s="139" t="s">
        <v>586</v>
      </c>
      <c r="D55" s="216" t="s">
        <v>561</v>
      </c>
      <c r="E55" s="14" t="s">
        <v>386</v>
      </c>
      <c r="F55" s="14" t="s">
        <v>417</v>
      </c>
      <c r="G55" s="14" t="s">
        <v>481</v>
      </c>
      <c r="H55" s="14" t="s">
        <v>439</v>
      </c>
      <c r="I55" s="14" t="s">
        <v>206</v>
      </c>
      <c r="J55" s="14" t="s">
        <v>207</v>
      </c>
      <c r="K55" s="14">
        <v>0</v>
      </c>
      <c r="L55" s="14">
        <v>1</v>
      </c>
      <c r="M55" s="14"/>
      <c r="N55" s="64">
        <v>41275</v>
      </c>
      <c r="O55" s="125"/>
      <c r="P55" s="125"/>
      <c r="Q55" s="112"/>
      <c r="R55" s="112"/>
      <c r="S55" s="112"/>
      <c r="T55" s="26" t="s">
        <v>445</v>
      </c>
      <c r="U55" s="67">
        <f>+AH55</f>
        <v>0</v>
      </c>
      <c r="V55" s="63">
        <v>0</v>
      </c>
      <c r="W55" s="63">
        <v>0</v>
      </c>
      <c r="X55" s="63">
        <v>0</v>
      </c>
      <c r="Y55" s="63">
        <v>0</v>
      </c>
      <c r="Z55" s="63">
        <v>0</v>
      </c>
      <c r="AA55" s="63">
        <v>1000000000</v>
      </c>
      <c r="AB55" s="63">
        <v>0</v>
      </c>
      <c r="AC55" s="63">
        <v>1000000000</v>
      </c>
      <c r="AD55" s="63">
        <v>1173400000</v>
      </c>
      <c r="AE55" s="63">
        <v>0</v>
      </c>
      <c r="AF55" s="63">
        <v>0</v>
      </c>
      <c r="AG55" s="63">
        <v>0</v>
      </c>
      <c r="AH55" s="63">
        <f t="shared" si="9"/>
        <v>0</v>
      </c>
      <c r="AI55" s="63">
        <f t="shared" si="9"/>
        <v>1000000000</v>
      </c>
      <c r="AJ55" s="63">
        <f t="shared" si="9"/>
        <v>2173400000</v>
      </c>
    </row>
    <row r="56" spans="1:36" ht="151.5" customHeight="1" thickBot="1">
      <c r="A56" s="213"/>
      <c r="B56" s="210"/>
      <c r="C56" s="140"/>
      <c r="D56" s="214"/>
      <c r="E56" s="14" t="s">
        <v>427</v>
      </c>
      <c r="F56" s="14" t="s">
        <v>418</v>
      </c>
      <c r="G56" s="14" t="s">
        <v>218</v>
      </c>
      <c r="H56" s="14" t="s">
        <v>422</v>
      </c>
      <c r="I56" s="14" t="s">
        <v>208</v>
      </c>
      <c r="J56" s="14" t="s">
        <v>207</v>
      </c>
      <c r="K56" s="14">
        <v>1</v>
      </c>
      <c r="L56" s="14">
        <v>1</v>
      </c>
      <c r="M56" s="14"/>
      <c r="N56" s="64">
        <v>41699</v>
      </c>
      <c r="O56" s="116"/>
      <c r="P56" s="116"/>
      <c r="Q56" s="112"/>
      <c r="R56" s="112"/>
      <c r="S56" s="112"/>
      <c r="T56" s="26" t="s">
        <v>445</v>
      </c>
      <c r="U56" s="65"/>
      <c r="V56" s="65"/>
      <c r="W56" s="65"/>
      <c r="X56" s="65"/>
      <c r="Y56" s="65"/>
      <c r="Z56" s="65"/>
      <c r="AA56" s="65"/>
      <c r="AB56" s="65"/>
      <c r="AC56" s="65"/>
      <c r="AD56" s="65"/>
      <c r="AE56" s="65"/>
      <c r="AF56" s="65"/>
      <c r="AG56" s="65"/>
      <c r="AH56" s="65"/>
      <c r="AI56" s="65"/>
      <c r="AJ56" s="66"/>
    </row>
    <row r="57" spans="1:36" ht="46.5" customHeight="1" thickBot="1">
      <c r="A57" s="213"/>
      <c r="B57" s="210"/>
      <c r="C57" s="140"/>
      <c r="D57" s="36"/>
      <c r="E57" s="14" t="s">
        <v>219</v>
      </c>
      <c r="F57" s="14" t="s">
        <v>428</v>
      </c>
      <c r="G57" s="14" t="s">
        <v>430</v>
      </c>
      <c r="H57" s="14" t="s">
        <v>429</v>
      </c>
      <c r="I57" s="65" t="s">
        <v>220</v>
      </c>
      <c r="J57" s="65" t="s">
        <v>221</v>
      </c>
      <c r="K57" s="65"/>
      <c r="L57" s="65"/>
      <c r="M57" s="14"/>
      <c r="N57" s="64">
        <v>41275</v>
      </c>
      <c r="O57" s="128"/>
      <c r="P57" s="117"/>
      <c r="Q57" s="112"/>
      <c r="R57" s="112"/>
      <c r="S57" s="112"/>
      <c r="T57" s="26" t="s">
        <v>445</v>
      </c>
      <c r="U57" s="67">
        <f>+AH57</f>
        <v>0</v>
      </c>
      <c r="V57" s="63">
        <v>0</v>
      </c>
      <c r="W57" s="63">
        <v>0</v>
      </c>
      <c r="X57" s="63">
        <v>0</v>
      </c>
      <c r="Y57" s="63">
        <v>0</v>
      </c>
      <c r="Z57" s="63">
        <v>0</v>
      </c>
      <c r="AA57" s="63">
        <v>0</v>
      </c>
      <c r="AB57" s="63">
        <v>0</v>
      </c>
      <c r="AC57" s="63">
        <v>0</v>
      </c>
      <c r="AD57" s="63">
        <v>0</v>
      </c>
      <c r="AE57" s="63">
        <v>0</v>
      </c>
      <c r="AF57" s="63">
        <v>0</v>
      </c>
      <c r="AG57" s="63">
        <v>0</v>
      </c>
      <c r="AH57" s="63">
        <f aca="true" t="shared" si="10" ref="AH57:AJ61">+V57+Y57+AB57+AE57</f>
        <v>0</v>
      </c>
      <c r="AI57" s="63">
        <f t="shared" si="10"/>
        <v>0</v>
      </c>
      <c r="AJ57" s="63">
        <v>0</v>
      </c>
    </row>
    <row r="58" spans="1:36" ht="41.25" customHeight="1" thickBot="1">
      <c r="A58" s="213"/>
      <c r="B58" s="210"/>
      <c r="C58" s="141"/>
      <c r="D58" s="14" t="s">
        <v>495</v>
      </c>
      <c r="E58" s="14" t="s">
        <v>431</v>
      </c>
      <c r="F58" s="14" t="s">
        <v>432</v>
      </c>
      <c r="G58" s="14" t="s">
        <v>413</v>
      </c>
      <c r="H58" s="14" t="s">
        <v>392</v>
      </c>
      <c r="I58" s="65"/>
      <c r="J58" s="65"/>
      <c r="K58" s="65"/>
      <c r="L58" s="65"/>
      <c r="M58" s="14"/>
      <c r="N58" s="64">
        <v>41275</v>
      </c>
      <c r="O58" s="117"/>
      <c r="P58" s="117"/>
      <c r="Q58" s="112"/>
      <c r="R58" s="112"/>
      <c r="S58" s="112"/>
      <c r="T58" s="26" t="s">
        <v>445</v>
      </c>
      <c r="U58" s="67">
        <f>+AH58</f>
        <v>10000000</v>
      </c>
      <c r="V58" s="63">
        <v>0</v>
      </c>
      <c r="W58" s="63">
        <v>0</v>
      </c>
      <c r="X58" s="63">
        <v>0</v>
      </c>
      <c r="Y58" s="63">
        <v>10000000</v>
      </c>
      <c r="Z58" s="63">
        <v>60000000</v>
      </c>
      <c r="AA58" s="63">
        <v>40000000</v>
      </c>
      <c r="AB58" s="63">
        <v>0</v>
      </c>
      <c r="AC58" s="63">
        <v>0</v>
      </c>
      <c r="AD58" s="63">
        <v>0</v>
      </c>
      <c r="AE58" s="63">
        <v>0</v>
      </c>
      <c r="AF58" s="63">
        <v>0</v>
      </c>
      <c r="AG58" s="63">
        <v>0</v>
      </c>
      <c r="AH58" s="63">
        <f t="shared" si="10"/>
        <v>10000000</v>
      </c>
      <c r="AI58" s="63">
        <f t="shared" si="10"/>
        <v>60000000</v>
      </c>
      <c r="AJ58" s="63">
        <f t="shared" si="10"/>
        <v>40000000</v>
      </c>
    </row>
    <row r="59" spans="1:36" s="9" customFormat="1" ht="115.5" customHeight="1" thickBot="1">
      <c r="A59" s="213"/>
      <c r="B59" s="210"/>
      <c r="C59" s="139" t="s">
        <v>510</v>
      </c>
      <c r="D59" s="14" t="s">
        <v>587</v>
      </c>
      <c r="E59" s="14" t="s">
        <v>433</v>
      </c>
      <c r="F59" s="14" t="s">
        <v>434</v>
      </c>
      <c r="G59" s="14" t="s">
        <v>407</v>
      </c>
      <c r="H59" s="14" t="s">
        <v>406</v>
      </c>
      <c r="I59" s="65"/>
      <c r="J59" s="65"/>
      <c r="K59" s="65"/>
      <c r="L59" s="65"/>
      <c r="M59" s="14"/>
      <c r="N59" s="64">
        <v>41275</v>
      </c>
      <c r="O59" s="124"/>
      <c r="P59" s="124"/>
      <c r="Q59" s="112"/>
      <c r="R59" s="112"/>
      <c r="S59" s="112"/>
      <c r="T59" s="26" t="s">
        <v>445</v>
      </c>
      <c r="U59" s="67">
        <f>+AH59</f>
        <v>20000000</v>
      </c>
      <c r="V59" s="63">
        <v>0</v>
      </c>
      <c r="W59" s="63">
        <v>0</v>
      </c>
      <c r="X59" s="63">
        <v>0</v>
      </c>
      <c r="Y59" s="63">
        <v>10000000</v>
      </c>
      <c r="Z59" s="63">
        <v>0</v>
      </c>
      <c r="AA59" s="63">
        <v>0</v>
      </c>
      <c r="AB59" s="63">
        <v>10000000</v>
      </c>
      <c r="AC59" s="63">
        <v>0</v>
      </c>
      <c r="AD59" s="63">
        <v>0</v>
      </c>
      <c r="AE59" s="63">
        <v>0</v>
      </c>
      <c r="AF59" s="63">
        <v>0</v>
      </c>
      <c r="AG59" s="63">
        <v>0</v>
      </c>
      <c r="AH59" s="63">
        <f t="shared" si="10"/>
        <v>20000000</v>
      </c>
      <c r="AI59" s="63">
        <f t="shared" si="10"/>
        <v>0</v>
      </c>
      <c r="AJ59" s="63">
        <f t="shared" si="10"/>
        <v>0</v>
      </c>
    </row>
    <row r="60" spans="1:36" s="9" customFormat="1" ht="58.5" customHeight="1" thickBot="1">
      <c r="A60" s="213"/>
      <c r="B60" s="210"/>
      <c r="C60" s="141"/>
      <c r="D60" s="14" t="s">
        <v>522</v>
      </c>
      <c r="E60" s="14" t="s">
        <v>522</v>
      </c>
      <c r="F60" s="14" t="s">
        <v>387</v>
      </c>
      <c r="G60" s="14" t="s">
        <v>419</v>
      </c>
      <c r="H60" s="14" t="s">
        <v>413</v>
      </c>
      <c r="I60" s="65"/>
      <c r="J60" s="65"/>
      <c r="K60" s="65"/>
      <c r="L60" s="65"/>
      <c r="M60" s="14"/>
      <c r="N60" s="64">
        <v>41275</v>
      </c>
      <c r="O60" s="124"/>
      <c r="P60" s="124"/>
      <c r="Q60" s="112"/>
      <c r="R60" s="112"/>
      <c r="S60" s="112"/>
      <c r="T60" s="26" t="s">
        <v>445</v>
      </c>
      <c r="U60" s="67">
        <f>+AH60</f>
        <v>10000000</v>
      </c>
      <c r="V60" s="63">
        <v>10000000</v>
      </c>
      <c r="W60" s="63">
        <v>0</v>
      </c>
      <c r="X60" s="63">
        <v>30000000</v>
      </c>
      <c r="Y60" s="63">
        <v>0</v>
      </c>
      <c r="Z60" s="63">
        <v>0</v>
      </c>
      <c r="AA60" s="63">
        <v>0</v>
      </c>
      <c r="AB60" s="63">
        <v>0</v>
      </c>
      <c r="AC60" s="63">
        <v>0</v>
      </c>
      <c r="AD60" s="63">
        <v>0</v>
      </c>
      <c r="AE60" s="63">
        <v>0</v>
      </c>
      <c r="AF60" s="63">
        <v>0</v>
      </c>
      <c r="AG60" s="63">
        <v>0</v>
      </c>
      <c r="AH60" s="63">
        <f t="shared" si="10"/>
        <v>10000000</v>
      </c>
      <c r="AI60" s="63">
        <f t="shared" si="10"/>
        <v>0</v>
      </c>
      <c r="AJ60" s="63">
        <f t="shared" si="10"/>
        <v>30000000</v>
      </c>
    </row>
    <row r="61" spans="1:36" s="9" customFormat="1" ht="65.25" customHeight="1" thickBot="1">
      <c r="A61" s="213"/>
      <c r="B61" s="210"/>
      <c r="C61" s="51" t="s">
        <v>493</v>
      </c>
      <c r="D61" s="48" t="s">
        <v>494</v>
      </c>
      <c r="E61" s="48" t="s">
        <v>388</v>
      </c>
      <c r="F61" s="48" t="s">
        <v>389</v>
      </c>
      <c r="G61" s="48" t="s">
        <v>390</v>
      </c>
      <c r="H61" s="48" t="s">
        <v>391</v>
      </c>
      <c r="I61" s="68" t="s">
        <v>222</v>
      </c>
      <c r="J61" s="68" t="s">
        <v>223</v>
      </c>
      <c r="K61" s="68"/>
      <c r="L61" s="68"/>
      <c r="M61" s="69"/>
      <c r="N61" s="70">
        <v>41091</v>
      </c>
      <c r="O61" s="124"/>
      <c r="P61" s="124"/>
      <c r="Q61" s="113"/>
      <c r="R61" s="113"/>
      <c r="S61" s="113"/>
      <c r="T61" s="26" t="s">
        <v>445</v>
      </c>
      <c r="U61" s="67">
        <f>+AH61</f>
        <v>10000000</v>
      </c>
      <c r="V61" s="63">
        <v>5000000</v>
      </c>
      <c r="W61" s="63">
        <v>0</v>
      </c>
      <c r="X61" s="63">
        <v>15000000</v>
      </c>
      <c r="Y61" s="63">
        <v>5000000</v>
      </c>
      <c r="Z61" s="63">
        <v>0</v>
      </c>
      <c r="AA61" s="63">
        <v>0</v>
      </c>
      <c r="AB61" s="63">
        <v>0</v>
      </c>
      <c r="AC61" s="63">
        <v>0</v>
      </c>
      <c r="AD61" s="63">
        <v>0</v>
      </c>
      <c r="AE61" s="63">
        <v>0</v>
      </c>
      <c r="AF61" s="63">
        <v>0</v>
      </c>
      <c r="AG61" s="63">
        <v>0</v>
      </c>
      <c r="AH61" s="63">
        <f t="shared" si="10"/>
        <v>10000000</v>
      </c>
      <c r="AI61" s="63">
        <f t="shared" si="10"/>
        <v>0</v>
      </c>
      <c r="AJ61" s="63">
        <f t="shared" si="10"/>
        <v>15000000</v>
      </c>
    </row>
    <row r="62" spans="1:36" s="9" customFormat="1" ht="168.75" customHeight="1">
      <c r="A62" s="212" t="s">
        <v>523</v>
      </c>
      <c r="B62" s="234" t="s">
        <v>318</v>
      </c>
      <c r="C62" s="238" t="s">
        <v>305</v>
      </c>
      <c r="D62" s="235" t="s">
        <v>375</v>
      </c>
      <c r="E62" s="26" t="s">
        <v>337</v>
      </c>
      <c r="F62" s="26" t="s">
        <v>324</v>
      </c>
      <c r="G62" s="26" t="s">
        <v>338</v>
      </c>
      <c r="H62" s="26" t="s">
        <v>438</v>
      </c>
      <c r="I62" s="26"/>
      <c r="J62" s="26"/>
      <c r="K62" s="26"/>
      <c r="L62" s="26"/>
      <c r="M62" s="26"/>
      <c r="N62" s="26"/>
      <c r="O62" s="130"/>
      <c r="P62" s="130"/>
      <c r="Q62" s="26"/>
      <c r="R62" s="26"/>
      <c r="S62" s="26"/>
      <c r="T62" s="26"/>
      <c r="U62" s="109"/>
      <c r="V62" s="26"/>
      <c r="W62" s="26"/>
      <c r="X62" s="26"/>
      <c r="Y62" s="26"/>
      <c r="Z62" s="26"/>
      <c r="AA62" s="26"/>
      <c r="AB62" s="26"/>
      <c r="AC62" s="26"/>
      <c r="AD62" s="26"/>
      <c r="AE62" s="26"/>
      <c r="AF62" s="26"/>
      <c r="AG62" s="26"/>
      <c r="AH62" s="26"/>
      <c r="AI62" s="26"/>
      <c r="AJ62" s="27"/>
    </row>
    <row r="63" spans="1:36" s="9" customFormat="1" ht="78" customHeight="1">
      <c r="A63" s="213"/>
      <c r="B63" s="210"/>
      <c r="C63" s="140"/>
      <c r="D63" s="215"/>
      <c r="E63" s="49" t="s">
        <v>336</v>
      </c>
      <c r="F63" s="49" t="s">
        <v>350</v>
      </c>
      <c r="G63" s="49" t="s">
        <v>341</v>
      </c>
      <c r="H63" s="49" t="s">
        <v>381</v>
      </c>
      <c r="I63" s="49"/>
      <c r="J63" s="49"/>
      <c r="K63" s="49"/>
      <c r="L63" s="49"/>
      <c r="M63" s="49"/>
      <c r="N63" s="49"/>
      <c r="O63" s="118"/>
      <c r="P63" s="118"/>
      <c r="Q63" s="49"/>
      <c r="R63" s="49"/>
      <c r="S63" s="49"/>
      <c r="T63" s="49"/>
      <c r="U63" s="107"/>
      <c r="V63" s="49"/>
      <c r="W63" s="49"/>
      <c r="X63" s="49"/>
      <c r="Y63" s="49"/>
      <c r="Z63" s="49"/>
      <c r="AA63" s="49"/>
      <c r="AB63" s="49"/>
      <c r="AC63" s="49"/>
      <c r="AD63" s="49"/>
      <c r="AE63" s="49"/>
      <c r="AF63" s="49"/>
      <c r="AG63" s="49"/>
      <c r="AH63" s="49"/>
      <c r="AI63" s="49"/>
      <c r="AJ63" s="50"/>
    </row>
    <row r="64" spans="1:36" s="9" customFormat="1" ht="126" customHeight="1">
      <c r="A64" s="213"/>
      <c r="B64" s="210"/>
      <c r="C64" s="141"/>
      <c r="D64" s="34" t="s">
        <v>306</v>
      </c>
      <c r="E64" s="49" t="s">
        <v>334</v>
      </c>
      <c r="F64" s="49" t="s">
        <v>335</v>
      </c>
      <c r="G64" s="49" t="s">
        <v>315</v>
      </c>
      <c r="H64" s="49" t="s">
        <v>345</v>
      </c>
      <c r="I64" s="49"/>
      <c r="J64" s="49"/>
      <c r="K64" s="49"/>
      <c r="L64" s="49"/>
      <c r="M64" s="49"/>
      <c r="N64" s="49"/>
      <c r="O64" s="131"/>
      <c r="P64" s="131"/>
      <c r="Q64" s="49"/>
      <c r="R64" s="49"/>
      <c r="S64" s="49"/>
      <c r="T64" s="49"/>
      <c r="U64" s="107"/>
      <c r="V64" s="49"/>
      <c r="W64" s="49"/>
      <c r="X64" s="49"/>
      <c r="Y64" s="49"/>
      <c r="Z64" s="49"/>
      <c r="AA64" s="49"/>
      <c r="AB64" s="49"/>
      <c r="AC64" s="49"/>
      <c r="AD64" s="49"/>
      <c r="AE64" s="49"/>
      <c r="AF64" s="49"/>
      <c r="AG64" s="49"/>
      <c r="AH64" s="49"/>
      <c r="AI64" s="49"/>
      <c r="AJ64" s="50"/>
    </row>
    <row r="65" spans="1:36" s="9" customFormat="1" ht="105" customHeight="1">
      <c r="A65" s="213"/>
      <c r="B65" s="210"/>
      <c r="C65" s="18" t="s">
        <v>631</v>
      </c>
      <c r="D65" s="14" t="s">
        <v>376</v>
      </c>
      <c r="E65" s="14" t="s">
        <v>316</v>
      </c>
      <c r="F65" s="14" t="s">
        <v>280</v>
      </c>
      <c r="G65" s="14" t="s">
        <v>192</v>
      </c>
      <c r="H65" s="14" t="s">
        <v>351</v>
      </c>
      <c r="I65" s="14"/>
      <c r="J65" s="14"/>
      <c r="K65" s="14"/>
      <c r="L65" s="14"/>
      <c r="M65" s="14"/>
      <c r="N65" s="14"/>
      <c r="O65" s="126"/>
      <c r="P65" s="132"/>
      <c r="Q65" s="14"/>
      <c r="R65" s="14"/>
      <c r="S65" s="14"/>
      <c r="T65" s="14"/>
      <c r="U65" s="65"/>
      <c r="V65" s="14"/>
      <c r="W65" s="14"/>
      <c r="X65" s="14"/>
      <c r="Y65" s="14"/>
      <c r="Z65" s="14"/>
      <c r="AA65" s="14"/>
      <c r="AB65" s="14"/>
      <c r="AC65" s="14"/>
      <c r="AD65" s="14"/>
      <c r="AE65" s="14"/>
      <c r="AF65" s="14"/>
      <c r="AG65" s="14"/>
      <c r="AH65" s="14"/>
      <c r="AI65" s="14"/>
      <c r="AJ65" s="28"/>
    </row>
    <row r="66" spans="1:36" s="9" customFormat="1" ht="135" customHeight="1">
      <c r="A66" s="213"/>
      <c r="B66" s="210"/>
      <c r="C66" s="139" t="s">
        <v>373</v>
      </c>
      <c r="D66" s="48" t="s">
        <v>374</v>
      </c>
      <c r="E66" s="48" t="s">
        <v>352</v>
      </c>
      <c r="F66" s="14" t="s">
        <v>312</v>
      </c>
      <c r="G66" s="14" t="s">
        <v>194</v>
      </c>
      <c r="H66" s="14" t="s">
        <v>353</v>
      </c>
      <c r="I66" s="14"/>
      <c r="J66" s="14"/>
      <c r="K66" s="14"/>
      <c r="L66" s="14"/>
      <c r="M66" s="14"/>
      <c r="N66" s="14"/>
      <c r="O66" s="126"/>
      <c r="P66" s="133"/>
      <c r="Q66" s="14"/>
      <c r="R66" s="14"/>
      <c r="S66" s="14"/>
      <c r="T66" s="14"/>
      <c r="U66" s="65"/>
      <c r="V66" s="14"/>
      <c r="W66" s="14"/>
      <c r="X66" s="14"/>
      <c r="Y66" s="14"/>
      <c r="Z66" s="14"/>
      <c r="AA66" s="14"/>
      <c r="AB66" s="14"/>
      <c r="AC66" s="14"/>
      <c r="AD66" s="14"/>
      <c r="AE66" s="14"/>
      <c r="AF66" s="14"/>
      <c r="AG66" s="14"/>
      <c r="AH66" s="14"/>
      <c r="AI66" s="14"/>
      <c r="AJ66" s="28"/>
    </row>
    <row r="67" spans="1:36" s="9" customFormat="1" ht="135" customHeight="1">
      <c r="A67" s="213"/>
      <c r="B67" s="210"/>
      <c r="C67" s="140"/>
      <c r="D67" s="216" t="s">
        <v>322</v>
      </c>
      <c r="E67" s="48" t="s">
        <v>300</v>
      </c>
      <c r="F67" s="14" t="s">
        <v>302</v>
      </c>
      <c r="G67" s="14" t="s">
        <v>301</v>
      </c>
      <c r="H67" s="14" t="s">
        <v>397</v>
      </c>
      <c r="I67" s="14"/>
      <c r="J67" s="14"/>
      <c r="K67" s="14"/>
      <c r="L67" s="14"/>
      <c r="M67" s="14"/>
      <c r="N67" s="14"/>
      <c r="O67" s="126"/>
      <c r="P67" s="133"/>
      <c r="Q67" s="14"/>
      <c r="R67" s="14"/>
      <c r="S67" s="14"/>
      <c r="T67" s="14"/>
      <c r="U67" s="65"/>
      <c r="V67" s="14"/>
      <c r="W67" s="14"/>
      <c r="X67" s="14"/>
      <c r="Y67" s="14"/>
      <c r="Z67" s="14"/>
      <c r="AA67" s="14"/>
      <c r="AB67" s="14"/>
      <c r="AC67" s="14"/>
      <c r="AD67" s="14"/>
      <c r="AE67" s="14"/>
      <c r="AF67" s="14"/>
      <c r="AG67" s="14"/>
      <c r="AH67" s="14"/>
      <c r="AI67" s="14"/>
      <c r="AJ67" s="28"/>
    </row>
    <row r="68" spans="1:36" s="9" customFormat="1" ht="134.25" customHeight="1">
      <c r="A68" s="213"/>
      <c r="B68" s="210"/>
      <c r="C68" s="140"/>
      <c r="D68" s="215"/>
      <c r="E68" s="48" t="s">
        <v>303</v>
      </c>
      <c r="F68" s="14" t="s">
        <v>265</v>
      </c>
      <c r="G68" s="14" t="s">
        <v>195</v>
      </c>
      <c r="H68" s="14"/>
      <c r="I68" s="14"/>
      <c r="J68" s="14"/>
      <c r="K68" s="14"/>
      <c r="L68" s="14"/>
      <c r="M68" s="14"/>
      <c r="N68" s="14"/>
      <c r="O68" s="126"/>
      <c r="P68" s="133"/>
      <c r="Q68" s="14"/>
      <c r="R68" s="14"/>
      <c r="S68" s="14"/>
      <c r="T68" s="14"/>
      <c r="U68" s="65"/>
      <c r="V68" s="14"/>
      <c r="W68" s="14"/>
      <c r="X68" s="14"/>
      <c r="Y68" s="14"/>
      <c r="Z68" s="14"/>
      <c r="AA68" s="14"/>
      <c r="AB68" s="14"/>
      <c r="AC68" s="14"/>
      <c r="AD68" s="14"/>
      <c r="AE68" s="14"/>
      <c r="AF68" s="14"/>
      <c r="AG68" s="14"/>
      <c r="AH68" s="14"/>
      <c r="AI68" s="14"/>
      <c r="AJ68" s="28"/>
    </row>
    <row r="69" spans="1:36" s="9" customFormat="1" ht="135" customHeight="1">
      <c r="A69" s="213"/>
      <c r="B69" s="211"/>
      <c r="C69" s="141"/>
      <c r="D69" s="48" t="s">
        <v>321</v>
      </c>
      <c r="E69" s="48" t="s">
        <v>299</v>
      </c>
      <c r="F69" s="14" t="s">
        <v>323</v>
      </c>
      <c r="G69" s="14" t="s">
        <v>196</v>
      </c>
      <c r="H69" s="14" t="s">
        <v>438</v>
      </c>
      <c r="I69" s="14"/>
      <c r="J69" s="14"/>
      <c r="K69" s="14"/>
      <c r="L69" s="14"/>
      <c r="M69" s="14"/>
      <c r="N69" s="14"/>
      <c r="O69" s="126"/>
      <c r="P69" s="133"/>
      <c r="Q69" s="14"/>
      <c r="R69" s="14"/>
      <c r="S69" s="14"/>
      <c r="T69" s="14"/>
      <c r="U69" s="65"/>
      <c r="V69" s="14"/>
      <c r="W69" s="14"/>
      <c r="X69" s="14"/>
      <c r="Y69" s="14"/>
      <c r="Z69" s="14"/>
      <c r="AA69" s="14"/>
      <c r="AB69" s="14"/>
      <c r="AC69" s="14"/>
      <c r="AD69" s="14"/>
      <c r="AE69" s="14"/>
      <c r="AF69" s="14"/>
      <c r="AG69" s="14"/>
      <c r="AH69" s="14"/>
      <c r="AI69" s="14"/>
      <c r="AJ69" s="28"/>
    </row>
    <row r="70" spans="1:36" s="9" customFormat="1" ht="68.25" customHeight="1">
      <c r="A70" s="213"/>
      <c r="B70" s="209" t="s">
        <v>513</v>
      </c>
      <c r="C70" s="139" t="s">
        <v>269</v>
      </c>
      <c r="D70" s="48" t="s">
        <v>314</v>
      </c>
      <c r="E70" s="14" t="s">
        <v>356</v>
      </c>
      <c r="F70" s="14" t="s">
        <v>355</v>
      </c>
      <c r="G70" s="14" t="s">
        <v>164</v>
      </c>
      <c r="H70" s="14" t="s">
        <v>351</v>
      </c>
      <c r="I70" s="14"/>
      <c r="J70" s="14"/>
      <c r="K70" s="14"/>
      <c r="L70" s="14"/>
      <c r="M70" s="14"/>
      <c r="N70" s="14"/>
      <c r="O70" s="126"/>
      <c r="P70" s="133"/>
      <c r="Q70" s="14"/>
      <c r="R70" s="14"/>
      <c r="S70" s="14"/>
      <c r="T70" s="14"/>
      <c r="U70" s="65"/>
      <c r="V70" s="14"/>
      <c r="W70" s="14"/>
      <c r="X70" s="14"/>
      <c r="Y70" s="14"/>
      <c r="Z70" s="14"/>
      <c r="AA70" s="14"/>
      <c r="AB70" s="14"/>
      <c r="AC70" s="14"/>
      <c r="AD70" s="14"/>
      <c r="AE70" s="14"/>
      <c r="AF70" s="14"/>
      <c r="AG70" s="14"/>
      <c r="AH70" s="14"/>
      <c r="AI70" s="14"/>
      <c r="AJ70" s="28"/>
    </row>
    <row r="71" spans="1:36" s="9" customFormat="1" ht="101.25" customHeight="1">
      <c r="A71" s="213"/>
      <c r="B71" s="210"/>
      <c r="C71" s="140"/>
      <c r="D71" s="48" t="s">
        <v>313</v>
      </c>
      <c r="E71" s="14" t="s">
        <v>319</v>
      </c>
      <c r="F71" s="14" t="s">
        <v>281</v>
      </c>
      <c r="G71" s="14" t="s">
        <v>325</v>
      </c>
      <c r="H71" s="14" t="s">
        <v>351</v>
      </c>
      <c r="I71" s="14"/>
      <c r="J71" s="14"/>
      <c r="K71" s="14"/>
      <c r="L71" s="14"/>
      <c r="M71" s="14"/>
      <c r="N71" s="14"/>
      <c r="O71" s="126"/>
      <c r="P71" s="133"/>
      <c r="Q71" s="14"/>
      <c r="R71" s="14"/>
      <c r="S71" s="14"/>
      <c r="T71" s="14"/>
      <c r="U71" s="65"/>
      <c r="V71" s="14"/>
      <c r="W71" s="14"/>
      <c r="X71" s="14"/>
      <c r="Y71" s="14"/>
      <c r="Z71" s="14"/>
      <c r="AA71" s="14"/>
      <c r="AB71" s="14"/>
      <c r="AC71" s="14"/>
      <c r="AD71" s="14"/>
      <c r="AE71" s="14"/>
      <c r="AF71" s="14"/>
      <c r="AG71" s="14"/>
      <c r="AH71" s="14"/>
      <c r="AI71" s="14"/>
      <c r="AJ71" s="28"/>
    </row>
    <row r="72" spans="1:36" s="9" customFormat="1" ht="101.25" customHeight="1">
      <c r="A72" s="213"/>
      <c r="B72" s="210"/>
      <c r="C72" s="140"/>
      <c r="D72" s="48" t="s">
        <v>268</v>
      </c>
      <c r="E72" s="14" t="s">
        <v>310</v>
      </c>
      <c r="F72" s="14" t="s">
        <v>309</v>
      </c>
      <c r="G72" s="14" t="s">
        <v>197</v>
      </c>
      <c r="H72" s="14" t="s">
        <v>351</v>
      </c>
      <c r="I72" s="14"/>
      <c r="J72" s="14"/>
      <c r="K72" s="14"/>
      <c r="L72" s="14"/>
      <c r="M72" s="14"/>
      <c r="N72" s="14"/>
      <c r="O72" s="134"/>
      <c r="P72" s="134"/>
      <c r="Q72" s="14"/>
      <c r="R72" s="14"/>
      <c r="S72" s="14"/>
      <c r="T72" s="14"/>
      <c r="U72" s="65"/>
      <c r="V72" s="14"/>
      <c r="W72" s="14"/>
      <c r="X72" s="14"/>
      <c r="Y72" s="14"/>
      <c r="Z72" s="14"/>
      <c r="AA72" s="14"/>
      <c r="AB72" s="14"/>
      <c r="AC72" s="14"/>
      <c r="AD72" s="14"/>
      <c r="AE72" s="14"/>
      <c r="AF72" s="14"/>
      <c r="AG72" s="14"/>
      <c r="AH72" s="14"/>
      <c r="AI72" s="14"/>
      <c r="AJ72" s="28"/>
    </row>
    <row r="73" spans="1:36" s="9" customFormat="1" ht="115.5" customHeight="1">
      <c r="A73" s="213"/>
      <c r="B73" s="211"/>
      <c r="C73" s="141"/>
      <c r="D73" s="48" t="s">
        <v>201</v>
      </c>
      <c r="E73" s="48" t="s">
        <v>176</v>
      </c>
      <c r="F73" s="14" t="s">
        <v>177</v>
      </c>
      <c r="G73" s="14" t="s">
        <v>178</v>
      </c>
      <c r="H73" s="14" t="s">
        <v>345</v>
      </c>
      <c r="I73" s="14" t="s">
        <v>179</v>
      </c>
      <c r="J73" s="14" t="s">
        <v>180</v>
      </c>
      <c r="K73" s="14">
        <v>0</v>
      </c>
      <c r="L73" s="14">
        <v>20</v>
      </c>
      <c r="M73" s="14"/>
      <c r="N73" s="64">
        <v>41334</v>
      </c>
      <c r="O73" s="135"/>
      <c r="P73" s="135"/>
      <c r="Q73" s="64"/>
      <c r="R73" s="64"/>
      <c r="S73" s="64"/>
      <c r="T73" s="14"/>
      <c r="U73" s="65" t="s">
        <v>181</v>
      </c>
      <c r="V73" s="14"/>
      <c r="W73" s="14"/>
      <c r="X73" s="14"/>
      <c r="Y73" s="14"/>
      <c r="Z73" s="14"/>
      <c r="AA73" s="14"/>
      <c r="AB73" s="14"/>
      <c r="AC73" s="14"/>
      <c r="AD73" s="14"/>
      <c r="AE73" s="14"/>
      <c r="AF73" s="14"/>
      <c r="AG73" s="14"/>
      <c r="AH73" s="14"/>
      <c r="AI73" s="14"/>
      <c r="AJ73" s="28"/>
    </row>
    <row r="74" spans="1:36" s="9" customFormat="1" ht="143.25" customHeight="1">
      <c r="A74" s="213"/>
      <c r="B74" s="209" t="s">
        <v>377</v>
      </c>
      <c r="C74" s="139" t="s">
        <v>320</v>
      </c>
      <c r="D74" s="48" t="s">
        <v>266</v>
      </c>
      <c r="E74" s="14" t="s">
        <v>311</v>
      </c>
      <c r="F74" s="14" t="s">
        <v>235</v>
      </c>
      <c r="G74" s="14" t="s">
        <v>198</v>
      </c>
      <c r="H74" s="14" t="s">
        <v>351</v>
      </c>
      <c r="I74" s="14"/>
      <c r="J74" s="14"/>
      <c r="K74" s="14"/>
      <c r="L74" s="14"/>
      <c r="M74" s="14"/>
      <c r="N74" s="14"/>
      <c r="O74" s="65"/>
      <c r="P74" s="135"/>
      <c r="Q74" s="14"/>
      <c r="R74" s="14"/>
      <c r="S74" s="14"/>
      <c r="T74" s="14"/>
      <c r="U74" s="65"/>
      <c r="V74" s="14"/>
      <c r="W74" s="14"/>
      <c r="X74" s="14"/>
      <c r="Y74" s="14"/>
      <c r="Z74" s="14"/>
      <c r="AA74" s="14"/>
      <c r="AB74" s="14"/>
      <c r="AC74" s="14"/>
      <c r="AD74" s="14"/>
      <c r="AE74" s="14"/>
      <c r="AF74" s="14"/>
      <c r="AG74" s="14"/>
      <c r="AH74" s="14"/>
      <c r="AI74" s="14"/>
      <c r="AJ74" s="28"/>
    </row>
    <row r="75" spans="1:36" s="9" customFormat="1" ht="105" customHeight="1">
      <c r="A75" s="213"/>
      <c r="B75" s="211"/>
      <c r="C75" s="141"/>
      <c r="D75" s="14" t="s">
        <v>267</v>
      </c>
      <c r="E75" s="14" t="s">
        <v>277</v>
      </c>
      <c r="F75" s="14" t="s">
        <v>279</v>
      </c>
      <c r="G75" s="14" t="s">
        <v>171</v>
      </c>
      <c r="H75" s="14" t="s">
        <v>351</v>
      </c>
      <c r="I75" s="14"/>
      <c r="J75" s="14"/>
      <c r="K75" s="14"/>
      <c r="L75" s="14"/>
      <c r="M75" s="14"/>
      <c r="N75" s="14"/>
      <c r="O75" s="127"/>
      <c r="P75" s="134"/>
      <c r="Q75" s="14"/>
      <c r="R75" s="14"/>
      <c r="S75" s="14"/>
      <c r="T75" s="14"/>
      <c r="U75" s="65"/>
      <c r="V75" s="14"/>
      <c r="W75" s="14"/>
      <c r="X75" s="14"/>
      <c r="Y75" s="14"/>
      <c r="Z75" s="14"/>
      <c r="AA75" s="14"/>
      <c r="AB75" s="14"/>
      <c r="AC75" s="14"/>
      <c r="AD75" s="14"/>
      <c r="AE75" s="14"/>
      <c r="AF75" s="14"/>
      <c r="AG75" s="14"/>
      <c r="AH75" s="14"/>
      <c r="AI75" s="14"/>
      <c r="AJ75" s="28"/>
    </row>
    <row r="76" spans="1:36" s="9" customFormat="1" ht="101.25" customHeight="1">
      <c r="A76" s="213"/>
      <c r="B76" s="209" t="s">
        <v>354</v>
      </c>
      <c r="C76" s="139" t="s">
        <v>329</v>
      </c>
      <c r="D76" s="236" t="s">
        <v>330</v>
      </c>
      <c r="E76" s="122" t="s">
        <v>307</v>
      </c>
      <c r="F76" s="14" t="s">
        <v>278</v>
      </c>
      <c r="G76" s="14" t="s">
        <v>304</v>
      </c>
      <c r="H76" s="14" t="s">
        <v>351</v>
      </c>
      <c r="I76" s="14"/>
      <c r="J76" s="14"/>
      <c r="K76" s="14"/>
      <c r="L76" s="14"/>
      <c r="M76" s="14"/>
      <c r="N76" s="14"/>
      <c r="O76" s="127"/>
      <c r="P76" s="127"/>
      <c r="Q76" s="14"/>
      <c r="R76" s="14"/>
      <c r="S76" s="14"/>
      <c r="T76" s="14"/>
      <c r="U76" s="65"/>
      <c r="V76" s="14"/>
      <c r="W76" s="14"/>
      <c r="X76" s="14"/>
      <c r="Y76" s="14"/>
      <c r="Z76" s="14"/>
      <c r="AA76" s="14"/>
      <c r="AB76" s="14"/>
      <c r="AC76" s="14"/>
      <c r="AD76" s="14"/>
      <c r="AE76" s="14"/>
      <c r="AF76" s="14"/>
      <c r="AG76" s="14"/>
      <c r="AH76" s="14"/>
      <c r="AI76" s="14"/>
      <c r="AJ76" s="28"/>
    </row>
    <row r="77" spans="1:36" s="9" customFormat="1" ht="94.5" customHeight="1">
      <c r="A77" s="213"/>
      <c r="B77" s="210"/>
      <c r="C77" s="140"/>
      <c r="D77" s="237"/>
      <c r="E77" s="14" t="s">
        <v>308</v>
      </c>
      <c r="F77" s="14" t="s">
        <v>331</v>
      </c>
      <c r="G77" s="14" t="s">
        <v>145</v>
      </c>
      <c r="H77" s="14" t="s">
        <v>351</v>
      </c>
      <c r="I77" s="14"/>
      <c r="J77" s="14"/>
      <c r="K77" s="14"/>
      <c r="L77" s="14"/>
      <c r="M77" s="14"/>
      <c r="N77" s="14"/>
      <c r="O77" s="132"/>
      <c r="P77" s="132"/>
      <c r="Q77" s="14"/>
      <c r="R77" s="14"/>
      <c r="S77" s="14"/>
      <c r="T77" s="14"/>
      <c r="U77" s="65"/>
      <c r="V77" s="14"/>
      <c r="W77" s="14"/>
      <c r="X77" s="14"/>
      <c r="Y77" s="14"/>
      <c r="Z77" s="14"/>
      <c r="AA77" s="14"/>
      <c r="AB77" s="14"/>
      <c r="AC77" s="14"/>
      <c r="AD77" s="14"/>
      <c r="AE77" s="14"/>
      <c r="AF77" s="14"/>
      <c r="AG77" s="14"/>
      <c r="AH77" s="14"/>
      <c r="AI77" s="14"/>
      <c r="AJ77" s="28"/>
    </row>
    <row r="78" spans="1:36" s="9" customFormat="1" ht="126" customHeight="1">
      <c r="A78" s="213"/>
      <c r="B78" s="211"/>
      <c r="C78" s="24" t="s">
        <v>577</v>
      </c>
      <c r="D78" s="14" t="s">
        <v>326</v>
      </c>
      <c r="E78" s="14" t="s">
        <v>327</v>
      </c>
      <c r="F78" s="14" t="s">
        <v>328</v>
      </c>
      <c r="G78" s="14" t="s">
        <v>182</v>
      </c>
      <c r="H78" s="14" t="s">
        <v>345</v>
      </c>
      <c r="I78" s="14" t="s">
        <v>172</v>
      </c>
      <c r="J78" s="14" t="s">
        <v>200</v>
      </c>
      <c r="K78" s="14">
        <v>0</v>
      </c>
      <c r="L78" s="14">
        <v>1</v>
      </c>
      <c r="M78" s="14"/>
      <c r="N78" s="64">
        <v>41122</v>
      </c>
      <c r="O78" s="116"/>
      <c r="P78" s="116"/>
      <c r="Q78" s="112"/>
      <c r="R78" s="112"/>
      <c r="S78" s="112"/>
      <c r="T78" s="49" t="s">
        <v>445</v>
      </c>
      <c r="U78" s="74">
        <f>+AH78</f>
        <v>40000000</v>
      </c>
      <c r="V78" s="73">
        <v>0</v>
      </c>
      <c r="W78" s="73">
        <v>0</v>
      </c>
      <c r="X78" s="73">
        <v>0</v>
      </c>
      <c r="Y78" s="73">
        <v>40000000</v>
      </c>
      <c r="Z78" s="73">
        <v>0</v>
      </c>
      <c r="AA78" s="73">
        <v>0</v>
      </c>
      <c r="AB78" s="73">
        <v>0</v>
      </c>
      <c r="AC78" s="73">
        <v>0</v>
      </c>
      <c r="AD78" s="73">
        <v>0</v>
      </c>
      <c r="AE78" s="73">
        <v>0</v>
      </c>
      <c r="AF78" s="73">
        <v>0</v>
      </c>
      <c r="AG78" s="74">
        <f>+U78+X78+AA78+AD78</f>
        <v>40000000</v>
      </c>
      <c r="AH78" s="74">
        <f>+V78+Y78+AB78+AE78</f>
        <v>40000000</v>
      </c>
      <c r="AI78" s="73">
        <f>+W78+Z78+AC78+AF78</f>
        <v>0</v>
      </c>
      <c r="AJ78" s="73">
        <f>+X78+AA78+AD78+AG78</f>
        <v>40000000</v>
      </c>
    </row>
    <row r="79" spans="5:6" ht="12.75">
      <c r="E79" s="12"/>
      <c r="F79" s="12"/>
    </row>
    <row r="80" spans="1:6" ht="15.75">
      <c r="A80" s="44" t="s">
        <v>401</v>
      </c>
      <c r="B80" s="45"/>
      <c r="C80" s="46"/>
      <c r="D80" s="44"/>
      <c r="E80" s="47"/>
      <c r="F80" s="60"/>
    </row>
    <row r="81" spans="1:6" ht="15.75">
      <c r="A81" s="44" t="s">
        <v>402</v>
      </c>
      <c r="B81" s="45"/>
      <c r="C81" s="46"/>
      <c r="D81" s="44"/>
      <c r="E81" s="47"/>
      <c r="F81" s="60"/>
    </row>
    <row r="82" spans="1:6" ht="15.75">
      <c r="A82" s="44" t="s">
        <v>403</v>
      </c>
      <c r="B82" s="45"/>
      <c r="C82" s="46"/>
      <c r="D82" s="44"/>
      <c r="E82" s="47"/>
      <c r="F82" s="60"/>
    </row>
    <row r="83" spans="1:6" ht="15.75">
      <c r="A83" s="44" t="s">
        <v>404</v>
      </c>
      <c r="B83" s="45"/>
      <c r="C83" s="46"/>
      <c r="D83" s="44"/>
      <c r="E83" s="47"/>
      <c r="F83" s="60"/>
    </row>
    <row r="84" spans="1:6" ht="15.75">
      <c r="A84" s="44" t="s">
        <v>405</v>
      </c>
      <c r="B84" s="45"/>
      <c r="C84" s="46"/>
      <c r="D84" s="44"/>
      <c r="E84" s="47"/>
      <c r="F84" s="60"/>
    </row>
    <row r="85" spans="1:6" ht="12.75">
      <c r="A85" s="44" t="s">
        <v>371</v>
      </c>
      <c r="E85" s="12"/>
      <c r="F85" s="60"/>
    </row>
    <row r="86" spans="5:6" ht="12.75">
      <c r="E86" s="12"/>
      <c r="F86" s="60"/>
    </row>
    <row r="87" spans="5:6" ht="12.75">
      <c r="E87" s="12"/>
      <c r="F87" s="60"/>
    </row>
    <row r="88" spans="5:6" ht="12.75">
      <c r="E88" s="12"/>
      <c r="F88" s="60"/>
    </row>
    <row r="89" spans="5:6" ht="12.75">
      <c r="E89" s="12"/>
      <c r="F89" s="60"/>
    </row>
    <row r="90" spans="5:6" ht="12.75">
      <c r="E90" s="12"/>
      <c r="F90" s="60"/>
    </row>
    <row r="91" spans="5:6" ht="12.75">
      <c r="E91" s="12"/>
      <c r="F91" s="60"/>
    </row>
    <row r="92" spans="5:6" ht="12.75">
      <c r="E92" s="12"/>
      <c r="F92" s="60"/>
    </row>
    <row r="93" spans="5:6" ht="12.75">
      <c r="E93" s="12"/>
      <c r="F93" s="60"/>
    </row>
    <row r="94" spans="5:6" ht="12.75">
      <c r="E94" s="12"/>
      <c r="F94" s="60"/>
    </row>
    <row r="95" spans="5:6" ht="12.75">
      <c r="E95" s="12"/>
      <c r="F95" s="60"/>
    </row>
    <row r="96" spans="5:6" ht="12.75">
      <c r="E96" s="12"/>
      <c r="F96" s="60"/>
    </row>
    <row r="97" spans="5:6" ht="12.75">
      <c r="E97" s="12"/>
      <c r="F97" s="60"/>
    </row>
    <row r="98" spans="5:6" ht="12.75">
      <c r="E98" s="12"/>
      <c r="F98" s="60"/>
    </row>
    <row r="99" spans="5:6" ht="12.75">
      <c r="E99" s="12"/>
      <c r="F99" s="60"/>
    </row>
    <row r="100" spans="5:6" ht="12.75">
      <c r="E100" s="12"/>
      <c r="F100" s="60"/>
    </row>
    <row r="101" spans="5:6" ht="12.75">
      <c r="E101" s="12"/>
      <c r="F101" s="60"/>
    </row>
    <row r="102" spans="5:6" ht="12.75">
      <c r="E102" s="12"/>
      <c r="F102" s="60"/>
    </row>
    <row r="103" spans="5:6" ht="12.75">
      <c r="E103" s="12"/>
      <c r="F103" s="60"/>
    </row>
    <row r="104" spans="5:6" ht="12.75">
      <c r="E104" s="12"/>
      <c r="F104" s="60"/>
    </row>
    <row r="105" ht="14.25">
      <c r="F105" s="61"/>
    </row>
    <row r="106" ht="14.25">
      <c r="F106" s="61"/>
    </row>
    <row r="107" ht="14.25">
      <c r="F107" s="61"/>
    </row>
    <row r="108" ht="14.25">
      <c r="F108" s="61"/>
    </row>
    <row r="109" ht="14.25">
      <c r="F109" s="61"/>
    </row>
    <row r="110" ht="14.25">
      <c r="F110" s="61"/>
    </row>
    <row r="111" ht="14.25">
      <c r="F111" s="61"/>
    </row>
    <row r="112" ht="14.25">
      <c r="F112" s="61"/>
    </row>
    <row r="113" ht="14.25">
      <c r="F113" s="61"/>
    </row>
    <row r="114" ht="14.25">
      <c r="F114" s="61"/>
    </row>
    <row r="115" ht="14.25">
      <c r="F115" s="61"/>
    </row>
    <row r="116" ht="14.25">
      <c r="F116" s="61"/>
    </row>
    <row r="117" ht="14.25">
      <c r="F117" s="61"/>
    </row>
    <row r="118" ht="14.25">
      <c r="F118" s="61"/>
    </row>
    <row r="119" ht="14.25">
      <c r="F119" s="61"/>
    </row>
    <row r="120" ht="14.25">
      <c r="F120" s="61"/>
    </row>
    <row r="121" ht="14.25">
      <c r="F121" s="61"/>
    </row>
    <row r="122" ht="14.25">
      <c r="F122" s="61"/>
    </row>
    <row r="123" ht="14.25">
      <c r="F123" s="61"/>
    </row>
    <row r="124" ht="14.25">
      <c r="F124" s="61"/>
    </row>
    <row r="125" ht="14.25">
      <c r="F125" s="61"/>
    </row>
    <row r="126" ht="14.25">
      <c r="F126" s="61"/>
    </row>
    <row r="127" ht="14.25">
      <c r="F127" s="61"/>
    </row>
    <row r="128" ht="14.25">
      <c r="F128" s="61"/>
    </row>
    <row r="129" ht="14.25">
      <c r="F129" s="61"/>
    </row>
    <row r="130" ht="14.25">
      <c r="F130" s="61"/>
    </row>
    <row r="131" ht="14.25">
      <c r="F131" s="61"/>
    </row>
    <row r="132" ht="14.25">
      <c r="F132" s="61"/>
    </row>
    <row r="133" ht="14.25">
      <c r="F133" s="61"/>
    </row>
    <row r="134" ht="14.25">
      <c r="F134" s="61"/>
    </row>
    <row r="135" ht="14.25">
      <c r="F135" s="61"/>
    </row>
    <row r="136" ht="14.25">
      <c r="F136" s="61"/>
    </row>
    <row r="137" ht="14.25">
      <c r="F137" s="61"/>
    </row>
    <row r="138" ht="14.25">
      <c r="F138" s="61"/>
    </row>
    <row r="139" ht="14.25">
      <c r="F139" s="61"/>
    </row>
    <row r="140" ht="14.25">
      <c r="F140" s="61"/>
    </row>
  </sheetData>
  <sheetProtection/>
  <mergeCells count="70">
    <mergeCell ref="C31:C32"/>
    <mergeCell ref="C33:C34"/>
    <mergeCell ref="B62:B66"/>
    <mergeCell ref="C62:C64"/>
    <mergeCell ref="C66:C69"/>
    <mergeCell ref="B67:B69"/>
    <mergeCell ref="B25:B29"/>
    <mergeCell ref="C55:C58"/>
    <mergeCell ref="C53:C54"/>
    <mergeCell ref="B31:B41"/>
    <mergeCell ref="C40:C41"/>
    <mergeCell ref="C38:C39"/>
    <mergeCell ref="C26:C29"/>
    <mergeCell ref="D62:D63"/>
    <mergeCell ref="B76:B78"/>
    <mergeCell ref="D76:D77"/>
    <mergeCell ref="C76:C77"/>
    <mergeCell ref="D67:D68"/>
    <mergeCell ref="C70:C73"/>
    <mergeCell ref="B74:B75"/>
    <mergeCell ref="B70:B73"/>
    <mergeCell ref="C74:C75"/>
    <mergeCell ref="M14:M15"/>
    <mergeCell ref="Q14:S15"/>
    <mergeCell ref="C14:C15"/>
    <mergeCell ref="B14:B15"/>
    <mergeCell ref="C22:C24"/>
    <mergeCell ref="B16:B24"/>
    <mergeCell ref="D14:D15"/>
    <mergeCell ref="C19:C21"/>
    <mergeCell ref="E1:AJ1"/>
    <mergeCell ref="E2:AJ2"/>
    <mergeCell ref="G5:AJ5"/>
    <mergeCell ref="G6:AJ6"/>
    <mergeCell ref="G7:AJ7"/>
    <mergeCell ref="G8:AJ8"/>
    <mergeCell ref="A5:E5"/>
    <mergeCell ref="A6:E6"/>
    <mergeCell ref="A4:AJ4"/>
    <mergeCell ref="A7:E7"/>
    <mergeCell ref="AH14:AJ14"/>
    <mergeCell ref="G9:AJ9"/>
    <mergeCell ref="G10:AJ10"/>
    <mergeCell ref="G12:AJ12"/>
    <mergeCell ref="U14:U15"/>
    <mergeCell ref="J14:J15"/>
    <mergeCell ref="I14:I15"/>
    <mergeCell ref="AE14:AG14"/>
    <mergeCell ref="V14:X14"/>
    <mergeCell ref="Y14:AA14"/>
    <mergeCell ref="AB14:AD14"/>
    <mergeCell ref="D49:D50"/>
    <mergeCell ref="N14:N15"/>
    <mergeCell ref="D44:D47"/>
    <mergeCell ref="D55:D56"/>
    <mergeCell ref="F44:F47"/>
    <mergeCell ref="G14:G15"/>
    <mergeCell ref="E14:E15"/>
    <mergeCell ref="T14:T15"/>
    <mergeCell ref="K14:L14"/>
    <mergeCell ref="A14:A15"/>
    <mergeCell ref="C42:C48"/>
    <mergeCell ref="B42:B54"/>
    <mergeCell ref="A62:A78"/>
    <mergeCell ref="H14:H15"/>
    <mergeCell ref="C59:C60"/>
    <mergeCell ref="A16:A61"/>
    <mergeCell ref="B55:B61"/>
    <mergeCell ref="C36:C37"/>
    <mergeCell ref="F14:F15"/>
  </mergeCells>
  <printOptions/>
  <pageMargins left="0.42" right="0.3" top="0.37" bottom="0.5511811023622047" header="0" footer="0.35433070866141736"/>
  <pageSetup orientation="landscape" paperSize="5" scale="70"/>
  <headerFooter alignWithMargins="0">
    <oddFooter>&amp;CPágina &amp;P</oddFooter>
  </headerFooter>
</worksheet>
</file>

<file path=xl/worksheets/sheet4.xml><?xml version="1.0" encoding="utf-8"?>
<worksheet xmlns="http://schemas.openxmlformats.org/spreadsheetml/2006/main" xmlns:r="http://schemas.openxmlformats.org/officeDocument/2006/relationships">
  <dimension ref="A1:AE14"/>
  <sheetViews>
    <sheetView tabSelected="1" zoomScalePageLayoutView="0" workbookViewId="0" topLeftCell="E1">
      <selection activeCell="P10" sqref="P1:P16384"/>
    </sheetView>
  </sheetViews>
  <sheetFormatPr defaultColWidth="10.8515625" defaultRowHeight="12.75"/>
  <cols>
    <col min="1" max="1" width="10.8515625" style="105" customWidth="1"/>
    <col min="2" max="2" width="19.8515625" style="105" customWidth="1"/>
    <col min="3" max="3" width="16.28125" style="105" customWidth="1"/>
    <col min="4" max="4" width="16.140625" style="105" customWidth="1"/>
    <col min="5" max="5" width="19.28125" style="105" customWidth="1"/>
    <col min="6" max="6" width="18.421875" style="105" customWidth="1"/>
    <col min="7" max="7" width="18.28125" style="105" customWidth="1"/>
    <col min="8" max="8" width="16.00390625" style="105" customWidth="1"/>
    <col min="9" max="9" width="13.421875" style="105" customWidth="1"/>
    <col min="10" max="10" width="13.140625" style="105" customWidth="1"/>
    <col min="11" max="15" width="10.8515625" style="105" customWidth="1"/>
    <col min="16" max="16" width="11.421875" style="105" customWidth="1"/>
    <col min="17" max="16384" width="10.8515625" style="105" customWidth="1"/>
  </cols>
  <sheetData>
    <row r="1" spans="1:31" ht="23.25" thickBot="1">
      <c r="A1" s="180" t="s">
        <v>152</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2"/>
    </row>
    <row r="2" spans="1:31" ht="15.75">
      <c r="A2" s="183" t="s">
        <v>539</v>
      </c>
      <c r="B2" s="184"/>
      <c r="C2" s="184"/>
      <c r="D2" s="184"/>
      <c r="E2" s="185"/>
      <c r="F2" s="71" t="s">
        <v>539</v>
      </c>
      <c r="G2" s="186" t="s">
        <v>538</v>
      </c>
      <c r="H2" s="186"/>
      <c r="I2" s="186"/>
      <c r="J2" s="186"/>
      <c r="K2" s="186"/>
      <c r="L2" s="186"/>
      <c r="M2" s="186"/>
      <c r="N2" s="186"/>
      <c r="O2" s="186"/>
      <c r="P2" s="186"/>
      <c r="Q2" s="186"/>
      <c r="R2" s="186"/>
      <c r="S2" s="186"/>
      <c r="T2" s="186"/>
      <c r="U2" s="186"/>
      <c r="V2" s="186"/>
      <c r="W2" s="186"/>
      <c r="X2" s="186"/>
      <c r="Y2" s="186"/>
      <c r="Z2" s="186"/>
      <c r="AA2" s="186"/>
      <c r="AB2" s="186"/>
      <c r="AC2" s="186"/>
      <c r="AD2" s="186"/>
      <c r="AE2" s="186"/>
    </row>
    <row r="3" spans="1:31" ht="18">
      <c r="A3" s="187" t="s">
        <v>528</v>
      </c>
      <c r="B3" s="188"/>
      <c r="C3" s="188"/>
      <c r="D3" s="188"/>
      <c r="E3" s="189"/>
      <c r="F3" s="72" t="s">
        <v>528</v>
      </c>
      <c r="G3" s="190" t="s">
        <v>183</v>
      </c>
      <c r="H3" s="190"/>
      <c r="I3" s="190"/>
      <c r="J3" s="190"/>
      <c r="K3" s="190"/>
      <c r="L3" s="190"/>
      <c r="M3" s="190"/>
      <c r="N3" s="190"/>
      <c r="O3" s="190"/>
      <c r="P3" s="190"/>
      <c r="Q3" s="190"/>
      <c r="R3" s="190"/>
      <c r="S3" s="190"/>
      <c r="T3" s="190"/>
      <c r="U3" s="190"/>
      <c r="V3" s="190"/>
      <c r="W3" s="190"/>
      <c r="X3" s="190"/>
      <c r="Y3" s="190"/>
      <c r="Z3" s="190"/>
      <c r="AA3" s="190"/>
      <c r="AB3" s="190"/>
      <c r="AC3" s="190"/>
      <c r="AD3" s="190"/>
      <c r="AE3" s="190"/>
    </row>
    <row r="4" spans="1:31" ht="18.75" thickBot="1">
      <c r="A4" s="197" t="s">
        <v>601</v>
      </c>
      <c r="B4" s="198"/>
      <c r="C4" s="198"/>
      <c r="D4" s="198"/>
      <c r="E4" s="199"/>
      <c r="F4" s="5" t="s">
        <v>601</v>
      </c>
      <c r="G4" s="190" t="s">
        <v>540</v>
      </c>
      <c r="H4" s="190"/>
      <c r="I4" s="190"/>
      <c r="J4" s="190"/>
      <c r="K4" s="190"/>
      <c r="L4" s="190"/>
      <c r="M4" s="190"/>
      <c r="N4" s="190"/>
      <c r="O4" s="190"/>
      <c r="P4" s="190"/>
      <c r="Q4" s="190"/>
      <c r="R4" s="190"/>
      <c r="S4" s="190"/>
      <c r="T4" s="190"/>
      <c r="U4" s="190"/>
      <c r="V4" s="190"/>
      <c r="W4" s="190"/>
      <c r="X4" s="190"/>
      <c r="Y4" s="190"/>
      <c r="Z4" s="190"/>
      <c r="AA4" s="190"/>
      <c r="AB4" s="190"/>
      <c r="AC4" s="190"/>
      <c r="AD4" s="190"/>
      <c r="AE4" s="190"/>
    </row>
    <row r="5" spans="1:31" ht="18">
      <c r="A5" s="1"/>
      <c r="B5" s="38"/>
      <c r="C5" s="16"/>
      <c r="D5" s="1"/>
      <c r="E5" s="41" t="s">
        <v>398</v>
      </c>
      <c r="F5" s="4" t="s">
        <v>533</v>
      </c>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row>
    <row r="6" spans="1:31" ht="15">
      <c r="A6" s="1"/>
      <c r="B6" s="38"/>
      <c r="C6" s="16"/>
      <c r="D6" s="1"/>
      <c r="E6" s="40" t="s">
        <v>597</v>
      </c>
      <c r="F6" s="5" t="s">
        <v>399</v>
      </c>
      <c r="G6" s="147"/>
      <c r="H6" s="148"/>
      <c r="I6" s="148"/>
      <c r="J6" s="148"/>
      <c r="K6" s="148"/>
      <c r="L6" s="148"/>
      <c r="M6" s="148"/>
      <c r="N6" s="148"/>
      <c r="O6" s="148"/>
      <c r="P6" s="148"/>
      <c r="Q6" s="148"/>
      <c r="R6" s="148"/>
      <c r="S6" s="148"/>
      <c r="T6" s="148"/>
      <c r="U6" s="148"/>
      <c r="V6" s="148"/>
      <c r="W6" s="148"/>
      <c r="X6" s="148"/>
      <c r="Y6" s="148"/>
      <c r="Z6" s="148"/>
      <c r="AA6" s="148"/>
      <c r="AB6" s="148"/>
      <c r="AC6" s="148"/>
      <c r="AD6" s="148"/>
      <c r="AE6" s="149"/>
    </row>
    <row r="7" spans="1:31" ht="15">
      <c r="A7" s="1"/>
      <c r="B7" s="38"/>
      <c r="C7" s="16"/>
      <c r="D7" s="1"/>
      <c r="E7" s="161" t="s">
        <v>598</v>
      </c>
      <c r="F7" s="172" t="s">
        <v>400</v>
      </c>
      <c r="G7" s="150"/>
      <c r="H7" s="151"/>
      <c r="I7" s="151"/>
      <c r="J7" s="151"/>
      <c r="K7" s="151"/>
      <c r="L7" s="151"/>
      <c r="M7" s="151"/>
      <c r="N7" s="151"/>
      <c r="O7" s="151"/>
      <c r="P7" s="151"/>
      <c r="Q7" s="151"/>
      <c r="R7" s="151"/>
      <c r="S7" s="151"/>
      <c r="T7" s="151"/>
      <c r="U7" s="151"/>
      <c r="V7" s="151"/>
      <c r="W7" s="151"/>
      <c r="X7" s="151"/>
      <c r="Y7" s="151"/>
      <c r="Z7" s="151"/>
      <c r="AA7" s="151"/>
      <c r="AB7" s="151"/>
      <c r="AC7" s="151"/>
      <c r="AD7" s="151"/>
      <c r="AE7" s="152"/>
    </row>
    <row r="8" spans="1:31" ht="15">
      <c r="A8" s="1"/>
      <c r="B8" s="38"/>
      <c r="C8" s="16"/>
      <c r="D8" s="1"/>
      <c r="E8" s="162"/>
      <c r="F8" s="173"/>
      <c r="G8" s="177"/>
      <c r="H8" s="178"/>
      <c r="I8" s="178"/>
      <c r="J8" s="178"/>
      <c r="K8" s="178"/>
      <c r="L8" s="178"/>
      <c r="M8" s="178"/>
      <c r="N8" s="178"/>
      <c r="O8" s="178"/>
      <c r="P8" s="178"/>
      <c r="Q8" s="178"/>
      <c r="R8" s="178"/>
      <c r="S8" s="178"/>
      <c r="T8" s="178"/>
      <c r="U8" s="178"/>
      <c r="V8" s="178"/>
      <c r="W8" s="178"/>
      <c r="X8" s="178"/>
      <c r="Y8" s="178"/>
      <c r="Z8" s="178"/>
      <c r="AA8" s="178"/>
      <c r="AB8" s="178"/>
      <c r="AC8" s="178"/>
      <c r="AD8" s="178"/>
      <c r="AE8" s="179"/>
    </row>
    <row r="9" spans="1:31" ht="15">
      <c r="A9" s="1"/>
      <c r="B9" s="38"/>
      <c r="C9" s="16"/>
      <c r="D9" s="1"/>
      <c r="E9" s="163"/>
      <c r="F9" s="174"/>
      <c r="G9" s="147"/>
      <c r="H9" s="170"/>
      <c r="I9" s="170"/>
      <c r="J9" s="170"/>
      <c r="K9" s="170"/>
      <c r="L9" s="170"/>
      <c r="M9" s="170"/>
      <c r="N9" s="170"/>
      <c r="O9" s="170"/>
      <c r="P9" s="170"/>
      <c r="Q9" s="170"/>
      <c r="R9" s="170"/>
      <c r="S9" s="170"/>
      <c r="T9" s="170"/>
      <c r="U9" s="170"/>
      <c r="V9" s="170"/>
      <c r="W9" s="170"/>
      <c r="X9" s="170"/>
      <c r="Y9" s="170"/>
      <c r="Z9" s="170"/>
      <c r="AA9" s="170"/>
      <c r="AB9" s="170"/>
      <c r="AC9" s="170"/>
      <c r="AD9" s="170"/>
      <c r="AE9" s="171"/>
    </row>
    <row r="10" spans="1:31" ht="15.75" thickBot="1">
      <c r="A10" s="1"/>
      <c r="B10" s="38"/>
      <c r="C10" s="17"/>
      <c r="D10" s="39"/>
      <c r="E10" s="57" t="s">
        <v>347</v>
      </c>
      <c r="F10" s="58" t="s">
        <v>347</v>
      </c>
      <c r="G10" s="59"/>
      <c r="H10" s="8"/>
      <c r="I10" s="8"/>
      <c r="J10" s="56"/>
      <c r="K10" s="78"/>
      <c r="L10" s="78"/>
      <c r="M10" s="8"/>
      <c r="N10" s="78"/>
      <c r="O10" s="8"/>
      <c r="Q10" s="8"/>
      <c r="R10" s="8"/>
      <c r="S10" s="8"/>
      <c r="T10" s="8"/>
      <c r="U10" s="8"/>
      <c r="V10" s="8"/>
      <c r="W10" s="8"/>
      <c r="X10" s="8"/>
      <c r="Y10" s="8"/>
      <c r="Z10" s="8"/>
      <c r="AA10" s="8"/>
      <c r="AB10" s="8"/>
      <c r="AC10" s="8"/>
      <c r="AD10" s="8"/>
      <c r="AE10" s="8"/>
    </row>
    <row r="11" spans="1:31" ht="15.75">
      <c r="A11" s="193" t="s">
        <v>557</v>
      </c>
      <c r="B11" s="191" t="s">
        <v>624</v>
      </c>
      <c r="C11" s="191" t="s">
        <v>601</v>
      </c>
      <c r="D11" s="193" t="s">
        <v>556</v>
      </c>
      <c r="E11" s="153" t="s">
        <v>593</v>
      </c>
      <c r="F11" s="153" t="s">
        <v>546</v>
      </c>
      <c r="G11" s="159" t="s">
        <v>527</v>
      </c>
      <c r="H11" s="168" t="s">
        <v>594</v>
      </c>
      <c r="I11" s="166" t="s">
        <v>529</v>
      </c>
      <c r="J11" s="166" t="s">
        <v>537</v>
      </c>
      <c r="K11" s="155" t="s">
        <v>530</v>
      </c>
      <c r="L11" s="156"/>
      <c r="M11" s="157" t="s">
        <v>595</v>
      </c>
      <c r="N11" s="157" t="s">
        <v>596</v>
      </c>
      <c r="O11" s="168" t="s">
        <v>547</v>
      </c>
      <c r="P11" s="175" t="s">
        <v>534</v>
      </c>
      <c r="Q11" s="164" t="s">
        <v>541</v>
      </c>
      <c r="R11" s="164"/>
      <c r="S11" s="164"/>
      <c r="T11" s="164" t="s">
        <v>543</v>
      </c>
      <c r="U11" s="164"/>
      <c r="V11" s="164"/>
      <c r="W11" s="164" t="s">
        <v>544</v>
      </c>
      <c r="X11" s="164"/>
      <c r="Y11" s="164"/>
      <c r="Z11" s="164" t="s">
        <v>545</v>
      </c>
      <c r="AA11" s="164"/>
      <c r="AB11" s="164"/>
      <c r="AC11" s="164" t="s">
        <v>542</v>
      </c>
      <c r="AD11" s="164"/>
      <c r="AE11" s="165"/>
    </row>
    <row r="12" spans="1:31" ht="79.5" thickBot="1">
      <c r="A12" s="205"/>
      <c r="B12" s="250"/>
      <c r="C12" s="250"/>
      <c r="D12" s="205"/>
      <c r="E12" s="251"/>
      <c r="F12" s="251"/>
      <c r="G12" s="248"/>
      <c r="H12" s="246"/>
      <c r="I12" s="249"/>
      <c r="J12" s="249"/>
      <c r="K12" s="80" t="s">
        <v>531</v>
      </c>
      <c r="L12" s="80" t="s">
        <v>532</v>
      </c>
      <c r="M12" s="245"/>
      <c r="N12" s="245"/>
      <c r="O12" s="246"/>
      <c r="P12" s="247"/>
      <c r="Q12" s="81" t="s">
        <v>600</v>
      </c>
      <c r="R12" s="82" t="s">
        <v>555</v>
      </c>
      <c r="S12" s="82" t="s">
        <v>535</v>
      </c>
      <c r="T12" s="82" t="s">
        <v>600</v>
      </c>
      <c r="U12" s="82" t="s">
        <v>555</v>
      </c>
      <c r="V12" s="82" t="s">
        <v>535</v>
      </c>
      <c r="W12" s="82" t="s">
        <v>600</v>
      </c>
      <c r="X12" s="82" t="s">
        <v>536</v>
      </c>
      <c r="Y12" s="82" t="s">
        <v>535</v>
      </c>
      <c r="Z12" s="82" t="s">
        <v>600</v>
      </c>
      <c r="AA12" s="82" t="s">
        <v>536</v>
      </c>
      <c r="AB12" s="82" t="s">
        <v>535</v>
      </c>
      <c r="AC12" s="82" t="s">
        <v>600</v>
      </c>
      <c r="AD12" s="82" t="s">
        <v>536</v>
      </c>
      <c r="AE12" s="84" t="s">
        <v>535</v>
      </c>
    </row>
    <row r="13" spans="1:31" ht="128.25" thickBot="1">
      <c r="A13" s="241"/>
      <c r="B13" s="238"/>
      <c r="C13" s="238" t="s">
        <v>63</v>
      </c>
      <c r="D13" s="235" t="s">
        <v>121</v>
      </c>
      <c r="E13" s="26" t="s">
        <v>153</v>
      </c>
      <c r="F13" s="26" t="s">
        <v>54</v>
      </c>
      <c r="G13" s="26" t="s">
        <v>56</v>
      </c>
      <c r="H13" s="26" t="s">
        <v>58</v>
      </c>
      <c r="I13" s="26" t="s">
        <v>19</v>
      </c>
      <c r="J13" s="26" t="s">
        <v>20</v>
      </c>
      <c r="K13" s="85"/>
      <c r="L13" s="85"/>
      <c r="M13" s="26"/>
      <c r="N13" s="85"/>
      <c r="O13" s="26"/>
      <c r="P13" s="109"/>
      <c r="Q13" s="26"/>
      <c r="R13" s="26"/>
      <c r="S13" s="26"/>
      <c r="T13" s="26"/>
      <c r="U13" s="26"/>
      <c r="V13" s="26"/>
      <c r="W13" s="26"/>
      <c r="X13" s="26"/>
      <c r="Y13" s="26"/>
      <c r="Z13" s="26"/>
      <c r="AA13" s="26"/>
      <c r="AB13" s="26"/>
      <c r="AC13" s="26"/>
      <c r="AD13" s="26"/>
      <c r="AE13" s="27"/>
    </row>
    <row r="14" spans="1:31" ht="108.75" customHeight="1" thickBot="1">
      <c r="A14" s="242"/>
      <c r="B14" s="243"/>
      <c r="C14" s="243"/>
      <c r="D14" s="244"/>
      <c r="E14" s="86" t="s">
        <v>154</v>
      </c>
      <c r="F14" s="69" t="s">
        <v>55</v>
      </c>
      <c r="G14" s="87" t="s">
        <v>57</v>
      </c>
      <c r="H14" s="26" t="s">
        <v>58</v>
      </c>
      <c r="I14" s="69" t="s">
        <v>61</v>
      </c>
      <c r="J14" s="69" t="s">
        <v>62</v>
      </c>
      <c r="K14" s="88"/>
      <c r="L14" s="88"/>
      <c r="M14" s="69"/>
      <c r="N14" s="88"/>
      <c r="O14" s="69"/>
      <c r="P14" s="68"/>
      <c r="Q14" s="69"/>
      <c r="R14" s="69"/>
      <c r="S14" s="69"/>
      <c r="T14" s="69"/>
      <c r="U14" s="69"/>
      <c r="V14" s="69"/>
      <c r="W14" s="69"/>
      <c r="X14" s="69"/>
      <c r="Y14" s="69"/>
      <c r="Z14" s="69"/>
      <c r="AA14" s="69"/>
      <c r="AB14" s="69"/>
      <c r="AC14" s="69"/>
      <c r="AD14" s="69"/>
      <c r="AE14" s="89"/>
    </row>
  </sheetData>
  <sheetProtection/>
  <mergeCells count="38">
    <mergeCell ref="A1:AE1"/>
    <mergeCell ref="A2:E2"/>
    <mergeCell ref="G2:AE2"/>
    <mergeCell ref="A3:E3"/>
    <mergeCell ref="G3:AE3"/>
    <mergeCell ref="A4:E4"/>
    <mergeCell ref="G4:AE4"/>
    <mergeCell ref="G5:AE5"/>
    <mergeCell ref="G6:AE6"/>
    <mergeCell ref="E7:E9"/>
    <mergeCell ref="F7:F9"/>
    <mergeCell ref="G7:AE7"/>
    <mergeCell ref="G8:AE8"/>
    <mergeCell ref="G9:AE9"/>
    <mergeCell ref="A11:A12"/>
    <mergeCell ref="B11:B12"/>
    <mergeCell ref="C11:C12"/>
    <mergeCell ref="D11:D12"/>
    <mergeCell ref="E11:E12"/>
    <mergeCell ref="F11:F12"/>
    <mergeCell ref="T11:V11"/>
    <mergeCell ref="W11:Y11"/>
    <mergeCell ref="G11:G12"/>
    <mergeCell ref="H11:H12"/>
    <mergeCell ref="I11:I12"/>
    <mergeCell ref="J11:J12"/>
    <mergeCell ref="K11:L11"/>
    <mergeCell ref="M11:M12"/>
    <mergeCell ref="Z11:AB11"/>
    <mergeCell ref="AC11:AE11"/>
    <mergeCell ref="A13:A14"/>
    <mergeCell ref="B13:B14"/>
    <mergeCell ref="C13:C14"/>
    <mergeCell ref="D13:D14"/>
    <mergeCell ref="N11:N12"/>
    <mergeCell ref="O11:O12"/>
    <mergeCell ref="P11:P12"/>
    <mergeCell ref="Q11:S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compañia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Mayra Leguizamon</cp:lastModifiedBy>
  <cp:lastPrinted>2012-01-14T18:10:10Z</cp:lastPrinted>
  <dcterms:created xsi:type="dcterms:W3CDTF">2009-09-09T10:04:33Z</dcterms:created>
  <dcterms:modified xsi:type="dcterms:W3CDTF">2013-09-27T14:54:22Z</dcterms:modified>
  <cp:category/>
  <cp:version/>
  <cp:contentType/>
  <cp:contentStatus/>
</cp:coreProperties>
</file>