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120" windowHeight="7935" tabRatio="929" firstSheet="2" activeTab="11"/>
  </bookViews>
  <sheets>
    <sheet name="Contexto Estratégico Externo" sheetId="1" r:id="rId1"/>
    <sheet name="Contexto Estratégico Interno" sheetId="2" r:id="rId2"/>
    <sheet name="Identif y Analisis" sheetId="3" r:id="rId3"/>
    <sheet name="Valoración " sheetId="4" r:id="rId4"/>
    <sheet name="Políticas y Mapa" sheetId="5" r:id="rId5"/>
    <sheet name="Matriz de ev." sheetId="6" r:id="rId6"/>
    <sheet name="RESUMEN 1" sheetId="7" r:id="rId7"/>
    <sheet name="MAPA DE RIESGOS" sheetId="8" state="hidden" r:id="rId8"/>
    <sheet name="Formulacion de controles" sheetId="9" state="hidden" r:id="rId9"/>
    <sheet name="IDENTIFICACION Y ANALISIS 1" sheetId="10" r:id="rId10"/>
    <sheet name="ESTRATEGICO INTERNO" sheetId="11" r:id="rId11"/>
    <sheet name="Hoja3" sheetId="12" r:id="rId12"/>
  </sheets>
  <definedNames>
    <definedName name="_xlnm.Print_Area" localSheetId="8">'Formulacion de controles'!$A$1:$L$20</definedName>
    <definedName name="_xlnm.Print_Area" localSheetId="4">'Políticas y Mapa'!$A$1:$I$83</definedName>
    <definedName name="_xlnm.Print_Area" localSheetId="6">'RESUMEN 1'!$A$1:$H$74</definedName>
    <definedName name="_xlnm.Print_Area" localSheetId="3">'Valoración '!$B$1:$R$25</definedName>
    <definedName name="BuiltIn_AutoFilter___3">#REF!</definedName>
    <definedName name="_xlnm.Print_Titles" localSheetId="8">'Formulacion de controles'!$A:$B,'Formulacion de controles'!$2:$4</definedName>
    <definedName name="_xlnm.Print_Titles" localSheetId="4">'Políticas y Mapa'!$B:$C,'Políticas y Mapa'!$1:$3</definedName>
    <definedName name="_xlnm.Print_Titles" localSheetId="6">'RESUMEN 1'!$1:$3</definedName>
    <definedName name="_xlnm.Print_Titles" localSheetId="3">'Valoración '!$B:$C,'Valoración '!$1:$3</definedName>
    <definedName name="VALOR" localSheetId="4">'Identif y Analisis'!#REF!</definedName>
    <definedName name="VALOR">'Identif y Analisis'!#REF!</definedName>
  </definedNames>
  <calcPr fullCalcOnLoad="1"/>
</workbook>
</file>

<file path=xl/comments5.xml><?xml version="1.0" encoding="utf-8"?>
<comments xmlns="http://schemas.openxmlformats.org/spreadsheetml/2006/main">
  <authors>
    <author>Monica</author>
  </authors>
  <commentList>
    <comment ref="A2" authorId="0">
      <text>
        <r>
          <rPr>
            <sz val="12"/>
            <rFont val="Tahoma"/>
            <family val="2"/>
          </rPr>
          <t xml:space="preserve">Nombre del proceso
</t>
        </r>
      </text>
    </comment>
  </commentList>
</comments>
</file>

<file path=xl/sharedStrings.xml><?xml version="1.0" encoding="utf-8"?>
<sst xmlns="http://schemas.openxmlformats.org/spreadsheetml/2006/main" count="1947" uniqueCount="540">
  <si>
    <t>ELABORADO POR:</t>
  </si>
  <si>
    <t>REVISADO POR:</t>
  </si>
  <si>
    <t>APROBADO POR:</t>
  </si>
  <si>
    <t>FECHA</t>
  </si>
  <si>
    <t>ZONA DE RIESGO ACEPTABLE</t>
  </si>
  <si>
    <t>ZONA DE RIESGO TOLERABLE</t>
  </si>
  <si>
    <t>ZONA DE RIESGO MODERADO</t>
  </si>
  <si>
    <t>ZONA DE RIESGO IMPORTANTE</t>
  </si>
  <si>
    <t>ZONA DE RIESGO INACEPTABLE</t>
  </si>
  <si>
    <t>Asumir el riesgo</t>
  </si>
  <si>
    <t>Evitar el riesgo</t>
  </si>
  <si>
    <t>Reducir el riesgo, Compartir o Transferir</t>
  </si>
  <si>
    <t>Asumir el riesgo, Reducir el riesgo</t>
  </si>
  <si>
    <t>Reducir el riesgo, Evitar el riesgo , Compartir o Transferir</t>
  </si>
  <si>
    <t>ZONA DE RIESGO ACEPTABLE
Asumir el riesgo</t>
  </si>
  <si>
    <t>ZONA DE RIESGO TOLERABLE
Reducir el riesgo, Compartir o Transferir</t>
  </si>
  <si>
    <t>ZONA DE RIESGO MODERADO
Reducir el riesgo, Compartir o Transferir</t>
  </si>
  <si>
    <t>ZONA DE RIESGO TOLERABLE
Asumir el riesgo, Reducir el riesgo</t>
  </si>
  <si>
    <t>ZONA DE RIESGO MODERADO
Reducir el riesgo, Evitar, Compartir, Transferir</t>
  </si>
  <si>
    <t>ZONA DE RIESGO IMPORTANTE
Reducir el riesgo, Evitar, Compartir o Transferir</t>
  </si>
  <si>
    <t>ZONA DE RIESGO MODERADO
Evitar el riesgo</t>
  </si>
  <si>
    <t>ZONA DE RIESGO INCEPTABLE
Evitar el riesgo, reducir el riesgo, Compartir o Transferir</t>
  </si>
  <si>
    <t>TIPO</t>
  </si>
  <si>
    <t>CALIFICACION DE
LA PROTECCION EXISTENTE</t>
  </si>
  <si>
    <t>Manual</t>
  </si>
  <si>
    <t>Automático</t>
  </si>
  <si>
    <t>Preventivo</t>
  </si>
  <si>
    <t>Detectivo</t>
  </si>
  <si>
    <t>Correctivo</t>
  </si>
  <si>
    <t>Asumir</t>
  </si>
  <si>
    <t>Mitigar</t>
  </si>
  <si>
    <t>Transferir</t>
  </si>
  <si>
    <t>Distribuir</t>
  </si>
  <si>
    <t>Eliminar</t>
  </si>
  <si>
    <t>alta</t>
  </si>
  <si>
    <t>baja</t>
  </si>
  <si>
    <t>media</t>
  </si>
  <si>
    <t>RIESGO</t>
  </si>
  <si>
    <t>Si</t>
  </si>
  <si>
    <t>No</t>
  </si>
  <si>
    <t>No se utiliza</t>
  </si>
  <si>
    <t>Aveces se utiliza</t>
  </si>
  <si>
    <t>Se utiliza regularmente</t>
  </si>
  <si>
    <t>MAPA DE RIESGOS</t>
  </si>
  <si>
    <t xml:space="preserve">PROCESO </t>
  </si>
  <si>
    <t>IMPACTO</t>
  </si>
  <si>
    <t>PROBABILIDAD</t>
  </si>
  <si>
    <t>GRADO DE EXPOSICIÓN</t>
  </si>
  <si>
    <t>CONTROLES EXISTENTES</t>
  </si>
  <si>
    <t>VALORACIÓN DE RIESGOS</t>
  </si>
  <si>
    <t>OPCIONES DE MANEJO</t>
  </si>
  <si>
    <t>ACCIONES</t>
  </si>
  <si>
    <t>RESPONSABLES</t>
  </si>
  <si>
    <t>CRONOGRAMAS</t>
  </si>
  <si>
    <t>INDICADORES</t>
  </si>
  <si>
    <t>Operativo</t>
  </si>
  <si>
    <t>Financiero</t>
  </si>
  <si>
    <t>Cumplimiento</t>
  </si>
  <si>
    <t>EFICACIA</t>
  </si>
  <si>
    <t>EFICIENCIA</t>
  </si>
  <si>
    <t>EFECTIVIDAD</t>
  </si>
  <si>
    <t>Control efectivo, no documentado</t>
  </si>
  <si>
    <t>Control  no efectivo</t>
  </si>
  <si>
    <t>Control efectivo
 y documentado</t>
  </si>
  <si>
    <t>BENEFICIO</t>
  </si>
  <si>
    <t>COSTO</t>
  </si>
  <si>
    <t>VALORACION DE EFICIENCIA</t>
  </si>
  <si>
    <t>ALTO</t>
  </si>
  <si>
    <t>MEDIO</t>
  </si>
  <si>
    <t>BAJO</t>
  </si>
  <si>
    <t>BENFICIO</t>
  </si>
  <si>
    <t>MEDIA</t>
  </si>
  <si>
    <t>ALTA</t>
  </si>
  <si>
    <t>BAJA</t>
  </si>
  <si>
    <t>VALORACION</t>
  </si>
  <si>
    <t>MUY BAJA</t>
  </si>
  <si>
    <t>MUY ALTA</t>
  </si>
  <si>
    <t>Zona de riesgo Inaceptable</t>
  </si>
  <si>
    <t>Zona de riesgo importante</t>
  </si>
  <si>
    <t>Zona de riesgo moderado</t>
  </si>
  <si>
    <t>Zona de riesgo tolerable</t>
  </si>
  <si>
    <t>Zona de riesgo aceptable</t>
  </si>
  <si>
    <t>Reducir el riesgo</t>
  </si>
  <si>
    <t>Compartir el riesgo</t>
  </si>
  <si>
    <t>Transferir el riesgo</t>
  </si>
  <si>
    <t>SE IMPLEMENTA?</t>
  </si>
  <si>
    <t>ACTIVIDAD</t>
  </si>
  <si>
    <t>FORMULACION DE CONTROLES</t>
  </si>
  <si>
    <t>(2) RIESGO</t>
  </si>
  <si>
    <t>(13) OPCION DE TRATAMIENTO</t>
  </si>
  <si>
    <t>(14) ACCION DE 
TRATAMIENTO</t>
  </si>
  <si>
    <t>CONTROL</t>
  </si>
  <si>
    <t>VALORACION  Y PLAN DE TRATAMIENTO DEL RIESGO</t>
  </si>
  <si>
    <t>SI</t>
  </si>
  <si>
    <t>NO</t>
  </si>
  <si>
    <t>Anualmente</t>
  </si>
  <si>
    <t>Diariamente</t>
  </si>
  <si>
    <t>Semanalmente</t>
  </si>
  <si>
    <t>Quincenalmente</t>
  </si>
  <si>
    <t>Mensualmente</t>
  </si>
  <si>
    <t>Continuo</t>
  </si>
  <si>
    <t>A solicitud</t>
  </si>
  <si>
    <t>VALOR</t>
  </si>
  <si>
    <t>GRADO DE
EXPOSICION INHERENTE</t>
  </si>
  <si>
    <t>OPCION DE TRATAMIENTO</t>
  </si>
  <si>
    <t>·</t>
  </si>
  <si>
    <t>*</t>
  </si>
  <si>
    <t>(2) OBJETIVO</t>
  </si>
  <si>
    <t>(1) PROCESO</t>
  </si>
  <si>
    <t>(3) COD</t>
  </si>
  <si>
    <t>Tecnología</t>
  </si>
  <si>
    <t>Estratégico</t>
  </si>
  <si>
    <t>Reducir el riesgo, Evitar el riesgo, Compartir o Transferir</t>
  </si>
  <si>
    <t>Evitar el riesgo, Reducir el riesgo, Compartir o Transferir</t>
  </si>
  <si>
    <t>Se mantiene en la
Zona de Riesgo</t>
  </si>
  <si>
    <t>Cambia la evaluación antes de controles</t>
  </si>
  <si>
    <t>COD RIESGO</t>
  </si>
  <si>
    <t>RIESGO INHERENTE</t>
  </si>
  <si>
    <t>RIESGO RESIDUAL</t>
  </si>
  <si>
    <t>GRADO DE EXPOSICION</t>
  </si>
  <si>
    <t>(4) Existen controles?</t>
  </si>
  <si>
    <t>(5) CONTROLES 
EXISTENTES</t>
  </si>
  <si>
    <t>(6) TIPO</t>
  </si>
  <si>
    <t>(7) El control esta documentado?</t>
  </si>
  <si>
    <t>(3) GRADO DE EXPOSICION</t>
  </si>
  <si>
    <t>(8) El control se esta aplicando?</t>
  </si>
  <si>
    <t>(9) El control es efectivo para minimizar el riesgo?</t>
  </si>
  <si>
    <t>(10) Frecuencia del Control</t>
  </si>
  <si>
    <t>(11) VALORACIÓN CON CONTROLES</t>
  </si>
  <si>
    <t>GRADO DE EXPOSICION RESIDUAL</t>
  </si>
  <si>
    <t>METODOLOGIA DEPARTAMENTO ADMINISTRATIVO DE LA FUNCIÓN PUBLICA                                                                                              VALORACION DE RIESGOS</t>
  </si>
  <si>
    <t>ALTA  (VALOR=3)</t>
  </si>
  <si>
    <t>15 MODERADO</t>
  </si>
  <si>
    <t>30 IMPORTANTE</t>
  </si>
  <si>
    <t>60 INACEPTABLE</t>
  </si>
  <si>
    <t>MEDIA (VALOR=2)</t>
  </si>
  <si>
    <t>10 TOLERABLE</t>
  </si>
  <si>
    <t>20 MODERADO</t>
  </si>
  <si>
    <t>40 IMPORTANTE</t>
  </si>
  <si>
    <t>BAJA (VALOR=1)</t>
  </si>
  <si>
    <t>5 ACEPTABLE</t>
  </si>
  <si>
    <t xml:space="preserve">IMPACTO </t>
  </si>
  <si>
    <t>ZONA RIESGO ACEPTABLE: ACEPTAR EL RIESGO</t>
  </si>
  <si>
    <t>ZONA RIESGO TOLERABLE: ACEPTAR Y PREVENIR EL RIESGO</t>
  </si>
  <si>
    <t>ZONA RIESGO MODERADO: PREVENIR EL RIESGO</t>
  </si>
  <si>
    <t>ZONA RIESGO IMPORTANTE: PREVENIR EL RIESGO, PROTEGER LA ENTIDAD, COMPARTIR EL RIESGO</t>
  </si>
  <si>
    <t>ZONA RIESGO INACEPTABLE: EVITAR EL RIESGO</t>
  </si>
  <si>
    <t>LEVE             (VALOR= 5)</t>
  </si>
  <si>
    <t>MODERADO  (VALOR=10)</t>
  </si>
  <si>
    <t>CATASTROFICO (VALOR=20)</t>
  </si>
  <si>
    <t>(12) VALORACION</t>
  </si>
  <si>
    <t>(15) RESPONSABLE</t>
  </si>
  <si>
    <t>(16) FECHA DE IMPLEMENTACION</t>
  </si>
  <si>
    <t>(4)  DESCRIPCION DEL RIESGO</t>
  </si>
  <si>
    <t>(5) CLASIFICACIÓN</t>
  </si>
  <si>
    <t>(6) GENERADOR</t>
  </si>
  <si>
    <t>Planeación Inadecuada</t>
  </si>
  <si>
    <t>Incumplimiento de procedimientos</t>
  </si>
  <si>
    <t>Falta de entrenamiento</t>
  </si>
  <si>
    <t>Recursos inadecuados o insuficientes</t>
  </si>
  <si>
    <t>Metodo no definido o inadecuado</t>
  </si>
  <si>
    <t>(7) CAUSAS</t>
  </si>
  <si>
    <t>(8) EFECTOS</t>
  </si>
  <si>
    <t xml:space="preserve"> (9) VALOR</t>
  </si>
  <si>
    <t xml:space="preserve"> (10) PROBABILIDAD</t>
  </si>
  <si>
    <t>(11) VALOR</t>
  </si>
  <si>
    <t xml:space="preserve"> (12) IMPACTO</t>
  </si>
  <si>
    <t>(13) GRADO DE EXPOSICIÓN</t>
  </si>
  <si>
    <t>ANÁLISIS ESTRATÉGICO INTERNO</t>
  </si>
  <si>
    <t>Subsistema</t>
  </si>
  <si>
    <t>Control Estrategico</t>
  </si>
  <si>
    <t>Componente</t>
  </si>
  <si>
    <t>Administración del Riesgo</t>
  </si>
  <si>
    <t>Elemento</t>
  </si>
  <si>
    <t>Contexto Estratégico</t>
  </si>
  <si>
    <t xml:space="preserve">Grupos - Capacidades                                     </t>
  </si>
  <si>
    <t>(1) Fortalezas</t>
  </si>
  <si>
    <t>(2) Debilidades</t>
  </si>
  <si>
    <t>1.      Capacidad Directiva</t>
  </si>
  <si>
    <t>2.      Capacidad tecnológica</t>
  </si>
  <si>
    <t>3.      Capacidad del Talento Humano</t>
  </si>
  <si>
    <t>4.     Capacidad competitiva</t>
  </si>
  <si>
    <t>5.     Capacidad financiera</t>
  </si>
  <si>
    <t>ANÁLISIS ESTRATÉGICO EXTERNO</t>
  </si>
  <si>
    <r>
      <t>Factores</t>
    </r>
    <r>
      <rPr>
        <b/>
        <sz val="8"/>
        <rFont val="Arial"/>
        <family val="2"/>
      </rPr>
      <t xml:space="preserve">                                     </t>
    </r>
  </si>
  <si>
    <t>(1) Oportunidades</t>
  </si>
  <si>
    <t>(2) Amenazas</t>
  </si>
  <si>
    <t>1.      Económicos</t>
  </si>
  <si>
    <t>2.       Políticos</t>
  </si>
  <si>
    <t>3.       Sociales</t>
  </si>
  <si>
    <t>4.      Tecnológicos</t>
  </si>
  <si>
    <t>5.      Competitivos</t>
  </si>
  <si>
    <t>6.      Geográficos</t>
  </si>
  <si>
    <t>GESTIÓN DEL TALENTO HUMANO</t>
  </si>
  <si>
    <t>Implementar las estrategias, politicas y procedimientos en materia de recursos humanos para conseguir la profesionalizacion, adecuacion y motivacion del personal en concordancia con los valores,desarrollo y objetivos del municipio.</t>
  </si>
  <si>
    <t>No hay un proceso de capacitación y formación que permita desarrollar las habilidades del personal.</t>
  </si>
  <si>
    <t>Personas</t>
  </si>
  <si>
    <t>Errores en los procedimientos</t>
  </si>
  <si>
    <t>Manual de funciones sin ajustar.</t>
  </si>
  <si>
    <t>No existe señalización ni plan de evacuación en la alcaldía.</t>
  </si>
  <si>
    <t>Elaborar plan de capacitación anual que incluya seguimiento y asignación presupuestal</t>
  </si>
  <si>
    <t>Secretario de Gobierno</t>
  </si>
  <si>
    <t>MOVILIDAD</t>
  </si>
  <si>
    <t>Fallas en la tecnología</t>
  </si>
  <si>
    <t>SALUD</t>
  </si>
  <si>
    <t>Perdida de información cuando se alimenta la base de datos.</t>
  </si>
  <si>
    <t>Alteración en la base de datos y en la asignación de afiliaciones</t>
  </si>
  <si>
    <t>Antivirus desactualizado</t>
  </si>
  <si>
    <t>Perdida de información.</t>
  </si>
  <si>
    <t>Equipos de computo desactualizados y falta UPS.</t>
  </si>
  <si>
    <t>Perdida de información. Demora en la atención al público.</t>
  </si>
  <si>
    <t>No se autoriza el uso de memorias extraibles o algún medio magnético en el computador de sisben.</t>
  </si>
  <si>
    <t>Adquirir nuevos equipos que permitan la instalación de un antivirus adecuado.</t>
  </si>
  <si>
    <t>Alcaldesa</t>
  </si>
  <si>
    <t xml:space="preserve">Garantizar la prestación oportuna y eficaz del servicio de asistencia técnica agropecuaria y ambiental   a pequeños y medianos productores del municipio. </t>
  </si>
  <si>
    <t>Falta actualización del censo agropecuario.</t>
  </si>
  <si>
    <t>No tener los insumos necesarios para realizar una planeación adecuada.</t>
  </si>
  <si>
    <t>Realizar el censo agropecuario</t>
  </si>
  <si>
    <t>PLANEACIÓN Y DIRECCIONAMIENTO</t>
  </si>
  <si>
    <t>Organizar y direccionar el cumplimiento del plan de desarrollo como base fundamental para el progreso equitativo del municipio.</t>
  </si>
  <si>
    <t>Falta de recursos economicos.</t>
  </si>
  <si>
    <t>Incumplimiento de las metas propuestas en el plan de acción.</t>
  </si>
  <si>
    <t>Incumplimiento de las metas, desacuerdo de la comunidad.</t>
  </si>
  <si>
    <t>Planear la ejecución de proyectos por etapas.</t>
  </si>
  <si>
    <t>No cumplimiento  de proyectos del plan de desarrollo.</t>
  </si>
  <si>
    <t>Seguimiento de ejecución del plan de acción. Matriz de cumplimiento.</t>
  </si>
  <si>
    <t xml:space="preserve"> Mejorar las condicones de salubridad de los habitantes del municipio.</t>
  </si>
  <si>
    <t>Transmisión de enfermedades</t>
  </si>
  <si>
    <t>Ausentismo laboral</t>
  </si>
  <si>
    <t>Ejecutar seguimiento y control</t>
  </si>
  <si>
    <t>Secretario de Planeación</t>
  </si>
  <si>
    <t xml:space="preserve"> Afectar el rendimiento de los colaboradores.</t>
  </si>
  <si>
    <t>No contar con un procedimiento que permita atender un posible evento.</t>
  </si>
  <si>
    <t>No identificación de los riesgos y necesidades de salud ocupacional.</t>
  </si>
  <si>
    <t>Elaborar el panorama de riesgos en salud ocupacional</t>
  </si>
  <si>
    <t xml:space="preserve">Desempeño de funciones no acordadas en el manual.            </t>
  </si>
  <si>
    <t>Ajustar de forma inmediata el manual de funciones</t>
  </si>
  <si>
    <t>Generar riesgos para la salud de la comunidad y los empleados</t>
  </si>
  <si>
    <t xml:space="preserve">Implementar señalización en el edificio de la Administración municipal. Diseñar el plan de evacuación </t>
  </si>
  <si>
    <t>Secretario de Gobierno  Secetario de Planeación</t>
  </si>
  <si>
    <t xml:space="preserve">APOYO TECNICO  A UNIDADES AGRICOLAS PECUARIAS </t>
  </si>
  <si>
    <t>Operativos realizados por la Policia</t>
  </si>
  <si>
    <t>Copia de la base de datos</t>
  </si>
  <si>
    <t>Adquirir archivadores apropiados que permitan guardar las crpetas e manera adecuada.</t>
  </si>
  <si>
    <t>Falta de asignación presupuestal que permita brindar capacitación en temas de tránsito (nueva legislación y nuevos sistemas en tránsito)</t>
  </si>
  <si>
    <t>Ejercer funciones sin tener la adecuada capacitación y actualización en el sistema de tránsito.</t>
  </si>
  <si>
    <t>Asignar una partidapresupuestal que permita dar cumplimiento a este tipo de capacitaciones</t>
  </si>
  <si>
    <t>Demandas y sanciones economicas.</t>
  </si>
  <si>
    <t>Interventorias</t>
  </si>
  <si>
    <t>Incumplimiento de contratos pactados con la IPS pública, EPS,S  y otras entidades prestadoras de servicios de salud.</t>
  </si>
  <si>
    <t>Verificar que el informe de interventoria sea real</t>
  </si>
  <si>
    <t>Secretario de Salud</t>
  </si>
  <si>
    <t>No reportar la base de datos depurada de aseguramiento mensualmente.</t>
  </si>
  <si>
    <t xml:space="preserve">Realizar depuración diaria </t>
  </si>
  <si>
    <t>Coordinador de aseguramiento</t>
  </si>
  <si>
    <t>Poner en marcha un plan de choque y de mejoramiento</t>
  </si>
  <si>
    <t>Falta de transporte para realizar desplazamiento de personas y materias primas al sitio de trabajo</t>
  </si>
  <si>
    <t>No cumplimiento de las actividades programadas</t>
  </si>
  <si>
    <t>Usar medios de transporte públicos</t>
  </si>
  <si>
    <t>Adquirir vehiculo propio</t>
  </si>
  <si>
    <t>Falta de personal técnico</t>
  </si>
  <si>
    <t>No hay cubrimiento de atención  a la comunidad en las diferentes áreas.</t>
  </si>
  <si>
    <t>Contratar personal capacitado en áreas relacionadas al proceso</t>
  </si>
  <si>
    <t>No cumplimiento de actividades</t>
  </si>
  <si>
    <t>Aumentar la asignación de recursos economicos</t>
  </si>
  <si>
    <t>,</t>
  </si>
  <si>
    <t>Capacidad y compromiso laboral</t>
  </si>
  <si>
    <t xml:space="preserve"> BuenTrabajo en equipo</t>
  </si>
  <si>
    <t>Personal escaso</t>
  </si>
  <si>
    <t>Disponibilidad de tiempo</t>
  </si>
  <si>
    <t xml:space="preserve">Falta de de equipos de computo </t>
  </si>
  <si>
    <t>Equipos de computo muy antiguos</t>
  </si>
  <si>
    <t>Falta de mantenimiento de los equipos</t>
  </si>
  <si>
    <t>La mayoria de las oficinas cuentan con puntos para la instalacion del internet</t>
  </si>
  <si>
    <t>Respeto y compañerismo entre los funcionarios</t>
  </si>
  <si>
    <t>Buen Conocimiento de los funcionarios sobre la problemática del Municipio</t>
  </si>
  <si>
    <t>Desconocimiento del manual de funciones</t>
  </si>
  <si>
    <t>Profesionales idoneos con grandes capacidades</t>
  </si>
  <si>
    <t>Talento humano con gran experiencia laboral</t>
  </si>
  <si>
    <t>Presupuesto muy escaso para atender las grandes nececidades de la comunidad</t>
  </si>
  <si>
    <t>Adecuada planeacion</t>
  </si>
  <si>
    <t>Generar oportunidades de trabajo mediante la creacion de microempresas</t>
  </si>
  <si>
    <t>DEPORTES</t>
  </si>
  <si>
    <t>Utilizacion de los escenarios deprotivos  existentes en el municipio</t>
  </si>
  <si>
    <t>Instalaciones</t>
  </si>
  <si>
    <t>El no cumplimiento del total de las metas propuestas, perjudicando asi a communidad deportiva en general</t>
  </si>
  <si>
    <t xml:space="preserve">Falta de escenarios deportivos conlleva a la juventud a no aprovechar el tiempo libre </t>
  </si>
  <si>
    <t>Hace que la juventud se busque otros medios como el alcoholismo y la drogadiccion</t>
  </si>
  <si>
    <t>Dotación de trabajo adecuada.</t>
  </si>
  <si>
    <t>Proyectos agropecuarios para favorecer las zonas rurales</t>
  </si>
  <si>
    <t xml:space="preserve">Facilidad de creditos para los campesinos tanto para ganaderia y agricultura  </t>
  </si>
  <si>
    <t>Falta de recursos economicos para la implementacion de programas agropecuarios</t>
  </si>
  <si>
    <t xml:space="preserve">variedad de productos debido a que el municipio posee  diversidad de climas </t>
  </si>
  <si>
    <t>Congresistas oriundos del cauca comprometidos con nuestro municipio</t>
  </si>
  <si>
    <t>Influencia de grupos armados ilegales</t>
  </si>
  <si>
    <t>Buena covertura en salud tanto para adolecencia e infancia asi como tambien para el adulto mayor</t>
  </si>
  <si>
    <t>Implementacion de equipos de Internet para prestar el servicio de banda ancha</t>
  </si>
  <si>
    <t>Ubicación del municipio en el macizo colombiano</t>
  </si>
  <si>
    <t>Variedad de climas y productos</t>
  </si>
  <si>
    <t>Por ser un muncipio muy grande tiene muy dispersas sus veredas y corregimientos</t>
  </si>
  <si>
    <t>INFRAESTRUCTURA</t>
  </si>
  <si>
    <t>Ejecutar acciones de obra públicapara lograr el bienestar, comodidad y cumplimiento a las metas trazadas.</t>
  </si>
  <si>
    <t>Colapso de obra</t>
  </si>
  <si>
    <t>Inconformidad en la comunidad, incumplimiento del plan de desarrollo.</t>
  </si>
  <si>
    <t>Asignar interventores idóneos</t>
  </si>
  <si>
    <t>Demora en la ejecución de obras</t>
  </si>
  <si>
    <t>Inconformidad en la comunidad, atrazo en los cronogramas establecidos en los planes de acción.</t>
  </si>
  <si>
    <t>Verificación en los plazos pactados y pólizas de cumplimiento.</t>
  </si>
  <si>
    <t>Realizar seguimiento más continúo</t>
  </si>
  <si>
    <t>Falta de continuidad en los proyectos</t>
  </si>
  <si>
    <t>Inconformidad de la comunidad. Infraestructuras civiles sin uso apropiado.</t>
  </si>
  <si>
    <t>Participción comunitaria, empalmes de administraciones municipales apropiados.</t>
  </si>
  <si>
    <t>EDUCACIÓN</t>
  </si>
  <si>
    <t>Asegurar la prestación de servicios en educación en forma eficiente, garantizando la permanencia en el sistema educativo.</t>
  </si>
  <si>
    <t>Deserción escolar alta</t>
  </si>
  <si>
    <t>Alto número de niños en edad escolar desvinculados de las aulas de clase y cumpliendo labores no propias para su edad.</t>
  </si>
  <si>
    <t>Diseñar mecanismos que permitan atraer estudiantes y mantenerlos en forma constante en las aulas de clase.</t>
  </si>
  <si>
    <t>GESTIÓN FINANCIERA</t>
  </si>
  <si>
    <t>Garantizar que los recursos  monetarios que el municipio administra se inviertan según el plan de desarrollo municipal o de acuerdo a las necesidaddes de la comunidad</t>
  </si>
  <si>
    <t>Adquirir equipos de cómputo adecuados que permitan generar las copias de seguridad</t>
  </si>
  <si>
    <t>Incluir la construcción de escenrios deportivos en las diversas veredas que conforman el municipio</t>
  </si>
  <si>
    <t>ALCALDÍA MUNICIPAL DE MERCADERES CAUCA</t>
  </si>
  <si>
    <t>ALCALDÍA MUNICIPIO DE  MERCADERES CAUCA</t>
  </si>
  <si>
    <t>Falta de apoyo del gobierno nacional mediante el otorgamiento de subsidios a los diferentes sectores del agro</t>
  </si>
  <si>
    <t>MUNICIPIO DE MERCADERES CAUCA   MATRIZ DE IDENTIFICACIÓN, EVALUACIÓN Y CALIFICACIÓN DE RIESGOS</t>
  </si>
  <si>
    <t>ADQUISICIÓN DE OBRAS BIENES Y SERVICIOS</t>
  </si>
  <si>
    <t>Responder por la adecuada administración, almacenamiento y entrega de los bienes del municipio de Mercaderes.</t>
  </si>
  <si>
    <t>Imposibilidad para dar soporte a los procesos misionales de la entidad</t>
  </si>
  <si>
    <t>Sanciones por Organismos de control .</t>
  </si>
  <si>
    <t>Imposición de sanciones, abusos en los procesos de contratación, perdida de confianza de los funcionarios y la ciudadanía</t>
  </si>
  <si>
    <t>Incumplimiento de planes y proyectos, perdida de recursos, demoras en la ejecución de proyectos.</t>
  </si>
  <si>
    <t>Cumplir con la normatividad vigente sobre tránsito del municipio de Mercaderes</t>
  </si>
  <si>
    <t>Ausencia de compromiso de la Administración municipal para aplicar el código nacional de tránsito.</t>
  </si>
  <si>
    <t>Alta accidentalidad. Imposición de sanciones.</t>
  </si>
  <si>
    <t>Promover la salud y calidad de vida, la prevención y control de riesgos y daños en la salud de la comunidad del municipio de Mercaderes.</t>
  </si>
  <si>
    <t>GESTIÓN AMBIENTAL Y RECURSOS NATURALES</t>
  </si>
  <si>
    <t>Desactualización del Almacén.</t>
  </si>
  <si>
    <t>Desconocimiento de pedidos, no hay stock, mala relación de existencia de proveedores.</t>
  </si>
  <si>
    <t xml:space="preserve">Perida o deterioro. La mercancia almacenada se deteriore o se extravie por factores externo y/o internos </t>
  </si>
  <si>
    <t>Sanciones disciplinarias o penales.</t>
  </si>
  <si>
    <t>Envío de información incompleta y extemporanea</t>
  </si>
  <si>
    <t>Sanciones disciplinarias contra la Alcaldía municipal.</t>
  </si>
  <si>
    <t>Construcciones sin cumplimiento de normas</t>
  </si>
  <si>
    <t>Las viviendas entre los vecinos perderán privacidad, ventilación, iluminación.</t>
  </si>
  <si>
    <t>Invasión del espacio público</t>
  </si>
  <si>
    <t>Indemnizaciones</t>
  </si>
  <si>
    <t>Perdidas de información en la base de datos</t>
  </si>
  <si>
    <t>Demoras en los tramites y reprocesos</t>
  </si>
  <si>
    <t>COMUNICACIÓN</t>
  </si>
  <si>
    <t xml:space="preserve"> Presentar los resultados de la gestión pública obedeciendo los principios de publicidad y transparencia e implementar los procedimientos necesarios para garantizar la publicación permanente de la gestión ante la ciudadanía y organizarlas audiencias públicas de rendición de cuentas.</t>
  </si>
  <si>
    <t>Información herrada o sesgada</t>
  </si>
  <si>
    <t>Reacción negativa por parte de la comunudad. Falta de credibilidad en la Administración municipal.</t>
  </si>
  <si>
    <t>Inoportunidad en la información</t>
  </si>
  <si>
    <t>Denuncias, inconformidad ciudadana, sanciones, detrimento en los procesos administrativos.</t>
  </si>
  <si>
    <t>Ausencia de radicación y que no se pueda certificar el ingreso de documentación</t>
  </si>
  <si>
    <t>No hay respuesta oportuna, trámite deficiente, sanciones organos de control.</t>
  </si>
  <si>
    <t>Entrega de comunicación a destinatarios diferentes</t>
  </si>
  <si>
    <t>No realización de visitas periódicas que verifiquen las especificaciones técnicas</t>
  </si>
  <si>
    <t>Sanciones</t>
  </si>
  <si>
    <t>No poseer un sistema de archivo adecuado y seguro</t>
  </si>
  <si>
    <t>Perdida de información</t>
  </si>
  <si>
    <t>Perdida de información por daños en el servidor que contiene esta información</t>
  </si>
  <si>
    <t>Incumplimiento en la generación de información</t>
  </si>
  <si>
    <t>No aplicar las normas relativas al proceso contable, por desconocimiento de las normas</t>
  </si>
  <si>
    <t>Sanciones disciplinarias</t>
  </si>
  <si>
    <t>Errores en el registro de la información</t>
  </si>
  <si>
    <t>Información no real</t>
  </si>
  <si>
    <t xml:space="preserve">Descargar partidas o valores en rubros diferentes al solicitado </t>
  </si>
  <si>
    <t>Asignación indebida</t>
  </si>
  <si>
    <t>Perdida de documentación por falta de un sistema de archivo adecuado</t>
  </si>
  <si>
    <t>Retrasos en los procedimientos</t>
  </si>
  <si>
    <t>Duplicidad en el pago de cuentas (Que una cuenta se pague más de una vez)</t>
  </si>
  <si>
    <t>Evasión (No efectuar cruces de información en forma oportuna)</t>
  </si>
  <si>
    <t>Disminución del recaudo</t>
  </si>
  <si>
    <t>GESTIÓN JURÍDICA</t>
  </si>
  <si>
    <t>Absolver consultas de carácter jurídico relacionados con la operación de todas las áreas de la administración municipal</t>
  </si>
  <si>
    <t>Vencimiento de términos       ( Que no se de respuesta o no se interpongan los recursos oportunamente)</t>
  </si>
  <si>
    <t>Condenas - Causal de Mala Conducta</t>
  </si>
  <si>
    <t>EVALUACIÓN Y CONTROL</t>
  </si>
  <si>
    <t>Garantizar el control independiente al sistema de control interno implementado por la entidad.</t>
  </si>
  <si>
    <t>Incumplimiento  ( que el programa de auditoría no se haga en su totalidad)</t>
  </si>
  <si>
    <t>Deficiencia en el seguimiento</t>
  </si>
  <si>
    <t>Inexactitud. Informes basados en hechos no reales</t>
  </si>
  <si>
    <t>Decisiones equivocadas basadas en informes no ajustados  a la entidad</t>
  </si>
  <si>
    <t>Entrega extemporánea del informe ejecutivo</t>
  </si>
  <si>
    <t>Sanciones para la entidad</t>
  </si>
  <si>
    <t>No contestación a tiempo de los requerimientos</t>
  </si>
  <si>
    <t>Sanciones por extemporaneidad</t>
  </si>
  <si>
    <t>GESTIÓN DOCUMENTAL</t>
  </si>
  <si>
    <t>Conservar, custodiar, salvaguardar y administrar la producción documental del municipio de Mercaderes, y brindar una información oportuna y veraz, de manera eficiente y eficaz tanto a los clientes internos como externos.</t>
  </si>
  <si>
    <t xml:space="preserve">Ausencia de funcionario </t>
  </si>
  <si>
    <t>Demora en la  busqueda de documentos. Perdida de documentación o almacenamiento de documentos en forma inapropiada.</t>
  </si>
  <si>
    <t>Deterioro.</t>
  </si>
  <si>
    <t>Pérdida del soporte y de la informacion.</t>
  </si>
  <si>
    <t>Demora</t>
  </si>
  <si>
    <t>Inconformidad de los usuarios.
Parálisis de le gestión de los despachos.
Demandas por vencimiento de términos.</t>
  </si>
  <si>
    <t>Cortos circuitos</t>
  </si>
  <si>
    <t>Pérdida de informacion.
 Daños en el sistema. Pérdidas economicas.</t>
  </si>
  <si>
    <t>PROTECCIÓN A INFANCIA Y ADOLESCENCIA</t>
  </si>
  <si>
    <t xml:space="preserve"> Implementar un sistema que permita la prevención, protección y garantía de los Derechos de la Infancia y Adolescencia de  los habitantes del municipio de Mercaderes- Cauca.</t>
  </si>
  <si>
    <t>Situacion de desacuerdo u oposicion constante entre personas</t>
  </si>
  <si>
    <t>Reprocesos - Desgaste economico, administrativo - Acciones mal logradas</t>
  </si>
  <si>
    <t>Falta de seguridad, hace referencia a aquello que esta expuesto al peligro, daño o riesgo</t>
  </si>
  <si>
    <t>Agresion fisica contra el funcionario</t>
  </si>
  <si>
    <t>El espacio fisico donde se encuentra ubicada la comisaria de familia  no es el apropiado, la instalación es estrecha no garantiza privacidad.</t>
  </si>
  <si>
    <t>Baja concentración.                                     Aglomeración  de usuarios del servicio. Los temas tratados en la comisaria se vuelven de dominio público.</t>
  </si>
  <si>
    <t>CONTROL Y MANTENIMIENTO DEL ORDEN PÚBLICO</t>
  </si>
  <si>
    <t>Gestionar el cumplimiento de la normatividad vigente aplicable a los conflictos que por convivencia, por derechos del consumidor,  derechos de propiedad y derechos ciudadanos,  se presenten en la comunidad de Mercaderes Cauca.</t>
  </si>
  <si>
    <t>Situación de desacuerdo u oposición constante entre personas.</t>
  </si>
  <si>
    <t>Congestión administrativa. Desgaste administrativo injustificado</t>
  </si>
  <si>
    <t>Presentar datos o estimaciones equivocadas, incompletas o desfiguradas</t>
  </si>
  <si>
    <t>Ocupar fraudulentamente el lugar de otro (perdida de documentos)</t>
  </si>
  <si>
    <t>Fraude de documento publico. Desgaste administrativo. Congestioón de la administración. Investigaciones Disciplinarias.</t>
  </si>
  <si>
    <t>DESARROLLO COMUNITARIO</t>
  </si>
  <si>
    <t>Capacitar a todas las organizaciones comunitarias en el control social y la participacion comunitaria del municipio de Mercaderes.</t>
  </si>
  <si>
    <t>Tardanza en el cumplimiento de algo</t>
  </si>
  <si>
    <t>Falta de capacitacion y desarrollo d elos lideres comunitarios.</t>
  </si>
  <si>
    <t>Incumplimiento</t>
  </si>
  <si>
    <t>Falta de capacitacion y desarrollo de los lideres comunitarios.</t>
  </si>
  <si>
    <t>Insuficiencia de recursos para la ejecución de los planes y proyectos</t>
  </si>
  <si>
    <t>No se ejecutan los proyectos de acuerdo a lo planificado, dificultades de los proyectos para su financiación</t>
  </si>
  <si>
    <t>Inconsistencia / fallas de redacción en la elaboración del contrato</t>
  </si>
  <si>
    <t>Acarrear nulidad o demandas</t>
  </si>
  <si>
    <t>ADMINISTRACIÓN DE BIENES Y SERVICIOS</t>
  </si>
  <si>
    <t xml:space="preserve"> Responder por la adecuada administración, almacenamiento y entrega de los bienes del municipio de Mercaderes.</t>
  </si>
  <si>
    <t>Fallas en alguna etapa del proceso de contratación</t>
  </si>
  <si>
    <t>Presentación de informes de interventoría no ajustados a la realidad en la ejecución del contrato</t>
  </si>
  <si>
    <t>Liquidaciones erradas</t>
  </si>
  <si>
    <t>Planear y fomentar la actividad deportiva y recreativa en el municipio de Mercaderes Cauca</t>
  </si>
  <si>
    <t>DEPORTES RECREACIÓN Y CULTURA</t>
  </si>
  <si>
    <t>Requisitos para expedición licencias de construcción.</t>
  </si>
  <si>
    <t>Copias de seguridad que elaboren los propios usuarios.</t>
  </si>
  <si>
    <t>Libro radicador</t>
  </si>
  <si>
    <t>Copia oficio remisorio</t>
  </si>
  <si>
    <t>No contar con políticas apropiadas para el trascurrir del proceso</t>
  </si>
  <si>
    <t>No cumplimiento del objetivo del proceso</t>
  </si>
  <si>
    <t xml:space="preserve">Las metas propuestas en el plan de accion no se han cumplido  debido a la falta de recursos económicos </t>
  </si>
  <si>
    <t>Interventoria a las distintas obras</t>
  </si>
  <si>
    <t>Copias de seguridad en memorias extraibles o cds.</t>
  </si>
  <si>
    <t>Tramite de cuentas sin requisitos</t>
  </si>
  <si>
    <t>Revisión de cuentas vs lista de chequeo</t>
  </si>
  <si>
    <t>Cruce de información con la base de datos de los negocios que se encuentran nuevos en el municipio y base de datos de comerciantes antiguos</t>
  </si>
  <si>
    <t>RESUMEN DE IDENTIFICACION, ANALISIS Y VALORACIÓN DE RIESGOS ALCALDÍA MUNICIPAL DE MERCADERES - CAUCA</t>
  </si>
  <si>
    <t>Revisión efectuada por la consultora jurídica</t>
  </si>
  <si>
    <t>EQUIPO MECI</t>
  </si>
  <si>
    <t>Segundo semestre de 2009</t>
  </si>
  <si>
    <t>Nombrar almacenista e mplementar los procedimientos  pertenecientes  a está área de gestión, además de contar con un stock de los implementos de mayor uso en la Alcaldía</t>
  </si>
  <si>
    <t>Alcalde</t>
  </si>
  <si>
    <t>Alcalde                              Secretario de Tránsito</t>
  </si>
  <si>
    <t>Creación del cargo almacenista</t>
  </si>
  <si>
    <t xml:space="preserve">Mayor seguridad en las instalaciones locativas. Más vigilancia. </t>
  </si>
  <si>
    <t>Alcalde                                   Secretario de Tránsito      Policia Nacional</t>
  </si>
  <si>
    <t>Realizar operativos de control  más frecuentes y aplicar en su totalidad el código.</t>
  </si>
  <si>
    <t>Adquirir internet de alta velocidad</t>
  </si>
  <si>
    <t>Alcalde                                            Secretario de Hacienda</t>
  </si>
  <si>
    <t>Adquirir  UPS  y equipos de computo actualizados</t>
  </si>
  <si>
    <t>Alcalde - Secretario de Planeación</t>
  </si>
  <si>
    <t xml:space="preserve">Solicitudes de información oportunas con una fecha de plazo límite establecida  para cada dependencia </t>
  </si>
  <si>
    <t>Realizar campañas educativas a los profesionales de la construcción</t>
  </si>
  <si>
    <t>Primer trimestre de 2010</t>
  </si>
  <si>
    <t>Realizar campañas educativas y vigilancia prmanente</t>
  </si>
  <si>
    <t>Secretario de Planeación            Secretario de Gobierno                          Inspector de policia</t>
  </si>
  <si>
    <t>Unificar los canales de comunicación de la información que genera la administración hacia la comunidad</t>
  </si>
  <si>
    <t>Alcalde                                             Secretario de Planeación</t>
  </si>
  <si>
    <t>Implementación de canales de comunicación directa entre la ciudadanía  y la administración, con el compromiso de seguimiento y respuesta permanente</t>
  </si>
  <si>
    <t>Revisión y supervisión constante  de los documentos que a diario ingresan a la entidad</t>
  </si>
  <si>
    <t>Establecer previamente el destinatario de la información que se va a entregar</t>
  </si>
  <si>
    <t>Auxiliar ventanilla unica</t>
  </si>
  <si>
    <t>Generar el espacio propicio para intercambiar ideas con la comunidad sobre el riesgo y buscar posibles soluciones.</t>
  </si>
  <si>
    <t>Diseñar y hacer seguimiento a un plan de acción que permita dar cumplimiento al plan de desarrollo</t>
  </si>
  <si>
    <t>Asignar mayores recursos, que permitan desarrollar los programas establecidos en el plan de desarrollo</t>
  </si>
  <si>
    <t>Alcalde                              Secretario de Planeación</t>
  </si>
  <si>
    <t>Primer semestre de 2010</t>
  </si>
  <si>
    <t>Segundo  trimestre de 2009</t>
  </si>
  <si>
    <t>Concertar con los interventores de obras la realización de visitas más periodicas</t>
  </si>
  <si>
    <t xml:space="preserve">Alcalde.                                            </t>
  </si>
  <si>
    <t>Contar con archivadores adecuados. Evitar el acceso de personas ajenas al área. Implementación de las tablas de retención documental</t>
  </si>
  <si>
    <t>Alcalde                                                   Tesorero</t>
  </si>
  <si>
    <t>Establecer capacitaciones permanentes sobre el tema</t>
  </si>
  <si>
    <t>Establecer el tiempo necesario para la digitación de la información</t>
  </si>
  <si>
    <t>Tesorero</t>
  </si>
  <si>
    <t>Implementar revisiones detalladas</t>
  </si>
  <si>
    <t>Contar con archivadores seguros. Mantenimiento preventivo y oportuno del softwware y hardware</t>
  </si>
  <si>
    <t>Revisión exhaustiva de la información. Establecimiento del tiempo necesario para realizar la revisión</t>
  </si>
  <si>
    <t>No elaborar cheques por fuera del sistema</t>
  </si>
  <si>
    <t>Efectuar acuerdos entre los entes que suministran la información. Efectuar censos a las actividades económicas</t>
  </si>
  <si>
    <t>Establecimiento en cartelera de los diferentes terminos que están por vencerse</t>
  </si>
  <si>
    <t>Establecer la idoneidad del profesional que maneja la auditoría. Generar capacitaciones</t>
  </si>
  <si>
    <t>Elaborar cronograma que contenga las fechas de los informes y darle cumplimiento a estas</t>
  </si>
  <si>
    <t>Jefe Oficina Control Interno</t>
  </si>
  <si>
    <t>Seguimiento permanente a las contestaciones de los oficios a través de la base de datos de las radicaciones, cuando se implemente ventanilla única</t>
  </si>
  <si>
    <t>Nombrar y capacitar a un funcionario en archivistica</t>
  </si>
  <si>
    <t>Implementar medios de conservación documental. Asignar un espacio adecuado y suficiente</t>
  </si>
  <si>
    <t>Organizar y agrupar los fondos acumulados , siguiendo los lineamientos de la Ley general de archivo. Asignar mayor presupuesto para esta actividad</t>
  </si>
  <si>
    <t>Realizar mantenimiento preventivo a las instalaciones eléctricas de la alcaldía y ubicar  extinguidores de fuegos en varios puntos de la administración</t>
  </si>
  <si>
    <t>Alcalde                                                  Secretario de Gobierno</t>
  </si>
  <si>
    <t>Buscar la conciliación entre las partes en conflicto</t>
  </si>
  <si>
    <t>Comisario de familia</t>
  </si>
  <si>
    <t>Contar con respaldo policivo en la comisaría de familia</t>
  </si>
  <si>
    <t>Buscar un espacio fisico apropiado paradesarrollar las actividades del proceso</t>
  </si>
  <si>
    <t>Al momento de recibir las denuncias, solicitar otro documento</t>
  </si>
  <si>
    <t>Inspector de policia</t>
  </si>
  <si>
    <t>Informar al ciudadano sobre la importancia de rendir informe oportuno y veraz</t>
  </si>
  <si>
    <t>Diseñar programas de fácil ejecución, que permitan suplir las necesidades de la comunidad</t>
  </si>
  <si>
    <t>Evitar distracciones externas en la elaboración de los documentos que hacen parte del proceso contractual</t>
  </si>
  <si>
    <t>Personal contratación</t>
  </si>
  <si>
    <t>Inmediato</t>
  </si>
  <si>
    <t>Revisión minuciosa por parte de las áreas técnicas, financieras y jurídicas que intervienen en el proceso contractual</t>
  </si>
  <si>
    <t>Selección de interventores idóneos</t>
  </si>
  <si>
    <t>Jefes de procesos</t>
  </si>
  <si>
    <t>Actualización e interes en el conocimiento de ciencia y tecnologia por parte del personal</t>
  </si>
  <si>
    <t>Liderazgo de  algunos funcionarios.</t>
  </si>
  <si>
    <t>Planta fisica inadecuada</t>
  </si>
  <si>
    <t>Compromiso institucional y con la comunidad por parte de los empleados</t>
  </si>
  <si>
    <t>PolÍticas de  generacion de recursos propios muy escasas</t>
  </si>
  <si>
    <t>Disminución del gasto ineficiente</t>
  </si>
  <si>
    <t>Buen aprochamiento de los pocos recursos económicos</t>
  </si>
  <si>
    <t>Buenas relaciones de la administración municipal con los diferentes sectores politicos tanto a nivel departamental como nacional</t>
  </si>
  <si>
    <t xml:space="preserve">Buenas relaciones de la administración municipal con la gobernación del cauca loque ha permitido la realizacion de varios proyectos </t>
  </si>
  <si>
    <t>Situación económica dificil</t>
  </si>
  <si>
    <t xml:space="preserve">Existen proyectos para mejorar y ampliar cobertura del servicio telefonico rural </t>
  </si>
  <si>
    <t>Falta de capacitación a las comunidades en el manejo de equipos de computo</t>
  </si>
  <si>
    <t>Mayor cobertura en la dotacion de computadores para educar en las escuelas del municipio de Mercaderes</t>
  </si>
  <si>
    <t>Desplazamiento de la población civil rural debido al al conflicto armado</t>
  </si>
  <si>
    <t>Aislamiento geografico por falta de vías de comunicación</t>
  </si>
  <si>
    <t>Intereses encontrados de algunos dirigentes políticos para la no aprobacion de proyectos de interes general</t>
  </si>
  <si>
    <t>Deserción escolar debido a multiples factores tales como conflicto armado</t>
  </si>
  <si>
    <t>Situación geografica del municipio imposibilitan comunicación con las comunidade más alejads</t>
  </si>
  <si>
    <t xml:space="preserve">Resistencia y dificultades para algunos sectores de la población para adaptarse a los nuevos cambios tecnologicos y de la modernización del estado </t>
  </si>
  <si>
    <t xml:space="preserve">Mercaderes cuenta con suficientes recursos naturales para realizar proyectos de toda indole,pero con lo que mejor cuenta es con  su recurso humano que con un poco mas de compromiso seran capaces de sacar a adelante a este municipio  </t>
  </si>
  <si>
    <t>Inversión socializada</t>
  </si>
  <si>
    <t>Mejor planeación en las funciones asiganadas a cada empleado</t>
  </si>
  <si>
    <t>Desactualización en normatividad</t>
  </si>
  <si>
    <t>Falta de conocimiento de los diferentes procesos de la administración</t>
  </si>
  <si>
    <t>poder de gestión</t>
  </si>
  <si>
    <t>Internet deficiente</t>
  </si>
  <si>
    <t>Falta de capacitación en asuntos de interes general</t>
  </si>
  <si>
    <t>Mejor atención personal a la comunidad</t>
  </si>
  <si>
    <t>Falta de herramientas de capacitación</t>
  </si>
  <si>
    <r>
      <t>Factores</t>
    </r>
    <r>
      <rPr>
        <b/>
        <sz val="8"/>
        <color indexed="59"/>
        <rFont val="Arial"/>
        <family val="2"/>
      </rPr>
      <t xml:space="preserve">                                     </t>
    </r>
  </si>
</sst>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2]\ * #,##0.00_ ;_ [$€-2]\ * \-#,##0.00_ ;_ [$€-2]\ * &quot;-&quot;??_ "/>
  </numFmts>
  <fonts count="76">
    <font>
      <sz val="10"/>
      <name val="Century Gothic"/>
      <family val="0"/>
    </font>
    <font>
      <sz val="11"/>
      <color indexed="8"/>
      <name val="Calibri"/>
      <family val="2"/>
    </font>
    <font>
      <sz val="10"/>
      <name val="Arial"/>
      <family val="2"/>
    </font>
    <font>
      <b/>
      <sz val="10"/>
      <name val="Arial"/>
      <family val="2"/>
    </font>
    <font>
      <b/>
      <sz val="8"/>
      <name val="Arial"/>
      <family val="2"/>
    </font>
    <font>
      <sz val="8"/>
      <name val="Arial"/>
      <family val="2"/>
    </font>
    <font>
      <sz val="12"/>
      <name val="Tahoma"/>
      <family val="2"/>
    </font>
    <font>
      <u val="single"/>
      <sz val="10"/>
      <color indexed="12"/>
      <name val="Arial"/>
      <family val="2"/>
    </font>
    <font>
      <b/>
      <sz val="10"/>
      <name val="Century Gothic"/>
      <family val="2"/>
    </font>
    <font>
      <b/>
      <sz val="8"/>
      <color indexed="9"/>
      <name val="Arial"/>
      <family val="2"/>
    </font>
    <font>
      <b/>
      <sz val="10"/>
      <color indexed="9"/>
      <name val="Arial"/>
      <family val="2"/>
    </font>
    <font>
      <sz val="10"/>
      <color indexed="9"/>
      <name val="Arial"/>
      <family val="2"/>
    </font>
    <font>
      <b/>
      <sz val="9"/>
      <name val="Arial"/>
      <family val="2"/>
    </font>
    <font>
      <b/>
      <sz val="9"/>
      <color indexed="9"/>
      <name val="Arial"/>
      <family val="2"/>
    </font>
    <font>
      <sz val="9"/>
      <name val="Arial"/>
      <family val="2"/>
    </font>
    <font>
      <b/>
      <sz val="14"/>
      <color indexed="8"/>
      <name val="Arial"/>
      <family val="2"/>
    </font>
    <font>
      <b/>
      <sz val="10"/>
      <color indexed="8"/>
      <name val="Arial"/>
      <family val="2"/>
    </font>
    <font>
      <b/>
      <sz val="10"/>
      <color indexed="8"/>
      <name val="Century Gothic"/>
      <family val="2"/>
    </font>
    <font>
      <b/>
      <sz val="9"/>
      <color indexed="8"/>
      <name val="Arial"/>
      <family val="2"/>
    </font>
    <font>
      <b/>
      <sz val="12"/>
      <name val="Arial"/>
      <family val="2"/>
    </font>
    <font>
      <b/>
      <sz val="8.5"/>
      <name val="Arial"/>
      <family val="2"/>
    </font>
    <font>
      <b/>
      <sz val="8"/>
      <color indexed="59"/>
      <name val="Arial"/>
      <family val="2"/>
    </font>
    <font>
      <sz val="8"/>
      <color indexed="59"/>
      <name val="Arial"/>
      <family val="2"/>
    </font>
    <font>
      <b/>
      <sz val="8"/>
      <color indexed="59"/>
      <name val="Century Gothic"/>
      <family val="2"/>
    </font>
    <font>
      <b/>
      <sz val="10"/>
      <color indexed="59"/>
      <name val="Arial"/>
      <family val="2"/>
    </font>
    <font>
      <sz val="10"/>
      <color indexed="59"/>
      <name val="Century Gothic"/>
      <family val="2"/>
    </font>
    <font>
      <b/>
      <sz val="12"/>
      <color indexed="59"/>
      <name val="Arial"/>
      <family val="2"/>
    </font>
    <font>
      <sz val="10"/>
      <color indexed="59"/>
      <name val="Arial"/>
      <family val="2"/>
    </font>
    <font>
      <b/>
      <sz val="9"/>
      <color indexed="59"/>
      <name val="Arial"/>
      <family val="2"/>
    </font>
    <font>
      <sz val="9"/>
      <color indexed="59"/>
      <name val="Arial"/>
      <family val="2"/>
    </font>
    <font>
      <b/>
      <sz val="8.5"/>
      <color indexed="5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2" tint="-0.8999800086021423"/>
      <name val="Arial"/>
      <family val="2"/>
    </font>
    <font>
      <sz val="8"/>
      <color theme="2" tint="-0.8999800086021423"/>
      <name val="Arial"/>
      <family val="2"/>
    </font>
    <font>
      <b/>
      <sz val="8"/>
      <color theme="2" tint="-0.8999800086021423"/>
      <name val="Century Gothic"/>
      <family val="2"/>
    </font>
    <font>
      <sz val="10"/>
      <color theme="2" tint="-0.8999800086021423"/>
      <name val="Century Gothic"/>
      <family val="2"/>
    </font>
    <font>
      <sz val="10"/>
      <color theme="2" tint="-0.8999800086021423"/>
      <name val="Arial"/>
      <family val="2"/>
    </font>
    <font>
      <b/>
      <sz val="9"/>
      <color theme="2" tint="-0.8999800086021423"/>
      <name val="Arial"/>
      <family val="2"/>
    </font>
    <font>
      <sz val="9"/>
      <color theme="2" tint="-0.8999800086021423"/>
      <name val="Arial"/>
      <family val="2"/>
    </font>
    <font>
      <b/>
      <sz val="8.5"/>
      <color theme="2" tint="-0.8999800086021423"/>
      <name val="Arial"/>
      <family val="2"/>
    </font>
    <font>
      <b/>
      <sz val="10"/>
      <color theme="2" tint="-0.8999800086021423"/>
      <name val="Arial"/>
      <family val="2"/>
    </font>
    <font>
      <b/>
      <sz val="12"/>
      <color theme="2" tint="-0.8999800086021423"/>
      <name val="Arial"/>
      <family val="2"/>
    </font>
    <font>
      <b/>
      <sz val="8"/>
      <name val="Century Gothic"/>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60"/>
        <bgColor indexed="64"/>
      </patternFill>
    </fill>
    <fill>
      <patternFill patternType="solid">
        <fgColor indexed="40"/>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15"/>
        <bgColor indexed="64"/>
      </patternFill>
    </fill>
    <fill>
      <patternFill patternType="solid">
        <fgColor indexed="41"/>
        <bgColor indexed="64"/>
      </patternFill>
    </fill>
    <fill>
      <patternFill patternType="solid">
        <fgColor indexed="44"/>
        <bgColor indexed="64"/>
      </patternFill>
    </fill>
    <fill>
      <patternFill patternType="solid">
        <fgColor indexed="55"/>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rgb="FF00FFFF"/>
        <bgColor indexed="64"/>
      </patternFill>
    </fill>
    <fill>
      <patternFill patternType="solid">
        <fgColor rgb="FFFFFF00"/>
        <bgColor indexed="64"/>
      </patternFill>
    </fill>
    <fill>
      <patternFill patternType="solid">
        <fgColor rgb="FF00FF00"/>
        <bgColor indexed="64"/>
      </patternFill>
    </fill>
    <fill>
      <patternFill patternType="solid">
        <fgColor rgb="FFFFC000"/>
        <bgColor indexed="64"/>
      </patternFill>
    </fill>
    <fill>
      <patternFill patternType="solid">
        <fgColor indexed="9"/>
        <bgColor indexed="64"/>
      </patternFill>
    </fill>
    <fill>
      <patternFill patternType="solid">
        <fgColor indexed="17"/>
        <bgColor indexed="64"/>
      </patternFill>
    </fill>
    <fill>
      <patternFill patternType="solid">
        <fgColor indexed="43"/>
        <bgColor indexed="64"/>
      </patternFill>
    </fill>
    <fill>
      <patternFill patternType="solid">
        <fgColor indexed="1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medium"/>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n"/>
      <bottom/>
    </border>
    <border>
      <left style="thin"/>
      <right style="thin"/>
      <top style="thin"/>
      <bottom/>
    </border>
    <border>
      <left style="thin"/>
      <right style="thick"/>
      <top style="thin"/>
      <bottom/>
    </border>
    <border>
      <left style="thin"/>
      <right/>
      <top/>
      <bottom/>
    </border>
    <border>
      <left style="thin"/>
      <right style="thin"/>
      <top/>
      <bottom/>
    </border>
    <border>
      <left style="medium"/>
      <right style="medium"/>
      <top style="medium"/>
      <bottom style="medium"/>
    </border>
    <border diagonalDown="1">
      <left style="medium"/>
      <right style="medium"/>
      <top style="medium"/>
      <bottom style="medium"/>
      <diagonal style="thin"/>
    </border>
    <border>
      <left style="medium"/>
      <right style="thin"/>
      <top/>
      <bottom/>
    </border>
    <border>
      <left style="medium"/>
      <right style="thin"/>
      <top/>
      <bottom style="medium"/>
    </border>
    <border>
      <left style="thin"/>
      <right style="thin"/>
      <top/>
      <bottom style="medium"/>
    </border>
    <border>
      <left/>
      <right style="thin"/>
      <top/>
      <bottom/>
    </border>
    <border>
      <left style="thin"/>
      <right style="medium"/>
      <top style="thin"/>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thin"/>
      <right/>
      <top style="thin"/>
      <bottom/>
    </border>
    <border>
      <left style="thin">
        <color theme="2" tint="-0.8999800086021423"/>
      </left>
      <right/>
      <top style="thin">
        <color theme="2" tint="-0.8999800086021423"/>
      </top>
      <bottom style="thin"/>
    </border>
    <border>
      <left style="thin">
        <color theme="2" tint="-0.8999800086021423"/>
      </left>
      <right/>
      <top style="thin">
        <color theme="2" tint="-0.8999800086021423"/>
      </top>
      <bottom style="thin">
        <color theme="2" tint="-0.8999800086021423"/>
      </bottom>
    </border>
    <border>
      <left style="thin">
        <color theme="2" tint="-0.8999800086021423"/>
      </left>
      <right style="medium"/>
      <top style="thin">
        <color theme="2" tint="-0.8999800086021423"/>
      </top>
      <bottom style="thin"/>
    </border>
    <border>
      <left style="thin">
        <color theme="2" tint="-0.8999800086021423"/>
      </left>
      <right style="thin">
        <color theme="2" tint="-0.8999800086021423"/>
      </right>
      <top style="thin">
        <color theme="2" tint="-0.8999800086021423"/>
      </top>
      <bottom style="thin"/>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medium"/>
    </border>
    <border>
      <left style="medium"/>
      <right/>
      <top/>
      <bottom/>
    </border>
    <border>
      <left/>
      <right style="medium"/>
      <top/>
      <bottom/>
    </border>
    <border>
      <left style="medium"/>
      <right/>
      <top/>
      <bottom style="medium"/>
    </border>
    <border>
      <left/>
      <right style="medium"/>
      <top/>
      <bottom style="medium"/>
    </border>
    <border>
      <left style="thick"/>
      <right/>
      <top/>
      <bottom style="thin"/>
    </border>
    <border>
      <left/>
      <right style="thick"/>
      <top/>
      <bottom style="thin"/>
    </border>
    <border>
      <left style="medium"/>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color theme="2" tint="-0.8999800086021423"/>
      </bottom>
    </border>
    <border>
      <left/>
      <right/>
      <top style="medium"/>
      <bottom style="thin">
        <color theme="2" tint="-0.8999800086021423"/>
      </bottom>
    </border>
    <border>
      <left/>
      <right style="medium"/>
      <top style="medium"/>
      <bottom style="thin">
        <color theme="2" tint="-0.899980008602142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164" fontId="2" fillId="0" borderId="0" applyFont="0" applyFill="0" applyBorder="0" applyAlignment="0" applyProtection="0"/>
    <xf numFmtId="0" fontId="7"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448">
    <xf numFmtId="0" fontId="0" fillId="0" borderId="0" xfId="0" applyAlignment="1">
      <alignment/>
    </xf>
    <xf numFmtId="0" fontId="2" fillId="0" borderId="0" xfId="53" applyFill="1">
      <alignment/>
      <protection/>
    </xf>
    <xf numFmtId="0" fontId="2" fillId="0" borderId="0" xfId="53">
      <alignment/>
      <protection/>
    </xf>
    <xf numFmtId="0" fontId="2" fillId="0" borderId="0" xfId="53" applyAlignment="1">
      <alignment/>
      <protection/>
    </xf>
    <xf numFmtId="0" fontId="2" fillId="0" borderId="10" xfId="53" applyBorder="1" applyAlignment="1">
      <alignment horizontal="center" vertical="center"/>
      <protection/>
    </xf>
    <xf numFmtId="0" fontId="2" fillId="0" borderId="0" xfId="53" applyFont="1" applyAlignment="1">
      <alignment horizontal="center"/>
      <protection/>
    </xf>
    <xf numFmtId="0" fontId="2" fillId="0" borderId="0" xfId="53" applyFill="1" applyBorder="1">
      <alignment/>
      <protection/>
    </xf>
    <xf numFmtId="0" fontId="2" fillId="0" borderId="0" xfId="53" applyBorder="1">
      <alignment/>
      <protection/>
    </xf>
    <xf numFmtId="0" fontId="2" fillId="0" borderId="0" xfId="53" applyFont="1">
      <alignment/>
      <protection/>
    </xf>
    <xf numFmtId="49" fontId="5" fillId="0" borderId="10" xfId="54" applyNumberFormat="1" applyFont="1" applyBorder="1" applyAlignment="1">
      <alignment vertical="center" wrapText="1"/>
      <protection/>
    </xf>
    <xf numFmtId="49" fontId="5" fillId="0" borderId="10" xfId="54" applyNumberFormat="1" applyFont="1" applyFill="1" applyBorder="1" applyAlignment="1">
      <alignment horizontal="center" vertical="center" wrapText="1"/>
      <protection/>
    </xf>
    <xf numFmtId="49" fontId="5" fillId="0" borderId="10" xfId="54" applyNumberFormat="1" applyFont="1" applyBorder="1" applyAlignment="1">
      <alignment horizontal="left" vertical="center" wrapText="1"/>
      <protection/>
    </xf>
    <xf numFmtId="49" fontId="5" fillId="0" borderId="10" xfId="54" applyNumberFormat="1" applyFont="1" applyBorder="1" applyAlignment="1">
      <alignment horizontal="center" vertical="center" wrapText="1"/>
      <protection/>
    </xf>
    <xf numFmtId="49" fontId="5" fillId="0" borderId="10" xfId="54" applyNumberFormat="1" applyFont="1" applyFill="1" applyBorder="1" applyAlignment="1">
      <alignment horizontal="justify" vertical="center" wrapText="1"/>
      <protection/>
    </xf>
    <xf numFmtId="49" fontId="5" fillId="0" borderId="10" xfId="54" applyNumberFormat="1" applyFont="1" applyBorder="1" applyAlignment="1">
      <alignment horizontal="justify" vertical="center" wrapText="1"/>
      <protection/>
    </xf>
    <xf numFmtId="49" fontId="5" fillId="0" borderId="0" xfId="54" applyNumberFormat="1" applyFont="1" applyAlignment="1">
      <alignment horizontal="center" vertical="center" wrapText="1"/>
      <protection/>
    </xf>
    <xf numFmtId="0" fontId="2" fillId="0" borderId="11" xfId="0" applyFont="1" applyBorder="1" applyAlignment="1">
      <alignment horizontal="center" vertical="center" wrapText="1"/>
    </xf>
    <xf numFmtId="0" fontId="2" fillId="0" borderId="11" xfId="53" applyBorder="1" applyAlignment="1">
      <alignment horizontal="center" vertical="center"/>
      <protection/>
    </xf>
    <xf numFmtId="0" fontId="2" fillId="0" borderId="0" xfId="53" applyFont="1" applyAlignment="1">
      <alignment wrapText="1"/>
      <protection/>
    </xf>
    <xf numFmtId="0" fontId="2" fillId="0" borderId="0" xfId="53" applyAlignment="1">
      <alignment vertical="center"/>
      <protection/>
    </xf>
    <xf numFmtId="0" fontId="2" fillId="0" borderId="0" xfId="53" applyFont="1" applyFill="1" applyBorder="1" applyAlignment="1">
      <alignment horizontal="center" vertical="center"/>
      <protection/>
    </xf>
    <xf numFmtId="0" fontId="2" fillId="0" borderId="0" xfId="53" applyNumberFormat="1">
      <alignment/>
      <protection/>
    </xf>
    <xf numFmtId="0" fontId="2" fillId="0" borderId="10" xfId="0" applyFont="1" applyBorder="1" applyAlignment="1">
      <alignment horizontal="center" vertical="center" wrapText="1"/>
    </xf>
    <xf numFmtId="0" fontId="2" fillId="0" borderId="0" xfId="53" applyFont="1" applyFill="1">
      <alignment/>
      <protection/>
    </xf>
    <xf numFmtId="0" fontId="2" fillId="0" borderId="10" xfId="53" applyFill="1" applyBorder="1" applyAlignment="1">
      <alignment horizontal="center" vertical="center"/>
      <protection/>
    </xf>
    <xf numFmtId="0" fontId="2" fillId="0" borderId="12" xfId="53" applyBorder="1" applyAlignment="1">
      <alignment horizontal="center" vertical="center"/>
      <protection/>
    </xf>
    <xf numFmtId="0" fontId="2" fillId="0" borderId="10" xfId="53" applyBorder="1" applyAlignment="1">
      <alignment horizontal="center" vertical="center" wrapText="1"/>
      <protection/>
    </xf>
    <xf numFmtId="0" fontId="2" fillId="0" borderId="10" xfId="53" applyFill="1" applyBorder="1" applyAlignment="1">
      <alignment horizontal="center" vertical="center" wrapText="1"/>
      <protection/>
    </xf>
    <xf numFmtId="0" fontId="2" fillId="0" borderId="11" xfId="53" applyBorder="1" applyAlignment="1">
      <alignment horizontal="center" vertical="center" wrapText="1"/>
      <protection/>
    </xf>
    <xf numFmtId="0" fontId="2" fillId="0" borderId="10" xfId="53" applyBorder="1" applyAlignment="1">
      <alignment vertical="center"/>
      <protection/>
    </xf>
    <xf numFmtId="0" fontId="2" fillId="0" borderId="12" xfId="53" applyBorder="1" applyAlignment="1">
      <alignment vertical="center"/>
      <protection/>
    </xf>
    <xf numFmtId="0" fontId="2" fillId="0" borderId="12" xfId="0" applyFont="1" applyBorder="1" applyAlignment="1">
      <alignment horizontal="center" vertical="center" wrapText="1"/>
    </xf>
    <xf numFmtId="0" fontId="2" fillId="0" borderId="13" xfId="53" applyBorder="1">
      <alignment/>
      <protection/>
    </xf>
    <xf numFmtId="0" fontId="9" fillId="33" borderId="12" xfId="53" applyFont="1" applyFill="1" applyBorder="1" applyAlignment="1">
      <alignment horizontal="center" vertical="center"/>
      <protection/>
    </xf>
    <xf numFmtId="0" fontId="10" fillId="33" borderId="12" xfId="53" applyFont="1" applyFill="1" applyBorder="1" applyAlignment="1">
      <alignment horizontal="center" vertical="center"/>
      <protection/>
    </xf>
    <xf numFmtId="49" fontId="2" fillId="0" borderId="10" xfId="54" applyNumberFormat="1" applyBorder="1" applyAlignment="1">
      <alignment horizontal="justify" vertical="center" wrapText="1"/>
      <protection/>
    </xf>
    <xf numFmtId="49" fontId="4" fillId="0" borderId="14" xfId="54" applyNumberFormat="1" applyFont="1" applyBorder="1" applyAlignment="1">
      <alignment horizontal="center" vertical="center" wrapText="1"/>
      <protection/>
    </xf>
    <xf numFmtId="49" fontId="5" fillId="0" borderId="15" xfId="54" applyNumberFormat="1" applyFont="1" applyFill="1" applyBorder="1" applyAlignment="1">
      <alignment horizontal="justify" vertical="center" wrapText="1"/>
      <protection/>
    </xf>
    <xf numFmtId="49" fontId="5" fillId="0" borderId="15" xfId="54" applyNumberFormat="1" applyFont="1" applyFill="1" applyBorder="1" applyAlignment="1">
      <alignment horizontal="center" vertical="center" wrapText="1"/>
      <protection/>
    </xf>
    <xf numFmtId="49" fontId="5" fillId="0" borderId="15" xfId="54" applyNumberFormat="1" applyFont="1" applyBorder="1" applyAlignment="1">
      <alignment vertical="center" wrapText="1"/>
      <protection/>
    </xf>
    <xf numFmtId="49" fontId="5" fillId="0" borderId="16" xfId="54" applyNumberFormat="1" applyFont="1" applyBorder="1" applyAlignment="1">
      <alignment vertical="center" wrapText="1"/>
      <protection/>
    </xf>
    <xf numFmtId="49" fontId="4" fillId="0" borderId="17" xfId="54" applyNumberFormat="1" applyFont="1" applyBorder="1" applyAlignment="1">
      <alignment horizontal="center" vertical="center" wrapText="1"/>
      <protection/>
    </xf>
    <xf numFmtId="49" fontId="5" fillId="0" borderId="18" xfId="54" applyNumberFormat="1" applyFont="1" applyBorder="1" applyAlignment="1">
      <alignmen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justify" vertical="center" wrapText="1"/>
      <protection/>
    </xf>
    <xf numFmtId="49" fontId="5" fillId="0" borderId="18" xfId="54" applyNumberFormat="1" applyFont="1" applyBorder="1" applyAlignment="1">
      <alignment horizontal="center" vertical="center" wrapText="1"/>
      <protection/>
    </xf>
    <xf numFmtId="49" fontId="2" fillId="0" borderId="18" xfId="54" applyNumberFormat="1" applyBorder="1" applyAlignment="1">
      <alignment horizontal="justify" vertical="center" wrapText="1"/>
      <protection/>
    </xf>
    <xf numFmtId="49" fontId="5" fillId="0" borderId="19" xfId="54" applyNumberFormat="1" applyFont="1" applyBorder="1" applyAlignment="1">
      <alignment horizontal="center" vertical="center" wrapText="1"/>
      <protection/>
    </xf>
    <xf numFmtId="49" fontId="5" fillId="0" borderId="12" xfId="54" applyNumberFormat="1" applyFont="1" applyFill="1" applyBorder="1" applyAlignment="1">
      <alignment horizontal="center" vertical="center" wrapText="1"/>
      <protection/>
    </xf>
    <xf numFmtId="49" fontId="5" fillId="0" borderId="12" xfId="54" applyNumberFormat="1" applyFont="1" applyFill="1" applyBorder="1" applyAlignment="1">
      <alignment vertical="center" wrapText="1"/>
      <protection/>
    </xf>
    <xf numFmtId="49" fontId="5" fillId="0" borderId="12" xfId="54" applyNumberFormat="1" applyFont="1" applyBorder="1" applyAlignment="1">
      <alignment horizontal="center" vertical="center" wrapText="1"/>
      <protection/>
    </xf>
    <xf numFmtId="49" fontId="5" fillId="0" borderId="12" xfId="54" applyNumberFormat="1" applyFont="1" applyBorder="1" applyAlignment="1">
      <alignment horizontal="left" vertical="center" wrapText="1"/>
      <protection/>
    </xf>
    <xf numFmtId="49" fontId="2" fillId="0" borderId="12" xfId="54" applyNumberFormat="1" applyBorder="1" applyAlignment="1">
      <alignment horizontal="justify" vertical="center" wrapText="1"/>
      <protection/>
    </xf>
    <xf numFmtId="49" fontId="2" fillId="0" borderId="20" xfId="54" applyNumberFormat="1" applyBorder="1" applyAlignment="1">
      <alignment horizontal="justify" vertical="center" wrapText="1"/>
      <protection/>
    </xf>
    <xf numFmtId="0" fontId="5" fillId="0" borderId="0" xfId="54" applyFont="1" applyFill="1" applyAlignment="1">
      <alignment vertical="center" wrapText="1"/>
      <protection/>
    </xf>
    <xf numFmtId="0" fontId="4" fillId="0" borderId="0" xfId="54" applyFont="1" applyFill="1" applyAlignment="1">
      <alignment vertical="center" wrapText="1"/>
      <protection/>
    </xf>
    <xf numFmtId="0" fontId="4" fillId="0" borderId="21" xfId="54" applyFont="1" applyFill="1" applyBorder="1" applyAlignment="1">
      <alignment horizontal="center" vertical="center" wrapText="1"/>
      <protection/>
    </xf>
    <xf numFmtId="49" fontId="4" fillId="0" borderId="22" xfId="54" applyNumberFormat="1" applyFont="1" applyFill="1" applyBorder="1" applyAlignment="1">
      <alignment horizontal="center" vertical="center" wrapText="1"/>
      <protection/>
    </xf>
    <xf numFmtId="0" fontId="4" fillId="0" borderId="22" xfId="54" applyFont="1" applyFill="1" applyBorder="1" applyAlignment="1">
      <alignment horizontal="center" vertical="center" wrapText="1"/>
      <protection/>
    </xf>
    <xf numFmtId="0" fontId="4" fillId="0" borderId="23" xfId="54" applyFont="1" applyFill="1" applyBorder="1" applyAlignment="1">
      <alignment horizontal="center" vertical="center" wrapText="1"/>
      <protection/>
    </xf>
    <xf numFmtId="0" fontId="4" fillId="0" borderId="0" xfId="54" applyFont="1" applyAlignment="1">
      <alignment horizontal="center" vertical="center" wrapText="1"/>
      <protection/>
    </xf>
    <xf numFmtId="49" fontId="5" fillId="0" borderId="0" xfId="54" applyNumberFormat="1" applyFont="1" applyAlignment="1">
      <alignment vertical="center" wrapText="1"/>
      <protection/>
    </xf>
    <xf numFmtId="0" fontId="5" fillId="0" borderId="0" xfId="54" applyFont="1" applyAlignment="1">
      <alignment vertical="center" wrapText="1"/>
      <protection/>
    </xf>
    <xf numFmtId="0" fontId="5" fillId="0" borderId="0" xfId="54" applyFont="1" applyAlignment="1">
      <alignment horizontal="center" vertical="center" wrapText="1"/>
      <protection/>
    </xf>
    <xf numFmtId="0" fontId="2" fillId="0" borderId="10" xfId="0" applyFont="1" applyBorder="1" applyAlignment="1">
      <alignment horizontal="left" vertical="center" wrapText="1"/>
    </xf>
    <xf numFmtId="0" fontId="2" fillId="0" borderId="10" xfId="46" applyFont="1" applyFill="1" applyBorder="1" applyAlignment="1" applyProtection="1">
      <alignment horizontal="left" vertical="center" wrapText="1"/>
      <protection/>
    </xf>
    <xf numFmtId="0" fontId="2" fillId="34" borderId="10" xfId="0" applyFont="1" applyFill="1" applyBorder="1" applyAlignment="1">
      <alignment horizontal="center" vertical="center" wrapText="1"/>
    </xf>
    <xf numFmtId="0" fontId="2" fillId="0" borderId="12" xfId="46" applyFont="1" applyFill="1" applyBorder="1" applyAlignment="1" applyProtection="1">
      <alignment horizontal="left" vertical="center" wrapText="1"/>
      <protection/>
    </xf>
    <xf numFmtId="0" fontId="2" fillId="0" borderId="10" xfId="46" applyFont="1" applyFill="1" applyBorder="1" applyAlignment="1" applyProtection="1">
      <alignment horizontal="center" vertical="center" wrapText="1"/>
      <protection/>
    </xf>
    <xf numFmtId="0" fontId="3" fillId="0" borderId="0" xfId="0" applyFont="1" applyAlignment="1" applyProtection="1">
      <alignment vertical="center" wrapText="1"/>
      <protection locked="0"/>
    </xf>
    <xf numFmtId="0" fontId="4" fillId="35" borderId="24" xfId="0" applyFont="1" applyFill="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10" xfId="0" applyFont="1" applyBorder="1" applyAlignment="1" applyProtection="1">
      <alignment vertical="center" wrapText="1"/>
      <protection/>
    </xf>
    <xf numFmtId="0" fontId="2" fillId="0" borderId="22" xfId="0" applyFont="1" applyBorder="1" applyAlignment="1" applyProtection="1">
      <alignment vertical="center" wrapText="1"/>
      <protection/>
    </xf>
    <xf numFmtId="0" fontId="3" fillId="35" borderId="25" xfId="0" applyFont="1" applyFill="1" applyBorder="1" applyAlignment="1" applyProtection="1">
      <alignment horizontal="center" vertical="center" wrapText="1"/>
      <protection locked="0"/>
    </xf>
    <xf numFmtId="0" fontId="2" fillId="0" borderId="0" xfId="53" applyProtection="1">
      <alignment/>
      <protection locked="0"/>
    </xf>
    <xf numFmtId="0" fontId="2" fillId="0" borderId="0" xfId="53" applyFill="1" applyProtection="1">
      <alignment/>
      <protection locked="0"/>
    </xf>
    <xf numFmtId="0" fontId="2" fillId="0" borderId="0" xfId="53" applyAlignment="1" applyProtection="1">
      <alignment vertical="center"/>
      <protection locked="0"/>
    </xf>
    <xf numFmtId="0" fontId="3" fillId="35" borderId="10" xfId="53" applyFont="1" applyFill="1" applyBorder="1" applyAlignment="1" applyProtection="1">
      <alignment horizontal="center" vertical="center" wrapText="1"/>
      <protection locked="0"/>
    </xf>
    <xf numFmtId="0" fontId="3" fillId="35" borderId="18" xfId="53" applyFont="1" applyFill="1" applyBorder="1" applyAlignment="1" applyProtection="1">
      <alignment horizontal="center" vertical="center" wrapText="1"/>
      <protection locked="0"/>
    </xf>
    <xf numFmtId="0" fontId="2" fillId="0" borderId="10" xfId="53" applyFill="1" applyBorder="1" applyAlignment="1" applyProtection="1">
      <alignment horizontal="center" vertical="center" wrapText="1"/>
      <protection locked="0"/>
    </xf>
    <xf numFmtId="0" fontId="2" fillId="0" borderId="10" xfId="53" applyFont="1" applyBorder="1" applyAlignment="1" applyProtection="1">
      <alignment vertical="center" wrapText="1"/>
      <protection locked="0"/>
    </xf>
    <xf numFmtId="49" fontId="2" fillId="0" borderId="18" xfId="53" applyNumberFormat="1" applyBorder="1" applyAlignment="1" applyProtection="1">
      <alignment horizontal="center" vertical="center" wrapText="1"/>
      <protection locked="0"/>
    </xf>
    <xf numFmtId="0" fontId="2" fillId="0" borderId="0" xfId="53" applyBorder="1" applyProtection="1">
      <alignment/>
      <protection locked="0"/>
    </xf>
    <xf numFmtId="0" fontId="2" fillId="0" borderId="12" xfId="53" applyFill="1" applyBorder="1" applyAlignment="1" applyProtection="1">
      <alignment horizontal="center" vertical="center" wrapText="1"/>
      <protection locked="0"/>
    </xf>
    <xf numFmtId="0" fontId="2" fillId="0" borderId="12" xfId="53" applyFont="1" applyBorder="1" applyAlignment="1" applyProtection="1">
      <alignment vertical="center" wrapText="1"/>
      <protection locked="0"/>
    </xf>
    <xf numFmtId="49" fontId="2" fillId="0" borderId="20" xfId="53" applyNumberFormat="1" applyBorder="1" applyAlignment="1" applyProtection="1">
      <alignment horizontal="center" vertical="center" wrapText="1"/>
      <protection locked="0"/>
    </xf>
    <xf numFmtId="0" fontId="2" fillId="34" borderId="10" xfId="53" applyFill="1" applyBorder="1" applyAlignment="1" applyProtection="1">
      <alignment horizontal="center" vertical="center" wrapText="1"/>
      <protection/>
    </xf>
    <xf numFmtId="0" fontId="2" fillId="0" borderId="10" xfId="53" applyBorder="1" applyAlignment="1" applyProtection="1">
      <alignment horizontal="center" vertical="center" wrapText="1"/>
      <protection/>
    </xf>
    <xf numFmtId="0" fontId="2" fillId="0" borderId="10" xfId="53" applyNumberFormat="1" applyFont="1" applyBorder="1" applyAlignment="1" applyProtection="1">
      <alignment horizontal="center" vertical="center" wrapText="1"/>
      <protection/>
    </xf>
    <xf numFmtId="0" fontId="2" fillId="0" borderId="12" xfId="53" applyNumberFormat="1" applyFont="1" applyBorder="1" applyAlignment="1" applyProtection="1">
      <alignment horizontal="center" vertical="center" wrapText="1"/>
      <protection/>
    </xf>
    <xf numFmtId="0" fontId="2" fillId="0" borderId="10" xfId="53" applyFont="1" applyBorder="1" applyAlignment="1" applyProtection="1">
      <alignment horizontal="center"/>
      <protection locked="0"/>
    </xf>
    <xf numFmtId="0" fontId="2" fillId="0" borderId="10" xfId="53" applyBorder="1" applyProtection="1">
      <alignment/>
      <protection locked="0"/>
    </xf>
    <xf numFmtId="0" fontId="3" fillId="0" borderId="0" xfId="0" applyFont="1" applyAlignment="1" applyProtection="1">
      <alignment/>
      <protection locked="0"/>
    </xf>
    <xf numFmtId="0" fontId="2" fillId="0" borderId="0" xfId="0" applyFont="1" applyAlignment="1" applyProtection="1">
      <alignment/>
      <protection locked="0"/>
    </xf>
    <xf numFmtId="0" fontId="12" fillId="0" borderId="10" xfId="0" applyFont="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12" fillId="37" borderId="10" xfId="0" applyFont="1" applyFill="1" applyBorder="1" applyAlignment="1" applyProtection="1">
      <alignment horizontal="center" vertical="center" wrapText="1"/>
      <protection/>
    </xf>
    <xf numFmtId="0" fontId="12" fillId="38" borderId="10" xfId="0" applyFont="1" applyFill="1" applyBorder="1" applyAlignment="1" applyProtection="1">
      <alignment horizontal="center" vertical="center" wrapText="1"/>
      <protection/>
    </xf>
    <xf numFmtId="0" fontId="12" fillId="39" borderId="10" xfId="0" applyFont="1" applyFill="1" applyBorder="1" applyAlignment="1" applyProtection="1">
      <alignment horizontal="center" vertical="center" wrapText="1"/>
      <protection/>
    </xf>
    <xf numFmtId="0" fontId="12" fillId="40" borderId="10" xfId="0" applyFont="1" applyFill="1" applyBorder="1" applyAlignment="1" applyProtection="1">
      <alignment horizontal="center" vertical="center" wrapText="1"/>
      <protection/>
    </xf>
    <xf numFmtId="0" fontId="14" fillId="0" borderId="0" xfId="0" applyFont="1" applyAlignment="1" applyProtection="1">
      <alignment vertical="center" wrapText="1"/>
      <protection/>
    </xf>
    <xf numFmtId="0" fontId="2" fillId="0" borderId="0" xfId="53" applyAlignment="1" applyProtection="1">
      <alignment vertical="center" wrapText="1"/>
      <protection locked="0"/>
    </xf>
    <xf numFmtId="0" fontId="2" fillId="0" borderId="0" xfId="53" applyBorder="1" applyAlignment="1" applyProtection="1">
      <alignment vertical="center" wrapText="1"/>
      <protection locked="0"/>
    </xf>
    <xf numFmtId="0" fontId="2" fillId="0" borderId="10" xfId="53" applyBorder="1" applyAlignment="1" applyProtection="1">
      <alignment horizontal="center" vertical="center" wrapText="1"/>
      <protection locked="0"/>
    </xf>
    <xf numFmtId="0" fontId="2" fillId="0" borderId="10" xfId="53" applyFont="1" applyBorder="1" applyAlignment="1" applyProtection="1">
      <alignment horizontal="center" vertical="center" wrapText="1"/>
      <protection locked="0"/>
    </xf>
    <xf numFmtId="0" fontId="2" fillId="0" borderId="10" xfId="53" applyBorder="1" applyAlignment="1" applyProtection="1">
      <alignment vertical="center" wrapText="1"/>
      <protection/>
    </xf>
    <xf numFmtId="0" fontId="2" fillId="0" borderId="12" xfId="53"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2" fillId="0" borderId="0" xfId="53" applyFill="1" applyAlignment="1" applyProtection="1">
      <alignment vertical="center" wrapText="1"/>
      <protection locked="0"/>
    </xf>
    <xf numFmtId="0" fontId="16" fillId="41" borderId="14" xfId="0" applyFont="1" applyFill="1" applyBorder="1" applyAlignment="1" applyProtection="1">
      <alignment vertical="center" wrapText="1"/>
      <protection locked="0"/>
    </xf>
    <xf numFmtId="0" fontId="16" fillId="41" borderId="17" xfId="0" applyFont="1" applyFill="1" applyBorder="1" applyAlignment="1" applyProtection="1">
      <alignment vertical="center" wrapText="1"/>
      <protection locked="0"/>
    </xf>
    <xf numFmtId="0" fontId="16" fillId="41" borderId="19" xfId="0" applyFont="1" applyFill="1" applyBorder="1" applyAlignment="1" applyProtection="1">
      <alignment vertical="center" wrapText="1"/>
      <protection locked="0"/>
    </xf>
    <xf numFmtId="0" fontId="16" fillId="41" borderId="15" xfId="0" applyFont="1" applyFill="1" applyBorder="1" applyAlignment="1" applyProtection="1">
      <alignment vertical="center" wrapText="1"/>
      <protection locked="0"/>
    </xf>
    <xf numFmtId="0" fontId="16" fillId="41" borderId="10" xfId="0" applyFont="1" applyFill="1" applyBorder="1" applyAlignment="1" applyProtection="1">
      <alignment vertical="center" wrapText="1"/>
      <protection locked="0"/>
    </xf>
    <xf numFmtId="0" fontId="16" fillId="41" borderId="12" xfId="0" applyFont="1" applyFill="1" applyBorder="1" applyAlignment="1" applyProtection="1">
      <alignment vertical="center" wrapText="1"/>
      <protection locked="0"/>
    </xf>
    <xf numFmtId="0" fontId="16" fillId="41" borderId="14" xfId="0" applyFont="1" applyFill="1" applyBorder="1" applyAlignment="1" applyProtection="1">
      <alignment horizontal="center" vertical="center" wrapText="1"/>
      <protection locked="0"/>
    </xf>
    <xf numFmtId="0" fontId="16" fillId="41" borderId="17" xfId="0" applyFont="1" applyFill="1" applyBorder="1" applyAlignment="1" applyProtection="1">
      <alignment horizontal="center" vertical="center" wrapText="1"/>
      <protection locked="0"/>
    </xf>
    <xf numFmtId="0" fontId="16" fillId="41" borderId="19" xfId="0" applyFont="1" applyFill="1" applyBorder="1" applyAlignment="1" applyProtection="1">
      <alignment horizontal="center" vertical="center" wrapText="1"/>
      <protection locked="0"/>
    </xf>
    <xf numFmtId="0" fontId="16" fillId="41" borderId="15" xfId="0" applyFont="1" applyFill="1" applyBorder="1" applyAlignment="1" applyProtection="1">
      <alignment horizontal="center" vertical="center" wrapText="1"/>
      <protection locked="0"/>
    </xf>
    <xf numFmtId="0" fontId="16" fillId="41" borderId="10" xfId="0" applyFont="1" applyFill="1" applyBorder="1" applyAlignment="1" applyProtection="1">
      <alignment horizontal="center" vertical="center" wrapText="1"/>
      <protection locked="0"/>
    </xf>
    <xf numFmtId="0" fontId="16" fillId="41" borderId="12" xfId="0" applyFont="1" applyFill="1" applyBorder="1" applyAlignment="1" applyProtection="1">
      <alignment horizontal="center" vertical="center" wrapText="1"/>
      <protection locked="0"/>
    </xf>
    <xf numFmtId="0" fontId="16" fillId="41" borderId="10" xfId="0" applyFont="1" applyFill="1" applyBorder="1" applyAlignment="1" applyProtection="1">
      <alignment horizontal="center"/>
      <protection locked="0"/>
    </xf>
    <xf numFmtId="0" fontId="5" fillId="0" borderId="0" xfId="0" applyFont="1" applyAlignment="1">
      <alignment/>
    </xf>
    <xf numFmtId="0" fontId="2" fillId="0" borderId="26" xfId="0" applyFont="1" applyBorder="1" applyAlignment="1">
      <alignment horizontal="center" vertical="center"/>
    </xf>
    <xf numFmtId="0" fontId="5" fillId="0" borderId="26" xfId="0" applyFont="1" applyBorder="1" applyAlignment="1">
      <alignment/>
    </xf>
    <xf numFmtId="0" fontId="12" fillId="0" borderId="26" xfId="0" applyFont="1" applyBorder="1" applyAlignment="1">
      <alignment horizontal="left" vertical="center"/>
    </xf>
    <xf numFmtId="0" fontId="14" fillId="0" borderId="26" xfId="0" applyFont="1" applyBorder="1" applyAlignment="1">
      <alignment horizontal="left" vertical="center"/>
    </xf>
    <xf numFmtId="0" fontId="20" fillId="41" borderId="27" xfId="0" applyFont="1" applyFill="1" applyBorder="1" applyAlignment="1">
      <alignment/>
    </xf>
    <xf numFmtId="0" fontId="5" fillId="41" borderId="26" xfId="0" applyFont="1" applyFill="1" applyBorder="1" applyAlignment="1">
      <alignment horizontal="center" vertical="center"/>
    </xf>
    <xf numFmtId="0" fontId="4" fillId="41" borderId="26" xfId="0" applyFont="1" applyFill="1" applyBorder="1" applyAlignment="1">
      <alignment vertical="center" wrapText="1"/>
    </xf>
    <xf numFmtId="0" fontId="5" fillId="41" borderId="26" xfId="0" applyFont="1" applyFill="1" applyBorder="1" applyAlignment="1">
      <alignment/>
    </xf>
    <xf numFmtId="0" fontId="5" fillId="0" borderId="26" xfId="0" applyFont="1" applyBorder="1" applyAlignment="1">
      <alignment vertical="center" wrapText="1"/>
    </xf>
    <xf numFmtId="0" fontId="5" fillId="0" borderId="26" xfId="0" applyFont="1" applyBorder="1" applyAlignment="1">
      <alignment horizontal="justify" vertical="center" wrapText="1"/>
    </xf>
    <xf numFmtId="0" fontId="5" fillId="41" borderId="26" xfId="0" applyFont="1" applyFill="1" applyBorder="1" applyAlignment="1">
      <alignment horizontal="justify" vertical="center" wrapText="1"/>
    </xf>
    <xf numFmtId="0" fontId="0" fillId="42" borderId="0" xfId="0" applyFill="1" applyAlignment="1">
      <alignment/>
    </xf>
    <xf numFmtId="0" fontId="4" fillId="41" borderId="27" xfId="0" applyFont="1" applyFill="1" applyBorder="1" applyAlignment="1">
      <alignment/>
    </xf>
    <xf numFmtId="0" fontId="0" fillId="33" borderId="0" xfId="0" applyFill="1" applyAlignment="1">
      <alignment/>
    </xf>
    <xf numFmtId="0" fontId="5" fillId="33" borderId="0" xfId="0" applyFont="1" applyFill="1" applyAlignment="1">
      <alignment/>
    </xf>
    <xf numFmtId="0" fontId="2" fillId="33" borderId="0" xfId="0" applyFont="1" applyFill="1" applyAlignment="1" applyProtection="1">
      <alignment vertical="center" wrapText="1"/>
      <protection locked="0"/>
    </xf>
    <xf numFmtId="0" fontId="2" fillId="33" borderId="14" xfId="0" applyFont="1" applyFill="1" applyBorder="1" applyAlignment="1" applyProtection="1">
      <alignment vertical="center" wrapText="1"/>
      <protection locked="0"/>
    </xf>
    <xf numFmtId="0" fontId="2" fillId="33" borderId="15" xfId="0" applyFont="1" applyFill="1" applyBorder="1" applyAlignment="1" applyProtection="1">
      <alignment vertical="center" wrapText="1"/>
      <protection locked="0"/>
    </xf>
    <xf numFmtId="49" fontId="2" fillId="33" borderId="15" xfId="0" applyNumberFormat="1" applyFont="1" applyFill="1" applyBorder="1" applyAlignment="1" applyProtection="1">
      <alignment vertical="center" wrapText="1"/>
      <protection locked="0"/>
    </xf>
    <xf numFmtId="0" fontId="2" fillId="33" borderId="16" xfId="0" applyFont="1" applyFill="1" applyBorder="1" applyAlignment="1" applyProtection="1">
      <alignment vertical="center" wrapText="1"/>
      <protection locked="0"/>
    </xf>
    <xf numFmtId="0" fontId="2" fillId="33" borderId="17" xfId="0" applyFont="1" applyFill="1" applyBorder="1" applyAlignment="1" applyProtection="1">
      <alignment vertical="center" wrapText="1"/>
      <protection locked="0"/>
    </xf>
    <xf numFmtId="0" fontId="2" fillId="33" borderId="10" xfId="0" applyFont="1" applyFill="1" applyBorder="1" applyAlignment="1" applyProtection="1">
      <alignment vertical="center" wrapText="1"/>
      <protection locked="0"/>
    </xf>
    <xf numFmtId="49" fontId="2" fillId="33" borderId="10" xfId="0" applyNumberFormat="1" applyFont="1" applyFill="1" applyBorder="1" applyAlignment="1" applyProtection="1">
      <alignment vertical="center" wrapText="1"/>
      <protection locked="0"/>
    </xf>
    <xf numFmtId="0" fontId="2" fillId="33" borderId="18" xfId="0" applyFont="1" applyFill="1" applyBorder="1" applyAlignment="1" applyProtection="1">
      <alignment vertical="center" wrapText="1"/>
      <protection locked="0"/>
    </xf>
    <xf numFmtId="0" fontId="11" fillId="33" borderId="10" xfId="0" applyFont="1" applyFill="1" applyBorder="1" applyAlignment="1" applyProtection="1">
      <alignment vertical="center" wrapText="1"/>
      <protection locked="0"/>
    </xf>
    <xf numFmtId="0" fontId="2" fillId="33" borderId="19" xfId="0" applyFont="1" applyFill="1" applyBorder="1" applyAlignment="1" applyProtection="1">
      <alignment vertical="center" wrapText="1"/>
      <protection locked="0"/>
    </xf>
    <xf numFmtId="0" fontId="2" fillId="33" borderId="12" xfId="0" applyFont="1" applyFill="1" applyBorder="1" applyAlignment="1" applyProtection="1">
      <alignment vertical="center" wrapText="1"/>
      <protection locked="0"/>
    </xf>
    <xf numFmtId="0" fontId="2" fillId="33" borderId="20" xfId="0" applyFont="1" applyFill="1" applyBorder="1" applyAlignment="1" applyProtection="1">
      <alignment vertical="center" wrapText="1"/>
      <protection locked="0"/>
    </xf>
    <xf numFmtId="0" fontId="3" fillId="33" borderId="0" xfId="0" applyFont="1" applyFill="1" applyAlignment="1" applyProtection="1">
      <alignment vertical="center" wrapText="1"/>
      <protection locked="0"/>
    </xf>
    <xf numFmtId="0" fontId="5" fillId="33" borderId="0" xfId="0" applyFont="1" applyFill="1" applyAlignment="1" applyProtection="1">
      <alignment vertical="center" wrapText="1"/>
      <protection locked="0"/>
    </xf>
    <xf numFmtId="0" fontId="2" fillId="33" borderId="0" xfId="0" applyFont="1" applyFill="1" applyBorder="1" applyAlignment="1" applyProtection="1">
      <alignment vertical="center" wrapText="1"/>
      <protection locked="0"/>
    </xf>
    <xf numFmtId="0" fontId="2" fillId="33" borderId="0" xfId="53" applyFill="1" applyAlignment="1" applyProtection="1">
      <alignment vertical="center" wrapText="1"/>
      <protection locked="0"/>
    </xf>
    <xf numFmtId="0" fontId="2" fillId="33" borderId="0" xfId="53" applyFill="1" applyBorder="1" applyAlignment="1" applyProtection="1">
      <alignment vertical="center" wrapText="1"/>
      <protection locked="0"/>
    </xf>
    <xf numFmtId="0" fontId="2" fillId="33" borderId="0" xfId="53" applyFont="1" applyFill="1" applyBorder="1" applyAlignment="1" applyProtection="1">
      <alignment vertical="center" wrapText="1"/>
      <protection locked="0"/>
    </xf>
    <xf numFmtId="0" fontId="2" fillId="33" borderId="0" xfId="53" applyFont="1" applyFill="1" applyBorder="1" applyAlignment="1" applyProtection="1">
      <alignment vertical="center" wrapText="1"/>
      <protection locked="0"/>
    </xf>
    <xf numFmtId="0" fontId="3" fillId="33" borderId="0" xfId="0" applyFont="1" applyFill="1" applyBorder="1" applyAlignment="1" applyProtection="1">
      <alignment vertical="center" wrapText="1"/>
      <protection locked="0"/>
    </xf>
    <xf numFmtId="0" fontId="2" fillId="33" borderId="0" xfId="53" applyFill="1" applyProtection="1">
      <alignment/>
      <protection locked="0"/>
    </xf>
    <xf numFmtId="0" fontId="2" fillId="33" borderId="14" xfId="53" applyFont="1" applyFill="1" applyBorder="1" applyProtection="1">
      <alignment/>
      <protection locked="0"/>
    </xf>
    <xf numFmtId="0" fontId="2" fillId="33" borderId="15" xfId="53" applyFill="1" applyBorder="1" applyProtection="1">
      <alignment/>
      <protection locked="0"/>
    </xf>
    <xf numFmtId="0" fontId="2" fillId="33" borderId="15" xfId="53" applyFont="1" applyFill="1" applyBorder="1" applyAlignment="1" applyProtection="1">
      <alignment wrapText="1"/>
      <protection locked="0"/>
    </xf>
    <xf numFmtId="0" fontId="2" fillId="33" borderId="15" xfId="53" applyFont="1" applyFill="1" applyBorder="1" applyProtection="1">
      <alignment/>
      <protection locked="0"/>
    </xf>
    <xf numFmtId="0" fontId="2" fillId="33" borderId="17" xfId="53" applyFont="1" applyFill="1" applyBorder="1" applyProtection="1">
      <alignment/>
      <protection locked="0"/>
    </xf>
    <xf numFmtId="0" fontId="2" fillId="33" borderId="10" xfId="53" applyFont="1" applyFill="1" applyBorder="1" applyProtection="1">
      <alignment/>
      <protection locked="0"/>
    </xf>
    <xf numFmtId="0" fontId="2" fillId="33" borderId="10" xfId="53" applyFont="1" applyFill="1" applyBorder="1" applyAlignment="1" applyProtection="1">
      <alignment wrapText="1"/>
      <protection locked="0"/>
    </xf>
    <xf numFmtId="0" fontId="2" fillId="33" borderId="10" xfId="53" applyFill="1" applyBorder="1" applyProtection="1">
      <alignment/>
      <protection locked="0"/>
    </xf>
    <xf numFmtId="0" fontId="2" fillId="33" borderId="17" xfId="53" applyFill="1" applyBorder="1" applyProtection="1">
      <alignment/>
      <protection locked="0"/>
    </xf>
    <xf numFmtId="0" fontId="2" fillId="33" borderId="19" xfId="53" applyFill="1" applyBorder="1" applyProtection="1">
      <alignment/>
      <protection locked="0"/>
    </xf>
    <xf numFmtId="0" fontId="2" fillId="33" borderId="12" xfId="53" applyFill="1" applyBorder="1" applyProtection="1">
      <alignment/>
      <protection locked="0"/>
    </xf>
    <xf numFmtId="0" fontId="2" fillId="33" borderId="12" xfId="53" applyFont="1" applyFill="1" applyBorder="1" applyProtection="1">
      <alignment/>
      <protection locked="0"/>
    </xf>
    <xf numFmtId="0" fontId="2" fillId="33" borderId="0" xfId="53" applyFont="1" applyFill="1" applyProtection="1">
      <alignment/>
      <protection locked="0"/>
    </xf>
    <xf numFmtId="0" fontId="2" fillId="33" borderId="0" xfId="53" applyFill="1" applyAlignment="1" applyProtection="1">
      <alignment vertical="center"/>
      <protection locked="0"/>
    </xf>
    <xf numFmtId="0" fontId="2" fillId="33" borderId="0" xfId="53" applyFill="1" applyBorder="1" applyProtection="1">
      <alignment/>
      <protection locked="0"/>
    </xf>
    <xf numFmtId="0" fontId="2" fillId="33" borderId="0" xfId="53" applyFont="1" applyFill="1" applyBorder="1" applyProtection="1">
      <alignment/>
      <protection locked="0"/>
    </xf>
    <xf numFmtId="0" fontId="3" fillId="33" borderId="0" xfId="0" applyFont="1" applyFill="1" applyAlignment="1" applyProtection="1">
      <alignment/>
      <protection locked="0"/>
    </xf>
    <xf numFmtId="0" fontId="2" fillId="33" borderId="0" xfId="0" applyFont="1" applyFill="1" applyAlignment="1" applyProtection="1">
      <alignment/>
      <protection locked="0"/>
    </xf>
    <xf numFmtId="0" fontId="2" fillId="33" borderId="0" xfId="0" applyFont="1" applyFill="1" applyBorder="1" applyAlignment="1" applyProtection="1">
      <alignment/>
      <protection locked="0"/>
    </xf>
    <xf numFmtId="0" fontId="2" fillId="0" borderId="10" xfId="53" applyFont="1" applyBorder="1" applyAlignment="1" applyProtection="1">
      <alignment vertical="center" wrapText="1"/>
      <protection locked="0"/>
    </xf>
    <xf numFmtId="16" fontId="2" fillId="0" borderId="10" xfId="53" applyNumberFormat="1" applyFont="1" applyBorder="1" applyAlignment="1" applyProtection="1">
      <alignment vertical="center" wrapText="1"/>
      <protection locked="0"/>
    </xf>
    <xf numFmtId="0" fontId="8" fillId="0" borderId="25"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8" fillId="0" borderId="28"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4" fillId="35" borderId="31" xfId="0" applyFont="1" applyFill="1" applyBorder="1" applyAlignment="1" applyProtection="1">
      <alignment horizontal="center" vertical="center" wrapText="1"/>
      <protection locked="0"/>
    </xf>
    <xf numFmtId="49" fontId="2" fillId="0" borderId="10" xfId="53" applyNumberFormat="1" applyBorder="1" applyAlignment="1" applyProtection="1">
      <alignment horizontal="center" vertical="center" wrapText="1"/>
      <protection/>
    </xf>
    <xf numFmtId="0" fontId="2" fillId="0" borderId="10" xfId="53" applyFont="1" applyBorder="1" applyAlignment="1" applyProtection="1">
      <alignment vertical="center"/>
      <protection locked="0"/>
    </xf>
    <xf numFmtId="0" fontId="8" fillId="0" borderId="28" xfId="0" applyFont="1" applyBorder="1" applyAlignment="1" applyProtection="1">
      <alignment vertical="center" wrapText="1"/>
      <protection/>
    </xf>
    <xf numFmtId="0" fontId="8" fillId="0" borderId="29" xfId="0" applyFont="1" applyBorder="1" applyAlignment="1" applyProtection="1">
      <alignment vertical="center" wrapText="1"/>
      <protection/>
    </xf>
    <xf numFmtId="0" fontId="2" fillId="0" borderId="22" xfId="46" applyFont="1" applyFill="1" applyBorder="1" applyAlignment="1" applyProtection="1">
      <alignment horizontal="left" vertical="center" wrapText="1"/>
      <protection/>
    </xf>
    <xf numFmtId="0" fontId="2" fillId="0" borderId="22" xfId="53" applyFill="1" applyBorder="1" applyAlignment="1" applyProtection="1">
      <alignment horizontal="center" vertical="center" wrapText="1"/>
      <protection locked="0"/>
    </xf>
    <xf numFmtId="0" fontId="2" fillId="0" borderId="22" xfId="53" applyFont="1" applyBorder="1" applyAlignment="1" applyProtection="1">
      <alignment vertical="center" wrapText="1"/>
      <protection locked="0"/>
    </xf>
    <xf numFmtId="0" fontId="2" fillId="0" borderId="22" xfId="53" applyBorder="1" applyAlignment="1" applyProtection="1">
      <alignment horizontal="center" vertical="center" wrapText="1"/>
      <protection locked="0"/>
    </xf>
    <xf numFmtId="0" fontId="2" fillId="0" borderId="22" xfId="53" applyNumberFormat="1" applyFont="1" applyBorder="1" applyAlignment="1" applyProtection="1">
      <alignment horizontal="center" vertical="center" wrapText="1"/>
      <protection/>
    </xf>
    <xf numFmtId="49" fontId="2" fillId="0" borderId="32" xfId="53" applyNumberFormat="1" applyBorder="1" applyAlignment="1" applyProtection="1">
      <alignment horizontal="center" vertical="center" wrapText="1"/>
      <protection locked="0"/>
    </xf>
    <xf numFmtId="0" fontId="2" fillId="0" borderId="22" xfId="53" applyFont="1" applyBorder="1" applyAlignment="1" applyProtection="1">
      <alignment vertical="center" wrapText="1"/>
      <protection locked="0"/>
    </xf>
    <xf numFmtId="0" fontId="2" fillId="0" borderId="10" xfId="53" applyFont="1" applyBorder="1" applyAlignment="1" applyProtection="1">
      <alignment horizontal="left" vertical="center" wrapText="1"/>
      <protection locked="0"/>
    </xf>
    <xf numFmtId="0" fontId="2" fillId="43" borderId="10" xfId="53" applyFill="1" applyBorder="1" applyAlignment="1" applyProtection="1">
      <alignment horizontal="center" vertical="center" wrapText="1"/>
      <protection/>
    </xf>
    <xf numFmtId="0" fontId="2" fillId="0" borderId="10" xfId="53" applyFont="1" applyBorder="1" applyAlignment="1" applyProtection="1">
      <alignment horizontal="center" vertical="center" wrapText="1"/>
      <protection/>
    </xf>
    <xf numFmtId="49" fontId="2" fillId="0" borderId="18" xfId="53" applyNumberFormat="1"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xf>
    <xf numFmtId="0" fontId="2" fillId="43" borderId="32" xfId="0" applyFont="1" applyFill="1" applyBorder="1" applyAlignment="1" applyProtection="1">
      <alignment vertical="center" wrapText="1"/>
      <protection/>
    </xf>
    <xf numFmtId="0" fontId="2" fillId="2" borderId="10" xfId="53" applyFill="1" applyBorder="1" applyAlignment="1" applyProtection="1">
      <alignment horizontal="center" vertical="center" wrapText="1"/>
      <protection/>
    </xf>
    <xf numFmtId="0" fontId="2" fillId="44" borderId="10" xfId="53" applyFill="1" applyBorder="1" applyAlignment="1" applyProtection="1">
      <alignment horizontal="center" vertical="center" wrapText="1"/>
      <protection/>
    </xf>
    <xf numFmtId="0" fontId="2" fillId="45" borderId="10" xfId="53" applyFill="1" applyBorder="1" applyAlignment="1" applyProtection="1">
      <alignment horizontal="center" vertical="center" wrapText="1"/>
      <protection/>
    </xf>
    <xf numFmtId="0" fontId="2" fillId="44" borderId="10" xfId="53" applyFont="1" applyFill="1" applyBorder="1" applyAlignment="1" applyProtection="1">
      <alignment horizontal="center" vertical="center" wrapText="1"/>
      <protection/>
    </xf>
    <xf numFmtId="0" fontId="2" fillId="45" borderId="10" xfId="53" applyFont="1" applyFill="1" applyBorder="1" applyAlignment="1" applyProtection="1">
      <alignment horizontal="center" vertical="center" wrapText="1"/>
      <protection/>
    </xf>
    <xf numFmtId="0" fontId="2" fillId="44" borderId="10" xfId="0" applyFont="1" applyFill="1" applyBorder="1" applyAlignment="1">
      <alignment horizontal="center" vertical="center" wrapText="1"/>
    </xf>
    <xf numFmtId="0" fontId="8" fillId="41" borderId="10" xfId="0" applyFont="1" applyFill="1" applyBorder="1" applyAlignment="1">
      <alignment horizontal="center" vertical="center" wrapText="1"/>
    </xf>
    <xf numFmtId="0" fontId="2" fillId="43" borderId="10" xfId="0" applyFont="1" applyFill="1" applyBorder="1" applyAlignment="1">
      <alignment horizontal="center" vertical="center" wrapText="1"/>
    </xf>
    <xf numFmtId="0" fontId="0" fillId="43" borderId="0" xfId="0" applyFill="1" applyAlignment="1">
      <alignment/>
    </xf>
    <xf numFmtId="0" fontId="8" fillId="41" borderId="15" xfId="0" applyFont="1" applyFill="1" applyBorder="1" applyAlignment="1">
      <alignment horizontal="center" vertical="center" wrapText="1"/>
    </xf>
    <xf numFmtId="0" fontId="8" fillId="41" borderId="18"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41" borderId="18"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left" vertical="center" wrapText="1"/>
    </xf>
    <xf numFmtId="0" fontId="2" fillId="43" borderId="12"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8" fillId="0" borderId="10"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locked="0"/>
    </xf>
    <xf numFmtId="0" fontId="4" fillId="35" borderId="33" xfId="0" applyFont="1" applyFill="1" applyBorder="1" applyAlignment="1" applyProtection="1">
      <alignment horizontal="center" vertical="center" wrapText="1"/>
      <protection locked="0"/>
    </xf>
    <xf numFmtId="0" fontId="4" fillId="35" borderId="34" xfId="0" applyFont="1" applyFill="1" applyBorder="1" applyAlignment="1" applyProtection="1">
      <alignment horizontal="center" vertical="center" wrapText="1"/>
      <protection locked="0"/>
    </xf>
    <xf numFmtId="0" fontId="4" fillId="35" borderId="35" xfId="0" applyFont="1" applyFill="1" applyBorder="1" applyAlignment="1" applyProtection="1">
      <alignment horizontal="center" vertical="center" wrapText="1"/>
      <protection locked="0"/>
    </xf>
    <xf numFmtId="0" fontId="4" fillId="35" borderId="36"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2" fillId="34" borderId="10" xfId="0" applyFont="1" applyFill="1" applyBorder="1" applyAlignment="1" applyProtection="1">
      <alignment vertical="center" wrapText="1"/>
      <protection/>
    </xf>
    <xf numFmtId="0" fontId="2" fillId="2" borderId="10" xfId="0" applyFont="1" applyFill="1" applyBorder="1" applyAlignment="1" applyProtection="1">
      <alignment vertical="center" wrapText="1"/>
      <protection/>
    </xf>
    <xf numFmtId="0" fontId="2" fillId="44" borderId="10" xfId="0" applyFont="1" applyFill="1" applyBorder="1" applyAlignment="1" applyProtection="1">
      <alignment vertical="center" wrapText="1"/>
      <protection/>
    </xf>
    <xf numFmtId="0" fontId="2" fillId="46" borderId="10" xfId="0" applyFont="1" applyFill="1" applyBorder="1" applyAlignment="1" applyProtection="1">
      <alignment vertical="center" wrapText="1"/>
      <protection/>
    </xf>
    <xf numFmtId="0" fontId="2" fillId="47" borderId="10" xfId="0" applyFont="1" applyFill="1" applyBorder="1" applyAlignment="1" applyProtection="1">
      <alignment vertical="center" wrapText="1"/>
      <protection/>
    </xf>
    <xf numFmtId="0" fontId="2" fillId="48" borderId="10" xfId="0" applyFont="1" applyFill="1" applyBorder="1" applyAlignment="1" applyProtection="1">
      <alignment vertical="center" wrapText="1"/>
      <protection/>
    </xf>
    <xf numFmtId="0" fontId="2" fillId="49" borderId="10" xfId="0" applyFont="1" applyFill="1" applyBorder="1" applyAlignment="1" applyProtection="1">
      <alignment vertical="center" wrapText="1"/>
      <protection/>
    </xf>
    <xf numFmtId="0" fontId="2" fillId="34" borderId="37" xfId="0" applyFont="1" applyFill="1" applyBorder="1" applyAlignment="1" applyProtection="1">
      <alignment vertical="center" wrapText="1"/>
      <protection/>
    </xf>
    <xf numFmtId="0" fontId="8" fillId="0" borderId="31" xfId="0" applyFont="1" applyBorder="1" applyAlignment="1" applyProtection="1">
      <alignment vertical="center" wrapText="1"/>
      <protection/>
    </xf>
    <xf numFmtId="0" fontId="2" fillId="43" borderId="22" xfId="53" applyFill="1" applyBorder="1" applyAlignment="1" applyProtection="1">
      <alignment horizontal="center" vertical="center" wrapText="1"/>
      <protection/>
    </xf>
    <xf numFmtId="0" fontId="2" fillId="43" borderId="12" xfId="53" applyFill="1" applyBorder="1" applyAlignment="1" applyProtection="1">
      <alignment horizontal="center" vertical="center" wrapText="1"/>
      <protection/>
    </xf>
    <xf numFmtId="0" fontId="2" fillId="43" borderId="10" xfId="46" applyFont="1" applyFill="1" applyBorder="1" applyAlignment="1" applyProtection="1">
      <alignment horizontal="left" vertical="center" wrapText="1"/>
      <protection/>
    </xf>
    <xf numFmtId="0" fontId="2" fillId="43" borderId="22" xfId="53" applyFont="1" applyFill="1" applyBorder="1" applyAlignment="1" applyProtection="1">
      <alignment horizontal="center" vertical="center" wrapText="1"/>
      <protection/>
    </xf>
    <xf numFmtId="0" fontId="65" fillId="33" borderId="0" xfId="0" applyFont="1" applyFill="1" applyAlignment="1" applyProtection="1">
      <alignment vertical="center" wrapText="1"/>
      <protection locked="0"/>
    </xf>
    <xf numFmtId="0" fontId="65" fillId="0" borderId="0" xfId="0" applyFont="1" applyAlignment="1" applyProtection="1">
      <alignment vertical="center" wrapText="1"/>
      <protection locked="0"/>
    </xf>
    <xf numFmtId="0" fontId="65" fillId="35" borderId="31" xfId="0" applyFont="1" applyFill="1" applyBorder="1" applyAlignment="1" applyProtection="1">
      <alignment horizontal="center" vertical="center" wrapText="1"/>
      <protection locked="0"/>
    </xf>
    <xf numFmtId="0" fontId="65" fillId="35" borderId="24" xfId="0" applyFont="1" applyFill="1" applyBorder="1" applyAlignment="1" applyProtection="1">
      <alignment horizontal="center" vertical="center" wrapText="1"/>
      <protection locked="0"/>
    </xf>
    <xf numFmtId="0" fontId="66" fillId="33" borderId="0" xfId="0" applyFont="1" applyFill="1" applyAlignment="1" applyProtection="1">
      <alignment vertical="center" wrapText="1"/>
      <protection locked="0"/>
    </xf>
    <xf numFmtId="0" fontId="66" fillId="0" borderId="0" xfId="0" applyFont="1" applyAlignment="1" applyProtection="1">
      <alignment vertical="center" wrapText="1"/>
      <protection locked="0"/>
    </xf>
    <xf numFmtId="0" fontId="66" fillId="0" borderId="10" xfId="0" applyFont="1" applyBorder="1" applyAlignment="1" applyProtection="1">
      <alignment horizontal="center" vertical="center" wrapText="1"/>
      <protection locked="0"/>
    </xf>
    <xf numFmtId="0" fontId="66" fillId="0" borderId="10" xfId="0" applyFont="1" applyBorder="1" applyAlignment="1" applyProtection="1">
      <alignment vertical="center" wrapText="1"/>
      <protection locked="0"/>
    </xf>
    <xf numFmtId="0" fontId="66" fillId="0" borderId="10" xfId="0" applyFont="1" applyBorder="1" applyAlignment="1" applyProtection="1">
      <alignment horizontal="left" vertical="center" wrapText="1"/>
      <protection locked="0"/>
    </xf>
    <xf numFmtId="0" fontId="66" fillId="0" borderId="10" xfId="0" applyFont="1" applyBorder="1" applyAlignment="1" applyProtection="1">
      <alignment vertical="center" wrapText="1"/>
      <protection/>
    </xf>
    <xf numFmtId="0" fontId="66" fillId="34" borderId="10" xfId="0" applyFont="1" applyFill="1" applyBorder="1" applyAlignment="1" applyProtection="1">
      <alignment vertical="center" wrapText="1"/>
      <protection/>
    </xf>
    <xf numFmtId="0" fontId="66" fillId="33" borderId="0" xfId="0" applyFont="1" applyFill="1" applyBorder="1" applyAlignment="1" applyProtection="1">
      <alignment vertical="center" wrapText="1"/>
      <protection locked="0"/>
    </xf>
    <xf numFmtId="0" fontId="66" fillId="2" borderId="10" xfId="0" applyFont="1" applyFill="1" applyBorder="1" applyAlignment="1" applyProtection="1">
      <alignment vertical="center" wrapText="1"/>
      <protection/>
    </xf>
    <xf numFmtId="0" fontId="66" fillId="44" borderId="10" xfId="0" applyFont="1" applyFill="1" applyBorder="1" applyAlignment="1" applyProtection="1">
      <alignment vertical="center" wrapText="1"/>
      <protection/>
    </xf>
    <xf numFmtId="0" fontId="66" fillId="46" borderId="10" xfId="0" applyFont="1" applyFill="1" applyBorder="1" applyAlignment="1" applyProtection="1">
      <alignment vertical="center" wrapText="1"/>
      <protection/>
    </xf>
    <xf numFmtId="0" fontId="67" fillId="0" borderId="10" xfId="0" applyFont="1" applyBorder="1" applyAlignment="1" applyProtection="1">
      <alignment horizontal="center" vertical="center" textRotation="90" wrapText="1"/>
      <protection locked="0"/>
    </xf>
    <xf numFmtId="0" fontId="66" fillId="47" borderId="10" xfId="0" applyFont="1" applyFill="1" applyBorder="1" applyAlignment="1" applyProtection="1">
      <alignment vertical="center" wrapText="1"/>
      <protection/>
    </xf>
    <xf numFmtId="0" fontId="66" fillId="48" borderId="10" xfId="0" applyFont="1" applyFill="1" applyBorder="1" applyAlignment="1" applyProtection="1">
      <alignment vertical="center" wrapText="1"/>
      <protection/>
    </xf>
    <xf numFmtId="0" fontId="66" fillId="49" borderId="10" xfId="0" applyFont="1" applyFill="1" applyBorder="1" applyAlignment="1" applyProtection="1">
      <alignment vertical="center" wrapText="1"/>
      <protection/>
    </xf>
    <xf numFmtId="0" fontId="66" fillId="0" borderId="10" xfId="0" applyFont="1" applyBorder="1" applyAlignment="1">
      <alignment horizontal="left" vertical="center" wrapText="1"/>
    </xf>
    <xf numFmtId="0" fontId="66" fillId="0" borderId="22" xfId="0" applyFont="1" applyBorder="1" applyAlignment="1" applyProtection="1">
      <alignment vertical="center" wrapText="1"/>
      <protection locked="0"/>
    </xf>
    <xf numFmtId="0" fontId="66" fillId="0" borderId="22" xfId="0" applyFont="1" applyBorder="1" applyAlignment="1" applyProtection="1">
      <alignment horizontal="center" vertical="center" wrapText="1"/>
      <protection locked="0"/>
    </xf>
    <xf numFmtId="0" fontId="66" fillId="0" borderId="22" xfId="0" applyFont="1" applyBorder="1" applyAlignment="1" applyProtection="1">
      <alignment vertical="center" wrapText="1"/>
      <protection/>
    </xf>
    <xf numFmtId="0" fontId="67" fillId="0" borderId="31" xfId="0" applyFont="1" applyBorder="1" applyAlignment="1" applyProtection="1">
      <alignment horizontal="center" vertical="center" textRotation="90" wrapText="1"/>
      <protection locked="0"/>
    </xf>
    <xf numFmtId="0" fontId="66" fillId="0" borderId="25" xfId="0" applyFont="1" applyBorder="1" applyAlignment="1" applyProtection="1">
      <alignment vertical="center" wrapText="1"/>
      <protection locked="0"/>
    </xf>
    <xf numFmtId="0" fontId="66" fillId="34" borderId="37" xfId="0" applyFont="1" applyFill="1" applyBorder="1" applyAlignment="1" applyProtection="1">
      <alignment vertical="center" wrapText="1"/>
      <protection/>
    </xf>
    <xf numFmtId="0" fontId="67" fillId="0" borderId="28" xfId="0" applyFont="1" applyBorder="1" applyAlignment="1" applyProtection="1">
      <alignment vertical="center" textRotation="90" wrapText="1"/>
      <protection locked="0"/>
    </xf>
    <xf numFmtId="0" fontId="66" fillId="43" borderId="32" xfId="0" applyFont="1" applyFill="1" applyBorder="1" applyAlignment="1" applyProtection="1">
      <alignment vertical="center" wrapText="1"/>
      <protection/>
    </xf>
    <xf numFmtId="0" fontId="67" fillId="0" borderId="29" xfId="0" applyFont="1" applyBorder="1" applyAlignment="1" applyProtection="1">
      <alignment vertical="center" textRotation="90" wrapText="1"/>
      <protection locked="0"/>
    </xf>
    <xf numFmtId="0" fontId="66" fillId="0" borderId="30" xfId="0" applyFont="1" applyBorder="1" applyAlignment="1" applyProtection="1">
      <alignment vertical="center" wrapText="1"/>
      <protection locked="0"/>
    </xf>
    <xf numFmtId="0" fontId="65" fillId="41" borderId="14" xfId="0" applyFont="1" applyFill="1" applyBorder="1" applyAlignment="1" applyProtection="1">
      <alignment vertical="center" wrapText="1"/>
      <protection locked="0"/>
    </xf>
    <xf numFmtId="0" fontId="65" fillId="41" borderId="15" xfId="0" applyFont="1" applyFill="1" applyBorder="1" applyAlignment="1" applyProtection="1">
      <alignment vertical="center" wrapText="1"/>
      <protection locked="0"/>
    </xf>
    <xf numFmtId="0" fontId="65" fillId="41" borderId="17" xfId="0" applyFont="1" applyFill="1" applyBorder="1" applyAlignment="1" applyProtection="1">
      <alignment vertical="center" wrapText="1"/>
      <protection locked="0"/>
    </xf>
    <xf numFmtId="0" fontId="65" fillId="41" borderId="10" xfId="0" applyFont="1" applyFill="1" applyBorder="1" applyAlignment="1" applyProtection="1">
      <alignment vertical="center" wrapText="1"/>
      <protection locked="0"/>
    </xf>
    <xf numFmtId="0" fontId="65" fillId="41" borderId="19" xfId="0" applyFont="1" applyFill="1" applyBorder="1" applyAlignment="1" applyProtection="1">
      <alignment vertical="center" wrapText="1"/>
      <protection locked="0"/>
    </xf>
    <xf numFmtId="0" fontId="65" fillId="41" borderId="12" xfId="0" applyFont="1" applyFill="1" applyBorder="1" applyAlignment="1" applyProtection="1">
      <alignment vertical="center" wrapText="1"/>
      <protection locked="0"/>
    </xf>
    <xf numFmtId="0" fontId="66" fillId="33" borderId="0" xfId="0" applyFont="1" applyFill="1" applyAlignment="1" applyProtection="1">
      <alignment vertical="center" textRotation="90" wrapText="1"/>
      <protection locked="0"/>
    </xf>
    <xf numFmtId="0" fontId="66" fillId="33" borderId="14" xfId="0" applyFont="1" applyFill="1" applyBorder="1" applyAlignment="1" applyProtection="1">
      <alignment vertical="center" textRotation="90" wrapText="1"/>
      <protection locked="0"/>
    </xf>
    <xf numFmtId="0" fontId="66" fillId="33" borderId="15" xfId="0" applyFont="1" applyFill="1" applyBorder="1" applyAlignment="1" applyProtection="1">
      <alignment vertical="center" wrapText="1"/>
      <protection locked="0"/>
    </xf>
    <xf numFmtId="49" fontId="66" fillId="33" borderId="15" xfId="0" applyNumberFormat="1" applyFont="1" applyFill="1" applyBorder="1" applyAlignment="1" applyProtection="1">
      <alignment vertical="center" wrapText="1"/>
      <protection locked="0"/>
    </xf>
    <xf numFmtId="0" fontId="66" fillId="33" borderId="16" xfId="0" applyFont="1" applyFill="1" applyBorder="1" applyAlignment="1" applyProtection="1">
      <alignment vertical="center" wrapText="1"/>
      <protection locked="0"/>
    </xf>
    <xf numFmtId="0" fontId="66" fillId="33" borderId="17" xfId="0" applyFont="1" applyFill="1" applyBorder="1" applyAlignment="1" applyProtection="1">
      <alignment vertical="center" textRotation="90" wrapText="1"/>
      <protection locked="0"/>
    </xf>
    <xf numFmtId="0" fontId="66" fillId="33" borderId="10" xfId="0" applyFont="1" applyFill="1" applyBorder="1" applyAlignment="1" applyProtection="1">
      <alignment vertical="center" wrapText="1"/>
      <protection locked="0"/>
    </xf>
    <xf numFmtId="49" fontId="66" fillId="33" borderId="10" xfId="0" applyNumberFormat="1" applyFont="1" applyFill="1" applyBorder="1" applyAlignment="1" applyProtection="1">
      <alignment vertical="center" wrapText="1"/>
      <protection locked="0"/>
    </xf>
    <xf numFmtId="0" fontId="66" fillId="33" borderId="18" xfId="0" applyFont="1" applyFill="1" applyBorder="1" applyAlignment="1" applyProtection="1">
      <alignment vertical="center" wrapText="1"/>
      <protection locked="0"/>
    </xf>
    <xf numFmtId="0" fontId="66" fillId="33" borderId="19" xfId="0" applyFont="1" applyFill="1" applyBorder="1" applyAlignment="1" applyProtection="1">
      <alignment vertical="center" textRotation="90" wrapText="1"/>
      <protection locked="0"/>
    </xf>
    <xf numFmtId="0" fontId="66" fillId="33" borderId="12" xfId="0" applyFont="1" applyFill="1" applyBorder="1" applyAlignment="1" applyProtection="1">
      <alignment vertical="center" wrapText="1"/>
      <protection locked="0"/>
    </xf>
    <xf numFmtId="0" fontId="66" fillId="33" borderId="20" xfId="0" applyFont="1" applyFill="1" applyBorder="1" applyAlignment="1" applyProtection="1">
      <alignment vertical="center" wrapText="1"/>
      <protection locked="0"/>
    </xf>
    <xf numFmtId="0" fontId="66" fillId="0" borderId="0" xfId="0" applyFont="1" applyAlignment="1" applyProtection="1">
      <alignment vertical="center" textRotation="90" wrapText="1"/>
      <protection locked="0"/>
    </xf>
    <xf numFmtId="0" fontId="65" fillId="35" borderId="38" xfId="0" applyFont="1" applyFill="1" applyBorder="1" applyAlignment="1" applyProtection="1">
      <alignment horizontal="center" vertical="center" textRotation="90" wrapText="1"/>
      <protection locked="0"/>
    </xf>
    <xf numFmtId="0" fontId="65" fillId="35" borderId="39" xfId="0" applyFont="1" applyFill="1" applyBorder="1" applyAlignment="1" applyProtection="1">
      <alignment horizontal="center" vertical="center" wrapText="1"/>
      <protection locked="0"/>
    </xf>
    <xf numFmtId="0" fontId="65" fillId="35" borderId="38" xfId="0" applyFont="1" applyFill="1" applyBorder="1" applyAlignment="1" applyProtection="1">
      <alignment horizontal="center" vertical="center" wrapText="1"/>
      <protection locked="0"/>
    </xf>
    <xf numFmtId="0" fontId="65" fillId="35" borderId="40" xfId="0" applyFont="1" applyFill="1" applyBorder="1" applyAlignment="1" applyProtection="1">
      <alignment horizontal="center" vertical="center" wrapText="1"/>
      <protection locked="0"/>
    </xf>
    <xf numFmtId="0" fontId="65" fillId="35" borderId="41" xfId="0" applyFont="1" applyFill="1" applyBorder="1" applyAlignment="1" applyProtection="1">
      <alignment horizontal="center" vertical="center" wrapText="1"/>
      <protection locked="0"/>
    </xf>
    <xf numFmtId="0" fontId="68" fillId="0" borderId="0" xfId="0" applyFont="1" applyAlignment="1">
      <alignment/>
    </xf>
    <xf numFmtId="0" fontId="66" fillId="0" borderId="26" xfId="0" applyFont="1" applyBorder="1" applyAlignment="1">
      <alignment/>
    </xf>
    <xf numFmtId="0" fontId="69" fillId="0" borderId="26" xfId="0" applyFont="1" applyBorder="1" applyAlignment="1">
      <alignment horizontal="center" vertical="center"/>
    </xf>
    <xf numFmtId="0" fontId="70" fillId="0" borderId="26" xfId="0" applyFont="1" applyBorder="1" applyAlignment="1">
      <alignment horizontal="left" vertical="center"/>
    </xf>
    <xf numFmtId="0" fontId="71" fillId="0" borderId="26" xfId="0" applyFont="1" applyBorder="1" applyAlignment="1">
      <alignment horizontal="left" vertical="center"/>
    </xf>
    <xf numFmtId="0" fontId="65" fillId="41" borderId="27" xfId="0" applyFont="1" applyFill="1" applyBorder="1" applyAlignment="1">
      <alignment/>
    </xf>
    <xf numFmtId="0" fontId="66" fillId="41" borderId="26" xfId="0" applyFont="1" applyFill="1" applyBorder="1" applyAlignment="1">
      <alignment horizontal="center" vertical="center"/>
    </xf>
    <xf numFmtId="0" fontId="65" fillId="41" borderId="26" xfId="0" applyFont="1" applyFill="1" applyBorder="1" applyAlignment="1">
      <alignment vertical="center" wrapText="1"/>
    </xf>
    <xf numFmtId="0" fontId="66" fillId="41" borderId="26" xfId="0" applyFont="1" applyFill="1" applyBorder="1" applyAlignment="1">
      <alignment/>
    </xf>
    <xf numFmtId="0" fontId="66" fillId="0" borderId="26" xfId="0" applyFont="1" applyBorder="1" applyAlignment="1">
      <alignment horizontal="justify" vertical="center" wrapText="1"/>
    </xf>
    <xf numFmtId="0" fontId="66" fillId="0" borderId="26" xfId="0" applyFont="1" applyBorder="1" applyAlignment="1">
      <alignment vertical="center" wrapText="1"/>
    </xf>
    <xf numFmtId="0" fontId="66" fillId="0" borderId="0" xfId="0" applyFont="1" applyAlignment="1">
      <alignment/>
    </xf>
    <xf numFmtId="0" fontId="66" fillId="41" borderId="26" xfId="0" applyFont="1" applyFill="1" applyBorder="1" applyAlignment="1">
      <alignment horizontal="justify" vertical="center" wrapText="1"/>
    </xf>
    <xf numFmtId="0" fontId="66" fillId="33" borderId="0" xfId="0" applyFont="1" applyFill="1" applyAlignment="1">
      <alignment/>
    </xf>
    <xf numFmtId="0" fontId="68" fillId="33" borderId="0" xfId="0" applyFont="1" applyFill="1" applyAlignment="1">
      <alignment/>
    </xf>
    <xf numFmtId="0" fontId="72" fillId="41" borderId="27" xfId="0" applyFont="1" applyFill="1" applyBorder="1" applyAlignment="1">
      <alignment/>
    </xf>
    <xf numFmtId="0" fontId="5" fillId="0" borderId="26" xfId="0" applyFont="1" applyBorder="1" applyAlignment="1">
      <alignment horizontal="center" vertical="center"/>
    </xf>
    <xf numFmtId="0" fontId="2" fillId="0" borderId="26" xfId="0" applyFont="1" applyBorder="1" applyAlignment="1">
      <alignment horizontal="center" vertical="center"/>
    </xf>
    <xf numFmtId="0" fontId="19" fillId="0" borderId="26" xfId="0" applyFont="1" applyBorder="1" applyAlignment="1">
      <alignment horizontal="center" vertical="center"/>
    </xf>
    <xf numFmtId="0" fontId="3" fillId="0" borderId="26" xfId="0" applyFont="1" applyBorder="1" applyAlignment="1">
      <alignment horizontal="center" vertical="center"/>
    </xf>
    <xf numFmtId="0" fontId="8" fillId="0" borderId="22"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5" fillId="50" borderId="42" xfId="0" applyFont="1" applyFill="1" applyBorder="1" applyAlignment="1" applyProtection="1">
      <alignment horizontal="center" vertical="center" wrapText="1"/>
      <protection locked="0"/>
    </xf>
    <xf numFmtId="0" fontId="15" fillId="50" borderId="43" xfId="0" applyFont="1" applyFill="1" applyBorder="1" applyAlignment="1" applyProtection="1">
      <alignment horizontal="center" vertical="center" wrapText="1"/>
      <protection locked="0"/>
    </xf>
    <xf numFmtId="0" fontId="15" fillId="50" borderId="44" xfId="0" applyFont="1" applyFill="1" applyBorder="1" applyAlignment="1" applyProtection="1">
      <alignment horizontal="center" vertical="center" wrapText="1"/>
      <protection locked="0"/>
    </xf>
    <xf numFmtId="0" fontId="8" fillId="0" borderId="10" xfId="53"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16" fillId="50" borderId="42" xfId="53" applyFont="1" applyFill="1" applyBorder="1" applyAlignment="1" applyProtection="1">
      <alignment horizontal="center" vertical="center" wrapText="1"/>
      <protection locked="0"/>
    </xf>
    <xf numFmtId="0" fontId="16" fillId="50" borderId="43" xfId="53" applyFont="1" applyFill="1" applyBorder="1" applyAlignment="1" applyProtection="1">
      <alignment horizontal="center" vertical="center" wrapText="1"/>
      <protection locked="0"/>
    </xf>
    <xf numFmtId="0" fontId="4" fillId="35" borderId="14" xfId="0" applyFont="1" applyFill="1" applyBorder="1" applyAlignment="1" applyProtection="1">
      <alignment horizontal="center" vertical="center" wrapText="1"/>
      <protection locked="0"/>
    </xf>
    <xf numFmtId="0" fontId="4" fillId="35" borderId="17" xfId="0" applyFont="1" applyFill="1" applyBorder="1" applyAlignment="1" applyProtection="1">
      <alignment horizontal="center" vertical="center" wrapText="1"/>
      <protection locked="0"/>
    </xf>
    <xf numFmtId="0" fontId="3" fillId="35" borderId="15" xfId="53" applyFont="1" applyFill="1" applyBorder="1" applyAlignment="1" applyProtection="1">
      <alignment horizontal="center" vertical="center" wrapText="1"/>
      <protection locked="0"/>
    </xf>
    <xf numFmtId="0" fontId="3" fillId="35" borderId="10" xfId="53" applyFont="1" applyFill="1" applyBorder="1" applyAlignment="1" applyProtection="1">
      <alignment horizontal="center" vertical="center" wrapText="1"/>
      <protection locked="0"/>
    </xf>
    <xf numFmtId="0" fontId="3" fillId="35" borderId="16" xfId="53" applyFont="1" applyFill="1" applyBorder="1" applyAlignment="1" applyProtection="1">
      <alignment horizontal="center" vertical="center" wrapText="1"/>
      <protection locked="0"/>
    </xf>
    <xf numFmtId="0" fontId="8" fillId="43" borderId="10" xfId="0" applyFont="1" applyFill="1" applyBorder="1" applyAlignment="1" applyProtection="1">
      <alignment horizontal="center" vertical="center" wrapText="1"/>
      <protection/>
    </xf>
    <xf numFmtId="0" fontId="16" fillId="50" borderId="10" xfId="53" applyFont="1" applyFill="1" applyBorder="1" applyAlignment="1" applyProtection="1">
      <alignment horizontal="center" vertical="center"/>
      <protection locked="0"/>
    </xf>
    <xf numFmtId="0" fontId="4" fillId="35" borderId="10" xfId="0" applyFont="1" applyFill="1" applyBorder="1" applyAlignment="1" applyProtection="1">
      <alignment horizontal="center" vertical="center"/>
      <protection locked="0"/>
    </xf>
    <xf numFmtId="0" fontId="3" fillId="35" borderId="10" xfId="53" applyFont="1" applyFill="1" applyBorder="1" applyAlignment="1" applyProtection="1">
      <alignment horizontal="center" vertical="center"/>
      <protection locked="0"/>
    </xf>
    <xf numFmtId="0" fontId="3" fillId="0" borderId="10" xfId="0" applyFont="1" applyBorder="1" applyAlignment="1" applyProtection="1">
      <alignment/>
      <protection locked="0"/>
    </xf>
    <xf numFmtId="0" fontId="3" fillId="0" borderId="45" xfId="0" applyFont="1" applyBorder="1" applyAlignment="1" applyProtection="1">
      <alignment/>
      <protection locked="0"/>
    </xf>
    <xf numFmtId="0" fontId="3" fillId="0" borderId="46" xfId="0" applyFont="1" applyBorder="1" applyAlignment="1" applyProtection="1">
      <alignment/>
      <protection locked="0"/>
    </xf>
    <xf numFmtId="0" fontId="3" fillId="0" borderId="47" xfId="0" applyFont="1" applyBorder="1" applyAlignment="1" applyProtection="1">
      <alignment/>
      <protection locked="0"/>
    </xf>
    <xf numFmtId="0" fontId="14" fillId="38" borderId="0" xfId="0" applyFont="1" applyFill="1" applyAlignment="1" applyProtection="1">
      <alignment vertical="center" wrapText="1"/>
      <protection/>
    </xf>
    <xf numFmtId="0" fontId="0" fillId="0" borderId="31" xfId="0" applyBorder="1" applyAlignment="1">
      <alignment horizontal="center"/>
    </xf>
    <xf numFmtId="0" fontId="14" fillId="40" borderId="0" xfId="0" applyFont="1" applyFill="1" applyAlignment="1" applyProtection="1">
      <alignment vertical="center" wrapText="1"/>
      <protection/>
    </xf>
    <xf numFmtId="0" fontId="14" fillId="39" borderId="0" xfId="0" applyFont="1" applyFill="1" applyAlignment="1" applyProtection="1">
      <alignment vertical="center" wrapText="1"/>
      <protection/>
    </xf>
    <xf numFmtId="0" fontId="14" fillId="36" borderId="0" xfId="0" applyFont="1" applyFill="1" applyAlignment="1" applyProtection="1">
      <alignment vertical="center" wrapText="1"/>
      <protection/>
    </xf>
    <xf numFmtId="0" fontId="14" fillId="37" borderId="0" xfId="0" applyFont="1" applyFill="1" applyAlignment="1" applyProtection="1">
      <alignment vertical="center" wrapText="1"/>
      <protection/>
    </xf>
    <xf numFmtId="0" fontId="18" fillId="50" borderId="37" xfId="0" applyFont="1" applyFill="1" applyBorder="1" applyAlignment="1" applyProtection="1">
      <alignment horizontal="center" vertical="center" wrapText="1"/>
      <protection/>
    </xf>
    <xf numFmtId="0" fontId="18" fillId="50" borderId="48" xfId="0" applyFont="1" applyFill="1" applyBorder="1" applyAlignment="1" applyProtection="1">
      <alignment horizontal="center" vertical="center" wrapText="1"/>
      <protection/>
    </xf>
    <xf numFmtId="0" fontId="18" fillId="50" borderId="49" xfId="0" applyFont="1" applyFill="1" applyBorder="1" applyAlignment="1" applyProtection="1">
      <alignment horizontal="center" vertical="center" wrapText="1"/>
      <protection/>
    </xf>
    <xf numFmtId="0" fontId="18" fillId="50" borderId="50" xfId="0" applyFont="1" applyFill="1" applyBorder="1" applyAlignment="1" applyProtection="1">
      <alignment horizontal="center" vertical="center" wrapText="1"/>
      <protection/>
    </xf>
    <xf numFmtId="0" fontId="18" fillId="50" borderId="51" xfId="0" applyFont="1" applyFill="1" applyBorder="1" applyAlignment="1" applyProtection="1">
      <alignment horizontal="center" vertical="center" wrapText="1"/>
      <protection/>
    </xf>
    <xf numFmtId="0" fontId="18" fillId="50" borderId="52" xfId="0" applyFont="1" applyFill="1" applyBorder="1" applyAlignment="1" applyProtection="1">
      <alignment horizontal="center" vertical="center" wrapText="1"/>
      <protection/>
    </xf>
    <xf numFmtId="0" fontId="13" fillId="51" borderId="22" xfId="0" applyFont="1" applyFill="1" applyBorder="1" applyAlignment="1" applyProtection="1">
      <alignment horizontal="center" vertical="center" textRotation="90" wrapText="1"/>
      <protection/>
    </xf>
    <xf numFmtId="0" fontId="13" fillId="51" borderId="25" xfId="0" applyFont="1" applyFill="1" applyBorder="1" applyAlignment="1" applyProtection="1">
      <alignment horizontal="center" vertical="center" textRotation="90" wrapText="1"/>
      <protection/>
    </xf>
    <xf numFmtId="0" fontId="13" fillId="51" borderId="11" xfId="0" applyFont="1" applyFill="1" applyBorder="1" applyAlignment="1" applyProtection="1">
      <alignment horizontal="center" vertical="center" textRotation="90" wrapText="1"/>
      <protection/>
    </xf>
    <xf numFmtId="0" fontId="12" fillId="52" borderId="45" xfId="0" applyFont="1" applyFill="1" applyBorder="1" applyAlignment="1" applyProtection="1">
      <alignment horizontal="center" vertical="center" wrapText="1"/>
      <protection/>
    </xf>
    <xf numFmtId="0" fontId="12" fillId="52" borderId="47" xfId="0" applyFont="1" applyFill="1" applyBorder="1" applyAlignment="1" applyProtection="1">
      <alignment horizontal="center" vertical="center" wrapText="1"/>
      <protection/>
    </xf>
    <xf numFmtId="0" fontId="13" fillId="53" borderId="45" xfId="0" applyFont="1" applyFill="1" applyBorder="1" applyAlignment="1" applyProtection="1">
      <alignment horizontal="center" vertical="center" wrapText="1"/>
      <protection/>
    </xf>
    <xf numFmtId="0" fontId="13" fillId="53" borderId="46" xfId="0" applyFont="1" applyFill="1" applyBorder="1" applyAlignment="1" applyProtection="1">
      <alignment horizontal="center" vertical="center" wrapText="1"/>
      <protection/>
    </xf>
    <xf numFmtId="0" fontId="13" fillId="53" borderId="47" xfId="0" applyFont="1" applyFill="1" applyBorder="1" applyAlignment="1" applyProtection="1">
      <alignment horizontal="center" vertical="center" wrapText="1"/>
      <protection/>
    </xf>
    <xf numFmtId="0" fontId="17" fillId="50" borderId="53" xfId="0" applyFont="1" applyFill="1" applyBorder="1" applyAlignment="1">
      <alignment horizontal="right" vertical="center"/>
    </xf>
    <xf numFmtId="0" fontId="8" fillId="41" borderId="14" xfId="0" applyFont="1" applyFill="1" applyBorder="1" applyAlignment="1">
      <alignment horizontal="center" vertical="center" wrapText="1"/>
    </xf>
    <xf numFmtId="0" fontId="8" fillId="41" borderId="17" xfId="0" applyFont="1" applyFill="1" applyBorder="1" applyAlignment="1">
      <alignment horizontal="center" vertical="center" wrapText="1"/>
    </xf>
    <xf numFmtId="0" fontId="8" fillId="41" borderId="15" xfId="0" applyFont="1" applyFill="1" applyBorder="1" applyAlignment="1">
      <alignment horizontal="center" vertical="center" wrapText="1"/>
    </xf>
    <xf numFmtId="0" fontId="8" fillId="41" borderId="10" xfId="0" applyFont="1" applyFill="1" applyBorder="1" applyAlignment="1">
      <alignment horizontal="center" vertical="center" wrapText="1"/>
    </xf>
    <xf numFmtId="0" fontId="8" fillId="41" borderId="16" xfId="0" applyFont="1" applyFill="1" applyBorder="1" applyAlignment="1">
      <alignment horizontal="center" vertical="center" wrapText="1"/>
    </xf>
    <xf numFmtId="0" fontId="4" fillId="0" borderId="42" xfId="54" applyFont="1" applyFill="1" applyBorder="1" applyAlignment="1">
      <alignment horizontal="center" vertical="center" wrapText="1"/>
      <protection/>
    </xf>
    <xf numFmtId="0" fontId="4" fillId="0" borderId="43" xfId="54" applyFont="1" applyFill="1" applyBorder="1" applyAlignment="1">
      <alignment horizontal="center" vertical="center" wrapText="1"/>
      <protection/>
    </xf>
    <xf numFmtId="0" fontId="4" fillId="0" borderId="44" xfId="54" applyFont="1" applyFill="1" applyBorder="1" applyAlignment="1">
      <alignment horizontal="center" vertical="center" wrapText="1"/>
      <protection/>
    </xf>
    <xf numFmtId="0" fontId="4" fillId="0" borderId="54" xfId="54" applyFont="1" applyFill="1" applyBorder="1" applyAlignment="1">
      <alignment horizontal="center" vertical="center" wrapText="1"/>
      <protection/>
    </xf>
    <xf numFmtId="0" fontId="4" fillId="0" borderId="0" xfId="54" applyFont="1" applyFill="1" applyBorder="1" applyAlignment="1">
      <alignment horizontal="center" vertical="center" wrapText="1"/>
      <protection/>
    </xf>
    <xf numFmtId="0" fontId="4" fillId="0" borderId="55" xfId="54" applyFont="1" applyFill="1" applyBorder="1" applyAlignment="1">
      <alignment horizontal="center" vertical="center" wrapText="1"/>
      <protection/>
    </xf>
    <xf numFmtId="0" fontId="4" fillId="0" borderId="56" xfId="54" applyFont="1" applyFill="1" applyBorder="1" applyAlignment="1">
      <alignment horizontal="center" vertical="center" wrapText="1"/>
      <protection/>
    </xf>
    <xf numFmtId="0" fontId="4" fillId="0" borderId="53" xfId="54" applyFont="1" applyFill="1" applyBorder="1" applyAlignment="1">
      <alignment horizontal="center" vertical="center" wrapText="1"/>
      <protection/>
    </xf>
    <xf numFmtId="0" fontId="4" fillId="0" borderId="57" xfId="54" applyFont="1" applyFill="1" applyBorder="1" applyAlignment="1">
      <alignment horizontal="center" vertical="center" wrapText="1"/>
      <protection/>
    </xf>
    <xf numFmtId="0" fontId="4" fillId="0" borderId="58" xfId="54" applyFont="1" applyFill="1" applyBorder="1" applyAlignment="1">
      <alignment horizontal="center" vertical="center" wrapText="1"/>
      <protection/>
    </xf>
    <xf numFmtId="0" fontId="4" fillId="0" borderId="51" xfId="54" applyFont="1" applyFill="1" applyBorder="1" applyAlignment="1">
      <alignment horizontal="center" vertical="center" wrapText="1"/>
      <protection/>
    </xf>
    <xf numFmtId="0" fontId="4" fillId="0" borderId="59" xfId="54" applyFont="1" applyFill="1" applyBorder="1" applyAlignment="1">
      <alignment horizontal="center" vertical="center" wrapText="1"/>
      <protection/>
    </xf>
    <xf numFmtId="0" fontId="2" fillId="0" borderId="17" xfId="53" applyFont="1" applyFill="1" applyBorder="1" applyAlignment="1">
      <alignment horizontal="center" vertical="center" wrapText="1"/>
      <protection/>
    </xf>
    <xf numFmtId="0" fontId="2" fillId="0" borderId="11" xfId="53" applyBorder="1" applyAlignment="1">
      <alignment horizontal="center" vertical="center" wrapText="1"/>
      <protection/>
    </xf>
    <xf numFmtId="0" fontId="2" fillId="0" borderId="10" xfId="53" applyBorder="1" applyAlignment="1">
      <alignment horizontal="center" vertical="center"/>
      <protection/>
    </xf>
    <xf numFmtId="0" fontId="2" fillId="0" borderId="10" xfId="53" applyFill="1" applyBorder="1" applyAlignment="1">
      <alignment horizontal="center" vertical="center" wrapText="1"/>
      <protection/>
    </xf>
    <xf numFmtId="0" fontId="2" fillId="0" borderId="10" xfId="53" applyFill="1" applyBorder="1" applyAlignment="1">
      <alignment horizontal="center" vertical="center"/>
      <protection/>
    </xf>
    <xf numFmtId="0" fontId="10" fillId="33" borderId="11" xfId="53" applyFont="1" applyFill="1" applyBorder="1" applyAlignment="1">
      <alignment horizontal="center" vertical="center"/>
      <protection/>
    </xf>
    <xf numFmtId="0" fontId="10" fillId="33" borderId="12" xfId="53" applyFont="1" applyFill="1" applyBorder="1" applyAlignment="1">
      <alignment horizontal="center" vertical="center"/>
      <protection/>
    </xf>
    <xf numFmtId="0" fontId="10" fillId="33" borderId="60" xfId="53" applyFont="1" applyFill="1" applyBorder="1" applyAlignment="1">
      <alignment horizontal="center" vertical="center"/>
      <protection/>
    </xf>
    <xf numFmtId="0" fontId="10" fillId="33" borderId="19" xfId="53" applyFont="1" applyFill="1" applyBorder="1" applyAlignment="1">
      <alignment horizontal="center" vertical="center"/>
      <protection/>
    </xf>
    <xf numFmtId="0" fontId="10" fillId="33" borderId="61" xfId="53" applyFont="1" applyFill="1" applyBorder="1" applyAlignment="1">
      <alignment horizontal="center" vertical="center"/>
      <protection/>
    </xf>
    <xf numFmtId="0" fontId="10" fillId="33" borderId="62" xfId="53" applyFont="1" applyFill="1" applyBorder="1" applyAlignment="1">
      <alignment horizontal="center" vertical="center"/>
      <protection/>
    </xf>
    <xf numFmtId="0" fontId="10" fillId="33" borderId="63" xfId="53" applyFont="1" applyFill="1" applyBorder="1" applyAlignment="1">
      <alignment horizontal="center" vertical="center"/>
      <protection/>
    </xf>
    <xf numFmtId="0" fontId="2" fillId="0" borderId="60" xfId="53" applyFont="1" applyFill="1" applyBorder="1" applyAlignment="1">
      <alignment horizontal="center" vertical="center" wrapText="1"/>
      <protection/>
    </xf>
    <xf numFmtId="0" fontId="10" fillId="33" borderId="13" xfId="53" applyFont="1" applyFill="1" applyBorder="1" applyAlignment="1">
      <alignment horizontal="center" vertical="center" wrapText="1"/>
      <protection/>
    </xf>
    <xf numFmtId="0" fontId="10" fillId="33" borderId="20" xfId="53" applyFont="1" applyFill="1" applyBorder="1" applyAlignment="1">
      <alignment horizontal="center" vertical="center" wrapText="1"/>
      <protection/>
    </xf>
    <xf numFmtId="0" fontId="2" fillId="0" borderId="19" xfId="53" applyFont="1" applyFill="1" applyBorder="1" applyAlignment="1">
      <alignment horizontal="center" vertical="center" wrapText="1"/>
      <protection/>
    </xf>
    <xf numFmtId="0" fontId="2" fillId="0" borderId="10" xfId="53" applyBorder="1" applyAlignment="1">
      <alignment horizontal="center" vertical="center" wrapText="1"/>
      <protection/>
    </xf>
    <xf numFmtId="0" fontId="2" fillId="0" borderId="12" xfId="53" applyBorder="1" applyAlignment="1">
      <alignment horizontal="center" vertical="center"/>
      <protection/>
    </xf>
    <xf numFmtId="0" fontId="66" fillId="0" borderId="12" xfId="0" applyFont="1" applyBorder="1" applyAlignment="1" applyProtection="1">
      <alignment vertical="center" wrapText="1"/>
      <protection locked="0"/>
    </xf>
    <xf numFmtId="0" fontId="65" fillId="0" borderId="12" xfId="0" applyFont="1" applyBorder="1" applyAlignment="1" applyProtection="1">
      <alignment vertical="center" wrapText="1"/>
      <protection locked="0"/>
    </xf>
    <xf numFmtId="0" fontId="65" fillId="0" borderId="20" xfId="0" applyFont="1" applyBorder="1" applyAlignment="1" applyProtection="1">
      <alignment vertical="center" wrapText="1"/>
      <protection locked="0"/>
    </xf>
    <xf numFmtId="0" fontId="67" fillId="0" borderId="10" xfId="0" applyFont="1" applyBorder="1" applyAlignment="1" applyProtection="1">
      <alignment horizontal="center" vertical="center" textRotation="90" wrapText="1"/>
      <protection locked="0"/>
    </xf>
    <xf numFmtId="0" fontId="66" fillId="0" borderId="10" xfId="0" applyFont="1" applyBorder="1" applyAlignment="1" applyProtection="1">
      <alignment horizontal="center" vertical="center" wrapText="1"/>
      <protection locked="0"/>
    </xf>
    <xf numFmtId="0" fontId="65" fillId="0" borderId="15" xfId="0" applyFont="1" applyBorder="1" applyAlignment="1" applyProtection="1">
      <alignment vertical="center" wrapText="1"/>
      <protection locked="0"/>
    </xf>
    <xf numFmtId="0" fontId="65" fillId="0" borderId="16" xfId="0" applyFont="1" applyBorder="1" applyAlignment="1" applyProtection="1">
      <alignment vertical="center" wrapText="1"/>
      <protection locked="0"/>
    </xf>
    <xf numFmtId="0" fontId="66" fillId="0" borderId="10" xfId="0" applyFont="1" applyBorder="1" applyAlignment="1" applyProtection="1">
      <alignment vertical="center" wrapText="1"/>
      <protection locked="0"/>
    </xf>
    <xf numFmtId="0" fontId="65" fillId="0" borderId="10" xfId="0" applyFont="1" applyBorder="1" applyAlignment="1" applyProtection="1">
      <alignment vertical="center" wrapText="1"/>
      <protection locked="0"/>
    </xf>
    <xf numFmtId="0" fontId="65" fillId="0" borderId="18" xfId="0" applyFont="1" applyBorder="1" applyAlignment="1" applyProtection="1">
      <alignment vertical="center" wrapText="1"/>
      <protection locked="0"/>
    </xf>
    <xf numFmtId="0" fontId="67" fillId="0" borderId="22" xfId="0" applyFont="1" applyBorder="1" applyAlignment="1" applyProtection="1">
      <alignment horizontal="center" vertical="center" textRotation="90" wrapText="1"/>
      <protection locked="0"/>
    </xf>
    <xf numFmtId="0" fontId="67" fillId="0" borderId="11" xfId="0" applyFont="1" applyBorder="1" applyAlignment="1" applyProtection="1">
      <alignment horizontal="center" vertical="center" textRotation="90" wrapText="1"/>
      <protection locked="0"/>
    </xf>
    <xf numFmtId="0" fontId="66" fillId="0" borderId="22" xfId="0" applyFont="1" applyBorder="1" applyAlignment="1" applyProtection="1">
      <alignment horizontal="center" vertical="center" wrapText="1"/>
      <protection locked="0"/>
    </xf>
    <xf numFmtId="0" fontId="66" fillId="0" borderId="11" xfId="0" applyFont="1" applyBorder="1" applyAlignment="1" applyProtection="1">
      <alignment horizontal="center" vertical="center" wrapText="1"/>
      <protection locked="0"/>
    </xf>
    <xf numFmtId="0" fontId="65" fillId="50" borderId="64" xfId="0" applyFont="1" applyFill="1" applyBorder="1" applyAlignment="1" applyProtection="1">
      <alignment horizontal="center" vertical="center" wrapText="1"/>
      <protection locked="0"/>
    </xf>
    <xf numFmtId="0" fontId="65" fillId="50" borderId="65" xfId="0" applyFont="1" applyFill="1" applyBorder="1" applyAlignment="1" applyProtection="1">
      <alignment horizontal="center" vertical="center" wrapText="1"/>
      <protection locked="0"/>
    </xf>
    <xf numFmtId="0" fontId="65" fillId="50" borderId="66" xfId="0" applyFont="1" applyFill="1" applyBorder="1" applyAlignment="1" applyProtection="1">
      <alignment horizontal="center" vertical="center" wrapText="1"/>
      <protection locked="0"/>
    </xf>
    <xf numFmtId="0" fontId="66" fillId="0" borderId="26" xfId="0" applyFont="1" applyBorder="1" applyAlignment="1">
      <alignment horizontal="center" vertical="center"/>
    </xf>
    <xf numFmtId="0" fontId="73" fillId="0" borderId="26" xfId="0" applyFont="1" applyBorder="1" applyAlignment="1">
      <alignment horizontal="center" vertical="center"/>
    </xf>
    <xf numFmtId="0" fontId="74" fillId="0" borderId="26" xfId="0" applyFont="1" applyBorder="1" applyAlignment="1">
      <alignment horizontal="center" vertical="center"/>
    </xf>
    <xf numFmtId="0" fontId="69" fillId="0" borderId="26"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Neutral" xfId="52"/>
    <cellStyle name="Normal_FORMATOS" xfId="53"/>
    <cellStyle name="Normal_Mapa de riesgos de INGEOMINA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57">
    <dxf>
      <fill>
        <patternFill>
          <bgColor indexed="11"/>
        </patternFill>
      </fill>
    </dxf>
    <dxf>
      <fill>
        <patternFill>
          <bgColor indexed="13"/>
        </patternFill>
      </fill>
    </dxf>
    <dxf>
      <fill>
        <patternFill>
          <bgColor indexed="51"/>
        </patternFill>
      </fill>
    </dxf>
    <dxf>
      <fill>
        <patternFill>
          <bgColor indexed="50"/>
        </patternFill>
      </fill>
    </dxf>
    <dxf>
      <fill>
        <patternFill>
          <bgColor indexed="51"/>
        </patternFill>
      </fill>
    </dxf>
    <dxf>
      <fill>
        <patternFill>
          <bgColor indexed="60"/>
        </patternFill>
      </fill>
    </dxf>
    <dxf>
      <fill>
        <patternFill>
          <bgColor indexed="50"/>
        </patternFill>
      </fill>
    </dxf>
    <dxf>
      <fill>
        <patternFill>
          <bgColor indexed="51"/>
        </patternFill>
      </fill>
    </dxf>
    <dxf>
      <fill>
        <patternFill>
          <bgColor indexed="60"/>
        </patternFill>
      </fill>
    </dxf>
    <dxf>
      <fill>
        <patternFill patternType="solid">
          <fgColor indexed="51"/>
          <bgColor indexed="50"/>
        </patternFill>
      </fill>
    </dxf>
    <dxf>
      <fill>
        <patternFill patternType="solid">
          <fgColor indexed="13"/>
          <bgColor indexed="51"/>
        </patternFill>
      </fill>
    </dxf>
    <dxf>
      <fill>
        <patternFill patternType="solid">
          <fgColor indexed="25"/>
          <bgColor indexed="60"/>
        </patternFill>
      </fill>
    </dxf>
    <dxf>
      <fill>
        <patternFill patternType="solid">
          <fgColor indexed="51"/>
          <bgColor indexed="50"/>
        </patternFill>
      </fill>
    </dxf>
    <dxf>
      <fill>
        <patternFill patternType="solid">
          <fgColor indexed="13"/>
          <bgColor indexed="51"/>
        </patternFill>
      </fill>
    </dxf>
    <dxf>
      <fill>
        <patternFill patternType="solid">
          <fgColor indexed="25"/>
          <bgColor indexed="60"/>
        </patternFill>
      </fill>
    </dxf>
    <dxf>
      <fill>
        <patternFill patternType="solid">
          <fgColor indexed="49"/>
          <bgColor indexed="11"/>
        </patternFill>
      </fill>
    </dxf>
    <dxf>
      <fill>
        <patternFill patternType="solid">
          <fgColor indexed="34"/>
          <bgColor indexed="13"/>
        </patternFill>
      </fill>
    </dxf>
    <dxf>
      <fill>
        <patternFill patternType="solid">
          <fgColor indexed="13"/>
          <bgColor indexed="51"/>
        </patternFill>
      </fill>
    </dxf>
    <dxf>
      <fill>
        <patternFill>
          <bgColor indexed="47"/>
        </patternFill>
      </fill>
    </dxf>
    <dxf>
      <font>
        <color indexed="9"/>
      </font>
      <fill>
        <patternFill>
          <bgColor indexed="43"/>
        </patternFill>
      </fill>
    </dxf>
    <dxf>
      <fill>
        <patternFill>
          <bgColor indexed="43"/>
        </patternFill>
      </fill>
    </dxf>
    <dxf>
      <fill>
        <patternFill>
          <bgColor indexed="47"/>
        </patternFill>
      </fill>
    </dxf>
    <dxf>
      <fill>
        <patternFill>
          <bgColor indexed="11"/>
        </patternFill>
      </fill>
    </dxf>
    <dxf>
      <fill>
        <patternFill>
          <bgColor indexed="13"/>
        </patternFill>
      </fill>
    </dxf>
    <dxf>
      <fill>
        <patternFill>
          <bgColor indexed="51"/>
        </patternFill>
      </fill>
    </dxf>
    <dxf>
      <fill>
        <patternFill>
          <bgColor rgb="FF00B0F0"/>
        </patternFill>
      </fill>
    </dxf>
    <dxf>
      <fill>
        <patternFill>
          <bgColor rgb="FF00FF00"/>
        </patternFill>
      </fill>
    </dxf>
    <dxf>
      <fill>
        <patternFill>
          <bgColor rgb="FFFFFF00"/>
        </patternFill>
      </fill>
    </dxf>
    <dxf>
      <fill>
        <patternFill>
          <bgColor rgb="FFFFC000"/>
        </patternFill>
      </fill>
    </dxf>
    <dxf>
      <fill>
        <patternFill>
          <bgColor rgb="FFC00000"/>
        </patternFill>
      </fill>
    </dxf>
    <dxf>
      <font>
        <color theme="0"/>
      </font>
    </dxf>
    <dxf>
      <fill>
        <patternFill>
          <bgColor indexed="11"/>
        </patternFill>
      </fill>
    </dxf>
    <dxf>
      <fill>
        <patternFill>
          <bgColor indexed="13"/>
        </patternFill>
      </fill>
    </dxf>
    <dxf>
      <fill>
        <patternFill>
          <bgColor indexed="51"/>
        </patternFill>
      </fill>
    </dxf>
    <dxf>
      <fill>
        <patternFill>
          <bgColor indexed="50"/>
        </patternFill>
      </fill>
    </dxf>
    <dxf>
      <fill>
        <patternFill>
          <bgColor indexed="51"/>
        </patternFill>
      </fill>
    </dxf>
    <dxf>
      <fill>
        <patternFill>
          <bgColor indexed="60"/>
        </patternFill>
      </fill>
    </dxf>
    <dxf>
      <fill>
        <patternFill>
          <bgColor indexed="50"/>
        </patternFill>
      </fill>
    </dxf>
    <dxf>
      <fill>
        <patternFill>
          <bgColor indexed="51"/>
        </patternFill>
      </fill>
    </dxf>
    <dxf>
      <fill>
        <patternFill>
          <bgColor indexed="60"/>
        </patternFill>
      </fill>
    </dxf>
    <dxf>
      <fill>
        <patternFill>
          <bgColor indexed="47"/>
        </patternFill>
      </fill>
    </dxf>
    <dxf>
      <fill>
        <patternFill>
          <bgColor indexed="43"/>
        </patternFill>
      </fill>
    </dxf>
    <dxf>
      <font>
        <color theme="0"/>
      </font>
    </dxf>
    <dxf>
      <fill>
        <patternFill>
          <bgColor indexed="11"/>
        </patternFill>
      </fill>
    </dxf>
    <dxf>
      <fill>
        <patternFill>
          <bgColor indexed="13"/>
        </patternFill>
      </fill>
    </dxf>
    <dxf>
      <fill>
        <patternFill>
          <bgColor indexed="51"/>
        </patternFill>
      </fill>
    </dxf>
    <dxf>
      <fill>
        <patternFill>
          <bgColor indexed="11"/>
        </patternFill>
      </fill>
    </dxf>
    <dxf>
      <fill>
        <patternFill>
          <bgColor indexed="13"/>
        </patternFill>
      </fill>
    </dxf>
    <dxf>
      <fill>
        <patternFill>
          <bgColor indexed="51"/>
        </patternFill>
      </fill>
    </dxf>
    <dxf>
      <fill>
        <patternFill>
          <bgColor indexed="50"/>
        </patternFill>
      </fill>
    </dxf>
    <dxf>
      <fill>
        <patternFill>
          <bgColor indexed="51"/>
        </patternFill>
      </fill>
    </dxf>
    <dxf>
      <fill>
        <patternFill>
          <bgColor indexed="60"/>
        </patternFill>
      </fill>
    </dxf>
    <dxf>
      <fill>
        <patternFill>
          <bgColor indexed="50"/>
        </patternFill>
      </fill>
    </dxf>
    <dxf>
      <fill>
        <patternFill>
          <bgColor indexed="51"/>
        </patternFill>
      </fill>
    </dxf>
    <dxf>
      <fill>
        <patternFill>
          <bgColor indexed="60"/>
        </patternFill>
      </fill>
    </dxf>
    <dxf>
      <font>
        <color theme="0"/>
      </font>
      <border/>
    </dxf>
    <dxf>
      <font>
        <color rgb="FFFFFFFF"/>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142875</xdr:rowOff>
    </xdr:from>
    <xdr:to>
      <xdr:col>0</xdr:col>
      <xdr:colOff>1152525</xdr:colOff>
      <xdr:row>1</xdr:row>
      <xdr:rowOff>609600</xdr:rowOff>
    </xdr:to>
    <xdr:pic>
      <xdr:nvPicPr>
        <xdr:cNvPr id="1" name="Picture 1890"/>
        <xdr:cNvPicPr preferRelativeResize="1">
          <a:picLocks noChangeAspect="1"/>
        </xdr:cNvPicPr>
      </xdr:nvPicPr>
      <xdr:blipFill>
        <a:blip r:embed="rId1"/>
        <a:stretch>
          <a:fillRect/>
        </a:stretch>
      </xdr:blipFill>
      <xdr:spPr>
        <a:xfrm>
          <a:off x="190500" y="142875"/>
          <a:ext cx="962025" cy="647700"/>
        </a:xfrm>
        <a:prstGeom prst="rect">
          <a:avLst/>
        </a:prstGeom>
        <a:solidFill>
          <a:srgbClr val="FFFFFF"/>
        </a:solidFill>
        <a:ln w="6350"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266700</xdr:rowOff>
    </xdr:from>
    <xdr:to>
      <xdr:col>1</xdr:col>
      <xdr:colOff>47625</xdr:colOff>
      <xdr:row>2</xdr:row>
      <xdr:rowOff>38100</xdr:rowOff>
    </xdr:to>
    <xdr:pic>
      <xdr:nvPicPr>
        <xdr:cNvPr id="1" name="Picture 1890"/>
        <xdr:cNvPicPr preferRelativeResize="1">
          <a:picLocks noChangeAspect="1"/>
        </xdr:cNvPicPr>
      </xdr:nvPicPr>
      <xdr:blipFill>
        <a:blip r:embed="rId1"/>
        <a:stretch>
          <a:fillRect/>
        </a:stretch>
      </xdr:blipFill>
      <xdr:spPr>
        <a:xfrm>
          <a:off x="142875" y="266700"/>
          <a:ext cx="1057275" cy="485775"/>
        </a:xfrm>
        <a:prstGeom prst="rect">
          <a:avLst/>
        </a:prstGeom>
        <a:solidFill>
          <a:srgbClr val="FFFFFF"/>
        </a:solidFill>
        <a:ln w="635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123825</xdr:rowOff>
    </xdr:from>
    <xdr:to>
      <xdr:col>0</xdr:col>
      <xdr:colOff>1085850</xdr:colOff>
      <xdr:row>1</xdr:row>
      <xdr:rowOff>771525</xdr:rowOff>
    </xdr:to>
    <xdr:pic>
      <xdr:nvPicPr>
        <xdr:cNvPr id="1" name="Picture 1890"/>
        <xdr:cNvPicPr preferRelativeResize="1">
          <a:picLocks noChangeAspect="1"/>
        </xdr:cNvPicPr>
      </xdr:nvPicPr>
      <xdr:blipFill>
        <a:blip r:embed="rId1"/>
        <a:stretch>
          <a:fillRect/>
        </a:stretch>
      </xdr:blipFill>
      <xdr:spPr>
        <a:xfrm>
          <a:off x="123825" y="304800"/>
          <a:ext cx="962025" cy="647700"/>
        </a:xfrm>
        <a:prstGeom prst="rect">
          <a:avLst/>
        </a:prstGeom>
        <a:solidFill>
          <a:srgbClr val="FFFFFF"/>
        </a:solidFill>
        <a:ln w="6350"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0</xdr:row>
      <xdr:rowOff>104775</xdr:rowOff>
    </xdr:from>
    <xdr:to>
      <xdr:col>0</xdr:col>
      <xdr:colOff>1609725</xdr:colOff>
      <xdr:row>0</xdr:row>
      <xdr:rowOff>752475</xdr:rowOff>
    </xdr:to>
    <xdr:pic>
      <xdr:nvPicPr>
        <xdr:cNvPr id="1" name="Picture 1890"/>
        <xdr:cNvPicPr preferRelativeResize="1">
          <a:picLocks noChangeAspect="1"/>
        </xdr:cNvPicPr>
      </xdr:nvPicPr>
      <xdr:blipFill>
        <a:blip r:embed="rId1"/>
        <a:stretch>
          <a:fillRect/>
        </a:stretch>
      </xdr:blipFill>
      <xdr:spPr>
        <a:xfrm>
          <a:off x="647700" y="104775"/>
          <a:ext cx="962025" cy="647700"/>
        </a:xfrm>
        <a:prstGeom prst="rect">
          <a:avLst/>
        </a:prstGeom>
        <a:solidFill>
          <a:srgbClr val="FFFFFF"/>
        </a:solidFill>
        <a:ln w="6350"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0</xdr:col>
      <xdr:colOff>1562100</xdr:colOff>
      <xdr:row>0</xdr:row>
      <xdr:rowOff>1143000</xdr:rowOff>
    </xdr:to>
    <xdr:pic>
      <xdr:nvPicPr>
        <xdr:cNvPr id="1" name="Picture 1890"/>
        <xdr:cNvPicPr preferRelativeResize="1">
          <a:picLocks noChangeAspect="1"/>
        </xdr:cNvPicPr>
      </xdr:nvPicPr>
      <xdr:blipFill>
        <a:blip r:embed="rId1"/>
        <a:stretch>
          <a:fillRect/>
        </a:stretch>
      </xdr:blipFill>
      <xdr:spPr>
        <a:xfrm>
          <a:off x="180975" y="19050"/>
          <a:ext cx="1381125" cy="1123950"/>
        </a:xfrm>
        <a:prstGeom prst="rect">
          <a:avLst/>
        </a:prstGeom>
        <a:solidFill>
          <a:srgbClr val="FFFFFF"/>
        </a:solidFill>
        <a:ln w="635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0</xdr:rowOff>
    </xdr:from>
    <xdr:to>
      <xdr:col>1</xdr:col>
      <xdr:colOff>123825</xdr:colOff>
      <xdr:row>0</xdr:row>
      <xdr:rowOff>895350</xdr:rowOff>
    </xdr:to>
    <xdr:pic>
      <xdr:nvPicPr>
        <xdr:cNvPr id="1" name="Picture 1890"/>
        <xdr:cNvPicPr preferRelativeResize="1">
          <a:picLocks noChangeAspect="1"/>
        </xdr:cNvPicPr>
      </xdr:nvPicPr>
      <xdr:blipFill>
        <a:blip r:embed="rId1"/>
        <a:stretch>
          <a:fillRect/>
        </a:stretch>
      </xdr:blipFill>
      <xdr:spPr>
        <a:xfrm>
          <a:off x="409575" y="0"/>
          <a:ext cx="1447800" cy="895350"/>
        </a:xfrm>
        <a:prstGeom prst="rect">
          <a:avLst/>
        </a:prstGeom>
        <a:solidFill>
          <a:srgbClr val="FFFFFF"/>
        </a:solidFill>
        <a:ln w="635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114300</xdr:rowOff>
    </xdr:from>
    <xdr:to>
      <xdr:col>0</xdr:col>
      <xdr:colOff>1152525</xdr:colOff>
      <xdr:row>1</xdr:row>
      <xdr:rowOff>504825</xdr:rowOff>
    </xdr:to>
    <xdr:pic>
      <xdr:nvPicPr>
        <xdr:cNvPr id="1" name="Picture 1890"/>
        <xdr:cNvPicPr preferRelativeResize="1">
          <a:picLocks noChangeAspect="1"/>
        </xdr:cNvPicPr>
      </xdr:nvPicPr>
      <xdr:blipFill>
        <a:blip r:embed="rId1"/>
        <a:stretch>
          <a:fillRect/>
        </a:stretch>
      </xdr:blipFill>
      <xdr:spPr>
        <a:xfrm>
          <a:off x="190500" y="114300"/>
          <a:ext cx="962025" cy="647700"/>
        </a:xfrm>
        <a:prstGeom prst="rect">
          <a:avLst/>
        </a:prstGeom>
        <a:solidFill>
          <a:srgbClr val="FFFFFF"/>
        </a:solidFill>
        <a:ln w="635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171450</xdr:rowOff>
    </xdr:from>
    <xdr:to>
      <xdr:col>1</xdr:col>
      <xdr:colOff>476250</xdr:colOff>
      <xdr:row>0</xdr:row>
      <xdr:rowOff>819150</xdr:rowOff>
    </xdr:to>
    <xdr:pic>
      <xdr:nvPicPr>
        <xdr:cNvPr id="1" name="Picture 1890"/>
        <xdr:cNvPicPr preferRelativeResize="1">
          <a:picLocks noChangeAspect="1"/>
        </xdr:cNvPicPr>
      </xdr:nvPicPr>
      <xdr:blipFill>
        <a:blip r:embed="rId1"/>
        <a:stretch>
          <a:fillRect/>
        </a:stretch>
      </xdr:blipFill>
      <xdr:spPr>
        <a:xfrm>
          <a:off x="276225" y="171450"/>
          <a:ext cx="962025" cy="647700"/>
        </a:xfrm>
        <a:prstGeom prst="rect">
          <a:avLst/>
        </a:prstGeom>
        <a:solidFill>
          <a:srgbClr val="FFFFFF"/>
        </a:solidFill>
        <a:ln w="6350"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133350</xdr:rowOff>
    </xdr:from>
    <xdr:to>
      <xdr:col>0</xdr:col>
      <xdr:colOff>523875</xdr:colOff>
      <xdr:row>0</xdr:row>
      <xdr:rowOff>781050</xdr:rowOff>
    </xdr:to>
    <xdr:pic>
      <xdr:nvPicPr>
        <xdr:cNvPr id="1" name="Picture 1890"/>
        <xdr:cNvPicPr preferRelativeResize="1">
          <a:picLocks noChangeAspect="1"/>
        </xdr:cNvPicPr>
      </xdr:nvPicPr>
      <xdr:blipFill>
        <a:blip r:embed="rId1"/>
        <a:stretch>
          <a:fillRect/>
        </a:stretch>
      </xdr:blipFill>
      <xdr:spPr>
        <a:xfrm>
          <a:off x="200025" y="133350"/>
          <a:ext cx="323850" cy="647700"/>
        </a:xfrm>
        <a:prstGeom prst="rect">
          <a:avLst/>
        </a:prstGeom>
        <a:solidFill>
          <a:srgbClr val="FFFFFF"/>
        </a:solidFill>
        <a:ln w="6350" cmpd="sng">
          <a:solidFill>
            <a:srgbClr val="000000"/>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1085850</xdr:colOff>
      <xdr:row>2</xdr:row>
      <xdr:rowOff>0</xdr:rowOff>
    </xdr:to>
    <xdr:pic>
      <xdr:nvPicPr>
        <xdr:cNvPr id="1" name="Picture 1890"/>
        <xdr:cNvPicPr preferRelativeResize="1">
          <a:picLocks noChangeAspect="1"/>
        </xdr:cNvPicPr>
      </xdr:nvPicPr>
      <xdr:blipFill>
        <a:blip r:embed="rId1"/>
        <a:stretch>
          <a:fillRect/>
        </a:stretch>
      </xdr:blipFill>
      <xdr:spPr>
        <a:xfrm>
          <a:off x="123825" y="28575"/>
          <a:ext cx="962025" cy="723900"/>
        </a:xfrm>
        <a:prstGeom prst="rect">
          <a:avLst/>
        </a:prstGeom>
        <a:solidFill>
          <a:srgbClr val="FFFFFF"/>
        </a:solidFill>
        <a:ln w="635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8"/>
  <sheetViews>
    <sheetView view="pageBreakPreview" zoomScale="140" zoomScaleNormal="120" zoomScaleSheetLayoutView="140" zoomScalePageLayoutView="0" workbookViewId="0" topLeftCell="A1">
      <selection activeCell="A1" sqref="A1:IV65536"/>
    </sheetView>
  </sheetViews>
  <sheetFormatPr defaultColWidth="11.421875" defaultRowHeight="13.5"/>
  <cols>
    <col min="1" max="1" width="19.57421875" style="126" customWidth="1"/>
    <col min="2" max="2" width="31.421875" style="126" customWidth="1"/>
    <col min="3" max="3" width="32.140625" style="126" customWidth="1"/>
    <col min="4" max="39" width="11.421875" style="140" customWidth="1"/>
  </cols>
  <sheetData>
    <row r="1" spans="1:3" ht="14.25" thickBot="1">
      <c r="A1" s="324"/>
      <c r="B1" s="325" t="s">
        <v>322</v>
      </c>
      <c r="C1" s="325"/>
    </row>
    <row r="2" spans="1:3" ht="65.25" customHeight="1" thickBot="1">
      <c r="A2" s="324"/>
      <c r="B2" s="326" t="s">
        <v>183</v>
      </c>
      <c r="C2" s="326"/>
    </row>
    <row r="3" spans="1:3" ht="14.25" thickBot="1">
      <c r="A3" s="128"/>
      <c r="B3" s="127"/>
      <c r="C3" s="127"/>
    </row>
    <row r="4" spans="1:3" ht="14.25" thickBot="1">
      <c r="A4" s="129" t="s">
        <v>169</v>
      </c>
      <c r="B4" s="130" t="s">
        <v>170</v>
      </c>
      <c r="C4" s="127"/>
    </row>
    <row r="5" spans="1:3" ht="14.25" thickBot="1">
      <c r="A5" s="129" t="s">
        <v>171</v>
      </c>
      <c r="B5" s="130" t="s">
        <v>172</v>
      </c>
      <c r="C5" s="128"/>
    </row>
    <row r="6" spans="1:3" ht="14.25" thickBot="1">
      <c r="A6" s="129" t="s">
        <v>173</v>
      </c>
      <c r="B6" s="130" t="s">
        <v>174</v>
      </c>
      <c r="C6" s="128"/>
    </row>
    <row r="7" spans="1:3" ht="14.25" thickBot="1">
      <c r="A7" s="128"/>
      <c r="B7" s="128"/>
      <c r="C7" s="128"/>
    </row>
    <row r="8" spans="1:3" ht="14.25" thickBot="1">
      <c r="A8" s="131" t="s">
        <v>184</v>
      </c>
      <c r="B8" s="132" t="s">
        <v>185</v>
      </c>
      <c r="C8" s="132" t="s">
        <v>186</v>
      </c>
    </row>
    <row r="9" spans="1:3" ht="14.25" thickBot="1">
      <c r="A9" s="133" t="s">
        <v>187</v>
      </c>
      <c r="B9" s="134"/>
      <c r="C9" s="134"/>
    </row>
    <row r="10" spans="1:3" ht="34.5" thickBot="1">
      <c r="A10" s="135"/>
      <c r="B10" s="136" t="s">
        <v>281</v>
      </c>
      <c r="C10" s="136" t="s">
        <v>291</v>
      </c>
    </row>
    <row r="11" spans="1:3" ht="23.25" thickBot="1">
      <c r="A11" s="135"/>
      <c r="B11" s="136" t="s">
        <v>289</v>
      </c>
      <c r="C11" s="136" t="s">
        <v>524</v>
      </c>
    </row>
    <row r="12" spans="1:3" ht="23.25" thickBot="1">
      <c r="A12" s="135"/>
      <c r="B12" s="136" t="s">
        <v>290</v>
      </c>
      <c r="C12" s="136" t="s">
        <v>523</v>
      </c>
    </row>
    <row r="13" spans="1:3" ht="23.25" thickBot="1">
      <c r="A13" s="135"/>
      <c r="B13" s="136" t="s">
        <v>292</v>
      </c>
      <c r="C13" s="136"/>
    </row>
    <row r="14" spans="1:3" ht="14.25" thickBot="1">
      <c r="A14" s="135"/>
      <c r="B14" s="136"/>
      <c r="C14" s="136"/>
    </row>
    <row r="15" spans="1:3" ht="14.25" thickBot="1">
      <c r="A15" s="135"/>
      <c r="B15" s="136"/>
      <c r="C15" s="136"/>
    </row>
    <row r="16" spans="1:3" ht="14.25" thickBot="1">
      <c r="A16" s="135"/>
      <c r="B16" s="136"/>
      <c r="C16" s="136"/>
    </row>
    <row r="17" spans="1:3" ht="14.25" thickBot="1">
      <c r="A17" s="135"/>
      <c r="B17" s="136"/>
      <c r="C17" s="136"/>
    </row>
    <row r="18" spans="1:3" ht="14.25" thickBot="1">
      <c r="A18" s="135"/>
      <c r="B18" s="136"/>
      <c r="C18" s="136"/>
    </row>
    <row r="19" spans="1:3" ht="14.25" thickBot="1">
      <c r="A19" s="135"/>
      <c r="B19" s="136"/>
      <c r="C19" s="136"/>
    </row>
    <row r="20" spans="1:3" ht="14.25" thickBot="1">
      <c r="A20" s="133" t="s">
        <v>188</v>
      </c>
      <c r="B20" s="137"/>
      <c r="C20" s="137"/>
    </row>
    <row r="21" spans="1:3" ht="45.75" thickBot="1">
      <c r="A21" s="135"/>
      <c r="B21" s="136" t="s">
        <v>517</v>
      </c>
      <c r="C21" s="136" t="s">
        <v>294</v>
      </c>
    </row>
    <row r="22" spans="1:3" ht="34.5" thickBot="1">
      <c r="A22" s="135"/>
      <c r="B22" s="136" t="s">
        <v>293</v>
      </c>
      <c r="C22" s="136" t="s">
        <v>525</v>
      </c>
    </row>
    <row r="23" spans="1:3" ht="45.75" thickBot="1">
      <c r="A23" s="135"/>
      <c r="B23" s="136" t="s">
        <v>518</v>
      </c>
      <c r="C23" s="136"/>
    </row>
    <row r="24" spans="1:3" ht="14.25" thickBot="1">
      <c r="A24" s="136"/>
      <c r="B24" s="136"/>
      <c r="C24" s="136"/>
    </row>
    <row r="25" spans="1:3" ht="14.25" thickBot="1">
      <c r="A25" s="136"/>
      <c r="B25" s="136"/>
      <c r="C25" s="136"/>
    </row>
    <row r="26" spans="1:3" ht="14.25" thickBot="1">
      <c r="A26" s="133" t="s">
        <v>189</v>
      </c>
      <c r="B26" s="137"/>
      <c r="C26" s="137"/>
    </row>
    <row r="27" spans="1:3" ht="34.5" thickBot="1">
      <c r="A27" s="136"/>
      <c r="B27" s="136" t="s">
        <v>295</v>
      </c>
      <c r="C27" s="136" t="s">
        <v>526</v>
      </c>
    </row>
    <row r="28" spans="1:3" ht="14.25" thickBot="1">
      <c r="A28" s="135"/>
      <c r="B28" s="136"/>
      <c r="C28" s="136" t="s">
        <v>519</v>
      </c>
    </row>
    <row r="29" spans="1:3" ht="34.5" thickBot="1">
      <c r="A29" s="135"/>
      <c r="B29" s="136"/>
      <c r="C29" s="136" t="s">
        <v>323</v>
      </c>
    </row>
    <row r="30" spans="1:3" ht="14.25" thickBot="1">
      <c r="A30" s="131" t="s">
        <v>184</v>
      </c>
      <c r="B30" s="132" t="s">
        <v>185</v>
      </c>
      <c r="C30" s="132" t="s">
        <v>186</v>
      </c>
    </row>
    <row r="31" spans="1:3" ht="14.25" thickBot="1">
      <c r="A31" s="135"/>
      <c r="B31" s="136"/>
      <c r="C31" s="136"/>
    </row>
    <row r="32" spans="1:3" ht="14.25" thickBot="1">
      <c r="A32" s="135"/>
      <c r="B32" s="136"/>
      <c r="C32" s="136"/>
    </row>
    <row r="33" spans="1:3" ht="14.25" thickBot="1">
      <c r="A33" s="135"/>
      <c r="B33" s="136"/>
      <c r="C33" s="136"/>
    </row>
    <row r="34" spans="1:3" ht="14.25" thickBot="1">
      <c r="A34" s="133" t="s">
        <v>190</v>
      </c>
      <c r="B34" s="137"/>
      <c r="C34" s="137"/>
    </row>
    <row r="35" spans="1:3" ht="34.5" thickBot="1">
      <c r="A35" s="135"/>
      <c r="B35" s="136" t="s">
        <v>520</v>
      </c>
      <c r="C35" s="136" t="s">
        <v>527</v>
      </c>
    </row>
    <row r="36" spans="1:3" ht="23.25" thickBot="1">
      <c r="A36" s="135"/>
      <c r="B36" s="136" t="s">
        <v>296</v>
      </c>
      <c r="C36" s="136" t="s">
        <v>521</v>
      </c>
    </row>
    <row r="37" spans="1:3" ht="34.5" thickBot="1">
      <c r="A37" s="135"/>
      <c r="B37" s="136" t="s">
        <v>522</v>
      </c>
      <c r="C37" s="136"/>
    </row>
    <row r="38" spans="1:3" ht="14.25" thickBot="1">
      <c r="A38" s="135"/>
      <c r="B38" s="136"/>
      <c r="C38" s="136"/>
    </row>
    <row r="39" spans="1:3" ht="14.25" thickBot="1">
      <c r="A39" s="133" t="s">
        <v>191</v>
      </c>
      <c r="B39" s="137"/>
      <c r="C39" s="137"/>
    </row>
    <row r="40" spans="1:3" ht="68.25" thickBot="1">
      <c r="A40" s="135"/>
      <c r="B40" s="136" t="s">
        <v>529</v>
      </c>
      <c r="C40" s="136" t="s">
        <v>528</v>
      </c>
    </row>
    <row r="41" spans="1:3" ht="14.25" thickBot="1">
      <c r="A41" s="136"/>
      <c r="B41" s="136"/>
      <c r="C41" s="136"/>
    </row>
    <row r="42" spans="1:3" ht="14.25" thickBot="1">
      <c r="A42" s="136"/>
      <c r="B42" s="136"/>
      <c r="C42" s="136"/>
    </row>
    <row r="43" spans="1:3" ht="14.25" thickBot="1">
      <c r="A43" s="135"/>
      <c r="B43" s="136"/>
      <c r="C43" s="136"/>
    </row>
    <row r="44" spans="1:3" ht="14.25" thickBot="1">
      <c r="A44" s="133" t="s">
        <v>192</v>
      </c>
      <c r="B44" s="137"/>
      <c r="C44" s="137"/>
    </row>
    <row r="45" spans="1:3" ht="23.25" thickBot="1">
      <c r="A45" s="136"/>
      <c r="B45" s="136" t="s">
        <v>297</v>
      </c>
      <c r="C45" s="136" t="s">
        <v>299</v>
      </c>
    </row>
    <row r="46" spans="1:3" ht="14.25" thickBot="1">
      <c r="A46" s="136"/>
      <c r="B46" s="136" t="s">
        <v>298</v>
      </c>
      <c r="C46" s="136"/>
    </row>
    <row r="47" spans="1:3" ht="14.25" thickBot="1">
      <c r="A47" s="136"/>
      <c r="B47" s="136"/>
      <c r="C47" s="136"/>
    </row>
    <row r="48" spans="1:3" ht="14.25" thickBot="1">
      <c r="A48" s="136"/>
      <c r="B48" s="136"/>
      <c r="C48" s="136"/>
    </row>
    <row r="49" spans="1:3" ht="13.5">
      <c r="A49" s="141"/>
      <c r="B49" s="141"/>
      <c r="C49" s="141"/>
    </row>
    <row r="50" spans="1:3" ht="13.5">
      <c r="A50" s="141"/>
      <c r="B50" s="141"/>
      <c r="C50" s="141"/>
    </row>
    <row r="51" spans="1:3" ht="13.5">
      <c r="A51" s="141"/>
      <c r="B51" s="141"/>
      <c r="C51" s="141"/>
    </row>
    <row r="52" spans="1:3" ht="13.5">
      <c r="A52" s="141"/>
      <c r="B52" s="141"/>
      <c r="C52" s="141"/>
    </row>
    <row r="53" spans="1:3" ht="13.5">
      <c r="A53" s="141"/>
      <c r="B53" s="141"/>
      <c r="C53" s="141"/>
    </row>
    <row r="54" spans="1:3" ht="13.5">
      <c r="A54" s="141"/>
      <c r="B54" s="141"/>
      <c r="C54" s="141"/>
    </row>
    <row r="55" spans="1:3" ht="13.5">
      <c r="A55" s="141"/>
      <c r="B55" s="141"/>
      <c r="C55" s="141"/>
    </row>
    <row r="56" spans="1:3" ht="13.5">
      <c r="A56" s="141"/>
      <c r="B56" s="141"/>
      <c r="C56" s="141"/>
    </row>
    <row r="57" spans="1:3" ht="13.5">
      <c r="A57" s="141"/>
      <c r="B57" s="141"/>
      <c r="C57" s="141"/>
    </row>
    <row r="58" spans="1:3" ht="13.5">
      <c r="A58" s="141"/>
      <c r="B58" s="141"/>
      <c r="C58" s="141"/>
    </row>
    <row r="59" spans="1:3" ht="13.5">
      <c r="A59" s="141"/>
      <c r="B59" s="141"/>
      <c r="C59" s="141"/>
    </row>
    <row r="60" spans="1:3" ht="13.5">
      <c r="A60" s="141"/>
      <c r="B60" s="141"/>
      <c r="C60" s="141"/>
    </row>
    <row r="61" spans="1:3" ht="13.5">
      <c r="A61" s="141"/>
      <c r="B61" s="141"/>
      <c r="C61" s="141"/>
    </row>
    <row r="62" spans="1:3" ht="13.5">
      <c r="A62" s="141"/>
      <c r="B62" s="141"/>
      <c r="C62" s="141"/>
    </row>
    <row r="63" spans="1:3" ht="13.5">
      <c r="A63" s="141"/>
      <c r="B63" s="141"/>
      <c r="C63" s="141"/>
    </row>
    <row r="64" spans="1:3" ht="13.5">
      <c r="A64" s="141"/>
      <c r="B64" s="141"/>
      <c r="C64" s="141"/>
    </row>
    <row r="65" spans="1:3" ht="13.5">
      <c r="A65" s="141"/>
      <c r="B65" s="141"/>
      <c r="C65" s="141"/>
    </row>
    <row r="66" spans="1:3" ht="13.5">
      <c r="A66" s="141"/>
      <c r="B66" s="141"/>
      <c r="C66" s="141"/>
    </row>
    <row r="67" spans="1:3" ht="13.5">
      <c r="A67" s="141"/>
      <c r="B67" s="141"/>
      <c r="C67" s="141"/>
    </row>
    <row r="68" spans="1:3" ht="13.5">
      <c r="A68" s="141"/>
      <c r="B68" s="141"/>
      <c r="C68" s="141"/>
    </row>
    <row r="69" spans="1:3" ht="13.5">
      <c r="A69" s="141"/>
      <c r="B69" s="141"/>
      <c r="C69" s="141"/>
    </row>
    <row r="70" spans="1:3" ht="13.5">
      <c r="A70" s="141"/>
      <c r="B70" s="141"/>
      <c r="C70" s="141"/>
    </row>
    <row r="71" spans="1:3" ht="13.5">
      <c r="A71" s="141"/>
      <c r="B71" s="141"/>
      <c r="C71" s="141"/>
    </row>
    <row r="72" spans="1:3" ht="13.5">
      <c r="A72" s="141"/>
      <c r="B72" s="141"/>
      <c r="C72" s="141"/>
    </row>
    <row r="73" spans="1:3" ht="13.5">
      <c r="A73" s="141"/>
      <c r="B73" s="141"/>
      <c r="C73" s="141"/>
    </row>
    <row r="74" spans="1:3" ht="13.5">
      <c r="A74" s="141"/>
      <c r="B74" s="141"/>
      <c r="C74" s="141"/>
    </row>
    <row r="75" spans="1:3" ht="13.5">
      <c r="A75" s="141"/>
      <c r="B75" s="141"/>
      <c r="C75" s="141"/>
    </row>
    <row r="76" spans="1:3" ht="13.5">
      <c r="A76" s="141"/>
      <c r="B76" s="141"/>
      <c r="C76" s="141"/>
    </row>
    <row r="77" spans="1:3" ht="13.5">
      <c r="A77" s="141"/>
      <c r="B77" s="141"/>
      <c r="C77" s="141"/>
    </row>
    <row r="78" spans="1:3" ht="13.5">
      <c r="A78" s="141"/>
      <c r="B78" s="141"/>
      <c r="C78" s="141"/>
    </row>
    <row r="79" spans="1:3" ht="13.5">
      <c r="A79" s="141"/>
      <c r="B79" s="141"/>
      <c r="C79" s="141"/>
    </row>
    <row r="80" spans="1:3" ht="13.5">
      <c r="A80" s="141"/>
      <c r="B80" s="141"/>
      <c r="C80" s="141"/>
    </row>
    <row r="81" spans="1:3" ht="13.5">
      <c r="A81" s="141"/>
      <c r="B81" s="141"/>
      <c r="C81" s="141"/>
    </row>
    <row r="82" spans="1:3" ht="13.5">
      <c r="A82" s="141"/>
      <c r="B82" s="141"/>
      <c r="C82" s="141"/>
    </row>
    <row r="83" spans="1:3" ht="13.5">
      <c r="A83" s="141"/>
      <c r="B83" s="141"/>
      <c r="C83" s="141"/>
    </row>
    <row r="84" spans="1:3" ht="13.5">
      <c r="A84" s="141"/>
      <c r="B84" s="141"/>
      <c r="C84" s="141"/>
    </row>
    <row r="85" spans="1:3" ht="13.5">
      <c r="A85" s="141"/>
      <c r="B85" s="141"/>
      <c r="C85" s="141"/>
    </row>
    <row r="86" spans="1:3" ht="13.5">
      <c r="A86" s="141"/>
      <c r="B86" s="141"/>
      <c r="C86" s="141"/>
    </row>
    <row r="87" spans="1:3" ht="13.5">
      <c r="A87" s="141"/>
      <c r="B87" s="141"/>
      <c r="C87" s="141"/>
    </row>
    <row r="88" spans="1:3" ht="13.5">
      <c r="A88" s="141"/>
      <c r="B88" s="141"/>
      <c r="C88" s="141"/>
    </row>
    <row r="89" spans="1:3" ht="13.5">
      <c r="A89" s="141"/>
      <c r="B89" s="141"/>
      <c r="C89" s="141"/>
    </row>
    <row r="90" spans="1:3" ht="13.5">
      <c r="A90" s="141"/>
      <c r="B90" s="141"/>
      <c r="C90" s="141"/>
    </row>
    <row r="91" spans="1:3" ht="13.5">
      <c r="A91" s="141"/>
      <c r="B91" s="141"/>
      <c r="C91" s="141"/>
    </row>
    <row r="92" spans="1:3" ht="13.5">
      <c r="A92" s="141"/>
      <c r="B92" s="141"/>
      <c r="C92" s="141"/>
    </row>
    <row r="93" spans="1:3" ht="13.5">
      <c r="A93" s="141"/>
      <c r="B93" s="141"/>
      <c r="C93" s="141"/>
    </row>
    <row r="94" spans="1:3" ht="13.5">
      <c r="A94" s="141"/>
      <c r="B94" s="141"/>
      <c r="C94" s="141"/>
    </row>
    <row r="95" spans="1:3" ht="13.5">
      <c r="A95" s="141"/>
      <c r="B95" s="141"/>
      <c r="C95" s="141"/>
    </row>
    <row r="96" spans="1:3" ht="13.5">
      <c r="A96" s="141"/>
      <c r="B96" s="141"/>
      <c r="C96" s="141"/>
    </row>
    <row r="97" spans="1:3" ht="13.5">
      <c r="A97" s="141"/>
      <c r="B97" s="141"/>
      <c r="C97" s="141"/>
    </row>
    <row r="98" spans="1:3" ht="13.5">
      <c r="A98" s="141"/>
      <c r="B98" s="141"/>
      <c r="C98" s="141"/>
    </row>
    <row r="99" spans="1:3" ht="13.5">
      <c r="A99" s="141"/>
      <c r="B99" s="141"/>
      <c r="C99" s="141"/>
    </row>
    <row r="100" spans="1:3" ht="13.5">
      <c r="A100" s="141"/>
      <c r="B100" s="141"/>
      <c r="C100" s="141"/>
    </row>
    <row r="101" spans="1:3" ht="13.5">
      <c r="A101" s="141"/>
      <c r="B101" s="141"/>
      <c r="C101" s="141"/>
    </row>
    <row r="102" spans="1:3" ht="13.5">
      <c r="A102" s="141"/>
      <c r="B102" s="141"/>
      <c r="C102" s="141"/>
    </row>
    <row r="103" spans="1:3" ht="13.5">
      <c r="A103" s="141"/>
      <c r="B103" s="141"/>
      <c r="C103" s="141"/>
    </row>
    <row r="104" spans="1:3" ht="13.5">
      <c r="A104" s="141"/>
      <c r="B104" s="141"/>
      <c r="C104" s="141"/>
    </row>
    <row r="105" spans="1:3" ht="13.5">
      <c r="A105" s="141"/>
      <c r="B105" s="141"/>
      <c r="C105" s="141"/>
    </row>
    <row r="106" spans="1:3" ht="13.5">
      <c r="A106" s="141"/>
      <c r="B106" s="141"/>
      <c r="C106" s="141"/>
    </row>
    <row r="107" spans="1:3" ht="13.5">
      <c r="A107" s="141"/>
      <c r="B107" s="141"/>
      <c r="C107" s="141"/>
    </row>
    <row r="108" spans="1:3" ht="13.5">
      <c r="A108" s="141"/>
      <c r="B108" s="141"/>
      <c r="C108" s="141"/>
    </row>
    <row r="109" spans="1:3" ht="13.5">
      <c r="A109" s="141"/>
      <c r="B109" s="141"/>
      <c r="C109" s="141"/>
    </row>
    <row r="110" spans="1:3" ht="13.5">
      <c r="A110" s="141"/>
      <c r="B110" s="141"/>
      <c r="C110" s="141"/>
    </row>
    <row r="111" spans="1:3" ht="13.5">
      <c r="A111" s="141"/>
      <c r="B111" s="141"/>
      <c r="C111" s="141"/>
    </row>
    <row r="112" spans="1:3" ht="13.5">
      <c r="A112" s="141"/>
      <c r="B112" s="141"/>
      <c r="C112" s="141"/>
    </row>
    <row r="113" spans="1:3" ht="13.5">
      <c r="A113" s="141"/>
      <c r="B113" s="141"/>
      <c r="C113" s="141"/>
    </row>
    <row r="114" spans="1:3" ht="13.5">
      <c r="A114" s="141"/>
      <c r="B114" s="141"/>
      <c r="C114" s="141"/>
    </row>
    <row r="115" spans="1:3" ht="13.5">
      <c r="A115" s="141"/>
      <c r="B115" s="141"/>
      <c r="C115" s="141"/>
    </row>
    <row r="116" spans="1:3" ht="13.5">
      <c r="A116" s="141"/>
      <c r="B116" s="141"/>
      <c r="C116" s="141"/>
    </row>
    <row r="117" spans="1:3" ht="13.5">
      <c r="A117" s="141"/>
      <c r="B117" s="141"/>
      <c r="C117" s="141"/>
    </row>
    <row r="118" spans="1:3" ht="13.5">
      <c r="A118" s="141"/>
      <c r="B118" s="141"/>
      <c r="C118" s="141"/>
    </row>
    <row r="119" spans="1:3" ht="13.5">
      <c r="A119" s="141"/>
      <c r="B119" s="141"/>
      <c r="C119" s="141"/>
    </row>
    <row r="120" spans="1:3" ht="13.5">
      <c r="A120" s="141"/>
      <c r="B120" s="141"/>
      <c r="C120" s="141"/>
    </row>
    <row r="121" spans="1:3" ht="13.5">
      <c r="A121" s="141"/>
      <c r="B121" s="141"/>
      <c r="C121" s="141"/>
    </row>
    <row r="122" spans="1:3" ht="13.5">
      <c r="A122" s="141"/>
      <c r="B122" s="141"/>
      <c r="C122" s="141"/>
    </row>
    <row r="123" spans="1:3" ht="13.5">
      <c r="A123" s="141"/>
      <c r="B123" s="141"/>
      <c r="C123" s="141"/>
    </row>
    <row r="124" spans="1:3" ht="13.5">
      <c r="A124" s="141"/>
      <c r="B124" s="141"/>
      <c r="C124" s="141"/>
    </row>
    <row r="125" spans="1:3" ht="13.5">
      <c r="A125" s="141"/>
      <c r="B125" s="141"/>
      <c r="C125" s="141"/>
    </row>
    <row r="126" spans="1:3" ht="13.5">
      <c r="A126" s="141"/>
      <c r="B126" s="141"/>
      <c r="C126" s="141"/>
    </row>
    <row r="127" spans="1:3" ht="13.5">
      <c r="A127" s="141"/>
      <c r="B127" s="141"/>
      <c r="C127" s="141"/>
    </row>
    <row r="128" spans="1:3" ht="13.5">
      <c r="A128" s="141"/>
      <c r="B128" s="141"/>
      <c r="C128" s="141"/>
    </row>
    <row r="129" spans="1:3" ht="13.5">
      <c r="A129" s="141"/>
      <c r="B129" s="141"/>
      <c r="C129" s="141"/>
    </row>
    <row r="130" spans="1:3" ht="13.5">
      <c r="A130" s="141"/>
      <c r="B130" s="141"/>
      <c r="C130" s="141"/>
    </row>
    <row r="131" spans="1:3" ht="13.5">
      <c r="A131" s="141"/>
      <c r="B131" s="141"/>
      <c r="C131" s="141"/>
    </row>
    <row r="132" spans="1:3" ht="13.5">
      <c r="A132" s="141"/>
      <c r="B132" s="141"/>
      <c r="C132" s="141"/>
    </row>
    <row r="133" spans="1:3" ht="13.5">
      <c r="A133" s="141"/>
      <c r="B133" s="141"/>
      <c r="C133" s="141"/>
    </row>
    <row r="134" spans="1:3" ht="13.5">
      <c r="A134" s="141"/>
      <c r="B134" s="141"/>
      <c r="C134" s="141"/>
    </row>
    <row r="135" spans="1:3" ht="13.5">
      <c r="A135" s="141"/>
      <c r="B135" s="141"/>
      <c r="C135" s="141"/>
    </row>
    <row r="136" spans="1:3" ht="13.5">
      <c r="A136" s="141"/>
      <c r="B136" s="141"/>
      <c r="C136" s="141"/>
    </row>
    <row r="137" spans="1:3" ht="13.5">
      <c r="A137" s="141"/>
      <c r="B137" s="141"/>
      <c r="C137" s="141"/>
    </row>
    <row r="138" spans="1:3" ht="13.5">
      <c r="A138" s="141"/>
      <c r="B138" s="141"/>
      <c r="C138" s="141"/>
    </row>
    <row r="139" spans="1:3" ht="13.5">
      <c r="A139" s="141"/>
      <c r="B139" s="141"/>
      <c r="C139" s="141"/>
    </row>
    <row r="140" spans="1:3" ht="13.5">
      <c r="A140" s="141"/>
      <c r="B140" s="141"/>
      <c r="C140" s="141"/>
    </row>
    <row r="141" spans="1:3" ht="13.5">
      <c r="A141" s="141"/>
      <c r="B141" s="141"/>
      <c r="C141" s="141"/>
    </row>
    <row r="142" spans="1:3" ht="13.5">
      <c r="A142" s="141"/>
      <c r="B142" s="141"/>
      <c r="C142" s="141"/>
    </row>
    <row r="143" spans="1:3" ht="13.5">
      <c r="A143" s="141"/>
      <c r="B143" s="141"/>
      <c r="C143" s="141"/>
    </row>
    <row r="144" spans="1:3" ht="13.5">
      <c r="A144" s="141"/>
      <c r="B144" s="141"/>
      <c r="C144" s="141"/>
    </row>
    <row r="145" spans="1:3" ht="13.5">
      <c r="A145" s="141"/>
      <c r="B145" s="141"/>
      <c r="C145" s="141"/>
    </row>
    <row r="146" spans="1:3" ht="13.5">
      <c r="A146" s="141"/>
      <c r="B146" s="141"/>
      <c r="C146" s="141"/>
    </row>
    <row r="147" spans="1:3" ht="13.5">
      <c r="A147" s="141"/>
      <c r="B147" s="141"/>
      <c r="C147" s="141"/>
    </row>
    <row r="148" spans="1:3" ht="13.5">
      <c r="A148" s="141"/>
      <c r="B148" s="141"/>
      <c r="C148" s="141"/>
    </row>
    <row r="149" spans="1:3" ht="13.5">
      <c r="A149" s="141"/>
      <c r="B149" s="141"/>
      <c r="C149" s="141"/>
    </row>
    <row r="150" spans="1:3" ht="13.5">
      <c r="A150" s="141"/>
      <c r="B150" s="141"/>
      <c r="C150" s="141"/>
    </row>
    <row r="151" spans="1:3" ht="13.5">
      <c r="A151" s="141"/>
      <c r="B151" s="141"/>
      <c r="C151" s="141"/>
    </row>
    <row r="152" spans="1:3" ht="13.5">
      <c r="A152" s="141"/>
      <c r="B152" s="141"/>
      <c r="C152" s="141"/>
    </row>
    <row r="153" spans="1:3" ht="13.5">
      <c r="A153" s="141"/>
      <c r="B153" s="141"/>
      <c r="C153" s="141"/>
    </row>
    <row r="154" spans="1:3" ht="13.5">
      <c r="A154" s="141"/>
      <c r="B154" s="141"/>
      <c r="C154" s="141"/>
    </row>
    <row r="155" spans="1:3" ht="13.5">
      <c r="A155" s="141"/>
      <c r="B155" s="141"/>
      <c r="C155" s="141"/>
    </row>
    <row r="156" spans="1:3" ht="13.5">
      <c r="A156" s="141"/>
      <c r="B156" s="141"/>
      <c r="C156" s="141"/>
    </row>
    <row r="157" spans="1:3" ht="13.5">
      <c r="A157" s="141"/>
      <c r="B157" s="141"/>
      <c r="C157" s="141"/>
    </row>
    <row r="158" spans="1:3" ht="13.5">
      <c r="A158" s="141"/>
      <c r="B158" s="141"/>
      <c r="C158" s="141"/>
    </row>
    <row r="159" spans="1:3" ht="13.5">
      <c r="A159" s="141"/>
      <c r="B159" s="141"/>
      <c r="C159" s="141"/>
    </row>
    <row r="160" spans="1:3" ht="13.5">
      <c r="A160" s="141"/>
      <c r="B160" s="141"/>
      <c r="C160" s="141"/>
    </row>
    <row r="161" spans="1:3" ht="13.5">
      <c r="A161" s="141"/>
      <c r="B161" s="141"/>
      <c r="C161" s="141"/>
    </row>
    <row r="162" spans="1:3" ht="13.5">
      <c r="A162" s="141"/>
      <c r="B162" s="141"/>
      <c r="C162" s="141"/>
    </row>
    <row r="163" spans="1:3" ht="13.5">
      <c r="A163" s="141"/>
      <c r="B163" s="141"/>
      <c r="C163" s="141"/>
    </row>
    <row r="164" spans="1:3" ht="13.5">
      <c r="A164" s="141"/>
      <c r="B164" s="141"/>
      <c r="C164" s="141"/>
    </row>
    <row r="165" spans="1:3" ht="13.5">
      <c r="A165" s="141"/>
      <c r="B165" s="141"/>
      <c r="C165" s="141"/>
    </row>
    <row r="166" spans="1:3" ht="13.5">
      <c r="A166" s="141"/>
      <c r="B166" s="141"/>
      <c r="C166" s="141"/>
    </row>
    <row r="167" spans="1:3" ht="13.5">
      <c r="A167" s="141"/>
      <c r="B167" s="141"/>
      <c r="C167" s="141"/>
    </row>
    <row r="168" spans="1:3" ht="13.5">
      <c r="A168" s="141"/>
      <c r="B168" s="141"/>
      <c r="C168" s="141"/>
    </row>
    <row r="169" spans="1:3" ht="13.5">
      <c r="A169" s="141"/>
      <c r="B169" s="141"/>
      <c r="C169" s="141"/>
    </row>
    <row r="170" spans="1:3" ht="13.5">
      <c r="A170" s="141"/>
      <c r="B170" s="141"/>
      <c r="C170" s="141"/>
    </row>
    <row r="171" spans="1:3" ht="13.5">
      <c r="A171" s="141"/>
      <c r="B171" s="141"/>
      <c r="C171" s="141"/>
    </row>
    <row r="172" spans="1:3" ht="13.5">
      <c r="A172" s="141"/>
      <c r="B172" s="141"/>
      <c r="C172" s="141"/>
    </row>
    <row r="173" spans="1:3" ht="13.5">
      <c r="A173" s="141"/>
      <c r="B173" s="141"/>
      <c r="C173" s="141"/>
    </row>
    <row r="174" spans="1:3" ht="13.5">
      <c r="A174" s="141"/>
      <c r="B174" s="141"/>
      <c r="C174" s="141"/>
    </row>
    <row r="175" spans="1:3" ht="13.5">
      <c r="A175" s="141"/>
      <c r="B175" s="141"/>
      <c r="C175" s="141"/>
    </row>
    <row r="176" spans="1:3" ht="13.5">
      <c r="A176" s="141"/>
      <c r="B176" s="141"/>
      <c r="C176" s="141"/>
    </row>
    <row r="177" spans="1:3" ht="13.5">
      <c r="A177" s="141"/>
      <c r="B177" s="141"/>
      <c r="C177" s="141"/>
    </row>
    <row r="178" spans="1:3" ht="13.5">
      <c r="A178" s="141"/>
      <c r="B178" s="141"/>
      <c r="C178" s="141"/>
    </row>
    <row r="179" spans="1:3" ht="13.5">
      <c r="A179" s="141"/>
      <c r="B179" s="141"/>
      <c r="C179" s="141"/>
    </row>
    <row r="180" spans="1:3" ht="13.5">
      <c r="A180" s="141"/>
      <c r="B180" s="141"/>
      <c r="C180" s="141"/>
    </row>
    <row r="181" spans="1:3" ht="13.5">
      <c r="A181" s="141"/>
      <c r="B181" s="141"/>
      <c r="C181" s="141"/>
    </row>
    <row r="182" spans="1:3" ht="13.5">
      <c r="A182" s="141"/>
      <c r="B182" s="141"/>
      <c r="C182" s="141"/>
    </row>
    <row r="183" spans="1:3" ht="13.5">
      <c r="A183" s="141"/>
      <c r="B183" s="141"/>
      <c r="C183" s="141"/>
    </row>
    <row r="184" spans="1:3" ht="13.5">
      <c r="A184" s="141"/>
      <c r="B184" s="141"/>
      <c r="C184" s="141"/>
    </row>
    <row r="185" spans="1:3" ht="13.5">
      <c r="A185" s="141"/>
      <c r="B185" s="141"/>
      <c r="C185" s="141"/>
    </row>
    <row r="186" spans="1:3" ht="13.5">
      <c r="A186" s="141"/>
      <c r="B186" s="141"/>
      <c r="C186" s="141"/>
    </row>
    <row r="187" spans="1:3" ht="13.5">
      <c r="A187" s="141"/>
      <c r="B187" s="141"/>
      <c r="C187" s="141"/>
    </row>
    <row r="188" spans="1:3" ht="13.5">
      <c r="A188" s="141"/>
      <c r="B188" s="141"/>
      <c r="C188" s="141"/>
    </row>
    <row r="189" spans="1:3" ht="13.5">
      <c r="A189" s="141"/>
      <c r="B189" s="141"/>
      <c r="C189" s="141"/>
    </row>
    <row r="190" spans="1:3" ht="13.5">
      <c r="A190" s="141"/>
      <c r="B190" s="141"/>
      <c r="C190" s="141"/>
    </row>
    <row r="191" spans="1:3" ht="13.5">
      <c r="A191" s="141"/>
      <c r="B191" s="141"/>
      <c r="C191" s="141"/>
    </row>
    <row r="192" spans="1:3" ht="13.5">
      <c r="A192" s="141"/>
      <c r="B192" s="141"/>
      <c r="C192" s="141"/>
    </row>
    <row r="193" spans="1:3" ht="13.5">
      <c r="A193" s="141"/>
      <c r="B193" s="141"/>
      <c r="C193" s="141"/>
    </row>
    <row r="194" spans="1:3" ht="13.5">
      <c r="A194" s="141"/>
      <c r="B194" s="141"/>
      <c r="C194" s="141"/>
    </row>
    <row r="195" spans="1:3" ht="13.5">
      <c r="A195" s="141"/>
      <c r="B195" s="141"/>
      <c r="C195" s="141"/>
    </row>
    <row r="196" spans="1:3" ht="13.5">
      <c r="A196" s="141"/>
      <c r="B196" s="141"/>
      <c r="C196" s="141"/>
    </row>
    <row r="197" spans="1:3" ht="13.5">
      <c r="A197" s="141"/>
      <c r="B197" s="141"/>
      <c r="C197" s="141"/>
    </row>
    <row r="198" spans="1:3" ht="13.5">
      <c r="A198" s="141"/>
      <c r="B198" s="141"/>
      <c r="C198" s="141"/>
    </row>
    <row r="199" spans="1:3" ht="13.5">
      <c r="A199" s="141"/>
      <c r="B199" s="141"/>
      <c r="C199" s="141"/>
    </row>
    <row r="200" spans="1:3" ht="13.5">
      <c r="A200" s="141"/>
      <c r="B200" s="141"/>
      <c r="C200" s="141"/>
    </row>
    <row r="201" spans="1:3" ht="13.5">
      <c r="A201" s="141"/>
      <c r="B201" s="141"/>
      <c r="C201" s="141"/>
    </row>
    <row r="202" spans="1:3" ht="13.5">
      <c r="A202" s="141"/>
      <c r="B202" s="141"/>
      <c r="C202" s="141"/>
    </row>
    <row r="203" spans="1:3" ht="13.5">
      <c r="A203" s="141"/>
      <c r="B203" s="141"/>
      <c r="C203" s="141"/>
    </row>
    <row r="204" spans="1:3" ht="13.5">
      <c r="A204" s="141"/>
      <c r="B204" s="141"/>
      <c r="C204" s="141"/>
    </row>
    <row r="205" spans="1:3" ht="13.5">
      <c r="A205" s="141"/>
      <c r="B205" s="141"/>
      <c r="C205" s="141"/>
    </row>
    <row r="206" spans="1:3" ht="13.5">
      <c r="A206" s="141"/>
      <c r="B206" s="141"/>
      <c r="C206" s="141"/>
    </row>
    <row r="207" spans="1:3" ht="13.5">
      <c r="A207" s="141"/>
      <c r="B207" s="141"/>
      <c r="C207" s="141"/>
    </row>
    <row r="208" spans="1:3" ht="13.5">
      <c r="A208" s="141"/>
      <c r="B208" s="141"/>
      <c r="C208" s="141"/>
    </row>
    <row r="209" spans="1:3" ht="13.5">
      <c r="A209" s="141"/>
      <c r="B209" s="141"/>
      <c r="C209" s="141"/>
    </row>
    <row r="210" spans="1:3" ht="13.5">
      <c r="A210" s="141"/>
      <c r="B210" s="141"/>
      <c r="C210" s="141"/>
    </row>
    <row r="211" spans="1:3" ht="13.5">
      <c r="A211" s="141"/>
      <c r="B211" s="141"/>
      <c r="C211" s="141"/>
    </row>
    <row r="212" spans="1:3" ht="13.5">
      <c r="A212" s="141"/>
      <c r="B212" s="141"/>
      <c r="C212" s="141"/>
    </row>
    <row r="213" spans="1:3" ht="13.5">
      <c r="A213" s="141"/>
      <c r="B213" s="141"/>
      <c r="C213" s="141"/>
    </row>
    <row r="214" spans="1:3" ht="13.5">
      <c r="A214" s="141"/>
      <c r="B214" s="141"/>
      <c r="C214" s="141"/>
    </row>
    <row r="215" spans="1:3" ht="13.5">
      <c r="A215" s="141"/>
      <c r="B215" s="141"/>
      <c r="C215" s="141"/>
    </row>
    <row r="216" spans="1:3" ht="13.5">
      <c r="A216" s="141"/>
      <c r="B216" s="141"/>
      <c r="C216" s="141"/>
    </row>
    <row r="217" spans="1:3" ht="13.5">
      <c r="A217" s="141"/>
      <c r="B217" s="141"/>
      <c r="C217" s="141"/>
    </row>
    <row r="218" spans="1:3" ht="13.5">
      <c r="A218" s="141"/>
      <c r="B218" s="141"/>
      <c r="C218" s="141"/>
    </row>
  </sheetData>
  <sheetProtection password="F234" sheet="1" objects="1" scenarios="1"/>
  <mergeCells count="3">
    <mergeCell ref="A1:A2"/>
    <mergeCell ref="B1:C1"/>
    <mergeCell ref="B2:C2"/>
  </mergeCells>
  <printOptions/>
  <pageMargins left="0.7480314960629921" right="0.7480314960629921" top="0.984251968503937" bottom="0.984251968503937" header="0" footer="0"/>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A1:BS449"/>
  <sheetViews>
    <sheetView view="pageBreakPreview" zoomScale="80" zoomScaleSheetLayoutView="80" zoomScalePageLayoutView="0" workbookViewId="0" topLeftCell="A1">
      <selection activeCell="F4" sqref="F4"/>
    </sheetView>
  </sheetViews>
  <sheetFormatPr defaultColWidth="11.421875" defaultRowHeight="13.5"/>
  <cols>
    <col min="1" max="1" width="7.8515625" style="302" customWidth="1"/>
    <col min="2" max="2" width="21.28125" style="259" customWidth="1"/>
    <col min="3" max="3" width="5.28125" style="259" customWidth="1"/>
    <col min="4" max="4" width="24.00390625" style="259" customWidth="1"/>
    <col min="5" max="5" width="11.57421875" style="259" customWidth="1"/>
    <col min="6" max="6" width="13.57421875" style="259" customWidth="1"/>
    <col min="7" max="7" width="9.8515625" style="259" customWidth="1"/>
    <col min="8" max="8" width="21.00390625" style="259" customWidth="1"/>
    <col min="9" max="9" width="8.421875" style="259" customWidth="1"/>
    <col min="10" max="10" width="11.28125" style="259" customWidth="1"/>
    <col min="11" max="11" width="8.140625" style="259" customWidth="1"/>
    <col min="12" max="12" width="14.8515625" style="259" customWidth="1"/>
    <col min="13" max="13" width="3.00390625" style="259" hidden="1" customWidth="1"/>
    <col min="14" max="14" width="20.421875" style="259" hidden="1" customWidth="1"/>
    <col min="15" max="15" width="17.00390625" style="259" bestFit="1" customWidth="1"/>
    <col min="16" max="16" width="12.28125" style="258" bestFit="1" customWidth="1"/>
    <col min="17" max="71" width="11.421875" style="258" customWidth="1"/>
    <col min="72" max="16384" width="11.421875" style="259" customWidth="1"/>
  </cols>
  <sheetData>
    <row r="1" spans="1:71" s="255" customFormat="1" ht="66" customHeight="1">
      <c r="A1" s="441" t="s">
        <v>324</v>
      </c>
      <c r="B1" s="442"/>
      <c r="C1" s="442"/>
      <c r="D1" s="442"/>
      <c r="E1" s="442"/>
      <c r="F1" s="442"/>
      <c r="G1" s="442"/>
      <c r="H1" s="442"/>
      <c r="I1" s="442"/>
      <c r="J1" s="442"/>
      <c r="K1" s="442"/>
      <c r="L1" s="442"/>
      <c r="M1" s="442"/>
      <c r="N1" s="442"/>
      <c r="O1" s="443"/>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row>
    <row r="2" spans="1:15" ht="62.25" customHeight="1">
      <c r="A2" s="303" t="s">
        <v>108</v>
      </c>
      <c r="B2" s="304" t="s">
        <v>107</v>
      </c>
      <c r="C2" s="305" t="s">
        <v>109</v>
      </c>
      <c r="D2" s="305" t="s">
        <v>153</v>
      </c>
      <c r="E2" s="305" t="s">
        <v>154</v>
      </c>
      <c r="F2" s="305" t="s">
        <v>155</v>
      </c>
      <c r="G2" s="305" t="s">
        <v>161</v>
      </c>
      <c r="H2" s="305" t="s">
        <v>162</v>
      </c>
      <c r="I2" s="305" t="s">
        <v>163</v>
      </c>
      <c r="J2" s="305" t="s">
        <v>164</v>
      </c>
      <c r="K2" s="305" t="s">
        <v>165</v>
      </c>
      <c r="L2" s="306" t="s">
        <v>166</v>
      </c>
      <c r="M2" s="256"/>
      <c r="N2" s="257"/>
      <c r="O2" s="307" t="s">
        <v>167</v>
      </c>
    </row>
    <row r="3" spans="1:17" ht="68.25" customHeight="1">
      <c r="A3" s="430" t="s">
        <v>193</v>
      </c>
      <c r="B3" s="440" t="s">
        <v>194</v>
      </c>
      <c r="C3" s="260">
        <v>1</v>
      </c>
      <c r="D3" s="261" t="s">
        <v>195</v>
      </c>
      <c r="E3" s="261" t="s">
        <v>111</v>
      </c>
      <c r="F3" s="261" t="s">
        <v>196</v>
      </c>
      <c r="G3" s="261" t="s">
        <v>156</v>
      </c>
      <c r="H3" s="262" t="s">
        <v>231</v>
      </c>
      <c r="I3" s="260">
        <v>2</v>
      </c>
      <c r="J3" s="263" t="str">
        <f>IF(I3=1,"BAJA",IF(I3=2,"MEDIA",IF(I3=3,"ALTA","")))</f>
        <v>MEDIA</v>
      </c>
      <c r="K3" s="260">
        <v>10</v>
      </c>
      <c r="L3" s="263" t="str">
        <f>IF(K3=5,"LEVE",IF(K3=10,"MODERADO",IF(K3=20,"CATASTROFICO","")))</f>
        <v>MODERADO</v>
      </c>
      <c r="M3" s="263">
        <f aca="true" t="shared" si="0" ref="M3:M8">I3*K3</f>
        <v>20</v>
      </c>
      <c r="N3" s="263" t="str">
        <f>CONCATENATE(L3,J3)</f>
        <v>MODERADOMEDIA</v>
      </c>
      <c r="O3" s="264" t="str">
        <f aca="true" t="shared" si="1" ref="O3:O8">(VLOOKUP(M3,$H$172:$I$179,2,0))</f>
        <v>ZONA DE RIESGO MODERADO</v>
      </c>
      <c r="Q3" s="265"/>
    </row>
    <row r="4" spans="1:15" ht="49.5" customHeight="1">
      <c r="A4" s="430"/>
      <c r="B4" s="431"/>
      <c r="C4" s="260">
        <v>2</v>
      </c>
      <c r="D4" s="261" t="s">
        <v>233</v>
      </c>
      <c r="E4" s="261" t="s">
        <v>111</v>
      </c>
      <c r="F4" s="261" t="s">
        <v>196</v>
      </c>
      <c r="G4" s="261" t="s">
        <v>156</v>
      </c>
      <c r="H4" s="261" t="s">
        <v>232</v>
      </c>
      <c r="I4" s="260">
        <v>2</v>
      </c>
      <c r="J4" s="263" t="str">
        <f aca="true" t="shared" si="2" ref="J4:J76">IF(I4=1,"BAJA",IF(I4=2,"MEDIA",IF(I4=3,"ALTA","")))</f>
        <v>MEDIA</v>
      </c>
      <c r="K4" s="260">
        <v>10</v>
      </c>
      <c r="L4" s="263" t="str">
        <f aca="true" t="shared" si="3" ref="L4:L76">IF(K4=5,"LEVE",IF(K4=10,"MODERADO",IF(K4=20,"CATASTROFICO","")))</f>
        <v>MODERADO</v>
      </c>
      <c r="M4" s="263">
        <f t="shared" si="0"/>
        <v>20</v>
      </c>
      <c r="N4" s="263" t="str">
        <f>CONCATENATE(L4,J4)</f>
        <v>MODERADOMEDIA</v>
      </c>
      <c r="O4" s="264" t="str">
        <f t="shared" si="1"/>
        <v>ZONA DE RIESGO MODERADO</v>
      </c>
    </row>
    <row r="5" spans="1:15" ht="48" customHeight="1">
      <c r="A5" s="430"/>
      <c r="B5" s="431"/>
      <c r="C5" s="260">
        <v>3</v>
      </c>
      <c r="D5" s="261" t="s">
        <v>198</v>
      </c>
      <c r="E5" s="261" t="s">
        <v>55</v>
      </c>
      <c r="F5" s="261" t="s">
        <v>196</v>
      </c>
      <c r="G5" s="261" t="s">
        <v>160</v>
      </c>
      <c r="H5" s="261" t="s">
        <v>235</v>
      </c>
      <c r="I5" s="260">
        <v>1</v>
      </c>
      <c r="J5" s="263" t="str">
        <f t="shared" si="2"/>
        <v>BAJA</v>
      </c>
      <c r="K5" s="260">
        <v>5</v>
      </c>
      <c r="L5" s="263" t="str">
        <f t="shared" si="3"/>
        <v>LEVE</v>
      </c>
      <c r="M5" s="263">
        <f t="shared" si="0"/>
        <v>5</v>
      </c>
      <c r="N5" s="263" t="str">
        <f>CONCATENATE(L5,J5)</f>
        <v>LEVEBAJA</v>
      </c>
      <c r="O5" s="266" t="str">
        <f t="shared" si="1"/>
        <v>ZONA DE RIESGO ACEPTABLE</v>
      </c>
    </row>
    <row r="6" spans="1:15" ht="45" customHeight="1">
      <c r="A6" s="430"/>
      <c r="B6" s="431"/>
      <c r="C6" s="260">
        <v>4</v>
      </c>
      <c r="D6" s="261" t="s">
        <v>199</v>
      </c>
      <c r="E6" s="261" t="s">
        <v>57</v>
      </c>
      <c r="F6" s="261" t="s">
        <v>197</v>
      </c>
      <c r="G6" s="261" t="s">
        <v>157</v>
      </c>
      <c r="H6" s="261" t="s">
        <v>237</v>
      </c>
      <c r="I6" s="260">
        <v>3</v>
      </c>
      <c r="J6" s="263" t="str">
        <f t="shared" si="2"/>
        <v>ALTA</v>
      </c>
      <c r="K6" s="260">
        <v>20</v>
      </c>
      <c r="L6" s="263" t="str">
        <f t="shared" si="3"/>
        <v>CATASTROFICO</v>
      </c>
      <c r="M6" s="263">
        <f t="shared" si="0"/>
        <v>60</v>
      </c>
      <c r="N6" s="263" t="str">
        <f>CONCATENATE(L6,J6)</f>
        <v>CATASTROFICOALTA</v>
      </c>
      <c r="O6" s="267" t="str">
        <f t="shared" si="1"/>
        <v>ZONA DE RIESGO INACEPTABLE</v>
      </c>
    </row>
    <row r="7" spans="1:15" ht="71.25" customHeight="1">
      <c r="A7" s="430" t="s">
        <v>325</v>
      </c>
      <c r="B7" s="431" t="s">
        <v>326</v>
      </c>
      <c r="C7" s="260">
        <v>5</v>
      </c>
      <c r="D7" s="261" t="s">
        <v>327</v>
      </c>
      <c r="E7" s="261" t="s">
        <v>55</v>
      </c>
      <c r="F7" s="261" t="s">
        <v>203</v>
      </c>
      <c r="G7" s="261" t="s">
        <v>156</v>
      </c>
      <c r="H7" s="261" t="s">
        <v>330</v>
      </c>
      <c r="I7" s="260">
        <v>3</v>
      </c>
      <c r="J7" s="263" t="str">
        <f t="shared" si="2"/>
        <v>ALTA</v>
      </c>
      <c r="K7" s="260">
        <v>10</v>
      </c>
      <c r="L7" s="263" t="str">
        <f t="shared" si="3"/>
        <v>MODERADO</v>
      </c>
      <c r="M7" s="263">
        <f t="shared" si="0"/>
        <v>30</v>
      </c>
      <c r="N7" s="261"/>
      <c r="O7" s="264" t="str">
        <f t="shared" si="1"/>
        <v>ZONA DE RIESGO IMPORTANTE</v>
      </c>
    </row>
    <row r="8" spans="1:15" ht="85.5" customHeight="1">
      <c r="A8" s="430"/>
      <c r="B8" s="431"/>
      <c r="C8" s="260">
        <v>6</v>
      </c>
      <c r="D8" s="261" t="s">
        <v>328</v>
      </c>
      <c r="E8" s="261" t="s">
        <v>111</v>
      </c>
      <c r="F8" s="261" t="s">
        <v>197</v>
      </c>
      <c r="G8" s="261" t="s">
        <v>156</v>
      </c>
      <c r="H8" s="261" t="s">
        <v>329</v>
      </c>
      <c r="I8" s="260">
        <v>3</v>
      </c>
      <c r="J8" s="263" t="str">
        <f t="shared" si="2"/>
        <v>ALTA</v>
      </c>
      <c r="K8" s="260">
        <v>20</v>
      </c>
      <c r="L8" s="263" t="str">
        <f t="shared" si="3"/>
        <v>CATASTROFICO</v>
      </c>
      <c r="M8" s="263">
        <f t="shared" si="0"/>
        <v>60</v>
      </c>
      <c r="N8" s="261"/>
      <c r="O8" s="267" t="str">
        <f t="shared" si="1"/>
        <v>ZONA DE RIESGO INACEPTABLE</v>
      </c>
    </row>
    <row r="9" spans="1:15" ht="85.5" customHeight="1">
      <c r="A9" s="430"/>
      <c r="B9" s="431"/>
      <c r="C9" s="260">
        <v>7</v>
      </c>
      <c r="D9" s="261" t="s">
        <v>336</v>
      </c>
      <c r="E9" s="261" t="s">
        <v>111</v>
      </c>
      <c r="F9" s="261" t="s">
        <v>197</v>
      </c>
      <c r="G9" s="261" t="s">
        <v>156</v>
      </c>
      <c r="H9" s="261" t="s">
        <v>337</v>
      </c>
      <c r="I9" s="260">
        <v>3</v>
      </c>
      <c r="J9" s="263" t="str">
        <f t="shared" si="2"/>
        <v>ALTA</v>
      </c>
      <c r="K9" s="260">
        <v>20</v>
      </c>
      <c r="L9" s="263" t="str">
        <f t="shared" si="3"/>
        <v>CATASTROFICO</v>
      </c>
      <c r="M9" s="263"/>
      <c r="N9" s="261"/>
      <c r="O9" s="267" t="s">
        <v>8</v>
      </c>
    </row>
    <row r="10" spans="1:15" ht="85.5" customHeight="1">
      <c r="A10" s="430"/>
      <c r="B10" s="431"/>
      <c r="C10" s="260">
        <v>8</v>
      </c>
      <c r="D10" s="261" t="s">
        <v>338</v>
      </c>
      <c r="E10" s="261" t="s">
        <v>111</v>
      </c>
      <c r="F10" s="261" t="s">
        <v>197</v>
      </c>
      <c r="G10" s="261" t="s">
        <v>156</v>
      </c>
      <c r="H10" s="261" t="s">
        <v>339</v>
      </c>
      <c r="I10" s="260">
        <v>3</v>
      </c>
      <c r="J10" s="263" t="str">
        <f t="shared" si="2"/>
        <v>ALTA</v>
      </c>
      <c r="K10" s="260">
        <v>20</v>
      </c>
      <c r="L10" s="263" t="str">
        <f t="shared" si="3"/>
        <v>CATASTROFICO</v>
      </c>
      <c r="M10" s="263"/>
      <c r="N10" s="261"/>
      <c r="O10" s="267" t="s">
        <v>8</v>
      </c>
    </row>
    <row r="11" spans="1:15" ht="85.5" customHeight="1">
      <c r="A11" s="430" t="s">
        <v>202</v>
      </c>
      <c r="B11" s="431" t="s">
        <v>331</v>
      </c>
      <c r="C11" s="260">
        <v>7</v>
      </c>
      <c r="D11" s="261" t="s">
        <v>332</v>
      </c>
      <c r="E11" s="261" t="s">
        <v>111</v>
      </c>
      <c r="F11" s="261" t="s">
        <v>196</v>
      </c>
      <c r="G11" s="261" t="s">
        <v>157</v>
      </c>
      <c r="H11" s="261" t="s">
        <v>333</v>
      </c>
      <c r="I11" s="260">
        <v>3</v>
      </c>
      <c r="J11" s="263" t="str">
        <f t="shared" si="2"/>
        <v>ALTA</v>
      </c>
      <c r="K11" s="260">
        <v>10</v>
      </c>
      <c r="L11" s="263" t="str">
        <f t="shared" si="3"/>
        <v>MODERADO</v>
      </c>
      <c r="M11" s="263"/>
      <c r="N11" s="261"/>
      <c r="O11" s="264" t="s">
        <v>7</v>
      </c>
    </row>
    <row r="12" spans="1:15" ht="94.5" customHeight="1">
      <c r="A12" s="430"/>
      <c r="B12" s="431"/>
      <c r="C12" s="260">
        <v>8</v>
      </c>
      <c r="D12" s="261" t="s">
        <v>244</v>
      </c>
      <c r="E12" s="261" t="s">
        <v>56</v>
      </c>
      <c r="F12" s="261" t="s">
        <v>197</v>
      </c>
      <c r="G12" s="261" t="s">
        <v>156</v>
      </c>
      <c r="H12" s="261" t="s">
        <v>245</v>
      </c>
      <c r="I12" s="260">
        <v>1</v>
      </c>
      <c r="J12" s="263" t="str">
        <f t="shared" si="2"/>
        <v>BAJA</v>
      </c>
      <c r="K12" s="260">
        <v>10</v>
      </c>
      <c r="L12" s="263" t="str">
        <f t="shared" si="3"/>
        <v>MODERADO</v>
      </c>
      <c r="M12" s="263"/>
      <c r="N12" s="261"/>
      <c r="O12" s="268" t="s">
        <v>5</v>
      </c>
    </row>
    <row r="13" spans="1:15" ht="93.75" customHeight="1">
      <c r="A13" s="269" t="s">
        <v>204</v>
      </c>
      <c r="B13" s="431" t="s">
        <v>334</v>
      </c>
      <c r="C13" s="260">
        <v>9</v>
      </c>
      <c r="D13" s="261" t="s">
        <v>205</v>
      </c>
      <c r="E13" s="261" t="s">
        <v>55</v>
      </c>
      <c r="F13" s="261" t="s">
        <v>196</v>
      </c>
      <c r="G13" s="261" t="s">
        <v>157</v>
      </c>
      <c r="H13" s="261" t="s">
        <v>206</v>
      </c>
      <c r="I13" s="260">
        <v>2</v>
      </c>
      <c r="J13" s="263" t="str">
        <f t="shared" si="2"/>
        <v>MEDIA</v>
      </c>
      <c r="K13" s="260">
        <v>10</v>
      </c>
      <c r="L13" s="263" t="str">
        <f t="shared" si="3"/>
        <v>MODERADO</v>
      </c>
      <c r="M13" s="263">
        <f>I13*K13</f>
        <v>20</v>
      </c>
      <c r="N13" s="261"/>
      <c r="O13" s="264" t="str">
        <f>(VLOOKUP(M13,$H$172:$I$179,2,0))</f>
        <v>ZONA DE RIESGO MODERADO</v>
      </c>
    </row>
    <row r="14" spans="1:15" ht="49.5" customHeight="1">
      <c r="A14" s="430" t="s">
        <v>204</v>
      </c>
      <c r="B14" s="431"/>
      <c r="C14" s="260">
        <v>10</v>
      </c>
      <c r="D14" s="261" t="s">
        <v>207</v>
      </c>
      <c r="E14" s="261" t="s">
        <v>110</v>
      </c>
      <c r="F14" s="261" t="s">
        <v>197</v>
      </c>
      <c r="G14" s="261" t="s">
        <v>157</v>
      </c>
      <c r="H14" s="261" t="s">
        <v>208</v>
      </c>
      <c r="I14" s="260">
        <v>3</v>
      </c>
      <c r="J14" s="263" t="str">
        <f t="shared" si="2"/>
        <v>ALTA</v>
      </c>
      <c r="K14" s="260">
        <v>20</v>
      </c>
      <c r="L14" s="263" t="str">
        <f t="shared" si="3"/>
        <v>CATASTROFICO</v>
      </c>
      <c r="M14" s="263">
        <f>I14*K14</f>
        <v>60</v>
      </c>
      <c r="N14" s="261"/>
      <c r="O14" s="267" t="str">
        <f>(VLOOKUP(M14,$H$172:$I$179,2,0))</f>
        <v>ZONA DE RIESGO INACEPTABLE</v>
      </c>
    </row>
    <row r="15" spans="1:15" ht="51" customHeight="1">
      <c r="A15" s="430"/>
      <c r="B15" s="431"/>
      <c r="C15" s="260">
        <v>11</v>
      </c>
      <c r="D15" s="261" t="s">
        <v>209</v>
      </c>
      <c r="E15" s="261" t="s">
        <v>110</v>
      </c>
      <c r="F15" s="261" t="s">
        <v>203</v>
      </c>
      <c r="G15" s="261" t="s">
        <v>159</v>
      </c>
      <c r="H15" s="261" t="s">
        <v>210</v>
      </c>
      <c r="I15" s="260">
        <v>2</v>
      </c>
      <c r="J15" s="263" t="str">
        <f t="shared" si="2"/>
        <v>MEDIA</v>
      </c>
      <c r="K15" s="260">
        <v>10</v>
      </c>
      <c r="L15" s="263" t="str">
        <f t="shared" si="3"/>
        <v>MODERADO</v>
      </c>
      <c r="M15" s="263">
        <f>I15*K15</f>
        <v>20</v>
      </c>
      <c r="N15" s="261"/>
      <c r="O15" s="264" t="str">
        <f>(VLOOKUP(M15,$H$172:$I$179,2,0))</f>
        <v>ZONA DE RIESGO MODERADO</v>
      </c>
    </row>
    <row r="16" spans="1:15" ht="70.5" customHeight="1">
      <c r="A16" s="430"/>
      <c r="B16" s="431"/>
      <c r="C16" s="260">
        <v>12</v>
      </c>
      <c r="D16" s="261" t="s">
        <v>249</v>
      </c>
      <c r="E16" s="261" t="s">
        <v>56</v>
      </c>
      <c r="F16" s="261" t="s">
        <v>196</v>
      </c>
      <c r="G16" s="261" t="s">
        <v>157</v>
      </c>
      <c r="H16" s="261" t="s">
        <v>247</v>
      </c>
      <c r="I16" s="260">
        <v>1</v>
      </c>
      <c r="J16" s="263" t="str">
        <f t="shared" si="2"/>
        <v>BAJA</v>
      </c>
      <c r="K16" s="260">
        <v>10</v>
      </c>
      <c r="L16" s="263" t="str">
        <f t="shared" si="3"/>
        <v>MODERADO</v>
      </c>
      <c r="M16" s="263"/>
      <c r="N16" s="261"/>
      <c r="O16" s="264" t="s">
        <v>5</v>
      </c>
    </row>
    <row r="17" spans="1:15" s="259" customFormat="1" ht="44.25" customHeight="1">
      <c r="A17" s="430"/>
      <c r="B17" s="431"/>
      <c r="C17" s="260">
        <v>13</v>
      </c>
      <c r="D17" s="261" t="s">
        <v>252</v>
      </c>
      <c r="E17" s="261" t="s">
        <v>55</v>
      </c>
      <c r="F17" s="261" t="s">
        <v>196</v>
      </c>
      <c r="G17" s="261" t="s">
        <v>157</v>
      </c>
      <c r="H17" s="261" t="s">
        <v>247</v>
      </c>
      <c r="I17" s="260">
        <v>2</v>
      </c>
      <c r="J17" s="263" t="str">
        <f t="shared" si="2"/>
        <v>MEDIA</v>
      </c>
      <c r="K17" s="260">
        <v>10</v>
      </c>
      <c r="L17" s="263" t="str">
        <f t="shared" si="3"/>
        <v>MODERADO</v>
      </c>
      <c r="M17" s="263"/>
      <c r="N17" s="261"/>
      <c r="O17" s="264" t="s">
        <v>6</v>
      </c>
    </row>
    <row r="18" spans="1:15" s="259" customFormat="1" ht="41.25" customHeight="1">
      <c r="A18" s="430"/>
      <c r="B18" s="431"/>
      <c r="C18" s="260">
        <v>14</v>
      </c>
      <c r="D18" s="261" t="s">
        <v>221</v>
      </c>
      <c r="E18" s="261" t="s">
        <v>55</v>
      </c>
      <c r="F18" s="261" t="s">
        <v>196</v>
      </c>
      <c r="G18" s="261" t="s">
        <v>156</v>
      </c>
      <c r="H18" s="261" t="s">
        <v>247</v>
      </c>
      <c r="I18" s="260">
        <v>2</v>
      </c>
      <c r="J18" s="263" t="str">
        <f t="shared" si="2"/>
        <v>MEDIA</v>
      </c>
      <c r="K18" s="260">
        <v>10</v>
      </c>
      <c r="L18" s="263" t="str">
        <f t="shared" si="3"/>
        <v>MODERADO</v>
      </c>
      <c r="M18" s="263"/>
      <c r="N18" s="261"/>
      <c r="O18" s="270" t="s">
        <v>6</v>
      </c>
    </row>
    <row r="19" spans="1:15" s="259" customFormat="1" ht="36" customHeight="1">
      <c r="A19" s="430" t="s">
        <v>240</v>
      </c>
      <c r="B19" s="431" t="s">
        <v>214</v>
      </c>
      <c r="C19" s="260">
        <v>15</v>
      </c>
      <c r="D19" s="261" t="s">
        <v>215</v>
      </c>
      <c r="E19" s="261" t="s">
        <v>55</v>
      </c>
      <c r="F19" s="261" t="s">
        <v>196</v>
      </c>
      <c r="G19" s="261" t="s">
        <v>159</v>
      </c>
      <c r="H19" s="261" t="s">
        <v>216</v>
      </c>
      <c r="I19" s="260">
        <v>3</v>
      </c>
      <c r="J19" s="263" t="str">
        <f t="shared" si="2"/>
        <v>ALTA</v>
      </c>
      <c r="K19" s="260">
        <v>10</v>
      </c>
      <c r="L19" s="263" t="str">
        <f t="shared" si="3"/>
        <v>MODERADO</v>
      </c>
      <c r="M19" s="263">
        <f>I19*K19</f>
        <v>30</v>
      </c>
      <c r="N19" s="261"/>
      <c r="O19" s="264" t="str">
        <f>(VLOOKUP(M19,$H$172:$I$179,2,0))</f>
        <v>ZONA DE RIESGO IMPORTANTE</v>
      </c>
    </row>
    <row r="20" spans="1:15" s="259" customFormat="1" ht="44.25" customHeight="1">
      <c r="A20" s="430"/>
      <c r="B20" s="431"/>
      <c r="C20" s="260">
        <v>16</v>
      </c>
      <c r="D20" s="261" t="s">
        <v>256</v>
      </c>
      <c r="E20" s="261" t="s">
        <v>55</v>
      </c>
      <c r="F20" s="261" t="s">
        <v>197</v>
      </c>
      <c r="G20" s="261" t="s">
        <v>159</v>
      </c>
      <c r="H20" s="261" t="s">
        <v>257</v>
      </c>
      <c r="I20" s="260">
        <v>3</v>
      </c>
      <c r="J20" s="263" t="str">
        <f t="shared" si="2"/>
        <v>ALTA</v>
      </c>
      <c r="K20" s="260">
        <v>10</v>
      </c>
      <c r="L20" s="263" t="str">
        <f t="shared" si="3"/>
        <v>MODERADO</v>
      </c>
      <c r="M20" s="263"/>
      <c r="N20" s="261"/>
      <c r="O20" s="271" t="s">
        <v>7</v>
      </c>
    </row>
    <row r="21" spans="1:15" s="259" customFormat="1" ht="34.5" customHeight="1">
      <c r="A21" s="430"/>
      <c r="B21" s="431"/>
      <c r="C21" s="260">
        <v>17</v>
      </c>
      <c r="D21" s="261" t="s">
        <v>260</v>
      </c>
      <c r="E21" s="261" t="s">
        <v>55</v>
      </c>
      <c r="F21" s="261" t="s">
        <v>196</v>
      </c>
      <c r="G21" s="261" t="s">
        <v>159</v>
      </c>
      <c r="H21" s="261" t="s">
        <v>261</v>
      </c>
      <c r="I21" s="260">
        <v>3</v>
      </c>
      <c r="J21" s="263" t="str">
        <f t="shared" si="2"/>
        <v>ALTA</v>
      </c>
      <c r="K21" s="260">
        <v>10</v>
      </c>
      <c r="L21" s="263" t="str">
        <f t="shared" si="3"/>
        <v>MODERADO</v>
      </c>
      <c r="M21" s="263"/>
      <c r="N21" s="261"/>
      <c r="O21" s="272" t="s">
        <v>7</v>
      </c>
    </row>
    <row r="22" spans="1:15" s="259" customFormat="1" ht="30.75" customHeight="1">
      <c r="A22" s="430"/>
      <c r="B22" s="431"/>
      <c r="C22" s="260">
        <v>18</v>
      </c>
      <c r="D22" s="261" t="s">
        <v>220</v>
      </c>
      <c r="E22" s="261" t="s">
        <v>56</v>
      </c>
      <c r="F22" s="261" t="s">
        <v>196</v>
      </c>
      <c r="G22" s="261" t="s">
        <v>159</v>
      </c>
      <c r="H22" s="261" t="s">
        <v>263</v>
      </c>
      <c r="I22" s="260">
        <v>3</v>
      </c>
      <c r="J22" s="263" t="str">
        <f t="shared" si="2"/>
        <v>ALTA</v>
      </c>
      <c r="K22" s="260">
        <v>10</v>
      </c>
      <c r="L22" s="263" t="str">
        <f t="shared" si="3"/>
        <v>MODERADO</v>
      </c>
      <c r="M22" s="263"/>
      <c r="N22" s="261"/>
      <c r="O22" s="264" t="s">
        <v>7</v>
      </c>
    </row>
    <row r="23" spans="1:15" s="259" customFormat="1" ht="32.25" customHeight="1">
      <c r="A23" s="430" t="s">
        <v>218</v>
      </c>
      <c r="B23" s="431" t="s">
        <v>219</v>
      </c>
      <c r="C23" s="260">
        <v>19</v>
      </c>
      <c r="D23" s="261" t="s">
        <v>220</v>
      </c>
      <c r="E23" s="261" t="s">
        <v>56</v>
      </c>
      <c r="F23" s="261" t="s">
        <v>196</v>
      </c>
      <c r="G23" s="261" t="s">
        <v>159</v>
      </c>
      <c r="H23" s="261" t="s">
        <v>222</v>
      </c>
      <c r="I23" s="260">
        <v>3</v>
      </c>
      <c r="J23" s="263" t="str">
        <f t="shared" si="2"/>
        <v>ALTA</v>
      </c>
      <c r="K23" s="260">
        <v>10</v>
      </c>
      <c r="L23" s="263" t="str">
        <f t="shared" si="3"/>
        <v>MODERADO</v>
      </c>
      <c r="M23" s="263">
        <f>I23*K23</f>
        <v>30</v>
      </c>
      <c r="N23" s="261"/>
      <c r="O23" s="264" t="str">
        <f>(VLOOKUP(M23,$H$172:$I$179,2,0))</f>
        <v>ZONA DE RIESGO IMPORTANTE</v>
      </c>
    </row>
    <row r="24" spans="1:15" s="259" customFormat="1" ht="32.25" customHeight="1">
      <c r="A24" s="430"/>
      <c r="B24" s="431"/>
      <c r="C24" s="260">
        <v>20</v>
      </c>
      <c r="D24" s="261" t="s">
        <v>221</v>
      </c>
      <c r="E24" s="261" t="s">
        <v>55</v>
      </c>
      <c r="F24" s="261" t="s">
        <v>196</v>
      </c>
      <c r="G24" s="261" t="s">
        <v>157</v>
      </c>
      <c r="H24" s="261" t="s">
        <v>224</v>
      </c>
      <c r="I24" s="260">
        <v>2</v>
      </c>
      <c r="J24" s="263" t="str">
        <f t="shared" si="2"/>
        <v>MEDIA</v>
      </c>
      <c r="K24" s="260">
        <v>20</v>
      </c>
      <c r="L24" s="263" t="str">
        <f t="shared" si="3"/>
        <v>CATASTROFICO</v>
      </c>
      <c r="M24" s="263">
        <f>I24*K24</f>
        <v>40</v>
      </c>
      <c r="N24" s="263" t="str">
        <f>CONCATENATE(L24,J24)</f>
        <v>CATASTROFICOMEDIA</v>
      </c>
      <c r="O24" s="264" t="str">
        <f>(VLOOKUP(M24,$H$172:$I$179,2,0))</f>
        <v>ZONA DE RIESGO IMPORTANTE</v>
      </c>
    </row>
    <row r="25" spans="1:15" s="259" customFormat="1" ht="37.5" customHeight="1">
      <c r="A25" s="430"/>
      <c r="B25" s="431"/>
      <c r="C25" s="260">
        <v>21</v>
      </c>
      <c r="D25" s="261" t="s">
        <v>340</v>
      </c>
      <c r="E25" s="261" t="s">
        <v>55</v>
      </c>
      <c r="F25" s="261" t="s">
        <v>196</v>
      </c>
      <c r="G25" s="261" t="s">
        <v>156</v>
      </c>
      <c r="H25" s="261" t="s">
        <v>341</v>
      </c>
      <c r="I25" s="260">
        <v>2</v>
      </c>
      <c r="J25" s="263" t="str">
        <f t="shared" si="2"/>
        <v>MEDIA</v>
      </c>
      <c r="K25" s="260">
        <v>10</v>
      </c>
      <c r="L25" s="263" t="str">
        <f t="shared" si="3"/>
        <v>MODERADO</v>
      </c>
      <c r="M25" s="263"/>
      <c r="N25" s="263"/>
      <c r="O25" s="270" t="s">
        <v>6</v>
      </c>
    </row>
    <row r="26" spans="1:15" s="259" customFormat="1" ht="45">
      <c r="A26" s="430"/>
      <c r="B26" s="431"/>
      <c r="C26" s="260">
        <v>22</v>
      </c>
      <c r="D26" s="261" t="s">
        <v>342</v>
      </c>
      <c r="E26" s="261" t="s">
        <v>55</v>
      </c>
      <c r="F26" s="261" t="s">
        <v>196</v>
      </c>
      <c r="G26" s="261" t="s">
        <v>157</v>
      </c>
      <c r="H26" s="261" t="s">
        <v>343</v>
      </c>
      <c r="I26" s="260">
        <v>1</v>
      </c>
      <c r="J26" s="263" t="str">
        <f t="shared" si="2"/>
        <v>BAJA</v>
      </c>
      <c r="K26" s="260">
        <v>5</v>
      </c>
      <c r="L26" s="263" t="str">
        <f t="shared" si="3"/>
        <v>LEVE</v>
      </c>
      <c r="M26" s="263"/>
      <c r="N26" s="263"/>
      <c r="O26" s="266" t="s">
        <v>4</v>
      </c>
    </row>
    <row r="27" spans="1:15" s="259" customFormat="1" ht="45">
      <c r="A27" s="430"/>
      <c r="B27" s="431"/>
      <c r="C27" s="260">
        <v>23</v>
      </c>
      <c r="D27" s="261" t="s">
        <v>344</v>
      </c>
      <c r="E27" s="261" t="s">
        <v>55</v>
      </c>
      <c r="F27" s="261" t="s">
        <v>196</v>
      </c>
      <c r="G27" s="261" t="s">
        <v>157</v>
      </c>
      <c r="H27" s="261" t="s">
        <v>345</v>
      </c>
      <c r="I27" s="260">
        <v>1</v>
      </c>
      <c r="J27" s="263" t="str">
        <f t="shared" si="2"/>
        <v>BAJA</v>
      </c>
      <c r="K27" s="260">
        <v>5</v>
      </c>
      <c r="L27" s="263" t="str">
        <f t="shared" si="3"/>
        <v>LEVE</v>
      </c>
      <c r="M27" s="263"/>
      <c r="N27" s="263"/>
      <c r="O27" s="266" t="s">
        <v>4</v>
      </c>
    </row>
    <row r="28" spans="1:15" s="259" customFormat="1" ht="30" customHeight="1">
      <c r="A28" s="430"/>
      <c r="B28" s="431"/>
      <c r="C28" s="260">
        <v>24</v>
      </c>
      <c r="D28" s="261" t="s">
        <v>346</v>
      </c>
      <c r="E28" s="261" t="s">
        <v>57</v>
      </c>
      <c r="F28" s="261" t="s">
        <v>203</v>
      </c>
      <c r="G28" s="261" t="s">
        <v>159</v>
      </c>
      <c r="H28" s="261" t="s">
        <v>347</v>
      </c>
      <c r="I28" s="260">
        <v>2</v>
      </c>
      <c r="J28" s="263" t="str">
        <f t="shared" si="2"/>
        <v>MEDIA</v>
      </c>
      <c r="K28" s="260">
        <v>10</v>
      </c>
      <c r="L28" s="263" t="str">
        <f t="shared" si="3"/>
        <v>MODERADO</v>
      </c>
      <c r="M28" s="263"/>
      <c r="N28" s="263"/>
      <c r="O28" s="270" t="s">
        <v>6</v>
      </c>
    </row>
    <row r="29" spans="1:15" s="259" customFormat="1" ht="49.5" customHeight="1">
      <c r="A29" s="430" t="s">
        <v>348</v>
      </c>
      <c r="B29" s="431" t="s">
        <v>349</v>
      </c>
      <c r="C29" s="260">
        <v>25</v>
      </c>
      <c r="D29" s="261" t="s">
        <v>350</v>
      </c>
      <c r="E29" s="261" t="s">
        <v>111</v>
      </c>
      <c r="F29" s="261" t="s">
        <v>196</v>
      </c>
      <c r="G29" s="261" t="s">
        <v>156</v>
      </c>
      <c r="H29" s="261" t="s">
        <v>351</v>
      </c>
      <c r="I29" s="260">
        <v>2</v>
      </c>
      <c r="J29" s="263" t="str">
        <f t="shared" si="2"/>
        <v>MEDIA</v>
      </c>
      <c r="K29" s="260">
        <v>10</v>
      </c>
      <c r="L29" s="263" t="str">
        <f t="shared" si="3"/>
        <v>MODERADO</v>
      </c>
      <c r="M29" s="263"/>
      <c r="N29" s="263"/>
      <c r="O29" s="270" t="s">
        <v>6</v>
      </c>
    </row>
    <row r="30" spans="1:15" s="259" customFormat="1" ht="47.25" customHeight="1">
      <c r="A30" s="430"/>
      <c r="B30" s="431"/>
      <c r="C30" s="260">
        <v>26</v>
      </c>
      <c r="D30" s="261" t="s">
        <v>352</v>
      </c>
      <c r="E30" s="261" t="s">
        <v>111</v>
      </c>
      <c r="F30" s="261" t="s">
        <v>196</v>
      </c>
      <c r="G30" s="261" t="s">
        <v>160</v>
      </c>
      <c r="H30" s="261" t="s">
        <v>353</v>
      </c>
      <c r="I30" s="260">
        <v>2</v>
      </c>
      <c r="J30" s="263" t="str">
        <f t="shared" si="2"/>
        <v>MEDIA</v>
      </c>
      <c r="K30" s="260">
        <v>10</v>
      </c>
      <c r="L30" s="263" t="str">
        <f t="shared" si="3"/>
        <v>MODERADO</v>
      </c>
      <c r="M30" s="263"/>
      <c r="N30" s="263"/>
      <c r="O30" s="270" t="s">
        <v>6</v>
      </c>
    </row>
    <row r="31" spans="1:15" s="259" customFormat="1" ht="48" customHeight="1">
      <c r="A31" s="430"/>
      <c r="B31" s="431"/>
      <c r="C31" s="260">
        <v>27</v>
      </c>
      <c r="D31" s="261" t="s">
        <v>354</v>
      </c>
      <c r="E31" s="261" t="s">
        <v>55</v>
      </c>
      <c r="F31" s="261" t="s">
        <v>196</v>
      </c>
      <c r="G31" s="261" t="s">
        <v>160</v>
      </c>
      <c r="H31" s="261" t="s">
        <v>355</v>
      </c>
      <c r="I31" s="260">
        <v>2</v>
      </c>
      <c r="J31" s="263" t="str">
        <f t="shared" si="2"/>
        <v>MEDIA</v>
      </c>
      <c r="K31" s="260">
        <v>10</v>
      </c>
      <c r="L31" s="263" t="str">
        <f t="shared" si="3"/>
        <v>MODERADO</v>
      </c>
      <c r="M31" s="263"/>
      <c r="N31" s="263"/>
      <c r="O31" s="270" t="s">
        <v>6</v>
      </c>
    </row>
    <row r="32" spans="1:15" s="259" customFormat="1" ht="48" customHeight="1">
      <c r="A32" s="430"/>
      <c r="B32" s="431"/>
      <c r="C32" s="260">
        <v>28</v>
      </c>
      <c r="D32" s="261" t="s">
        <v>356</v>
      </c>
      <c r="E32" s="261" t="s">
        <v>56</v>
      </c>
      <c r="F32" s="261" t="s">
        <v>196</v>
      </c>
      <c r="G32" s="261" t="s">
        <v>160</v>
      </c>
      <c r="H32" s="261" t="s">
        <v>355</v>
      </c>
      <c r="I32" s="260">
        <v>2</v>
      </c>
      <c r="J32" s="263" t="str">
        <f t="shared" si="2"/>
        <v>MEDIA</v>
      </c>
      <c r="K32" s="260">
        <v>10</v>
      </c>
      <c r="L32" s="263" t="str">
        <f t="shared" si="3"/>
        <v>MODERADO</v>
      </c>
      <c r="M32" s="263"/>
      <c r="N32" s="263"/>
      <c r="O32" s="270" t="s">
        <v>6</v>
      </c>
    </row>
    <row r="33" spans="1:15" s="259" customFormat="1" ht="33" customHeight="1">
      <c r="A33" s="437" t="s">
        <v>335</v>
      </c>
      <c r="B33" s="439" t="s">
        <v>226</v>
      </c>
      <c r="C33" s="260">
        <v>29</v>
      </c>
      <c r="D33" s="261" t="s">
        <v>227</v>
      </c>
      <c r="E33" s="261" t="s">
        <v>55</v>
      </c>
      <c r="F33" s="261" t="s">
        <v>196</v>
      </c>
      <c r="G33" s="261" t="s">
        <v>157</v>
      </c>
      <c r="H33" s="261" t="s">
        <v>228</v>
      </c>
      <c r="I33" s="260">
        <v>2</v>
      </c>
      <c r="J33" s="263" t="str">
        <f t="shared" si="2"/>
        <v>MEDIA</v>
      </c>
      <c r="K33" s="260">
        <v>10</v>
      </c>
      <c r="L33" s="263" t="str">
        <f t="shared" si="3"/>
        <v>MODERADO</v>
      </c>
      <c r="M33" s="263"/>
      <c r="N33" s="263"/>
      <c r="O33" s="264" t="s">
        <v>6</v>
      </c>
    </row>
    <row r="34" spans="1:15" s="259" customFormat="1" ht="64.5" customHeight="1">
      <c r="A34" s="438"/>
      <c r="B34" s="440"/>
      <c r="C34" s="260">
        <v>30</v>
      </c>
      <c r="D34" s="261" t="s">
        <v>434</v>
      </c>
      <c r="E34" s="261" t="s">
        <v>111</v>
      </c>
      <c r="F34" s="261" t="s">
        <v>197</v>
      </c>
      <c r="G34" s="261" t="s">
        <v>156</v>
      </c>
      <c r="H34" s="261" t="s">
        <v>435</v>
      </c>
      <c r="I34" s="260">
        <v>3</v>
      </c>
      <c r="J34" s="263" t="str">
        <f t="shared" si="2"/>
        <v>ALTA</v>
      </c>
      <c r="K34" s="260">
        <v>10</v>
      </c>
      <c r="L34" s="263" t="str">
        <f t="shared" si="3"/>
        <v>MODERADO</v>
      </c>
      <c r="M34" s="263"/>
      <c r="N34" s="263"/>
      <c r="O34" s="264" t="s">
        <v>7</v>
      </c>
    </row>
    <row r="35" spans="1:15" s="259" customFormat="1" ht="69" customHeight="1">
      <c r="A35" s="430" t="s">
        <v>429</v>
      </c>
      <c r="B35" s="273" t="s">
        <v>428</v>
      </c>
      <c r="C35" s="260">
        <v>31</v>
      </c>
      <c r="D35" s="261" t="s">
        <v>436</v>
      </c>
      <c r="E35" s="261" t="s">
        <v>56</v>
      </c>
      <c r="F35" s="261" t="s">
        <v>196</v>
      </c>
      <c r="G35" s="261" t="s">
        <v>159</v>
      </c>
      <c r="H35" s="261" t="s">
        <v>285</v>
      </c>
      <c r="I35" s="260">
        <v>2</v>
      </c>
      <c r="J35" s="263" t="str">
        <f t="shared" si="2"/>
        <v>MEDIA</v>
      </c>
      <c r="K35" s="260">
        <v>10</v>
      </c>
      <c r="L35" s="263" t="str">
        <f t="shared" si="3"/>
        <v>MODERADO</v>
      </c>
      <c r="M35" s="263"/>
      <c r="N35" s="263"/>
      <c r="O35" s="264" t="s">
        <v>6</v>
      </c>
    </row>
    <row r="36" spans="1:15" s="259" customFormat="1" ht="48" customHeight="1">
      <c r="A36" s="430"/>
      <c r="B36" s="273" t="s">
        <v>283</v>
      </c>
      <c r="C36" s="260">
        <v>32</v>
      </c>
      <c r="D36" s="261" t="s">
        <v>286</v>
      </c>
      <c r="E36" s="261" t="s">
        <v>56</v>
      </c>
      <c r="F36" s="261" t="s">
        <v>284</v>
      </c>
      <c r="G36" s="261" t="s">
        <v>159</v>
      </c>
      <c r="H36" s="261" t="s">
        <v>287</v>
      </c>
      <c r="I36" s="260">
        <v>2</v>
      </c>
      <c r="J36" s="263" t="str">
        <f t="shared" si="2"/>
        <v>MEDIA</v>
      </c>
      <c r="K36" s="260">
        <v>10</v>
      </c>
      <c r="L36" s="263" t="str">
        <f t="shared" si="3"/>
        <v>MODERADO</v>
      </c>
      <c r="M36" s="263"/>
      <c r="N36" s="263"/>
      <c r="O36" s="264" t="s">
        <v>6</v>
      </c>
    </row>
    <row r="37" spans="1:15" s="259" customFormat="1" ht="36" customHeight="1">
      <c r="A37" s="430" t="s">
        <v>300</v>
      </c>
      <c r="B37" s="431" t="s">
        <v>301</v>
      </c>
      <c r="C37" s="260">
        <v>33</v>
      </c>
      <c r="D37" s="261" t="s">
        <v>302</v>
      </c>
      <c r="E37" s="261" t="s">
        <v>55</v>
      </c>
      <c r="F37" s="261" t="s">
        <v>196</v>
      </c>
      <c r="G37" s="261" t="s">
        <v>157</v>
      </c>
      <c r="H37" s="261" t="s">
        <v>303</v>
      </c>
      <c r="I37" s="260">
        <v>1</v>
      </c>
      <c r="J37" s="263" t="str">
        <f t="shared" si="2"/>
        <v>BAJA</v>
      </c>
      <c r="K37" s="260">
        <v>20</v>
      </c>
      <c r="L37" s="263" t="str">
        <f t="shared" si="3"/>
        <v>CATASTROFICO</v>
      </c>
      <c r="M37" s="263"/>
      <c r="N37" s="263"/>
      <c r="O37" s="264" t="s">
        <v>6</v>
      </c>
    </row>
    <row r="38" spans="1:15" s="259" customFormat="1" ht="45.75" customHeight="1">
      <c r="A38" s="430"/>
      <c r="B38" s="431"/>
      <c r="C38" s="260">
        <v>34</v>
      </c>
      <c r="D38" s="261" t="s">
        <v>305</v>
      </c>
      <c r="E38" s="261" t="s">
        <v>111</v>
      </c>
      <c r="F38" s="261" t="s">
        <v>196</v>
      </c>
      <c r="G38" s="261" t="s">
        <v>156</v>
      </c>
      <c r="H38" s="261" t="s">
        <v>306</v>
      </c>
      <c r="I38" s="260">
        <v>1</v>
      </c>
      <c r="J38" s="263" t="str">
        <f t="shared" si="2"/>
        <v>BAJA</v>
      </c>
      <c r="K38" s="260">
        <v>10</v>
      </c>
      <c r="L38" s="263" t="str">
        <f t="shared" si="3"/>
        <v>MODERADO</v>
      </c>
      <c r="M38" s="263"/>
      <c r="N38" s="263"/>
      <c r="O38" s="264" t="s">
        <v>5</v>
      </c>
    </row>
    <row r="39" spans="1:15" s="259" customFormat="1" ht="48.75" customHeight="1">
      <c r="A39" s="430"/>
      <c r="B39" s="431"/>
      <c r="C39" s="260">
        <v>35</v>
      </c>
      <c r="D39" s="261" t="s">
        <v>309</v>
      </c>
      <c r="E39" s="261" t="s">
        <v>56</v>
      </c>
      <c r="F39" s="261"/>
      <c r="G39" s="261" t="s">
        <v>159</v>
      </c>
      <c r="H39" s="261" t="s">
        <v>310</v>
      </c>
      <c r="I39" s="260">
        <v>1</v>
      </c>
      <c r="J39" s="263" t="str">
        <f t="shared" si="2"/>
        <v>BAJA</v>
      </c>
      <c r="K39" s="260">
        <v>20</v>
      </c>
      <c r="L39" s="263" t="str">
        <f t="shared" si="3"/>
        <v>CATASTROFICO</v>
      </c>
      <c r="M39" s="263"/>
      <c r="N39" s="263"/>
      <c r="O39" s="264" t="s">
        <v>6</v>
      </c>
    </row>
    <row r="40" spans="1:15" s="259" customFormat="1" ht="38.25" customHeight="1">
      <c r="A40" s="430"/>
      <c r="B40" s="431"/>
      <c r="C40" s="260">
        <v>36</v>
      </c>
      <c r="D40" s="261" t="s">
        <v>357</v>
      </c>
      <c r="E40" s="261" t="s">
        <v>55</v>
      </c>
      <c r="F40" s="261" t="s">
        <v>196</v>
      </c>
      <c r="G40" s="261" t="s">
        <v>156</v>
      </c>
      <c r="H40" s="261" t="s">
        <v>358</v>
      </c>
      <c r="I40" s="260">
        <v>2</v>
      </c>
      <c r="J40" s="263" t="str">
        <f t="shared" si="2"/>
        <v>MEDIA</v>
      </c>
      <c r="K40" s="260">
        <v>10</v>
      </c>
      <c r="L40" s="263" t="str">
        <f t="shared" si="3"/>
        <v>MODERADO</v>
      </c>
      <c r="M40" s="263"/>
      <c r="N40" s="263"/>
      <c r="O40" s="264" t="s">
        <v>6</v>
      </c>
    </row>
    <row r="41" spans="1:15" s="259" customFormat="1" ht="74.25" customHeight="1">
      <c r="A41" s="269" t="s">
        <v>312</v>
      </c>
      <c r="B41" s="260" t="s">
        <v>313</v>
      </c>
      <c r="C41" s="260">
        <v>37</v>
      </c>
      <c r="D41" s="261" t="s">
        <v>314</v>
      </c>
      <c r="E41" s="261" t="s">
        <v>55</v>
      </c>
      <c r="F41" s="261" t="s">
        <v>196</v>
      </c>
      <c r="G41" s="261" t="s">
        <v>160</v>
      </c>
      <c r="H41" s="261" t="s">
        <v>315</v>
      </c>
      <c r="I41" s="260">
        <v>3</v>
      </c>
      <c r="J41" s="263" t="str">
        <f t="shared" si="2"/>
        <v>ALTA</v>
      </c>
      <c r="K41" s="260">
        <v>10</v>
      </c>
      <c r="L41" s="263" t="str">
        <f t="shared" si="3"/>
        <v>MODERADO</v>
      </c>
      <c r="M41" s="263"/>
      <c r="N41" s="263"/>
      <c r="O41" s="264" t="s">
        <v>7</v>
      </c>
    </row>
    <row r="42" spans="1:15" s="259" customFormat="1" ht="45">
      <c r="A42" s="430" t="s">
        <v>317</v>
      </c>
      <c r="B42" s="431" t="s">
        <v>318</v>
      </c>
      <c r="C42" s="260">
        <v>38</v>
      </c>
      <c r="D42" s="261" t="s">
        <v>359</v>
      </c>
      <c r="E42" s="261" t="s">
        <v>56</v>
      </c>
      <c r="F42" s="261" t="s">
        <v>197</v>
      </c>
      <c r="G42" s="261" t="s">
        <v>159</v>
      </c>
      <c r="H42" s="261" t="s">
        <v>360</v>
      </c>
      <c r="I42" s="260">
        <v>2</v>
      </c>
      <c r="J42" s="263" t="str">
        <f t="shared" si="2"/>
        <v>MEDIA</v>
      </c>
      <c r="K42" s="260">
        <v>10</v>
      </c>
      <c r="L42" s="263" t="str">
        <f t="shared" si="3"/>
        <v>MODERADO</v>
      </c>
      <c r="M42" s="263"/>
      <c r="N42" s="263"/>
      <c r="O42" s="264" t="s">
        <v>6</v>
      </c>
    </row>
    <row r="43" spans="1:15" s="259" customFormat="1" ht="45">
      <c r="A43" s="430"/>
      <c r="B43" s="431"/>
      <c r="C43" s="260">
        <v>39</v>
      </c>
      <c r="D43" s="261" t="s">
        <v>361</v>
      </c>
      <c r="E43" s="261" t="s">
        <v>110</v>
      </c>
      <c r="F43" s="261" t="s">
        <v>203</v>
      </c>
      <c r="G43" s="261" t="s">
        <v>159</v>
      </c>
      <c r="H43" s="261" t="s">
        <v>362</v>
      </c>
      <c r="I43" s="260">
        <v>2</v>
      </c>
      <c r="J43" s="263" t="str">
        <f t="shared" si="2"/>
        <v>MEDIA</v>
      </c>
      <c r="K43" s="260">
        <v>20</v>
      </c>
      <c r="L43" s="263" t="str">
        <f t="shared" si="3"/>
        <v>CATASTROFICO</v>
      </c>
      <c r="M43" s="263"/>
      <c r="N43" s="263"/>
      <c r="O43" s="264" t="s">
        <v>7</v>
      </c>
    </row>
    <row r="44" spans="1:15" s="259" customFormat="1" ht="33.75">
      <c r="A44" s="430"/>
      <c r="B44" s="431"/>
      <c r="C44" s="260">
        <v>40</v>
      </c>
      <c r="D44" s="261" t="s">
        <v>363</v>
      </c>
      <c r="E44" s="261" t="s">
        <v>55</v>
      </c>
      <c r="F44" s="261" t="s">
        <v>196</v>
      </c>
      <c r="G44" s="261" t="s">
        <v>158</v>
      </c>
      <c r="H44" s="261" t="s">
        <v>364</v>
      </c>
      <c r="I44" s="260">
        <v>1</v>
      </c>
      <c r="J44" s="263" t="str">
        <f t="shared" si="2"/>
        <v>BAJA</v>
      </c>
      <c r="K44" s="260">
        <v>20</v>
      </c>
      <c r="L44" s="263" t="str">
        <f t="shared" si="3"/>
        <v>CATASTROFICO</v>
      </c>
      <c r="M44" s="263"/>
      <c r="N44" s="263"/>
      <c r="O44" s="264" t="s">
        <v>6</v>
      </c>
    </row>
    <row r="45" spans="1:15" s="259" customFormat="1" ht="33.75">
      <c r="A45" s="430"/>
      <c r="B45" s="431"/>
      <c r="C45" s="260">
        <v>41</v>
      </c>
      <c r="D45" s="261" t="s">
        <v>365</v>
      </c>
      <c r="E45" s="261" t="s">
        <v>55</v>
      </c>
      <c r="F45" s="261" t="s">
        <v>196</v>
      </c>
      <c r="G45" s="261" t="s">
        <v>160</v>
      </c>
      <c r="H45" s="261" t="s">
        <v>366</v>
      </c>
      <c r="I45" s="260">
        <v>2</v>
      </c>
      <c r="J45" s="263" t="str">
        <f t="shared" si="2"/>
        <v>MEDIA</v>
      </c>
      <c r="K45" s="260">
        <v>10</v>
      </c>
      <c r="L45" s="263" t="str">
        <f t="shared" si="3"/>
        <v>MODERADO</v>
      </c>
      <c r="M45" s="263"/>
      <c r="N45" s="263"/>
      <c r="O45" s="264" t="s">
        <v>7</v>
      </c>
    </row>
    <row r="46" spans="1:15" s="259" customFormat="1" ht="33.75" customHeight="1">
      <c r="A46" s="430"/>
      <c r="B46" s="431"/>
      <c r="C46" s="260">
        <v>42</v>
      </c>
      <c r="D46" s="261" t="s">
        <v>367</v>
      </c>
      <c r="E46" s="261" t="s">
        <v>55</v>
      </c>
      <c r="F46" s="261" t="s">
        <v>196</v>
      </c>
      <c r="G46" s="261" t="s">
        <v>160</v>
      </c>
      <c r="H46" s="261" t="s">
        <v>368</v>
      </c>
      <c r="I46" s="260">
        <v>1</v>
      </c>
      <c r="J46" s="263" t="str">
        <f t="shared" si="2"/>
        <v>BAJA</v>
      </c>
      <c r="K46" s="260">
        <v>10</v>
      </c>
      <c r="L46" s="263" t="str">
        <f t="shared" si="3"/>
        <v>MODERADO</v>
      </c>
      <c r="M46" s="263"/>
      <c r="N46" s="263"/>
      <c r="O46" s="264" t="s">
        <v>6</v>
      </c>
    </row>
    <row r="47" spans="1:15" s="259" customFormat="1" ht="36.75" customHeight="1">
      <c r="A47" s="430"/>
      <c r="B47" s="431"/>
      <c r="C47" s="260">
        <v>43</v>
      </c>
      <c r="D47" s="261" t="s">
        <v>369</v>
      </c>
      <c r="E47" s="261" t="s">
        <v>55</v>
      </c>
      <c r="F47" s="261" t="s">
        <v>196</v>
      </c>
      <c r="G47" s="261" t="s">
        <v>160</v>
      </c>
      <c r="H47" s="261" t="s">
        <v>370</v>
      </c>
      <c r="I47" s="260">
        <v>1</v>
      </c>
      <c r="J47" s="263" t="str">
        <f t="shared" si="2"/>
        <v>BAJA</v>
      </c>
      <c r="K47" s="260">
        <v>10</v>
      </c>
      <c r="L47" s="263" t="str">
        <f t="shared" si="3"/>
        <v>MODERADO</v>
      </c>
      <c r="M47" s="263"/>
      <c r="N47" s="263"/>
      <c r="O47" s="264" t="s">
        <v>6</v>
      </c>
    </row>
    <row r="48" spans="1:15" s="259" customFormat="1" ht="34.5" customHeight="1">
      <c r="A48" s="430"/>
      <c r="B48" s="431"/>
      <c r="C48" s="260">
        <v>44</v>
      </c>
      <c r="D48" s="261" t="s">
        <v>439</v>
      </c>
      <c r="E48" s="261" t="s">
        <v>57</v>
      </c>
      <c r="F48" s="261" t="s">
        <v>197</v>
      </c>
      <c r="G48" s="261" t="s">
        <v>160</v>
      </c>
      <c r="H48" s="261" t="s">
        <v>364</v>
      </c>
      <c r="I48" s="260">
        <v>2</v>
      </c>
      <c r="J48" s="263" t="str">
        <f t="shared" si="2"/>
        <v>MEDIA</v>
      </c>
      <c r="K48" s="260">
        <v>10</v>
      </c>
      <c r="L48" s="263" t="str">
        <f t="shared" si="3"/>
        <v>MODERADO</v>
      </c>
      <c r="M48" s="263"/>
      <c r="N48" s="263"/>
      <c r="O48" s="264" t="s">
        <v>6</v>
      </c>
    </row>
    <row r="49" spans="1:15" s="259" customFormat="1" ht="39.75" customHeight="1">
      <c r="A49" s="430"/>
      <c r="B49" s="431"/>
      <c r="C49" s="260">
        <v>45</v>
      </c>
      <c r="D49" s="261" t="s">
        <v>371</v>
      </c>
      <c r="E49" s="261" t="s">
        <v>55</v>
      </c>
      <c r="F49" s="261" t="s">
        <v>197</v>
      </c>
      <c r="G49" s="261" t="s">
        <v>160</v>
      </c>
      <c r="H49" s="261" t="s">
        <v>364</v>
      </c>
      <c r="I49" s="260">
        <v>2</v>
      </c>
      <c r="J49" s="263" t="str">
        <f t="shared" si="2"/>
        <v>MEDIA</v>
      </c>
      <c r="K49" s="260">
        <v>10</v>
      </c>
      <c r="L49" s="263" t="str">
        <f t="shared" si="3"/>
        <v>MODERADO</v>
      </c>
      <c r="M49" s="263"/>
      <c r="N49" s="263"/>
      <c r="O49" s="264" t="s">
        <v>6</v>
      </c>
    </row>
    <row r="50" spans="1:15" s="259" customFormat="1" ht="37.5" customHeight="1">
      <c r="A50" s="430"/>
      <c r="B50" s="431"/>
      <c r="C50" s="260">
        <v>46</v>
      </c>
      <c r="D50" s="261" t="s">
        <v>372</v>
      </c>
      <c r="E50" s="261" t="s">
        <v>55</v>
      </c>
      <c r="F50" s="261" t="s">
        <v>197</v>
      </c>
      <c r="G50" s="261" t="s">
        <v>160</v>
      </c>
      <c r="H50" s="261" t="s">
        <v>373</v>
      </c>
      <c r="I50" s="260">
        <v>1</v>
      </c>
      <c r="J50" s="263" t="str">
        <f t="shared" si="2"/>
        <v>BAJA</v>
      </c>
      <c r="K50" s="260">
        <v>5</v>
      </c>
      <c r="L50" s="263" t="str">
        <f t="shared" si="3"/>
        <v>LEVE</v>
      </c>
      <c r="M50" s="263"/>
      <c r="N50" s="263"/>
      <c r="O50" s="266" t="s">
        <v>4</v>
      </c>
    </row>
    <row r="51" spans="1:15" s="259" customFormat="1" ht="66.75" customHeight="1">
      <c r="A51" s="269" t="s">
        <v>374</v>
      </c>
      <c r="B51" s="260" t="s">
        <v>375</v>
      </c>
      <c r="C51" s="260">
        <v>47</v>
      </c>
      <c r="D51" s="261" t="s">
        <v>376</v>
      </c>
      <c r="E51" s="261" t="s">
        <v>57</v>
      </c>
      <c r="F51" s="261" t="s">
        <v>197</v>
      </c>
      <c r="G51" s="261" t="s">
        <v>160</v>
      </c>
      <c r="H51" s="261" t="s">
        <v>377</v>
      </c>
      <c r="I51" s="260">
        <v>2</v>
      </c>
      <c r="J51" s="263" t="str">
        <f t="shared" si="2"/>
        <v>MEDIA</v>
      </c>
      <c r="K51" s="260">
        <v>10</v>
      </c>
      <c r="L51" s="263" t="str">
        <f t="shared" si="3"/>
        <v>MODERADO</v>
      </c>
      <c r="M51" s="263"/>
      <c r="N51" s="263"/>
      <c r="O51" s="264" t="s">
        <v>6</v>
      </c>
    </row>
    <row r="52" spans="1:15" s="259" customFormat="1" ht="48" customHeight="1">
      <c r="A52" s="430" t="s">
        <v>378</v>
      </c>
      <c r="B52" s="431" t="s">
        <v>379</v>
      </c>
      <c r="C52" s="260">
        <v>48</v>
      </c>
      <c r="D52" s="261" t="s">
        <v>380</v>
      </c>
      <c r="E52" s="261" t="s">
        <v>57</v>
      </c>
      <c r="F52" s="261" t="s">
        <v>197</v>
      </c>
      <c r="G52" s="261" t="s">
        <v>157</v>
      </c>
      <c r="H52" s="261" t="s">
        <v>381</v>
      </c>
      <c r="I52" s="260">
        <v>2</v>
      </c>
      <c r="J52" s="263" t="str">
        <f t="shared" si="2"/>
        <v>MEDIA</v>
      </c>
      <c r="K52" s="260">
        <v>20</v>
      </c>
      <c r="L52" s="263" t="str">
        <f t="shared" si="3"/>
        <v>CATASTROFICO</v>
      </c>
      <c r="M52" s="263"/>
      <c r="N52" s="263"/>
      <c r="O52" s="264" t="s">
        <v>7</v>
      </c>
    </row>
    <row r="53" spans="1:15" s="259" customFormat="1" ht="48.75" customHeight="1">
      <c r="A53" s="430"/>
      <c r="B53" s="431"/>
      <c r="C53" s="260">
        <v>49</v>
      </c>
      <c r="D53" s="261" t="s">
        <v>382</v>
      </c>
      <c r="E53" s="261" t="s">
        <v>55</v>
      </c>
      <c r="F53" s="261" t="s">
        <v>197</v>
      </c>
      <c r="G53" s="261" t="s">
        <v>157</v>
      </c>
      <c r="H53" s="261" t="s">
        <v>383</v>
      </c>
      <c r="I53" s="260">
        <v>2</v>
      </c>
      <c r="J53" s="263" t="str">
        <f t="shared" si="2"/>
        <v>MEDIA</v>
      </c>
      <c r="K53" s="260">
        <v>20</v>
      </c>
      <c r="L53" s="263" t="str">
        <f t="shared" si="3"/>
        <v>CATASTROFICO</v>
      </c>
      <c r="M53" s="263"/>
      <c r="N53" s="263"/>
      <c r="O53" s="264" t="s">
        <v>7</v>
      </c>
    </row>
    <row r="54" spans="1:15" s="259" customFormat="1" ht="43.5" customHeight="1">
      <c r="A54" s="430"/>
      <c r="B54" s="431"/>
      <c r="C54" s="260">
        <v>50</v>
      </c>
      <c r="D54" s="261" t="s">
        <v>384</v>
      </c>
      <c r="E54" s="261" t="s">
        <v>55</v>
      </c>
      <c r="F54" s="261" t="s">
        <v>196</v>
      </c>
      <c r="G54" s="261" t="s">
        <v>157</v>
      </c>
      <c r="H54" s="261" t="s">
        <v>385</v>
      </c>
      <c r="I54" s="260">
        <v>1</v>
      </c>
      <c r="J54" s="263" t="str">
        <f t="shared" si="2"/>
        <v>BAJA</v>
      </c>
      <c r="K54" s="260">
        <v>5</v>
      </c>
      <c r="L54" s="263" t="str">
        <f t="shared" si="3"/>
        <v>LEVE</v>
      </c>
      <c r="M54" s="263"/>
      <c r="N54" s="263"/>
      <c r="O54" s="266" t="s">
        <v>4</v>
      </c>
    </row>
    <row r="55" spans="1:15" s="259" customFormat="1" ht="32.25" customHeight="1">
      <c r="A55" s="430"/>
      <c r="B55" s="431"/>
      <c r="C55" s="260">
        <v>51</v>
      </c>
      <c r="D55" s="261" t="s">
        <v>386</v>
      </c>
      <c r="E55" s="261" t="s">
        <v>55</v>
      </c>
      <c r="F55" s="261" t="s">
        <v>196</v>
      </c>
      <c r="G55" s="261" t="s">
        <v>157</v>
      </c>
      <c r="H55" s="261" t="s">
        <v>387</v>
      </c>
      <c r="I55" s="260">
        <v>2</v>
      </c>
      <c r="J55" s="263" t="str">
        <f t="shared" si="2"/>
        <v>MEDIA</v>
      </c>
      <c r="K55" s="260">
        <v>10</v>
      </c>
      <c r="L55" s="263" t="str">
        <f t="shared" si="3"/>
        <v>MODERADO</v>
      </c>
      <c r="M55" s="263"/>
      <c r="N55" s="263"/>
      <c r="O55" s="264" t="s">
        <v>6</v>
      </c>
    </row>
    <row r="56" spans="1:15" s="259" customFormat="1" ht="67.5">
      <c r="A56" s="430" t="s">
        <v>388</v>
      </c>
      <c r="B56" s="431" t="s">
        <v>389</v>
      </c>
      <c r="C56" s="260">
        <v>52</v>
      </c>
      <c r="D56" s="261" t="s">
        <v>390</v>
      </c>
      <c r="E56" s="261" t="s">
        <v>55</v>
      </c>
      <c r="F56" s="261" t="s">
        <v>197</v>
      </c>
      <c r="G56" s="261" t="s">
        <v>160</v>
      </c>
      <c r="H56" s="261" t="s">
        <v>391</v>
      </c>
      <c r="I56" s="260">
        <v>3</v>
      </c>
      <c r="J56" s="263" t="str">
        <f t="shared" si="2"/>
        <v>ALTA</v>
      </c>
      <c r="K56" s="260">
        <v>20</v>
      </c>
      <c r="L56" s="263" t="str">
        <f t="shared" si="3"/>
        <v>CATASTROFICO</v>
      </c>
      <c r="M56" s="263"/>
      <c r="N56" s="263"/>
      <c r="O56" s="267" t="s">
        <v>8</v>
      </c>
    </row>
    <row r="57" spans="1:15" s="259" customFormat="1" ht="22.5">
      <c r="A57" s="430"/>
      <c r="B57" s="431"/>
      <c r="C57" s="260">
        <v>53</v>
      </c>
      <c r="D57" s="261" t="s">
        <v>392</v>
      </c>
      <c r="E57" s="261" t="s">
        <v>111</v>
      </c>
      <c r="F57" s="261" t="s">
        <v>197</v>
      </c>
      <c r="G57" s="261" t="s">
        <v>156</v>
      </c>
      <c r="H57" s="261" t="s">
        <v>393</v>
      </c>
      <c r="I57" s="260">
        <v>3</v>
      </c>
      <c r="J57" s="263" t="str">
        <f t="shared" si="2"/>
        <v>ALTA</v>
      </c>
      <c r="K57" s="260">
        <v>20</v>
      </c>
      <c r="L57" s="263" t="str">
        <f t="shared" si="3"/>
        <v>CATASTROFICO</v>
      </c>
      <c r="M57" s="263"/>
      <c r="N57" s="263"/>
      <c r="O57" s="267" t="s">
        <v>8</v>
      </c>
    </row>
    <row r="58" spans="1:15" s="259" customFormat="1" ht="67.5">
      <c r="A58" s="430"/>
      <c r="B58" s="431"/>
      <c r="C58" s="260">
        <v>54</v>
      </c>
      <c r="D58" s="261" t="s">
        <v>394</v>
      </c>
      <c r="E58" s="261" t="s">
        <v>111</v>
      </c>
      <c r="F58" s="261" t="s">
        <v>197</v>
      </c>
      <c r="G58" s="261" t="s">
        <v>159</v>
      </c>
      <c r="H58" s="261" t="s">
        <v>395</v>
      </c>
      <c r="I58" s="260">
        <v>2</v>
      </c>
      <c r="J58" s="263" t="str">
        <f t="shared" si="2"/>
        <v>MEDIA</v>
      </c>
      <c r="K58" s="260">
        <v>10</v>
      </c>
      <c r="L58" s="263" t="str">
        <f t="shared" si="3"/>
        <v>MODERADO</v>
      </c>
      <c r="M58" s="263"/>
      <c r="N58" s="263"/>
      <c r="O58" s="264" t="s">
        <v>7</v>
      </c>
    </row>
    <row r="59" spans="1:15" s="259" customFormat="1" ht="45">
      <c r="A59" s="430"/>
      <c r="B59" s="431"/>
      <c r="C59" s="260">
        <v>55</v>
      </c>
      <c r="D59" s="261" t="s">
        <v>396</v>
      </c>
      <c r="E59" s="261" t="s">
        <v>57</v>
      </c>
      <c r="F59" s="261" t="s">
        <v>284</v>
      </c>
      <c r="G59" s="261" t="s">
        <v>159</v>
      </c>
      <c r="H59" s="261" t="s">
        <v>397</v>
      </c>
      <c r="I59" s="260">
        <v>2</v>
      </c>
      <c r="J59" s="263" t="str">
        <f t="shared" si="2"/>
        <v>MEDIA</v>
      </c>
      <c r="K59" s="260">
        <v>20</v>
      </c>
      <c r="L59" s="263" t="str">
        <f t="shared" si="3"/>
        <v>CATASTROFICO</v>
      </c>
      <c r="M59" s="263"/>
      <c r="N59" s="263"/>
      <c r="O59" s="264" t="s">
        <v>7</v>
      </c>
    </row>
    <row r="60" spans="1:15" s="259" customFormat="1" ht="33.75">
      <c r="A60" s="430" t="s">
        <v>398</v>
      </c>
      <c r="B60" s="431" t="s">
        <v>399</v>
      </c>
      <c r="C60" s="260">
        <v>56</v>
      </c>
      <c r="D60" s="261" t="s">
        <v>400</v>
      </c>
      <c r="E60" s="261" t="s">
        <v>55</v>
      </c>
      <c r="F60" s="261" t="s">
        <v>196</v>
      </c>
      <c r="G60" s="261" t="s">
        <v>160</v>
      </c>
      <c r="H60" s="261" t="s">
        <v>401</v>
      </c>
      <c r="I60" s="260">
        <v>1</v>
      </c>
      <c r="J60" s="263" t="str">
        <f t="shared" si="2"/>
        <v>BAJA</v>
      </c>
      <c r="K60" s="260">
        <v>5</v>
      </c>
      <c r="L60" s="263" t="str">
        <f t="shared" si="3"/>
        <v>LEVE</v>
      </c>
      <c r="M60" s="263"/>
      <c r="N60" s="263"/>
      <c r="O60" s="266" t="s">
        <v>4</v>
      </c>
    </row>
    <row r="61" spans="1:15" s="259" customFormat="1" ht="48" customHeight="1">
      <c r="A61" s="430"/>
      <c r="B61" s="431"/>
      <c r="C61" s="260">
        <v>57</v>
      </c>
      <c r="D61" s="261" t="s">
        <v>402</v>
      </c>
      <c r="E61" s="261" t="s">
        <v>111</v>
      </c>
      <c r="F61" s="261" t="s">
        <v>197</v>
      </c>
      <c r="G61" s="261" t="s">
        <v>157</v>
      </c>
      <c r="H61" s="261" t="s">
        <v>403</v>
      </c>
      <c r="I61" s="260">
        <v>2</v>
      </c>
      <c r="J61" s="263" t="str">
        <f t="shared" si="2"/>
        <v>MEDIA</v>
      </c>
      <c r="K61" s="260">
        <v>10</v>
      </c>
      <c r="L61" s="263" t="str">
        <f t="shared" si="3"/>
        <v>MODERADO</v>
      </c>
      <c r="M61" s="263"/>
      <c r="N61" s="263"/>
      <c r="O61" s="264" t="s">
        <v>7</v>
      </c>
    </row>
    <row r="62" spans="1:15" s="259" customFormat="1" ht="75.75" customHeight="1">
      <c r="A62" s="430"/>
      <c r="B62" s="431"/>
      <c r="C62" s="260">
        <v>58</v>
      </c>
      <c r="D62" s="261" t="s">
        <v>404</v>
      </c>
      <c r="E62" s="261" t="s">
        <v>55</v>
      </c>
      <c r="F62" s="261" t="s">
        <v>284</v>
      </c>
      <c r="G62" s="261" t="s">
        <v>159</v>
      </c>
      <c r="H62" s="261" t="s">
        <v>405</v>
      </c>
      <c r="I62" s="260">
        <v>3</v>
      </c>
      <c r="J62" s="263" t="str">
        <f t="shared" si="2"/>
        <v>ALTA</v>
      </c>
      <c r="K62" s="260">
        <v>10</v>
      </c>
      <c r="L62" s="263" t="str">
        <f t="shared" si="3"/>
        <v>MODERADO</v>
      </c>
      <c r="M62" s="263"/>
      <c r="N62" s="263"/>
      <c r="O62" s="264" t="s">
        <v>7</v>
      </c>
    </row>
    <row r="63" spans="1:15" s="259" customFormat="1" ht="41.25" customHeight="1">
      <c r="A63" s="430" t="s">
        <v>406</v>
      </c>
      <c r="B63" s="431" t="s">
        <v>407</v>
      </c>
      <c r="C63" s="260">
        <v>59</v>
      </c>
      <c r="D63" s="261" t="s">
        <v>408</v>
      </c>
      <c r="E63" s="274" t="s">
        <v>55</v>
      </c>
      <c r="F63" s="274" t="s">
        <v>196</v>
      </c>
      <c r="G63" s="274" t="s">
        <v>160</v>
      </c>
      <c r="H63" s="274" t="s">
        <v>409</v>
      </c>
      <c r="I63" s="275">
        <v>2</v>
      </c>
      <c r="J63" s="263" t="str">
        <f t="shared" si="2"/>
        <v>MEDIA</v>
      </c>
      <c r="K63" s="275">
        <v>10</v>
      </c>
      <c r="L63" s="263" t="str">
        <f t="shared" si="3"/>
        <v>MODERADO</v>
      </c>
      <c r="M63" s="263"/>
      <c r="N63" s="276"/>
      <c r="O63" s="264" t="s">
        <v>7</v>
      </c>
    </row>
    <row r="64" spans="1:15" s="259" customFormat="1" ht="37.5" customHeight="1">
      <c r="A64" s="430"/>
      <c r="B64" s="431"/>
      <c r="C64" s="260">
        <v>60</v>
      </c>
      <c r="D64" s="261" t="s">
        <v>410</v>
      </c>
      <c r="E64" s="274" t="s">
        <v>55</v>
      </c>
      <c r="F64" s="274" t="s">
        <v>196</v>
      </c>
      <c r="G64" s="274" t="s">
        <v>160</v>
      </c>
      <c r="H64" s="274" t="s">
        <v>409</v>
      </c>
      <c r="I64" s="275">
        <v>2</v>
      </c>
      <c r="J64" s="263" t="str">
        <f t="shared" si="2"/>
        <v>MEDIA</v>
      </c>
      <c r="K64" s="275">
        <v>10</v>
      </c>
      <c r="L64" s="263" t="str">
        <f t="shared" si="3"/>
        <v>MODERADO</v>
      </c>
      <c r="M64" s="263"/>
      <c r="N64" s="276"/>
      <c r="O64" s="264" t="s">
        <v>7</v>
      </c>
    </row>
    <row r="65" spans="1:15" ht="90" customHeight="1">
      <c r="A65" s="430"/>
      <c r="B65" s="431"/>
      <c r="C65" s="260">
        <v>61</v>
      </c>
      <c r="D65" s="261" t="s">
        <v>411</v>
      </c>
      <c r="E65" s="274" t="s">
        <v>57</v>
      </c>
      <c r="F65" s="274" t="s">
        <v>196</v>
      </c>
      <c r="G65" s="274" t="s">
        <v>157</v>
      </c>
      <c r="H65" s="274" t="s">
        <v>412</v>
      </c>
      <c r="I65" s="275">
        <v>1</v>
      </c>
      <c r="J65" s="263" t="str">
        <f t="shared" si="2"/>
        <v>BAJA</v>
      </c>
      <c r="K65" s="275">
        <v>5</v>
      </c>
      <c r="L65" s="263" t="str">
        <f t="shared" si="3"/>
        <v>LEVE</v>
      </c>
      <c r="M65" s="263"/>
      <c r="N65" s="276"/>
      <c r="O65" s="266" t="s">
        <v>4</v>
      </c>
    </row>
    <row r="66" spans="1:15" ht="48" customHeight="1">
      <c r="A66" s="430" t="s">
        <v>413</v>
      </c>
      <c r="B66" s="431" t="s">
        <v>414</v>
      </c>
      <c r="C66" s="275">
        <v>62</v>
      </c>
      <c r="D66" s="274" t="s">
        <v>415</v>
      </c>
      <c r="E66" s="274" t="s">
        <v>56</v>
      </c>
      <c r="F66" s="274" t="s">
        <v>197</v>
      </c>
      <c r="G66" s="274" t="s">
        <v>159</v>
      </c>
      <c r="H66" s="274" t="s">
        <v>416</v>
      </c>
      <c r="I66" s="275">
        <v>3</v>
      </c>
      <c r="J66" s="263" t="str">
        <f t="shared" si="2"/>
        <v>ALTA</v>
      </c>
      <c r="K66" s="275">
        <v>10</v>
      </c>
      <c r="L66" s="263" t="str">
        <f t="shared" si="3"/>
        <v>MODERADO</v>
      </c>
      <c r="M66" s="263"/>
      <c r="N66" s="276"/>
      <c r="O66" s="264" t="s">
        <v>7</v>
      </c>
    </row>
    <row r="67" spans="1:15" ht="44.25" customHeight="1">
      <c r="A67" s="430"/>
      <c r="B67" s="431"/>
      <c r="C67" s="275">
        <v>63</v>
      </c>
      <c r="D67" s="274" t="s">
        <v>417</v>
      </c>
      <c r="E67" s="274" t="s">
        <v>56</v>
      </c>
      <c r="F67" s="274" t="s">
        <v>197</v>
      </c>
      <c r="G67" s="274" t="s">
        <v>159</v>
      </c>
      <c r="H67" s="274" t="s">
        <v>418</v>
      </c>
      <c r="I67" s="275">
        <v>2</v>
      </c>
      <c r="J67" s="263" t="str">
        <f t="shared" si="2"/>
        <v>MEDIA</v>
      </c>
      <c r="K67" s="275">
        <v>10</v>
      </c>
      <c r="L67" s="263" t="str">
        <f t="shared" si="3"/>
        <v>MODERADO</v>
      </c>
      <c r="M67" s="263"/>
      <c r="N67" s="276"/>
      <c r="O67" s="264" t="s">
        <v>7</v>
      </c>
    </row>
    <row r="68" spans="1:15" ht="54.75" customHeight="1">
      <c r="A68" s="430"/>
      <c r="B68" s="431"/>
      <c r="C68" s="275">
        <v>64</v>
      </c>
      <c r="D68" s="274" t="s">
        <v>419</v>
      </c>
      <c r="E68" s="274" t="s">
        <v>56</v>
      </c>
      <c r="F68" s="274" t="s">
        <v>197</v>
      </c>
      <c r="G68" s="274" t="s">
        <v>159</v>
      </c>
      <c r="H68" s="274" t="s">
        <v>420</v>
      </c>
      <c r="I68" s="275">
        <v>3</v>
      </c>
      <c r="J68" s="263" t="str">
        <f t="shared" si="2"/>
        <v>ALTA</v>
      </c>
      <c r="K68" s="275">
        <v>10</v>
      </c>
      <c r="L68" s="263" t="str">
        <f t="shared" si="3"/>
        <v>MODERADO</v>
      </c>
      <c r="M68" s="263"/>
      <c r="N68" s="276"/>
      <c r="O68" s="264" t="s">
        <v>7</v>
      </c>
    </row>
    <row r="69" spans="1:15" ht="54" customHeight="1">
      <c r="A69" s="430" t="s">
        <v>423</v>
      </c>
      <c r="B69" s="431" t="s">
        <v>424</v>
      </c>
      <c r="C69" s="275">
        <v>65</v>
      </c>
      <c r="D69" s="274" t="s">
        <v>421</v>
      </c>
      <c r="E69" s="274" t="s">
        <v>56</v>
      </c>
      <c r="F69" s="274" t="s">
        <v>196</v>
      </c>
      <c r="G69" s="274" t="s">
        <v>157</v>
      </c>
      <c r="H69" s="274" t="s">
        <v>422</v>
      </c>
      <c r="I69" s="275">
        <v>2</v>
      </c>
      <c r="J69" s="263" t="str">
        <f t="shared" si="2"/>
        <v>MEDIA</v>
      </c>
      <c r="K69" s="275">
        <v>10</v>
      </c>
      <c r="L69" s="263" t="str">
        <f t="shared" si="3"/>
        <v>MODERADO</v>
      </c>
      <c r="M69" s="263"/>
      <c r="N69" s="276"/>
      <c r="O69" s="264" t="s">
        <v>7</v>
      </c>
    </row>
    <row r="70" spans="1:15" ht="56.25" customHeight="1">
      <c r="A70" s="430"/>
      <c r="B70" s="431"/>
      <c r="C70" s="275">
        <v>66</v>
      </c>
      <c r="D70" s="274" t="s">
        <v>425</v>
      </c>
      <c r="E70" s="274" t="s">
        <v>55</v>
      </c>
      <c r="F70" s="274" t="s">
        <v>196</v>
      </c>
      <c r="G70" s="274" t="s">
        <v>157</v>
      </c>
      <c r="H70" s="274" t="s">
        <v>339</v>
      </c>
      <c r="I70" s="275">
        <v>2</v>
      </c>
      <c r="J70" s="263" t="str">
        <f t="shared" si="2"/>
        <v>MEDIA</v>
      </c>
      <c r="K70" s="275">
        <v>10</v>
      </c>
      <c r="L70" s="263" t="str">
        <f t="shared" si="3"/>
        <v>MODERADO</v>
      </c>
      <c r="M70" s="263"/>
      <c r="N70" s="276"/>
      <c r="O70" s="264" t="s">
        <v>7</v>
      </c>
    </row>
    <row r="71" spans="1:15" ht="62.25" customHeight="1">
      <c r="A71" s="430"/>
      <c r="B71" s="431"/>
      <c r="C71" s="275">
        <v>67</v>
      </c>
      <c r="D71" s="274" t="s">
        <v>426</v>
      </c>
      <c r="E71" s="274" t="s">
        <v>55</v>
      </c>
      <c r="F71" s="274" t="s">
        <v>196</v>
      </c>
      <c r="G71" s="274" t="s">
        <v>157</v>
      </c>
      <c r="H71" s="274" t="s">
        <v>427</v>
      </c>
      <c r="I71" s="275">
        <v>2</v>
      </c>
      <c r="J71" s="263" t="str">
        <f t="shared" si="2"/>
        <v>MEDIA</v>
      </c>
      <c r="K71" s="275">
        <v>20</v>
      </c>
      <c r="L71" s="263" t="str">
        <f t="shared" si="3"/>
        <v>CATASTROFICO</v>
      </c>
      <c r="M71" s="263"/>
      <c r="N71" s="276"/>
      <c r="O71" s="264" t="s">
        <v>7</v>
      </c>
    </row>
    <row r="72" spans="1:15" ht="46.5" customHeight="1">
      <c r="A72" s="277"/>
      <c r="B72" s="278"/>
      <c r="C72" s="275"/>
      <c r="D72" s="274"/>
      <c r="E72" s="274"/>
      <c r="F72" s="274"/>
      <c r="G72" s="274"/>
      <c r="H72" s="274"/>
      <c r="I72" s="275"/>
      <c r="J72" s="276"/>
      <c r="K72" s="275"/>
      <c r="L72" s="276"/>
      <c r="M72" s="263"/>
      <c r="N72" s="276"/>
      <c r="O72" s="279"/>
    </row>
    <row r="73" spans="1:15" ht="26.25" customHeight="1">
      <c r="A73" s="280"/>
      <c r="B73" s="278"/>
      <c r="C73" s="274"/>
      <c r="D73" s="274"/>
      <c r="E73" s="274"/>
      <c r="F73" s="274"/>
      <c r="G73" s="274"/>
      <c r="H73" s="274"/>
      <c r="I73" s="275"/>
      <c r="J73" s="276"/>
      <c r="K73" s="275"/>
      <c r="L73" s="276"/>
      <c r="M73" s="263"/>
      <c r="N73" s="276"/>
      <c r="O73" s="281"/>
    </row>
    <row r="74" spans="1:15" ht="26.25" customHeight="1">
      <c r="A74" s="280"/>
      <c r="B74" s="278"/>
      <c r="C74" s="274"/>
      <c r="D74" s="274"/>
      <c r="E74" s="274"/>
      <c r="F74" s="274"/>
      <c r="G74" s="274"/>
      <c r="H74" s="274"/>
      <c r="I74" s="275"/>
      <c r="J74" s="276"/>
      <c r="K74" s="275"/>
      <c r="L74" s="276"/>
      <c r="M74" s="263"/>
      <c r="N74" s="276"/>
      <c r="O74" s="281"/>
    </row>
    <row r="75" spans="1:15" ht="26.25" customHeight="1">
      <c r="A75" s="280"/>
      <c r="B75" s="278"/>
      <c r="C75" s="274"/>
      <c r="D75" s="274"/>
      <c r="E75" s="274"/>
      <c r="F75" s="274"/>
      <c r="G75" s="274"/>
      <c r="H75" s="274"/>
      <c r="I75" s="275"/>
      <c r="J75" s="276"/>
      <c r="K75" s="275"/>
      <c r="L75" s="276"/>
      <c r="M75" s="263"/>
      <c r="N75" s="276"/>
      <c r="O75" s="281"/>
    </row>
    <row r="76" spans="1:15" ht="26.25" customHeight="1" thickBot="1">
      <c r="A76" s="282"/>
      <c r="B76" s="283"/>
      <c r="C76" s="274"/>
      <c r="D76" s="274"/>
      <c r="E76" s="274"/>
      <c r="F76" s="274"/>
      <c r="G76" s="274"/>
      <c r="H76" s="274"/>
      <c r="I76" s="275"/>
      <c r="J76" s="276">
        <f t="shared" si="2"/>
      </c>
      <c r="K76" s="275"/>
      <c r="L76" s="276">
        <f t="shared" si="3"/>
      </c>
      <c r="M76" s="263">
        <f>I76*K76</f>
        <v>0</v>
      </c>
      <c r="N76" s="276">
        <f>CONCATENATE(L76,J76)</f>
      </c>
      <c r="O76" s="281" t="str">
        <f>(VLOOKUP(M76,$H$172:$I$179,2,0))</f>
        <v>·</v>
      </c>
    </row>
    <row r="77" spans="1:71" s="255" customFormat="1" ht="45" customHeight="1">
      <c r="A77" s="284" t="s">
        <v>0</v>
      </c>
      <c r="B77" s="432"/>
      <c r="C77" s="432"/>
      <c r="D77" s="432"/>
      <c r="E77" s="432"/>
      <c r="F77" s="432"/>
      <c r="G77" s="432"/>
      <c r="H77" s="285" t="s">
        <v>3</v>
      </c>
      <c r="I77" s="432"/>
      <c r="J77" s="432"/>
      <c r="K77" s="432"/>
      <c r="L77" s="432"/>
      <c r="M77" s="432"/>
      <c r="N77" s="432"/>
      <c r="O77" s="433"/>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row>
    <row r="78" spans="1:15" ht="45.75" customHeight="1">
      <c r="A78" s="286" t="s">
        <v>1</v>
      </c>
      <c r="B78" s="434"/>
      <c r="C78" s="434"/>
      <c r="D78" s="434"/>
      <c r="E78" s="434"/>
      <c r="F78" s="434"/>
      <c r="G78" s="434"/>
      <c r="H78" s="287" t="s">
        <v>3</v>
      </c>
      <c r="I78" s="435"/>
      <c r="J78" s="435"/>
      <c r="K78" s="435"/>
      <c r="L78" s="435"/>
      <c r="M78" s="435"/>
      <c r="N78" s="435"/>
      <c r="O78" s="436"/>
    </row>
    <row r="79" spans="1:15" ht="34.5" customHeight="1" thickBot="1">
      <c r="A79" s="288" t="s">
        <v>2</v>
      </c>
      <c r="B79" s="427"/>
      <c r="C79" s="427"/>
      <c r="D79" s="427"/>
      <c r="E79" s="427"/>
      <c r="F79" s="427"/>
      <c r="G79" s="427"/>
      <c r="H79" s="289" t="s">
        <v>3</v>
      </c>
      <c r="I79" s="428"/>
      <c r="J79" s="428"/>
      <c r="K79" s="428"/>
      <c r="L79" s="428"/>
      <c r="M79" s="428"/>
      <c r="N79" s="428"/>
      <c r="O79" s="429"/>
    </row>
    <row r="80" s="258" customFormat="1" ht="11.25">
      <c r="A80" s="290"/>
    </row>
    <row r="81" s="258" customFormat="1" ht="11.25">
      <c r="A81" s="290"/>
    </row>
    <row r="82" s="258" customFormat="1" ht="11.25">
      <c r="A82" s="290"/>
    </row>
    <row r="83" s="258" customFormat="1" ht="11.25">
      <c r="A83" s="290"/>
    </row>
    <row r="84" s="258" customFormat="1" ht="11.25">
      <c r="A84" s="290"/>
    </row>
    <row r="85" s="258" customFormat="1" ht="11.25">
      <c r="A85" s="290"/>
    </row>
    <row r="86" s="258" customFormat="1" ht="11.25">
      <c r="A86" s="290"/>
    </row>
    <row r="87" s="258" customFormat="1" ht="11.25">
      <c r="A87" s="290"/>
    </row>
    <row r="88" s="258" customFormat="1" ht="11.25">
      <c r="A88" s="290"/>
    </row>
    <row r="89" s="258" customFormat="1" ht="11.25">
      <c r="A89" s="290"/>
    </row>
    <row r="90" s="258" customFormat="1" ht="11.25">
      <c r="A90" s="290"/>
    </row>
    <row r="91" s="258" customFormat="1" ht="11.25">
      <c r="A91" s="290"/>
    </row>
    <row r="92" s="258" customFormat="1" ht="11.25">
      <c r="A92" s="290"/>
    </row>
    <row r="93" s="258" customFormat="1" ht="11.25">
      <c r="A93" s="290"/>
    </row>
    <row r="94" s="258" customFormat="1" ht="11.25">
      <c r="A94" s="290"/>
    </row>
    <row r="95" s="258" customFormat="1" ht="11.25">
      <c r="A95" s="290"/>
    </row>
    <row r="96" s="258" customFormat="1" ht="11.25">
      <c r="A96" s="290"/>
    </row>
    <row r="97" s="258" customFormat="1" ht="11.25">
      <c r="A97" s="290"/>
    </row>
    <row r="98" s="258" customFormat="1" ht="11.25">
      <c r="A98" s="290"/>
    </row>
    <row r="99" s="258" customFormat="1" ht="11.25">
      <c r="A99" s="290"/>
    </row>
    <row r="100" s="258" customFormat="1" ht="11.25">
      <c r="A100" s="290"/>
    </row>
    <row r="101" s="258" customFormat="1" ht="11.25">
      <c r="A101" s="290"/>
    </row>
    <row r="102" s="258" customFormat="1" ht="11.25">
      <c r="A102" s="290"/>
    </row>
    <row r="103" s="258" customFormat="1" ht="11.25">
      <c r="A103" s="290"/>
    </row>
    <row r="104" s="258" customFormat="1" ht="11.25">
      <c r="A104" s="290"/>
    </row>
    <row r="105" s="258" customFormat="1" ht="11.25">
      <c r="A105" s="290"/>
    </row>
    <row r="106" s="258" customFormat="1" ht="11.25">
      <c r="A106" s="290"/>
    </row>
    <row r="107" s="258" customFormat="1" ht="11.25">
      <c r="A107" s="290"/>
    </row>
    <row r="108" s="258" customFormat="1" ht="11.25">
      <c r="A108" s="290"/>
    </row>
    <row r="109" s="258" customFormat="1" ht="11.25">
      <c r="A109" s="290"/>
    </row>
    <row r="110" s="258" customFormat="1" ht="11.25">
      <c r="A110" s="290"/>
    </row>
    <row r="111" s="258" customFormat="1" ht="11.25">
      <c r="A111" s="290"/>
    </row>
    <row r="112" s="258" customFormat="1" ht="11.25">
      <c r="A112" s="290"/>
    </row>
    <row r="113" s="258" customFormat="1" ht="11.25">
      <c r="A113" s="290"/>
    </row>
    <row r="114" s="258" customFormat="1" ht="11.25">
      <c r="A114" s="290"/>
    </row>
    <row r="115" s="258" customFormat="1" ht="11.25">
      <c r="A115" s="290"/>
    </row>
    <row r="116" s="258" customFormat="1" ht="11.25">
      <c r="A116" s="290"/>
    </row>
    <row r="117" s="258" customFormat="1" ht="11.25">
      <c r="A117" s="290"/>
    </row>
    <row r="118" s="258" customFormat="1" ht="11.25">
      <c r="A118" s="290"/>
    </row>
    <row r="119" s="258" customFormat="1" ht="11.25">
      <c r="A119" s="290"/>
    </row>
    <row r="120" s="258" customFormat="1" ht="11.25">
      <c r="A120" s="290"/>
    </row>
    <row r="121" s="258" customFormat="1" ht="11.25">
      <c r="A121" s="290"/>
    </row>
    <row r="122" s="258" customFormat="1" ht="11.25">
      <c r="A122" s="290"/>
    </row>
    <row r="123" s="258" customFormat="1" ht="11.25">
      <c r="A123" s="290"/>
    </row>
    <row r="124" s="258" customFormat="1" ht="11.25">
      <c r="A124" s="290"/>
    </row>
    <row r="125" s="258" customFormat="1" ht="11.25">
      <c r="A125" s="290"/>
    </row>
    <row r="126" s="258" customFormat="1" ht="11.25">
      <c r="A126" s="290"/>
    </row>
    <row r="127" s="258" customFormat="1" ht="11.25">
      <c r="A127" s="290"/>
    </row>
    <row r="128" s="258" customFormat="1" ht="11.25">
      <c r="A128" s="290"/>
    </row>
    <row r="129" s="258" customFormat="1" ht="11.25">
      <c r="A129" s="290"/>
    </row>
    <row r="130" s="258" customFormat="1" ht="11.25">
      <c r="A130" s="290"/>
    </row>
    <row r="131" s="258" customFormat="1" ht="11.25">
      <c r="A131" s="290"/>
    </row>
    <row r="132" s="258" customFormat="1" ht="11.25">
      <c r="A132" s="290"/>
    </row>
    <row r="133" s="258" customFormat="1" ht="11.25">
      <c r="A133" s="290"/>
    </row>
    <row r="134" s="258" customFormat="1" ht="11.25">
      <c r="A134" s="290"/>
    </row>
    <row r="135" s="258" customFormat="1" ht="11.25">
      <c r="A135" s="290"/>
    </row>
    <row r="136" s="258" customFormat="1" ht="11.25">
      <c r="A136" s="290"/>
    </row>
    <row r="137" s="258" customFormat="1" ht="11.25">
      <c r="A137" s="290"/>
    </row>
    <row r="138" s="258" customFormat="1" ht="11.25">
      <c r="A138" s="290"/>
    </row>
    <row r="139" s="258" customFormat="1" ht="11.25">
      <c r="A139" s="290"/>
    </row>
    <row r="140" s="258" customFormat="1" ht="11.25">
      <c r="A140" s="290"/>
    </row>
    <row r="141" s="258" customFormat="1" ht="11.25">
      <c r="A141" s="290"/>
    </row>
    <row r="142" s="258" customFormat="1" ht="11.25">
      <c r="A142" s="290"/>
    </row>
    <row r="143" s="258" customFormat="1" ht="11.25">
      <c r="A143" s="290"/>
    </row>
    <row r="144" s="258" customFormat="1" ht="11.25">
      <c r="A144" s="290"/>
    </row>
    <row r="145" s="258" customFormat="1" ht="11.25">
      <c r="A145" s="290"/>
    </row>
    <row r="146" s="258" customFormat="1" ht="11.25">
      <c r="A146" s="290"/>
    </row>
    <row r="147" s="258" customFormat="1" ht="11.25">
      <c r="A147" s="290"/>
    </row>
    <row r="148" s="258" customFormat="1" ht="11.25">
      <c r="A148" s="290"/>
    </row>
    <row r="149" s="258" customFormat="1" ht="11.25">
      <c r="A149" s="290"/>
    </row>
    <row r="150" s="258" customFormat="1" ht="11.25">
      <c r="A150" s="290"/>
    </row>
    <row r="151" s="258" customFormat="1" ht="11.25">
      <c r="A151" s="290"/>
    </row>
    <row r="152" s="258" customFormat="1" ht="11.25">
      <c r="A152" s="290"/>
    </row>
    <row r="153" s="258" customFormat="1" ht="11.25">
      <c r="A153" s="290"/>
    </row>
    <row r="154" s="258" customFormat="1" ht="11.25">
      <c r="A154" s="290"/>
    </row>
    <row r="155" s="258" customFormat="1" ht="11.25">
      <c r="A155" s="290"/>
    </row>
    <row r="156" s="258" customFormat="1" ht="11.25">
      <c r="A156" s="290"/>
    </row>
    <row r="157" spans="1:15" s="259" customFormat="1" ht="11.25">
      <c r="A157" s="290"/>
      <c r="B157" s="258"/>
      <c r="C157" s="258"/>
      <c r="D157" s="258"/>
      <c r="E157" s="258"/>
      <c r="F157" s="258"/>
      <c r="G157" s="258"/>
      <c r="H157" s="258"/>
      <c r="I157" s="258"/>
      <c r="J157" s="258"/>
      <c r="K157" s="258"/>
      <c r="L157" s="258"/>
      <c r="M157" s="258"/>
      <c r="N157" s="258"/>
      <c r="O157" s="258"/>
    </row>
    <row r="158" spans="1:15" s="259" customFormat="1" ht="11.25">
      <c r="A158" s="290"/>
      <c r="B158" s="258"/>
      <c r="C158" s="258"/>
      <c r="D158" s="258"/>
      <c r="E158" s="258"/>
      <c r="F158" s="258"/>
      <c r="G158" s="258"/>
      <c r="H158" s="258"/>
      <c r="I158" s="258"/>
      <c r="J158" s="258"/>
      <c r="K158" s="258"/>
      <c r="L158" s="258"/>
      <c r="M158" s="258"/>
      <c r="N158" s="258"/>
      <c r="O158" s="258"/>
    </row>
    <row r="159" spans="1:15" s="259" customFormat="1" ht="11.25">
      <c r="A159" s="290"/>
      <c r="B159" s="258"/>
      <c r="C159" s="258"/>
      <c r="D159" s="258"/>
      <c r="E159" s="258"/>
      <c r="F159" s="258"/>
      <c r="G159" s="258"/>
      <c r="H159" s="258"/>
      <c r="I159" s="258"/>
      <c r="J159" s="258"/>
      <c r="K159" s="258"/>
      <c r="L159" s="258"/>
      <c r="M159" s="258"/>
      <c r="N159" s="258"/>
      <c r="O159" s="258"/>
    </row>
    <row r="160" spans="1:15" s="259" customFormat="1" ht="11.25">
      <c r="A160" s="290"/>
      <c r="B160" s="258"/>
      <c r="C160" s="258"/>
      <c r="D160" s="258"/>
      <c r="E160" s="258"/>
      <c r="F160" s="258"/>
      <c r="G160" s="258"/>
      <c r="H160" s="258"/>
      <c r="I160" s="258"/>
      <c r="J160" s="258"/>
      <c r="K160" s="258"/>
      <c r="L160" s="258"/>
      <c r="M160" s="258"/>
      <c r="N160" s="258"/>
      <c r="O160" s="258"/>
    </row>
    <row r="161" spans="1:16" s="259" customFormat="1" ht="11.25">
      <c r="A161" s="290"/>
      <c r="B161" s="258"/>
      <c r="C161" s="258"/>
      <c r="D161" s="258"/>
      <c r="E161" s="258"/>
      <c r="F161" s="258"/>
      <c r="G161" s="258"/>
      <c r="H161" s="258"/>
      <c r="I161" s="258"/>
      <c r="J161" s="258"/>
      <c r="K161" s="258"/>
      <c r="L161" s="258"/>
      <c r="M161" s="258"/>
      <c r="N161" s="258"/>
      <c r="O161" s="258"/>
      <c r="P161" s="258"/>
    </row>
    <row r="162" spans="1:16" s="259" customFormat="1" ht="11.25">
      <c r="A162" s="290"/>
      <c r="B162" s="258"/>
      <c r="C162" s="258"/>
      <c r="D162" s="258"/>
      <c r="E162" s="258"/>
      <c r="F162" s="258"/>
      <c r="G162" s="258"/>
      <c r="H162" s="258"/>
      <c r="I162" s="258"/>
      <c r="J162" s="258"/>
      <c r="K162" s="258"/>
      <c r="L162" s="258"/>
      <c r="M162" s="258"/>
      <c r="N162" s="258"/>
      <c r="O162" s="258"/>
      <c r="P162" s="258"/>
    </row>
    <row r="163" spans="1:16" s="259" customFormat="1" ht="11.25">
      <c r="A163" s="290"/>
      <c r="B163" s="258"/>
      <c r="C163" s="258"/>
      <c r="D163" s="258"/>
      <c r="E163" s="258"/>
      <c r="F163" s="258"/>
      <c r="G163" s="258"/>
      <c r="H163" s="258"/>
      <c r="I163" s="258"/>
      <c r="J163" s="258"/>
      <c r="K163" s="258"/>
      <c r="L163" s="258"/>
      <c r="M163" s="258"/>
      <c r="N163" s="258"/>
      <c r="O163" s="258"/>
      <c r="P163" s="258"/>
    </row>
    <row r="164" spans="1:16" s="259" customFormat="1" ht="11.25">
      <c r="A164" s="290"/>
      <c r="B164" s="258"/>
      <c r="C164" s="258"/>
      <c r="D164" s="258"/>
      <c r="E164" s="258"/>
      <c r="F164" s="258"/>
      <c r="G164" s="258"/>
      <c r="H164" s="258"/>
      <c r="I164" s="258"/>
      <c r="J164" s="258"/>
      <c r="K164" s="258"/>
      <c r="L164" s="258"/>
      <c r="M164" s="258"/>
      <c r="N164" s="258"/>
      <c r="O164" s="258"/>
      <c r="P164" s="258"/>
    </row>
    <row r="165" spans="1:16" s="259" customFormat="1" ht="11.25">
      <c r="A165" s="290"/>
      <c r="B165" s="258"/>
      <c r="C165" s="258"/>
      <c r="D165" s="258"/>
      <c r="E165" s="258"/>
      <c r="F165" s="258"/>
      <c r="G165" s="258"/>
      <c r="H165" s="258"/>
      <c r="I165" s="258"/>
      <c r="J165" s="258"/>
      <c r="K165" s="258"/>
      <c r="L165" s="258"/>
      <c r="M165" s="258"/>
      <c r="N165" s="258"/>
      <c r="O165" s="258"/>
      <c r="P165" s="258"/>
    </row>
    <row r="166" spans="1:16" s="259" customFormat="1" ht="11.25">
      <c r="A166" s="290"/>
      <c r="B166" s="258"/>
      <c r="C166" s="258"/>
      <c r="D166" s="258"/>
      <c r="E166" s="258"/>
      <c r="F166" s="258"/>
      <c r="G166" s="258"/>
      <c r="H166" s="258"/>
      <c r="I166" s="258"/>
      <c r="J166" s="258"/>
      <c r="K166" s="258"/>
      <c r="L166" s="258"/>
      <c r="M166" s="258"/>
      <c r="N166" s="258"/>
      <c r="O166" s="258"/>
      <c r="P166" s="258"/>
    </row>
    <row r="167" spans="1:16" s="259" customFormat="1" ht="11.25">
      <c r="A167" s="290"/>
      <c r="B167" s="258"/>
      <c r="C167" s="258"/>
      <c r="D167" s="258"/>
      <c r="E167" s="258"/>
      <c r="F167" s="258"/>
      <c r="G167" s="258"/>
      <c r="H167" s="258"/>
      <c r="I167" s="258"/>
      <c r="J167" s="258"/>
      <c r="K167" s="258"/>
      <c r="L167" s="258"/>
      <c r="M167" s="258"/>
      <c r="N167" s="258"/>
      <c r="O167" s="258"/>
      <c r="P167" s="258"/>
    </row>
    <row r="168" spans="1:16" s="259" customFormat="1" ht="11.25">
      <c r="A168" s="290"/>
      <c r="B168" s="258"/>
      <c r="C168" s="258"/>
      <c r="D168" s="258"/>
      <c r="E168" s="258"/>
      <c r="F168" s="258"/>
      <c r="G168" s="258"/>
      <c r="H168" s="258"/>
      <c r="I168" s="258"/>
      <c r="J168" s="258"/>
      <c r="K168" s="258"/>
      <c r="L168" s="258"/>
      <c r="M168" s="258"/>
      <c r="N168" s="258"/>
      <c r="O168" s="258"/>
      <c r="P168" s="258"/>
    </row>
    <row r="169" spans="1:16" s="259" customFormat="1" ht="11.25">
      <c r="A169" s="290"/>
      <c r="B169" s="258"/>
      <c r="C169" s="258"/>
      <c r="D169" s="258"/>
      <c r="E169" s="258"/>
      <c r="F169" s="258"/>
      <c r="G169" s="258"/>
      <c r="H169" s="258"/>
      <c r="I169" s="258"/>
      <c r="J169" s="258"/>
      <c r="K169" s="258"/>
      <c r="L169" s="258"/>
      <c r="M169" s="258"/>
      <c r="N169" s="258"/>
      <c r="O169" s="258"/>
      <c r="P169" s="258"/>
    </row>
    <row r="170" spans="1:16" s="259" customFormat="1" ht="11.25">
      <c r="A170" s="290"/>
      <c r="B170" s="258"/>
      <c r="C170" s="258"/>
      <c r="D170" s="258"/>
      <c r="E170" s="258"/>
      <c r="F170" s="258"/>
      <c r="G170" s="258"/>
      <c r="H170" s="258"/>
      <c r="I170" s="258"/>
      <c r="J170" s="258"/>
      <c r="K170" s="258"/>
      <c r="L170" s="258"/>
      <c r="M170" s="258"/>
      <c r="N170" s="258"/>
      <c r="O170" s="258"/>
      <c r="P170" s="258"/>
    </row>
    <row r="171" spans="1:16" s="259" customFormat="1" ht="12" thickBot="1">
      <c r="A171" s="290"/>
      <c r="B171" s="258"/>
      <c r="C171" s="258"/>
      <c r="D171" s="258"/>
      <c r="E171" s="258"/>
      <c r="F171" s="258"/>
      <c r="G171" s="258"/>
      <c r="H171" s="258"/>
      <c r="I171" s="258"/>
      <c r="J171" s="258"/>
      <c r="K171" s="258"/>
      <c r="L171" s="258"/>
      <c r="M171" s="258"/>
      <c r="N171" s="258"/>
      <c r="O171" s="258"/>
      <c r="P171" s="258"/>
    </row>
    <row r="172" spans="1:16" s="259" customFormat="1" ht="45">
      <c r="A172" s="291"/>
      <c r="B172" s="292"/>
      <c r="C172" s="292"/>
      <c r="D172" s="292">
        <v>1</v>
      </c>
      <c r="E172" s="292">
        <v>5</v>
      </c>
      <c r="F172" s="292" t="s">
        <v>156</v>
      </c>
      <c r="G172" s="292"/>
      <c r="H172" s="292">
        <v>5</v>
      </c>
      <c r="I172" s="293" t="s">
        <v>4</v>
      </c>
      <c r="J172" s="292">
        <v>1</v>
      </c>
      <c r="K172" s="292">
        <v>5</v>
      </c>
      <c r="L172" s="292" t="s">
        <v>9</v>
      </c>
      <c r="M172" s="292"/>
      <c r="N172" s="292"/>
      <c r="O172" s="292"/>
      <c r="P172" s="294" t="s">
        <v>111</v>
      </c>
    </row>
    <row r="173" spans="1:16" s="259" customFormat="1" ht="45">
      <c r="A173" s="295"/>
      <c r="B173" s="296"/>
      <c r="C173" s="296"/>
      <c r="D173" s="296">
        <v>2</v>
      </c>
      <c r="E173" s="296">
        <v>10</v>
      </c>
      <c r="F173" s="296" t="s">
        <v>157</v>
      </c>
      <c r="G173" s="296"/>
      <c r="H173" s="296">
        <v>10</v>
      </c>
      <c r="I173" s="297" t="s">
        <v>5</v>
      </c>
      <c r="J173" s="296">
        <v>1</v>
      </c>
      <c r="K173" s="296">
        <v>10</v>
      </c>
      <c r="L173" s="296" t="s">
        <v>11</v>
      </c>
      <c r="M173" s="296"/>
      <c r="N173" s="296"/>
      <c r="O173" s="296"/>
      <c r="P173" s="298" t="s">
        <v>55</v>
      </c>
    </row>
    <row r="174" spans="1:16" s="259" customFormat="1" ht="45">
      <c r="A174" s="295"/>
      <c r="B174" s="296"/>
      <c r="C174" s="296"/>
      <c r="D174" s="296">
        <v>3</v>
      </c>
      <c r="E174" s="296">
        <v>20</v>
      </c>
      <c r="F174" s="296" t="s">
        <v>158</v>
      </c>
      <c r="G174" s="296"/>
      <c r="H174" s="296">
        <v>15</v>
      </c>
      <c r="I174" s="297" t="s">
        <v>6</v>
      </c>
      <c r="J174" s="296">
        <v>1</v>
      </c>
      <c r="K174" s="296">
        <v>20</v>
      </c>
      <c r="L174" s="296" t="s">
        <v>11</v>
      </c>
      <c r="M174" s="296"/>
      <c r="N174" s="296"/>
      <c r="O174" s="296"/>
      <c r="P174" s="298" t="s">
        <v>56</v>
      </c>
    </row>
    <row r="175" spans="1:16" s="259" customFormat="1" ht="45">
      <c r="A175" s="295"/>
      <c r="B175" s="296"/>
      <c r="C175" s="296"/>
      <c r="D175" s="296"/>
      <c r="E175" s="296"/>
      <c r="F175" s="296" t="s">
        <v>159</v>
      </c>
      <c r="G175" s="296"/>
      <c r="H175" s="296">
        <v>20</v>
      </c>
      <c r="I175" s="297" t="s">
        <v>6</v>
      </c>
      <c r="J175" s="296">
        <v>2</v>
      </c>
      <c r="K175" s="296">
        <v>5</v>
      </c>
      <c r="L175" s="296" t="s">
        <v>12</v>
      </c>
      <c r="M175" s="296"/>
      <c r="N175" s="296"/>
      <c r="O175" s="296"/>
      <c r="P175" s="298" t="s">
        <v>57</v>
      </c>
    </row>
    <row r="176" spans="1:16" s="259" customFormat="1" ht="90">
      <c r="A176" s="295">
        <v>3</v>
      </c>
      <c r="B176" s="296" t="s">
        <v>20</v>
      </c>
      <c r="C176" s="296"/>
      <c r="D176" s="296" t="s">
        <v>19</v>
      </c>
      <c r="E176" s="296" t="s">
        <v>21</v>
      </c>
      <c r="F176" s="296" t="s">
        <v>160</v>
      </c>
      <c r="G176" s="296"/>
      <c r="H176" s="296">
        <v>30</v>
      </c>
      <c r="I176" s="297" t="s">
        <v>7</v>
      </c>
      <c r="J176" s="296">
        <v>2</v>
      </c>
      <c r="K176" s="296">
        <v>10</v>
      </c>
      <c r="L176" s="296" t="s">
        <v>13</v>
      </c>
      <c r="M176" s="296"/>
      <c r="N176" s="296"/>
      <c r="O176" s="296"/>
      <c r="P176" s="298" t="s">
        <v>110</v>
      </c>
    </row>
    <row r="177" spans="1:16" s="259" customFormat="1" ht="78.75">
      <c r="A177" s="295">
        <v>2</v>
      </c>
      <c r="B177" s="296" t="s">
        <v>17</v>
      </c>
      <c r="C177" s="296"/>
      <c r="D177" s="296" t="s">
        <v>18</v>
      </c>
      <c r="E177" s="296" t="s">
        <v>19</v>
      </c>
      <c r="F177" s="296"/>
      <c r="G177" s="296"/>
      <c r="H177" s="296">
        <v>40</v>
      </c>
      <c r="I177" s="297" t="s">
        <v>7</v>
      </c>
      <c r="J177" s="296">
        <v>2</v>
      </c>
      <c r="K177" s="296">
        <v>20</v>
      </c>
      <c r="L177" s="296" t="s">
        <v>13</v>
      </c>
      <c r="M177" s="296"/>
      <c r="N177" s="296"/>
      <c r="O177" s="296"/>
      <c r="P177" s="298"/>
    </row>
    <row r="178" spans="1:16" s="259" customFormat="1" ht="78.75">
      <c r="A178" s="295">
        <v>1</v>
      </c>
      <c r="B178" s="296" t="s">
        <v>14</v>
      </c>
      <c r="C178" s="296"/>
      <c r="D178" s="296" t="s">
        <v>15</v>
      </c>
      <c r="E178" s="296" t="s">
        <v>16</v>
      </c>
      <c r="F178" s="296"/>
      <c r="G178" s="296"/>
      <c r="H178" s="296">
        <v>60</v>
      </c>
      <c r="I178" s="297" t="s">
        <v>8</v>
      </c>
      <c r="J178" s="296">
        <v>3</v>
      </c>
      <c r="K178" s="296">
        <v>5</v>
      </c>
      <c r="L178" s="296" t="s">
        <v>10</v>
      </c>
      <c r="M178" s="296"/>
      <c r="N178" s="296"/>
      <c r="O178" s="296"/>
      <c r="P178" s="298"/>
    </row>
    <row r="179" spans="1:16" s="259" customFormat="1" ht="45">
      <c r="A179" s="295"/>
      <c r="B179" s="296">
        <v>5</v>
      </c>
      <c r="C179" s="296"/>
      <c r="D179" s="296">
        <v>10</v>
      </c>
      <c r="E179" s="296">
        <v>20</v>
      </c>
      <c r="F179" s="296"/>
      <c r="G179" s="296"/>
      <c r="H179" s="296">
        <v>0</v>
      </c>
      <c r="I179" s="296" t="s">
        <v>105</v>
      </c>
      <c r="J179" s="296">
        <v>3</v>
      </c>
      <c r="K179" s="296">
        <v>10</v>
      </c>
      <c r="L179" s="296" t="s">
        <v>112</v>
      </c>
      <c r="M179" s="296"/>
      <c r="N179" s="296"/>
      <c r="O179" s="296"/>
      <c r="P179" s="298"/>
    </row>
    <row r="180" spans="1:16" s="259" customFormat="1" ht="45.75" thickBot="1">
      <c r="A180" s="299"/>
      <c r="B180" s="300"/>
      <c r="C180" s="300"/>
      <c r="D180" s="300"/>
      <c r="E180" s="300"/>
      <c r="F180" s="300"/>
      <c r="G180" s="300"/>
      <c r="H180" s="300"/>
      <c r="I180" s="300"/>
      <c r="J180" s="300">
        <v>3</v>
      </c>
      <c r="K180" s="300">
        <v>20</v>
      </c>
      <c r="L180" s="300" t="s">
        <v>113</v>
      </c>
      <c r="M180" s="300"/>
      <c r="N180" s="300"/>
      <c r="O180" s="300"/>
      <c r="P180" s="301"/>
    </row>
    <row r="181" spans="1:16" s="259" customFormat="1" ht="11.25">
      <c r="A181" s="290"/>
      <c r="B181" s="258"/>
      <c r="C181" s="258"/>
      <c r="D181" s="258"/>
      <c r="E181" s="258"/>
      <c r="F181" s="258"/>
      <c r="G181" s="258"/>
      <c r="H181" s="258"/>
      <c r="I181" s="258"/>
      <c r="J181" s="258"/>
      <c r="K181" s="258"/>
      <c r="L181" s="258"/>
      <c r="M181" s="258"/>
      <c r="N181" s="258"/>
      <c r="O181" s="258"/>
      <c r="P181" s="258"/>
    </row>
    <row r="182" spans="1:16" s="259" customFormat="1" ht="11.25">
      <c r="A182" s="290"/>
      <c r="B182" s="258"/>
      <c r="C182" s="258"/>
      <c r="D182" s="258"/>
      <c r="E182" s="258"/>
      <c r="F182" s="258"/>
      <c r="G182" s="258"/>
      <c r="H182" s="258"/>
      <c r="I182" s="258"/>
      <c r="J182" s="258"/>
      <c r="K182" s="258"/>
      <c r="L182" s="258"/>
      <c r="M182" s="258"/>
      <c r="N182" s="258"/>
      <c r="O182" s="258"/>
      <c r="P182" s="258"/>
    </row>
    <row r="183" spans="1:16" s="259" customFormat="1" ht="11.25">
      <c r="A183" s="290"/>
      <c r="B183" s="258"/>
      <c r="C183" s="258"/>
      <c r="D183" s="258"/>
      <c r="E183" s="258"/>
      <c r="F183" s="258"/>
      <c r="G183" s="258"/>
      <c r="H183" s="258"/>
      <c r="I183" s="258"/>
      <c r="J183" s="258"/>
      <c r="K183" s="258"/>
      <c r="L183" s="258"/>
      <c r="M183" s="258"/>
      <c r="N183" s="258"/>
      <c r="O183" s="258"/>
      <c r="P183" s="258"/>
    </row>
    <row r="184" spans="1:16" s="259" customFormat="1" ht="11.25">
      <c r="A184" s="290"/>
      <c r="B184" s="258"/>
      <c r="C184" s="258"/>
      <c r="D184" s="258"/>
      <c r="E184" s="258"/>
      <c r="F184" s="258"/>
      <c r="G184" s="258"/>
      <c r="H184" s="258"/>
      <c r="I184" s="258"/>
      <c r="J184" s="258"/>
      <c r="K184" s="258"/>
      <c r="L184" s="258"/>
      <c r="M184" s="258"/>
      <c r="N184" s="258"/>
      <c r="O184" s="258"/>
      <c r="P184" s="258"/>
    </row>
    <row r="185" spans="1:16" s="259" customFormat="1" ht="11.25">
      <c r="A185" s="290"/>
      <c r="B185" s="258"/>
      <c r="C185" s="258"/>
      <c r="D185" s="258"/>
      <c r="E185" s="258"/>
      <c r="F185" s="258"/>
      <c r="G185" s="258"/>
      <c r="H185" s="258"/>
      <c r="I185" s="258"/>
      <c r="J185" s="258"/>
      <c r="K185" s="258"/>
      <c r="L185" s="258"/>
      <c r="M185" s="258"/>
      <c r="N185" s="258"/>
      <c r="O185" s="258"/>
      <c r="P185" s="258"/>
    </row>
    <row r="186" spans="1:16" s="259" customFormat="1" ht="11.25">
      <c r="A186" s="290"/>
      <c r="B186" s="258"/>
      <c r="C186" s="258"/>
      <c r="D186" s="258"/>
      <c r="E186" s="258"/>
      <c r="F186" s="258"/>
      <c r="G186" s="258"/>
      <c r="H186" s="258"/>
      <c r="I186" s="258"/>
      <c r="J186" s="258"/>
      <c r="K186" s="258"/>
      <c r="L186" s="258"/>
      <c r="M186" s="258"/>
      <c r="N186" s="258"/>
      <c r="O186" s="258"/>
      <c r="P186" s="258"/>
    </row>
    <row r="187" spans="1:16" s="259" customFormat="1" ht="11.25">
      <c r="A187" s="290"/>
      <c r="B187" s="258"/>
      <c r="C187" s="258"/>
      <c r="D187" s="258"/>
      <c r="E187" s="258"/>
      <c r="F187" s="258"/>
      <c r="G187" s="258"/>
      <c r="H187" s="258"/>
      <c r="I187" s="258"/>
      <c r="J187" s="258"/>
      <c r="K187" s="258"/>
      <c r="L187" s="258"/>
      <c r="M187" s="258"/>
      <c r="N187" s="258"/>
      <c r="O187" s="258"/>
      <c r="P187" s="258"/>
    </row>
    <row r="188" spans="1:16" s="259" customFormat="1" ht="11.25">
      <c r="A188" s="290"/>
      <c r="B188" s="258"/>
      <c r="C188" s="258"/>
      <c r="D188" s="258"/>
      <c r="E188" s="258"/>
      <c r="F188" s="258"/>
      <c r="G188" s="258"/>
      <c r="H188" s="258"/>
      <c r="I188" s="258"/>
      <c r="J188" s="258"/>
      <c r="K188" s="258"/>
      <c r="L188" s="258"/>
      <c r="M188" s="258"/>
      <c r="N188" s="258"/>
      <c r="O188" s="258"/>
      <c r="P188" s="258"/>
    </row>
    <row r="189" s="258" customFormat="1" ht="11.25">
      <c r="A189" s="290"/>
    </row>
    <row r="190" s="258" customFormat="1" ht="11.25">
      <c r="A190" s="290"/>
    </row>
    <row r="191" s="258" customFormat="1" ht="11.25">
      <c r="A191" s="290"/>
    </row>
    <row r="192" s="258" customFormat="1" ht="11.25">
      <c r="A192" s="290"/>
    </row>
    <row r="193" s="258" customFormat="1" ht="11.25">
      <c r="A193" s="290"/>
    </row>
    <row r="194" s="258" customFormat="1" ht="11.25">
      <c r="A194" s="290"/>
    </row>
    <row r="195" s="258" customFormat="1" ht="11.25">
      <c r="A195" s="290"/>
    </row>
    <row r="196" s="258" customFormat="1" ht="11.25">
      <c r="A196" s="290"/>
    </row>
    <row r="197" s="258" customFormat="1" ht="11.25">
      <c r="A197" s="290"/>
    </row>
    <row r="198" s="258" customFormat="1" ht="11.25">
      <c r="A198" s="290"/>
    </row>
    <row r="199" s="258" customFormat="1" ht="11.25">
      <c r="A199" s="290"/>
    </row>
    <row r="200" s="258" customFormat="1" ht="11.25">
      <c r="A200" s="290"/>
    </row>
    <row r="201" s="258" customFormat="1" ht="11.25">
      <c r="A201" s="290"/>
    </row>
    <row r="202" s="258" customFormat="1" ht="11.25">
      <c r="A202" s="290"/>
    </row>
    <row r="203" s="258" customFormat="1" ht="11.25">
      <c r="A203" s="290"/>
    </row>
    <row r="204" s="258" customFormat="1" ht="11.25">
      <c r="A204" s="290"/>
    </row>
    <row r="205" s="258" customFormat="1" ht="11.25">
      <c r="A205" s="290"/>
    </row>
    <row r="206" s="258" customFormat="1" ht="11.25">
      <c r="A206" s="290"/>
    </row>
    <row r="207" s="258" customFormat="1" ht="11.25">
      <c r="A207" s="290"/>
    </row>
    <row r="208" s="258" customFormat="1" ht="11.25">
      <c r="A208" s="290"/>
    </row>
    <row r="209" s="258" customFormat="1" ht="11.25">
      <c r="A209" s="290"/>
    </row>
    <row r="210" s="258" customFormat="1" ht="11.25">
      <c r="A210" s="290"/>
    </row>
    <row r="211" s="258" customFormat="1" ht="11.25">
      <c r="A211" s="290"/>
    </row>
    <row r="212" s="258" customFormat="1" ht="11.25">
      <c r="A212" s="290"/>
    </row>
    <row r="213" s="258" customFormat="1" ht="11.25">
      <c r="A213" s="290"/>
    </row>
    <row r="214" s="258" customFormat="1" ht="11.25">
      <c r="A214" s="290"/>
    </row>
    <row r="215" s="258" customFormat="1" ht="11.25">
      <c r="A215" s="290"/>
    </row>
    <row r="216" s="258" customFormat="1" ht="11.25">
      <c r="A216" s="290"/>
    </row>
    <row r="217" s="258" customFormat="1" ht="11.25">
      <c r="A217" s="290"/>
    </row>
    <row r="218" s="258" customFormat="1" ht="11.25">
      <c r="A218" s="290"/>
    </row>
    <row r="219" s="258" customFormat="1" ht="11.25">
      <c r="A219" s="290"/>
    </row>
    <row r="220" s="258" customFormat="1" ht="11.25">
      <c r="A220" s="290"/>
    </row>
    <row r="221" s="258" customFormat="1" ht="11.25">
      <c r="A221" s="290"/>
    </row>
    <row r="222" s="258" customFormat="1" ht="11.25">
      <c r="A222" s="290"/>
    </row>
    <row r="223" s="258" customFormat="1" ht="11.25">
      <c r="A223" s="290"/>
    </row>
    <row r="224" s="258" customFormat="1" ht="11.25">
      <c r="A224" s="290"/>
    </row>
    <row r="225" s="258" customFormat="1" ht="11.25">
      <c r="A225" s="290"/>
    </row>
    <row r="226" s="258" customFormat="1" ht="11.25">
      <c r="A226" s="290"/>
    </row>
    <row r="227" s="258" customFormat="1" ht="11.25">
      <c r="A227" s="290"/>
    </row>
    <row r="228" s="258" customFormat="1" ht="11.25">
      <c r="A228" s="290"/>
    </row>
    <row r="229" s="258" customFormat="1" ht="11.25">
      <c r="A229" s="290"/>
    </row>
    <row r="230" s="258" customFormat="1" ht="11.25">
      <c r="A230" s="290"/>
    </row>
    <row r="231" s="258" customFormat="1" ht="11.25">
      <c r="A231" s="290"/>
    </row>
    <row r="232" s="258" customFormat="1" ht="11.25">
      <c r="A232" s="290"/>
    </row>
    <row r="233" s="258" customFormat="1" ht="11.25">
      <c r="A233" s="290"/>
    </row>
    <row r="234" s="258" customFormat="1" ht="11.25">
      <c r="A234" s="290"/>
    </row>
    <row r="235" s="258" customFormat="1" ht="11.25">
      <c r="A235" s="290"/>
    </row>
    <row r="236" s="258" customFormat="1" ht="11.25">
      <c r="A236" s="290"/>
    </row>
    <row r="237" s="258" customFormat="1" ht="11.25">
      <c r="A237" s="290"/>
    </row>
    <row r="238" s="258" customFormat="1" ht="11.25">
      <c r="A238" s="290"/>
    </row>
    <row r="239" s="258" customFormat="1" ht="11.25">
      <c r="A239" s="290"/>
    </row>
    <row r="240" s="258" customFormat="1" ht="11.25">
      <c r="A240" s="290"/>
    </row>
    <row r="241" s="258" customFormat="1" ht="11.25">
      <c r="A241" s="290"/>
    </row>
    <row r="242" s="258" customFormat="1" ht="11.25">
      <c r="A242" s="290"/>
    </row>
    <row r="243" s="258" customFormat="1" ht="11.25">
      <c r="A243" s="290"/>
    </row>
    <row r="244" s="258" customFormat="1" ht="11.25">
      <c r="A244" s="290"/>
    </row>
    <row r="245" s="258" customFormat="1" ht="11.25">
      <c r="A245" s="290"/>
    </row>
    <row r="246" s="258" customFormat="1" ht="11.25">
      <c r="A246" s="290"/>
    </row>
    <row r="247" s="258" customFormat="1" ht="11.25">
      <c r="A247" s="290"/>
    </row>
    <row r="248" s="258" customFormat="1" ht="11.25">
      <c r="A248" s="290"/>
    </row>
    <row r="249" s="258" customFormat="1" ht="11.25">
      <c r="A249" s="290"/>
    </row>
    <row r="250" s="258" customFormat="1" ht="11.25">
      <c r="A250" s="290"/>
    </row>
    <row r="251" s="258" customFormat="1" ht="11.25">
      <c r="A251" s="290"/>
    </row>
    <row r="252" s="258" customFormat="1" ht="11.25">
      <c r="A252" s="290"/>
    </row>
    <row r="253" s="258" customFormat="1" ht="11.25">
      <c r="A253" s="290"/>
    </row>
    <row r="254" s="258" customFormat="1" ht="11.25">
      <c r="A254" s="290"/>
    </row>
    <row r="255" s="258" customFormat="1" ht="11.25">
      <c r="A255" s="290"/>
    </row>
    <row r="256" s="258" customFormat="1" ht="11.25">
      <c r="A256" s="290"/>
    </row>
    <row r="257" s="258" customFormat="1" ht="11.25">
      <c r="A257" s="290"/>
    </row>
    <row r="258" s="258" customFormat="1" ht="11.25">
      <c r="A258" s="290"/>
    </row>
    <row r="259" s="258" customFormat="1" ht="11.25">
      <c r="A259" s="290"/>
    </row>
    <row r="260" s="258" customFormat="1" ht="11.25">
      <c r="A260" s="290"/>
    </row>
    <row r="261" s="258" customFormat="1" ht="11.25">
      <c r="A261" s="290"/>
    </row>
    <row r="262" s="258" customFormat="1" ht="11.25">
      <c r="A262" s="290"/>
    </row>
    <row r="263" s="258" customFormat="1" ht="11.25">
      <c r="A263" s="290"/>
    </row>
    <row r="264" s="258" customFormat="1" ht="11.25">
      <c r="A264" s="290"/>
    </row>
    <row r="265" s="258" customFormat="1" ht="11.25">
      <c r="A265" s="290"/>
    </row>
    <row r="266" s="258" customFormat="1" ht="11.25">
      <c r="A266" s="290"/>
    </row>
    <row r="267" s="258" customFormat="1" ht="11.25">
      <c r="A267" s="290"/>
    </row>
    <row r="268" s="258" customFormat="1" ht="11.25">
      <c r="A268" s="290"/>
    </row>
    <row r="269" s="258" customFormat="1" ht="11.25">
      <c r="A269" s="290"/>
    </row>
    <row r="270" s="258" customFormat="1" ht="11.25">
      <c r="A270" s="290"/>
    </row>
    <row r="271" s="258" customFormat="1" ht="11.25">
      <c r="A271" s="290"/>
    </row>
    <row r="272" s="258" customFormat="1" ht="11.25">
      <c r="A272" s="290"/>
    </row>
    <row r="273" s="258" customFormat="1" ht="11.25">
      <c r="A273" s="290"/>
    </row>
    <row r="274" s="258" customFormat="1" ht="11.25">
      <c r="A274" s="290"/>
    </row>
    <row r="275" s="258" customFormat="1" ht="11.25">
      <c r="A275" s="290"/>
    </row>
    <row r="276" s="258" customFormat="1" ht="11.25">
      <c r="A276" s="290"/>
    </row>
    <row r="277" s="258" customFormat="1" ht="11.25">
      <c r="A277" s="290"/>
    </row>
    <row r="278" s="258" customFormat="1" ht="11.25">
      <c r="A278" s="290"/>
    </row>
    <row r="279" s="258" customFormat="1" ht="11.25">
      <c r="A279" s="290"/>
    </row>
    <row r="280" s="258" customFormat="1" ht="11.25">
      <c r="A280" s="290"/>
    </row>
    <row r="281" s="258" customFormat="1" ht="11.25">
      <c r="A281" s="290"/>
    </row>
    <row r="282" s="258" customFormat="1" ht="11.25">
      <c r="A282" s="290"/>
    </row>
    <row r="283" s="258" customFormat="1" ht="11.25">
      <c r="A283" s="290"/>
    </row>
    <row r="284" s="258" customFormat="1" ht="11.25">
      <c r="A284" s="290"/>
    </row>
    <row r="285" s="258" customFormat="1" ht="11.25">
      <c r="A285" s="290"/>
    </row>
    <row r="286" s="258" customFormat="1" ht="11.25">
      <c r="A286" s="290"/>
    </row>
    <row r="287" s="258" customFormat="1" ht="11.25">
      <c r="A287" s="290"/>
    </row>
    <row r="288" s="258" customFormat="1" ht="11.25">
      <c r="A288" s="290"/>
    </row>
    <row r="289" s="258" customFormat="1" ht="11.25">
      <c r="A289" s="290"/>
    </row>
    <row r="290" s="258" customFormat="1" ht="11.25">
      <c r="A290" s="290"/>
    </row>
    <row r="291" s="258" customFormat="1" ht="11.25">
      <c r="A291" s="290"/>
    </row>
    <row r="292" s="258" customFormat="1" ht="11.25">
      <c r="A292" s="290"/>
    </row>
    <row r="293" s="258" customFormat="1" ht="11.25">
      <c r="A293" s="290"/>
    </row>
    <row r="294" s="258" customFormat="1" ht="11.25">
      <c r="A294" s="290"/>
    </row>
    <row r="295" s="258" customFormat="1" ht="11.25">
      <c r="A295" s="290"/>
    </row>
    <row r="296" s="258" customFormat="1" ht="11.25">
      <c r="A296" s="290"/>
    </row>
    <row r="297" s="258" customFormat="1" ht="11.25">
      <c r="A297" s="290"/>
    </row>
    <row r="298" s="258" customFormat="1" ht="11.25">
      <c r="A298" s="290"/>
    </row>
    <row r="299" s="258" customFormat="1" ht="11.25">
      <c r="A299" s="290"/>
    </row>
    <row r="300" s="258" customFormat="1" ht="11.25">
      <c r="A300" s="290"/>
    </row>
    <row r="301" s="258" customFormat="1" ht="11.25">
      <c r="A301" s="290"/>
    </row>
    <row r="302" s="258" customFormat="1" ht="11.25">
      <c r="A302" s="290"/>
    </row>
    <row r="303" s="258" customFormat="1" ht="11.25">
      <c r="A303" s="290"/>
    </row>
    <row r="304" s="258" customFormat="1" ht="11.25">
      <c r="A304" s="290"/>
    </row>
    <row r="305" s="258" customFormat="1" ht="11.25">
      <c r="A305" s="290"/>
    </row>
    <row r="306" s="258" customFormat="1" ht="11.25">
      <c r="A306" s="290"/>
    </row>
    <row r="307" s="258" customFormat="1" ht="11.25">
      <c r="A307" s="290"/>
    </row>
    <row r="308" s="258" customFormat="1" ht="11.25">
      <c r="A308" s="290"/>
    </row>
    <row r="309" s="258" customFormat="1" ht="11.25">
      <c r="A309" s="290"/>
    </row>
    <row r="310" s="258" customFormat="1" ht="11.25">
      <c r="A310" s="290"/>
    </row>
    <row r="311" s="258" customFormat="1" ht="11.25">
      <c r="A311" s="290"/>
    </row>
    <row r="312" s="258" customFormat="1" ht="11.25">
      <c r="A312" s="290"/>
    </row>
    <row r="313" s="258" customFormat="1" ht="11.25">
      <c r="A313" s="290"/>
    </row>
    <row r="314" s="258" customFormat="1" ht="11.25">
      <c r="A314" s="290"/>
    </row>
    <row r="315" s="258" customFormat="1" ht="11.25">
      <c r="A315" s="290"/>
    </row>
    <row r="316" s="258" customFormat="1" ht="11.25">
      <c r="A316" s="290"/>
    </row>
    <row r="317" s="258" customFormat="1" ht="11.25">
      <c r="A317" s="290"/>
    </row>
    <row r="318" s="258" customFormat="1" ht="11.25">
      <c r="A318" s="290"/>
    </row>
    <row r="319" s="258" customFormat="1" ht="11.25">
      <c r="A319" s="290"/>
    </row>
    <row r="320" s="258" customFormat="1" ht="11.25">
      <c r="A320" s="290"/>
    </row>
    <row r="321" s="258" customFormat="1" ht="11.25">
      <c r="A321" s="290"/>
    </row>
    <row r="322" s="258" customFormat="1" ht="11.25">
      <c r="A322" s="290"/>
    </row>
    <row r="323" s="258" customFormat="1" ht="11.25">
      <c r="A323" s="290"/>
    </row>
    <row r="324" s="258" customFormat="1" ht="11.25">
      <c r="A324" s="290"/>
    </row>
    <row r="325" s="258" customFormat="1" ht="11.25">
      <c r="A325" s="290"/>
    </row>
    <row r="326" s="258" customFormat="1" ht="11.25">
      <c r="A326" s="290"/>
    </row>
    <row r="327" s="258" customFormat="1" ht="11.25">
      <c r="A327" s="290"/>
    </row>
    <row r="328" s="258" customFormat="1" ht="11.25">
      <c r="A328" s="290"/>
    </row>
    <row r="329" s="258" customFormat="1" ht="11.25">
      <c r="A329" s="290"/>
    </row>
    <row r="330" s="258" customFormat="1" ht="11.25">
      <c r="A330" s="290"/>
    </row>
    <row r="331" s="258" customFormat="1" ht="11.25">
      <c r="A331" s="290"/>
    </row>
    <row r="332" s="258" customFormat="1" ht="11.25">
      <c r="A332" s="290"/>
    </row>
    <row r="333" s="258" customFormat="1" ht="11.25">
      <c r="A333" s="290"/>
    </row>
    <row r="334" s="258" customFormat="1" ht="11.25">
      <c r="A334" s="290"/>
    </row>
    <row r="335" s="258" customFormat="1" ht="11.25">
      <c r="A335" s="290"/>
    </row>
    <row r="336" s="258" customFormat="1" ht="11.25">
      <c r="A336" s="290"/>
    </row>
    <row r="337" s="258" customFormat="1" ht="11.25">
      <c r="A337" s="290"/>
    </row>
    <row r="338" s="258" customFormat="1" ht="11.25">
      <c r="A338" s="290"/>
    </row>
    <row r="339" s="258" customFormat="1" ht="11.25">
      <c r="A339" s="290"/>
    </row>
    <row r="340" s="258" customFormat="1" ht="11.25">
      <c r="A340" s="290"/>
    </row>
    <row r="341" s="258" customFormat="1" ht="11.25">
      <c r="A341" s="290"/>
    </row>
    <row r="342" s="258" customFormat="1" ht="11.25">
      <c r="A342" s="290"/>
    </row>
    <row r="343" s="258" customFormat="1" ht="11.25">
      <c r="A343" s="290"/>
    </row>
    <row r="344" s="258" customFormat="1" ht="11.25">
      <c r="A344" s="290"/>
    </row>
    <row r="345" s="258" customFormat="1" ht="11.25">
      <c r="A345" s="290"/>
    </row>
    <row r="346" s="258" customFormat="1" ht="11.25">
      <c r="A346" s="290"/>
    </row>
    <row r="347" s="258" customFormat="1" ht="11.25">
      <c r="A347" s="290"/>
    </row>
    <row r="348" s="258" customFormat="1" ht="11.25">
      <c r="A348" s="290"/>
    </row>
    <row r="349" s="258" customFormat="1" ht="11.25">
      <c r="A349" s="290"/>
    </row>
    <row r="350" s="258" customFormat="1" ht="11.25">
      <c r="A350" s="290"/>
    </row>
    <row r="351" s="258" customFormat="1" ht="11.25">
      <c r="A351" s="290"/>
    </row>
    <row r="352" s="258" customFormat="1" ht="11.25">
      <c r="A352" s="290"/>
    </row>
    <row r="353" s="258" customFormat="1" ht="11.25">
      <c r="A353" s="290"/>
    </row>
    <row r="354" s="258" customFormat="1" ht="11.25">
      <c r="A354" s="290"/>
    </row>
    <row r="355" s="258" customFormat="1" ht="11.25">
      <c r="A355" s="290"/>
    </row>
    <row r="356" s="258" customFormat="1" ht="11.25">
      <c r="A356" s="290"/>
    </row>
    <row r="357" s="258" customFormat="1" ht="11.25">
      <c r="A357" s="290"/>
    </row>
    <row r="358" s="258" customFormat="1" ht="11.25">
      <c r="A358" s="290"/>
    </row>
    <row r="359" s="258" customFormat="1" ht="11.25">
      <c r="A359" s="290"/>
    </row>
    <row r="360" s="258" customFormat="1" ht="11.25">
      <c r="A360" s="290"/>
    </row>
    <row r="361" s="258" customFormat="1" ht="11.25">
      <c r="A361" s="290"/>
    </row>
    <row r="362" s="258" customFormat="1" ht="11.25">
      <c r="A362" s="290"/>
    </row>
    <row r="363" s="258" customFormat="1" ht="11.25">
      <c r="A363" s="290"/>
    </row>
    <row r="364" s="258" customFormat="1" ht="11.25">
      <c r="A364" s="290"/>
    </row>
    <row r="365" s="258" customFormat="1" ht="11.25">
      <c r="A365" s="290"/>
    </row>
    <row r="366" s="258" customFormat="1" ht="11.25">
      <c r="A366" s="290"/>
    </row>
    <row r="367" s="258" customFormat="1" ht="11.25">
      <c r="A367" s="290"/>
    </row>
    <row r="368" s="258" customFormat="1" ht="11.25">
      <c r="A368" s="290"/>
    </row>
    <row r="369" s="258" customFormat="1" ht="11.25">
      <c r="A369" s="290"/>
    </row>
    <row r="370" s="258" customFormat="1" ht="11.25">
      <c r="A370" s="290"/>
    </row>
    <row r="371" s="258" customFormat="1" ht="11.25">
      <c r="A371" s="290"/>
    </row>
    <row r="372" s="258" customFormat="1" ht="11.25">
      <c r="A372" s="290"/>
    </row>
    <row r="373" s="258" customFormat="1" ht="11.25">
      <c r="A373" s="290"/>
    </row>
    <row r="374" s="258" customFormat="1" ht="11.25">
      <c r="A374" s="290"/>
    </row>
    <row r="375" s="258" customFormat="1" ht="11.25">
      <c r="A375" s="290"/>
    </row>
    <row r="376" s="258" customFormat="1" ht="11.25">
      <c r="A376" s="290"/>
    </row>
    <row r="377" s="258" customFormat="1" ht="11.25">
      <c r="A377" s="290"/>
    </row>
    <row r="378" s="258" customFormat="1" ht="11.25">
      <c r="A378" s="290"/>
    </row>
    <row r="379" s="258" customFormat="1" ht="11.25">
      <c r="A379" s="290"/>
    </row>
    <row r="380" s="258" customFormat="1" ht="11.25">
      <c r="A380" s="290"/>
    </row>
    <row r="381" s="258" customFormat="1" ht="11.25">
      <c r="A381" s="290"/>
    </row>
    <row r="382" s="258" customFormat="1" ht="11.25">
      <c r="A382" s="290"/>
    </row>
    <row r="383" s="258" customFormat="1" ht="11.25">
      <c r="A383" s="290"/>
    </row>
    <row r="384" s="258" customFormat="1" ht="11.25">
      <c r="A384" s="290"/>
    </row>
    <row r="385" s="258" customFormat="1" ht="11.25">
      <c r="A385" s="290"/>
    </row>
    <row r="386" s="258" customFormat="1" ht="11.25">
      <c r="A386" s="290"/>
    </row>
    <row r="387" s="258" customFormat="1" ht="11.25">
      <c r="A387" s="290"/>
    </row>
    <row r="388" s="258" customFormat="1" ht="11.25">
      <c r="A388" s="290"/>
    </row>
    <row r="389" s="258" customFormat="1" ht="11.25">
      <c r="A389" s="290"/>
    </row>
    <row r="390" s="258" customFormat="1" ht="11.25">
      <c r="A390" s="290"/>
    </row>
    <row r="391" s="258" customFormat="1" ht="11.25">
      <c r="A391" s="290"/>
    </row>
    <row r="392" s="258" customFormat="1" ht="11.25">
      <c r="A392" s="290"/>
    </row>
    <row r="393" s="258" customFormat="1" ht="11.25">
      <c r="A393" s="290"/>
    </row>
    <row r="394" s="258" customFormat="1" ht="11.25">
      <c r="A394" s="290"/>
    </row>
    <row r="395" s="258" customFormat="1" ht="11.25">
      <c r="A395" s="290"/>
    </row>
    <row r="396" s="258" customFormat="1" ht="11.25">
      <c r="A396" s="290"/>
    </row>
    <row r="397" s="258" customFormat="1" ht="11.25">
      <c r="A397" s="290"/>
    </row>
    <row r="398" s="258" customFormat="1" ht="11.25">
      <c r="A398" s="290"/>
    </row>
    <row r="399" s="258" customFormat="1" ht="11.25">
      <c r="A399" s="290"/>
    </row>
    <row r="400" s="258" customFormat="1" ht="11.25">
      <c r="A400" s="290"/>
    </row>
    <row r="401" s="258" customFormat="1" ht="11.25">
      <c r="A401" s="290"/>
    </row>
    <row r="402" s="258" customFormat="1" ht="11.25">
      <c r="A402" s="290"/>
    </row>
    <row r="403" s="258" customFormat="1" ht="11.25">
      <c r="A403" s="290"/>
    </row>
    <row r="404" s="258" customFormat="1" ht="11.25">
      <c r="A404" s="290"/>
    </row>
    <row r="405" s="258" customFormat="1" ht="11.25">
      <c r="A405" s="290"/>
    </row>
    <row r="406" s="258" customFormat="1" ht="11.25">
      <c r="A406" s="290"/>
    </row>
    <row r="407" s="258" customFormat="1" ht="11.25">
      <c r="A407" s="290"/>
    </row>
    <row r="408" s="258" customFormat="1" ht="11.25">
      <c r="A408" s="290"/>
    </row>
    <row r="409" s="258" customFormat="1" ht="11.25">
      <c r="A409" s="290"/>
    </row>
    <row r="410" s="258" customFormat="1" ht="11.25">
      <c r="A410" s="290"/>
    </row>
    <row r="411" s="258" customFormat="1" ht="11.25">
      <c r="A411" s="290"/>
    </row>
    <row r="412" s="258" customFormat="1" ht="11.25">
      <c r="A412" s="290"/>
    </row>
    <row r="413" s="258" customFormat="1" ht="11.25">
      <c r="A413" s="290"/>
    </row>
    <row r="414" s="258" customFormat="1" ht="11.25">
      <c r="A414" s="290"/>
    </row>
    <row r="415" s="258" customFormat="1" ht="11.25">
      <c r="A415" s="290"/>
    </row>
    <row r="416" s="258" customFormat="1" ht="11.25">
      <c r="A416" s="290"/>
    </row>
    <row r="417" s="258" customFormat="1" ht="11.25">
      <c r="A417" s="290"/>
    </row>
    <row r="418" s="258" customFormat="1" ht="11.25">
      <c r="A418" s="290"/>
    </row>
    <row r="419" s="258" customFormat="1" ht="11.25">
      <c r="A419" s="290"/>
    </row>
    <row r="420" s="258" customFormat="1" ht="11.25">
      <c r="A420" s="290"/>
    </row>
    <row r="421" s="258" customFormat="1" ht="11.25">
      <c r="A421" s="290"/>
    </row>
    <row r="422" s="258" customFormat="1" ht="11.25">
      <c r="A422" s="290"/>
    </row>
    <row r="423" s="258" customFormat="1" ht="11.25">
      <c r="A423" s="290"/>
    </row>
    <row r="424" s="258" customFormat="1" ht="11.25">
      <c r="A424" s="290"/>
    </row>
    <row r="425" s="258" customFormat="1" ht="11.25">
      <c r="A425" s="290"/>
    </row>
    <row r="426" s="258" customFormat="1" ht="11.25">
      <c r="A426" s="290"/>
    </row>
    <row r="427" s="258" customFormat="1" ht="11.25">
      <c r="A427" s="290"/>
    </row>
    <row r="428" s="258" customFormat="1" ht="11.25">
      <c r="A428" s="290"/>
    </row>
    <row r="429" s="258" customFormat="1" ht="11.25">
      <c r="A429" s="290"/>
    </row>
    <row r="430" s="258" customFormat="1" ht="11.25">
      <c r="A430" s="290"/>
    </row>
    <row r="431" s="258" customFormat="1" ht="11.25">
      <c r="A431" s="290"/>
    </row>
    <row r="432" s="258" customFormat="1" ht="11.25">
      <c r="A432" s="290"/>
    </row>
    <row r="433" s="258" customFormat="1" ht="11.25">
      <c r="A433" s="290"/>
    </row>
    <row r="434" s="258" customFormat="1" ht="11.25">
      <c r="A434" s="290"/>
    </row>
    <row r="435" s="258" customFormat="1" ht="11.25">
      <c r="A435" s="290"/>
    </row>
    <row r="436" s="258" customFormat="1" ht="11.25">
      <c r="A436" s="290"/>
    </row>
    <row r="437" s="258" customFormat="1" ht="11.25">
      <c r="A437" s="290"/>
    </row>
    <row r="438" s="258" customFormat="1" ht="11.25">
      <c r="A438" s="290"/>
    </row>
    <row r="439" s="258" customFormat="1" ht="11.25">
      <c r="A439" s="290"/>
    </row>
    <row r="440" s="258" customFormat="1" ht="11.25">
      <c r="A440" s="290"/>
    </row>
    <row r="441" s="258" customFormat="1" ht="11.25">
      <c r="A441" s="290"/>
    </row>
    <row r="442" s="258" customFormat="1" ht="11.25">
      <c r="A442" s="290"/>
    </row>
    <row r="443" s="258" customFormat="1" ht="11.25">
      <c r="A443" s="290"/>
    </row>
    <row r="444" s="258" customFormat="1" ht="11.25">
      <c r="A444" s="290"/>
    </row>
    <row r="445" s="258" customFormat="1" ht="11.25">
      <c r="A445" s="290"/>
    </row>
    <row r="446" s="258" customFormat="1" ht="11.25">
      <c r="A446" s="290"/>
    </row>
    <row r="447" s="258" customFormat="1" ht="11.25">
      <c r="A447" s="290"/>
    </row>
    <row r="448" s="258" customFormat="1" ht="11.25">
      <c r="A448" s="290"/>
    </row>
    <row r="449" s="258" customFormat="1" ht="11.25">
      <c r="A449" s="290"/>
    </row>
  </sheetData>
  <sheetProtection/>
  <mergeCells count="40">
    <mergeCell ref="A11:A12"/>
    <mergeCell ref="B11:B12"/>
    <mergeCell ref="A1:O1"/>
    <mergeCell ref="A3:A6"/>
    <mergeCell ref="B3:B6"/>
    <mergeCell ref="A7:A10"/>
    <mergeCell ref="B7:B10"/>
    <mergeCell ref="A37:A40"/>
    <mergeCell ref="B37:B40"/>
    <mergeCell ref="B13:B18"/>
    <mergeCell ref="A14:A18"/>
    <mergeCell ref="A19:A22"/>
    <mergeCell ref="B19:B22"/>
    <mergeCell ref="A23:A28"/>
    <mergeCell ref="B23:B28"/>
    <mergeCell ref="A29:A32"/>
    <mergeCell ref="B29:B32"/>
    <mergeCell ref="A33:A34"/>
    <mergeCell ref="B33:B34"/>
    <mergeCell ref="A35:A36"/>
    <mergeCell ref="A42:A50"/>
    <mergeCell ref="B42:B50"/>
    <mergeCell ref="A52:A55"/>
    <mergeCell ref="B52:B55"/>
    <mergeCell ref="A56:A59"/>
    <mergeCell ref="B56:B59"/>
    <mergeCell ref="A60:A62"/>
    <mergeCell ref="B60:B62"/>
    <mergeCell ref="A63:A65"/>
    <mergeCell ref="B63:B65"/>
    <mergeCell ref="A66:A68"/>
    <mergeCell ref="B66:B68"/>
    <mergeCell ref="B79:G79"/>
    <mergeCell ref="I79:O79"/>
    <mergeCell ref="A69:A71"/>
    <mergeCell ref="B69:B71"/>
    <mergeCell ref="B77:G77"/>
    <mergeCell ref="I77:O77"/>
    <mergeCell ref="B78:G78"/>
    <mergeCell ref="I78:O78"/>
  </mergeCells>
  <conditionalFormatting sqref="J3:J76">
    <cfRule type="cellIs" priority="1" dxfId="5" operator="equal" stopIfTrue="1">
      <formula>"ALTA"</formula>
    </cfRule>
    <cfRule type="cellIs" priority="2" dxfId="2" operator="equal" stopIfTrue="1">
      <formula>"MEDIA"</formula>
    </cfRule>
    <cfRule type="cellIs" priority="3" dxfId="3" operator="equal" stopIfTrue="1">
      <formula>"BAJA"</formula>
    </cfRule>
  </conditionalFormatting>
  <conditionalFormatting sqref="L3:L76">
    <cfRule type="cellIs" priority="4" dxfId="5" operator="equal" stopIfTrue="1">
      <formula>"CATASTROFICO"</formula>
    </cfRule>
    <cfRule type="cellIs" priority="5" dxfId="2" operator="equal" stopIfTrue="1">
      <formula>"MODERADO"</formula>
    </cfRule>
    <cfRule type="cellIs" priority="6" dxfId="3" operator="equal" stopIfTrue="1">
      <formula>"LEVE"</formula>
    </cfRule>
  </conditionalFormatting>
  <conditionalFormatting sqref="O3:O76">
    <cfRule type="cellIs" priority="7" dxfId="2" operator="equal" stopIfTrue="1">
      <formula>"ZONA DE RIESGO IMPORTANTE"</formula>
    </cfRule>
    <cfRule type="cellIs" priority="8" dxfId="1" operator="equal" stopIfTrue="1">
      <formula>"ZONA DE RIESGO MODERADO"</formula>
    </cfRule>
    <cfRule type="cellIs" priority="9" dxfId="0" operator="equal" stopIfTrue="1">
      <formula>"ZONA DE RIESGO TOLERABLE"</formula>
    </cfRule>
  </conditionalFormatting>
  <dataValidations count="13">
    <dataValidation type="list" allowBlank="1" showInputMessage="1" showErrorMessage="1" sqref="G3:G76">
      <formula1>$F$172:$F$176</formula1>
    </dataValidation>
    <dataValidation allowBlank="1" showInputMessage="1" showErrorMessage="1" promptTitle="CODIGO DEL RIESGO" prompt="Para cada riesgo utilice las siglas del proceso y un numero de 00 a 99" sqref="C2"/>
    <dataValidation allowBlank="1" showInputMessage="1" showErrorMessage="1" promptTitle="RIESGO" prompt="Posible evento que puede entorpecer el las funciones y los objetivos de la entidad" sqref="D2"/>
    <dataValidation allowBlank="1" showInputMessage="1" showErrorMessage="1" promptTitle="OBJETIVO" prompt="Escriba el objetivo del proceso tal como aparece en la caracterización del mismo" sqref="B2"/>
    <dataValidation allowBlank="1" showInputMessage="1" showErrorMessage="1" promptTitle="PROCESO" prompt="Escriba aqui el proceso al que se van a analizar los Riesgos" sqref="A2"/>
    <dataValidation allowBlank="1" showInputMessage="1" showErrorMessage="1" promptTitle="MAGNITUD DEL IMPACTO DEL RIESGO" prompt="05: LEVE&#10;10: MODERADO&#10;20: CATASTROFICO" sqref="K2"/>
    <dataValidation allowBlank="1" showInputMessage="1" showErrorMessage="1" promptTitle="VALOR" prompt="Probabilidad de Ocurrencia&#10;3: ALTA&#10;2: MEDIA&#10;1: BAJA" sqref="I2"/>
    <dataValidation allowBlank="1" showInputMessage="1" showErrorMessage="1" promptTitle="EFECTOS-CONSECUENCIAS" prompt="Consecuencias directas sobre los activos; Consecuencias referentes a la infraestructura de Tecnología de Información; Consecuencias generales que impiden el logro de los objetivos del proceso" sqref="H2"/>
    <dataValidation allowBlank="1" showInputMessage="1" showErrorMessage="1" promptTitle="CAUSAS" prompt="Describa los medios, circunstancias, falencias, etc que permiten la ocurrencia del riesgo" sqref="G2"/>
    <dataValidation type="list" allowBlank="1" showInputMessage="1" showErrorMessage="1" sqref="F3:F76">
      <formula1>"Personas,Desastres Naturales,Errores en los procedimientos,Instalaciones,Materiales,Fallas en la tecnología"</formula1>
    </dataValidation>
    <dataValidation type="list" allowBlank="1" showInputMessage="1" showErrorMessage="1" sqref="I3:I76">
      <formula1>$D$172:$D$174</formula1>
    </dataValidation>
    <dataValidation type="list" allowBlank="1" showInputMessage="1" showErrorMessage="1" sqref="K3:K76">
      <formula1>$E$172:$E$174</formula1>
    </dataValidation>
    <dataValidation type="list" allowBlank="1" showInputMessage="1" showErrorMessage="1" sqref="E3:E76">
      <formula1>$P$172:$P$176</formula1>
    </dataValidation>
  </dataValidations>
  <printOptions/>
  <pageMargins left="0.2362204724409449" right="0.2362204724409449" top="0.7480314960629921" bottom="0.7480314960629921" header="0.31496062992125984" footer="0.31496062992125984"/>
  <pageSetup horizontalDpi="300" verticalDpi="300" orientation="landscape" paperSize="5" r:id="rId2"/>
  <drawing r:id="rId1"/>
</worksheet>
</file>

<file path=xl/worksheets/sheet11.xml><?xml version="1.0" encoding="utf-8"?>
<worksheet xmlns="http://schemas.openxmlformats.org/spreadsheetml/2006/main" xmlns:r="http://schemas.openxmlformats.org/officeDocument/2006/relationships">
  <dimension ref="A1:AB67"/>
  <sheetViews>
    <sheetView zoomScaleSheetLayoutView="100" zoomScalePageLayoutView="0" workbookViewId="0" topLeftCell="A1">
      <selection activeCell="B21" sqref="B21"/>
    </sheetView>
  </sheetViews>
  <sheetFormatPr defaultColWidth="11.421875" defaultRowHeight="13.5"/>
  <cols>
    <col min="1" max="1" width="29.00390625" style="319" customWidth="1"/>
    <col min="2" max="2" width="51.00390625" style="319" customWidth="1"/>
    <col min="3" max="3" width="66.140625" style="319" customWidth="1"/>
    <col min="4" max="28" width="11.421875" style="322" customWidth="1"/>
    <col min="29" max="16384" width="11.421875" style="308" customWidth="1"/>
  </cols>
  <sheetData>
    <row r="1" spans="1:28" ht="17.25" customHeight="1" thickBot="1">
      <c r="A1" s="444"/>
      <c r="B1" s="445" t="s">
        <v>321</v>
      </c>
      <c r="C1" s="445"/>
      <c r="D1" s="308"/>
      <c r="E1" s="308"/>
      <c r="F1" s="308"/>
      <c r="G1" s="308"/>
      <c r="H1" s="308"/>
      <c r="I1" s="308"/>
      <c r="J1" s="308"/>
      <c r="K1" s="308"/>
      <c r="L1" s="308"/>
      <c r="M1" s="308"/>
      <c r="N1" s="308"/>
      <c r="O1" s="308"/>
      <c r="P1" s="308"/>
      <c r="Q1" s="308"/>
      <c r="R1" s="308"/>
      <c r="S1" s="308"/>
      <c r="T1" s="308"/>
      <c r="U1" s="308"/>
      <c r="V1" s="308"/>
      <c r="W1" s="308"/>
      <c r="X1" s="308"/>
      <c r="Y1" s="308"/>
      <c r="Z1" s="308"/>
      <c r="AA1" s="308"/>
      <c r="AB1" s="308"/>
    </row>
    <row r="2" spans="1:28" ht="42" customHeight="1" thickBot="1">
      <c r="A2" s="444"/>
      <c r="B2" s="446" t="s">
        <v>168</v>
      </c>
      <c r="C2" s="446"/>
      <c r="D2" s="308"/>
      <c r="E2" s="308"/>
      <c r="F2" s="308"/>
      <c r="G2" s="308"/>
      <c r="H2" s="308"/>
      <c r="I2" s="308"/>
      <c r="J2" s="308"/>
      <c r="K2" s="308"/>
      <c r="L2" s="308"/>
      <c r="M2" s="308"/>
      <c r="N2" s="308"/>
      <c r="O2" s="308"/>
      <c r="P2" s="308"/>
      <c r="Q2" s="308"/>
      <c r="R2" s="308"/>
      <c r="S2" s="308"/>
      <c r="T2" s="308"/>
      <c r="U2" s="308"/>
      <c r="V2" s="308"/>
      <c r="W2" s="308"/>
      <c r="X2" s="308"/>
      <c r="Y2" s="308"/>
      <c r="Z2" s="308"/>
      <c r="AA2" s="308"/>
      <c r="AB2" s="308"/>
    </row>
    <row r="3" spans="1:28" ht="14.25" thickBot="1">
      <c r="A3" s="309"/>
      <c r="B3" s="310"/>
      <c r="C3" s="310"/>
      <c r="D3" s="308"/>
      <c r="E3" s="308"/>
      <c r="F3" s="308"/>
      <c r="G3" s="308"/>
      <c r="H3" s="308"/>
      <c r="I3" s="308"/>
      <c r="J3" s="308"/>
      <c r="K3" s="308"/>
      <c r="L3" s="308"/>
      <c r="M3" s="308"/>
      <c r="N3" s="308"/>
      <c r="O3" s="308"/>
      <c r="P3" s="308"/>
      <c r="Q3" s="308"/>
      <c r="R3" s="308"/>
      <c r="S3" s="308"/>
      <c r="T3" s="308"/>
      <c r="U3" s="308"/>
      <c r="V3" s="308"/>
      <c r="W3" s="308"/>
      <c r="X3" s="308"/>
      <c r="Y3" s="308"/>
      <c r="Z3" s="308"/>
      <c r="AA3" s="308"/>
      <c r="AB3" s="308"/>
    </row>
    <row r="4" spans="1:28" ht="14.25" thickBot="1">
      <c r="A4" s="311" t="s">
        <v>169</v>
      </c>
      <c r="B4" s="312" t="s">
        <v>170</v>
      </c>
      <c r="C4" s="310"/>
      <c r="D4" s="308"/>
      <c r="E4" s="308"/>
      <c r="F4" s="308"/>
      <c r="G4" s="308"/>
      <c r="H4" s="308"/>
      <c r="I4" s="308"/>
      <c r="J4" s="308"/>
      <c r="K4" s="308"/>
      <c r="L4" s="308"/>
      <c r="M4" s="308"/>
      <c r="N4" s="308"/>
      <c r="O4" s="308"/>
      <c r="P4" s="308"/>
      <c r="Q4" s="308"/>
      <c r="R4" s="308"/>
      <c r="S4" s="308"/>
      <c r="T4" s="308"/>
      <c r="U4" s="308"/>
      <c r="V4" s="308"/>
      <c r="W4" s="308"/>
      <c r="X4" s="308"/>
      <c r="Y4" s="308"/>
      <c r="Z4" s="308"/>
      <c r="AA4" s="308"/>
      <c r="AB4" s="308"/>
    </row>
    <row r="5" spans="1:28" ht="14.25" thickBot="1">
      <c r="A5" s="311" t="s">
        <v>171</v>
      </c>
      <c r="B5" s="312" t="s">
        <v>172</v>
      </c>
      <c r="C5" s="309"/>
      <c r="D5" s="308"/>
      <c r="E5" s="308"/>
      <c r="F5" s="308"/>
      <c r="G5" s="308"/>
      <c r="H5" s="308"/>
      <c r="I5" s="308"/>
      <c r="J5" s="308"/>
      <c r="K5" s="308"/>
      <c r="L5" s="308"/>
      <c r="M5" s="308"/>
      <c r="N5" s="308"/>
      <c r="O5" s="308"/>
      <c r="P5" s="308"/>
      <c r="Q5" s="308"/>
      <c r="R5" s="308"/>
      <c r="S5" s="308"/>
      <c r="T5" s="308"/>
      <c r="U5" s="308"/>
      <c r="V5" s="308"/>
      <c r="W5" s="308"/>
      <c r="X5" s="308"/>
      <c r="Y5" s="308"/>
      <c r="Z5" s="308"/>
      <c r="AA5" s="308"/>
      <c r="AB5" s="308"/>
    </row>
    <row r="6" spans="1:28" ht="14.25" thickBot="1">
      <c r="A6" s="311" t="s">
        <v>173</v>
      </c>
      <c r="B6" s="312" t="s">
        <v>174</v>
      </c>
      <c r="C6" s="309"/>
      <c r="D6" s="308"/>
      <c r="E6" s="308"/>
      <c r="F6" s="308"/>
      <c r="G6" s="308"/>
      <c r="H6" s="308"/>
      <c r="I6" s="308"/>
      <c r="J6" s="308"/>
      <c r="K6" s="308"/>
      <c r="L6" s="308"/>
      <c r="M6" s="308"/>
      <c r="N6" s="308"/>
      <c r="O6" s="308"/>
      <c r="P6" s="308"/>
      <c r="Q6" s="308"/>
      <c r="R6" s="308"/>
      <c r="S6" s="308"/>
      <c r="T6" s="308"/>
      <c r="U6" s="308"/>
      <c r="V6" s="308"/>
      <c r="W6" s="308"/>
      <c r="X6" s="308"/>
      <c r="Y6" s="308"/>
      <c r="Z6" s="308"/>
      <c r="AA6" s="308"/>
      <c r="AB6" s="308"/>
    </row>
    <row r="7" spans="1:28" ht="14.25" thickBot="1">
      <c r="A7" s="313" t="s">
        <v>175</v>
      </c>
      <c r="B7" s="314" t="s">
        <v>176</v>
      </c>
      <c r="C7" s="314" t="s">
        <v>177</v>
      </c>
      <c r="D7" s="308"/>
      <c r="E7" s="308"/>
      <c r="F7" s="308"/>
      <c r="G7" s="308"/>
      <c r="H7" s="308"/>
      <c r="I7" s="308"/>
      <c r="J7" s="308"/>
      <c r="K7" s="308"/>
      <c r="L7" s="308"/>
      <c r="M7" s="308"/>
      <c r="N7" s="308"/>
      <c r="O7" s="308"/>
      <c r="P7" s="308"/>
      <c r="Q7" s="308"/>
      <c r="R7" s="308"/>
      <c r="S7" s="308"/>
      <c r="T7" s="308"/>
      <c r="U7" s="308"/>
      <c r="V7" s="308"/>
      <c r="W7" s="308"/>
      <c r="X7" s="308"/>
      <c r="Y7" s="308"/>
      <c r="Z7" s="308"/>
      <c r="AA7" s="308"/>
      <c r="AB7" s="308"/>
    </row>
    <row r="8" spans="1:28" ht="14.25" thickBot="1">
      <c r="A8" s="315" t="s">
        <v>178</v>
      </c>
      <c r="B8" s="316"/>
      <c r="C8" s="316"/>
      <c r="D8" s="308"/>
      <c r="E8" s="308"/>
      <c r="F8" s="308"/>
      <c r="G8" s="308"/>
      <c r="H8" s="308"/>
      <c r="I8" s="308"/>
      <c r="J8" s="308"/>
      <c r="K8" s="308"/>
      <c r="L8" s="308"/>
      <c r="M8" s="308"/>
      <c r="N8" s="308"/>
      <c r="O8" s="308"/>
      <c r="P8" s="308"/>
      <c r="Q8" s="308"/>
      <c r="R8" s="308"/>
      <c r="S8" s="308"/>
      <c r="T8" s="308"/>
      <c r="U8" s="308"/>
      <c r="V8" s="308"/>
      <c r="W8" s="308"/>
      <c r="X8" s="308"/>
      <c r="Y8" s="308"/>
      <c r="Z8" s="308"/>
      <c r="AA8" s="308"/>
      <c r="AB8" s="308"/>
    </row>
    <row r="9" spans="1:28" ht="14.25" thickBot="1">
      <c r="A9" s="317"/>
      <c r="B9" s="317" t="s">
        <v>511</v>
      </c>
      <c r="C9" s="317" t="s">
        <v>533</v>
      </c>
      <c r="D9" s="308"/>
      <c r="E9" s="308"/>
      <c r="F9" s="308"/>
      <c r="G9" s="308"/>
      <c r="H9" s="308"/>
      <c r="I9" s="308"/>
      <c r="J9" s="308"/>
      <c r="K9" s="308"/>
      <c r="L9" s="308"/>
      <c r="M9" s="308"/>
      <c r="N9" s="308"/>
      <c r="O9" s="308"/>
      <c r="P9" s="308"/>
      <c r="Q9" s="308"/>
      <c r="R9" s="308"/>
      <c r="S9" s="308"/>
      <c r="T9" s="308"/>
      <c r="U9" s="308"/>
      <c r="V9" s="308"/>
      <c r="W9" s="308"/>
      <c r="X9" s="308"/>
      <c r="Y9" s="308"/>
      <c r="Z9" s="308"/>
      <c r="AA9" s="308"/>
      <c r="AB9" s="308"/>
    </row>
    <row r="10" spans="1:28" ht="14.25" thickBot="1">
      <c r="A10" s="317"/>
      <c r="B10" s="317" t="s">
        <v>266</v>
      </c>
      <c r="C10" s="317" t="s">
        <v>268</v>
      </c>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row>
    <row r="11" spans="1:28" ht="14.25" thickBot="1">
      <c r="A11" s="317"/>
      <c r="B11" s="317" t="s">
        <v>534</v>
      </c>
      <c r="C11" s="317" t="s">
        <v>532</v>
      </c>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row>
    <row r="12" spans="1:28" ht="14.25" thickBot="1">
      <c r="A12" s="317"/>
      <c r="B12" s="317" t="s">
        <v>267</v>
      </c>
      <c r="C12" s="317" t="s">
        <v>269</v>
      </c>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row>
    <row r="13" spans="1:28" ht="14.25" thickBot="1">
      <c r="A13" s="315" t="s">
        <v>179</v>
      </c>
      <c r="B13" s="316"/>
      <c r="C13" s="316"/>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row>
    <row r="14" spans="1:28" ht="23.25" thickBot="1">
      <c r="A14" s="318"/>
      <c r="B14" s="317" t="s">
        <v>510</v>
      </c>
      <c r="C14" s="317" t="s">
        <v>270</v>
      </c>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row>
    <row r="15" spans="1:28" ht="23.25" thickBot="1">
      <c r="A15" s="318"/>
      <c r="B15" s="317" t="s">
        <v>273</v>
      </c>
      <c r="C15" s="317" t="s">
        <v>535</v>
      </c>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row>
    <row r="16" spans="1:28" ht="14.25" thickBot="1">
      <c r="A16" s="318"/>
      <c r="C16" s="317" t="s">
        <v>271</v>
      </c>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row>
    <row r="17" spans="1:28" ht="14.25" thickBot="1">
      <c r="A17" s="318"/>
      <c r="B17" s="317"/>
      <c r="C17" s="317" t="s">
        <v>272</v>
      </c>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row>
    <row r="18" spans="1:28" ht="14.25" thickBot="1">
      <c r="A18" s="318"/>
      <c r="B18" s="317"/>
      <c r="C18" s="317" t="s">
        <v>512</v>
      </c>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row>
    <row r="19" spans="1:28" ht="23.25" thickBot="1">
      <c r="A19" s="315" t="s">
        <v>180</v>
      </c>
      <c r="B19" s="316"/>
      <c r="C19" s="316"/>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row>
    <row r="20" spans="1:28" ht="23.25" thickBot="1">
      <c r="A20" s="318"/>
      <c r="B20" s="317" t="s">
        <v>513</v>
      </c>
      <c r="C20" s="317" t="s">
        <v>536</v>
      </c>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row>
    <row r="21" spans="1:28" ht="14.25" thickBot="1">
      <c r="A21" s="318"/>
      <c r="B21" s="317" t="s">
        <v>274</v>
      </c>
      <c r="C21" s="317" t="s">
        <v>276</v>
      </c>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row>
    <row r="22" spans="1:28" ht="23.25" thickBot="1">
      <c r="A22" s="318"/>
      <c r="B22" s="317" t="s">
        <v>275</v>
      </c>
      <c r="C22" s="317" t="s">
        <v>537</v>
      </c>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row>
    <row r="23" spans="1:28" ht="14.25" thickBot="1">
      <c r="A23" s="313" t="s">
        <v>175</v>
      </c>
      <c r="B23" s="314" t="s">
        <v>176</v>
      </c>
      <c r="C23" s="314" t="s">
        <v>177</v>
      </c>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row>
    <row r="24" spans="1:28" ht="14.25" thickBot="1">
      <c r="A24" s="315" t="s">
        <v>181</v>
      </c>
      <c r="B24" s="320"/>
      <c r="C24" s="320"/>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row>
    <row r="25" spans="1:28" ht="14.25" thickBot="1">
      <c r="A25" s="317"/>
      <c r="B25" s="317" t="s">
        <v>277</v>
      </c>
      <c r="C25" s="317" t="s">
        <v>538</v>
      </c>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row>
    <row r="26" spans="1:28" ht="14.25" thickBot="1">
      <c r="A26" s="317"/>
      <c r="B26" s="317" t="s">
        <v>278</v>
      </c>
      <c r="C26" s="317" t="s">
        <v>531</v>
      </c>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row>
    <row r="27" spans="1:28" ht="14.25" thickBot="1">
      <c r="A27" s="315" t="s">
        <v>182</v>
      </c>
      <c r="B27" s="316"/>
      <c r="C27" s="316"/>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row>
    <row r="28" spans="1:28" ht="14.25" thickBot="1">
      <c r="A28" s="318"/>
      <c r="B28" s="317" t="s">
        <v>280</v>
      </c>
      <c r="C28" s="317" t="s">
        <v>279</v>
      </c>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row>
    <row r="29" spans="1:28" ht="14.25" thickBot="1">
      <c r="A29" s="318"/>
      <c r="B29" s="317" t="s">
        <v>530</v>
      </c>
      <c r="C29" s="317" t="s">
        <v>514</v>
      </c>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row>
    <row r="30" spans="1:28" ht="14.25" thickBot="1">
      <c r="A30" s="318"/>
      <c r="B30" s="317" t="s">
        <v>516</v>
      </c>
      <c r="C30" s="317"/>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row>
    <row r="31" spans="1:28" ht="14.25" thickBot="1">
      <c r="A31" s="317"/>
      <c r="B31" s="317" t="s">
        <v>515</v>
      </c>
      <c r="C31" s="317"/>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row>
    <row r="32" spans="1:28" ht="13.5">
      <c r="A32" s="321"/>
      <c r="B32" s="321"/>
      <c r="C32" s="321"/>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row>
    <row r="33" spans="1:28" ht="13.5">
      <c r="A33" s="321"/>
      <c r="B33" s="321"/>
      <c r="C33" s="321"/>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row>
    <row r="34" spans="1:28" ht="13.5">
      <c r="A34" s="321"/>
      <c r="B34" s="321"/>
      <c r="C34" s="321"/>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row>
    <row r="35" spans="1:28" ht="13.5">
      <c r="A35" s="321"/>
      <c r="B35" s="321"/>
      <c r="C35" s="321"/>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row>
    <row r="36" spans="1:28" ht="13.5">
      <c r="A36" s="321"/>
      <c r="B36" s="321"/>
      <c r="C36" s="321"/>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row>
    <row r="37" spans="1:28" ht="13.5">
      <c r="A37" s="321"/>
      <c r="B37" s="321"/>
      <c r="C37" s="321"/>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row>
    <row r="38" spans="1:28" ht="13.5">
      <c r="A38" s="321"/>
      <c r="B38" s="321"/>
      <c r="C38" s="321"/>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row>
    <row r="39" spans="1:28" ht="13.5">
      <c r="A39" s="321"/>
      <c r="B39" s="321"/>
      <c r="C39" s="321"/>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row>
    <row r="40" spans="1:28" ht="13.5">
      <c r="A40" s="321"/>
      <c r="B40" s="321"/>
      <c r="C40" s="321"/>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row>
    <row r="41" spans="1:28" ht="13.5">
      <c r="A41" s="321"/>
      <c r="B41" s="321"/>
      <c r="C41" s="321"/>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row>
    <row r="42" spans="1:28" ht="13.5">
      <c r="A42" s="321"/>
      <c r="B42" s="321"/>
      <c r="C42" s="321"/>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row>
    <row r="43" spans="1:28" ht="13.5">
      <c r="A43" s="321"/>
      <c r="B43" s="321"/>
      <c r="C43" s="321"/>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row>
    <row r="44" spans="1:28" ht="13.5">
      <c r="A44" s="321"/>
      <c r="B44" s="321"/>
      <c r="C44" s="321"/>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row>
    <row r="45" spans="1:28" ht="13.5">
      <c r="A45" s="321"/>
      <c r="B45" s="321"/>
      <c r="C45" s="321"/>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row>
    <row r="46" spans="1:28" ht="13.5">
      <c r="A46" s="321"/>
      <c r="B46" s="321"/>
      <c r="C46" s="321"/>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row>
    <row r="47" spans="1:28" ht="13.5">
      <c r="A47" s="321"/>
      <c r="B47" s="321"/>
      <c r="C47" s="321"/>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row>
    <row r="48" spans="1:28" ht="13.5">
      <c r="A48" s="321"/>
      <c r="B48" s="321"/>
      <c r="C48" s="321"/>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row>
    <row r="49" spans="1:28" ht="13.5">
      <c r="A49" s="321"/>
      <c r="B49" s="321"/>
      <c r="C49" s="321"/>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row>
    <row r="50" spans="1:28" ht="13.5">
      <c r="A50" s="321"/>
      <c r="B50" s="321"/>
      <c r="C50" s="321"/>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row>
    <row r="51" spans="1:28" ht="13.5">
      <c r="A51" s="321"/>
      <c r="B51" s="321"/>
      <c r="C51" s="321"/>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row>
    <row r="52" spans="1:28" ht="13.5">
      <c r="A52" s="321"/>
      <c r="B52" s="321"/>
      <c r="C52" s="321"/>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row>
    <row r="53" spans="1:28" ht="13.5">
      <c r="A53" s="321"/>
      <c r="B53" s="321"/>
      <c r="C53" s="321"/>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row>
    <row r="54" spans="1:28" ht="13.5">
      <c r="A54" s="321"/>
      <c r="B54" s="321"/>
      <c r="C54" s="321"/>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row>
    <row r="55" spans="1:28" ht="13.5">
      <c r="A55" s="321"/>
      <c r="B55" s="321"/>
      <c r="C55" s="321"/>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row>
    <row r="56" spans="1:28" ht="13.5">
      <c r="A56" s="321"/>
      <c r="B56" s="321"/>
      <c r="C56" s="321"/>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row>
    <row r="57" spans="1:28" ht="13.5">
      <c r="A57" s="321"/>
      <c r="B57" s="321"/>
      <c r="C57" s="321"/>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row>
    <row r="58" spans="1:28" ht="13.5">
      <c r="A58" s="321"/>
      <c r="B58" s="321"/>
      <c r="C58" s="321"/>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row>
    <row r="59" spans="1:28" ht="13.5">
      <c r="A59" s="321"/>
      <c r="B59" s="321"/>
      <c r="C59" s="321"/>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row>
    <row r="60" spans="1:28" ht="13.5">
      <c r="A60" s="321"/>
      <c r="B60" s="321"/>
      <c r="C60" s="321"/>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row>
    <row r="61" spans="1:28" ht="13.5">
      <c r="A61" s="321"/>
      <c r="B61" s="321"/>
      <c r="C61" s="321"/>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row>
    <row r="62" spans="1:28" ht="13.5">
      <c r="A62" s="321"/>
      <c r="B62" s="321"/>
      <c r="C62" s="321"/>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row>
    <row r="63" spans="1:28" ht="13.5">
      <c r="A63" s="321"/>
      <c r="B63" s="321"/>
      <c r="C63" s="321"/>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row>
    <row r="64" spans="1:28" ht="13.5">
      <c r="A64" s="321"/>
      <c r="B64" s="321"/>
      <c r="C64" s="321"/>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row>
    <row r="65" spans="1:28" ht="13.5">
      <c r="A65" s="321"/>
      <c r="B65" s="321"/>
      <c r="C65" s="321"/>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row>
    <row r="66" spans="1:28" ht="13.5">
      <c r="A66" s="321"/>
      <c r="B66" s="321"/>
      <c r="C66" s="321"/>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row>
    <row r="67" spans="1:28" ht="13.5">
      <c r="A67" s="321"/>
      <c r="B67" s="321"/>
      <c r="C67" s="321"/>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row>
  </sheetData>
  <sheetProtection/>
  <mergeCells count="3">
    <mergeCell ref="A1:A2"/>
    <mergeCell ref="B1:C1"/>
    <mergeCell ref="B2:C2"/>
  </mergeCells>
  <printOptions/>
  <pageMargins left="0.7086614173228347" right="0.7086614173228347" top="0.7480314960629921" bottom="0.7480314960629921" header="0.31496062992125984" footer="0.31496062992125984"/>
  <pageSetup horizontalDpi="600" verticalDpi="600" orientation="landscape" paperSize="5" r:id="rId2"/>
  <drawing r:id="rId1"/>
</worksheet>
</file>

<file path=xl/worksheets/sheet12.xml><?xml version="1.0" encoding="utf-8"?>
<worksheet xmlns="http://schemas.openxmlformats.org/spreadsheetml/2006/main" xmlns:r="http://schemas.openxmlformats.org/officeDocument/2006/relationships">
  <dimension ref="A1:AM203"/>
  <sheetViews>
    <sheetView tabSelected="1" view="pageBreakPreview" zoomScaleSheetLayoutView="100" zoomScalePageLayoutView="0" workbookViewId="0" topLeftCell="A1">
      <selection activeCell="B4" sqref="B4"/>
    </sheetView>
  </sheetViews>
  <sheetFormatPr defaultColWidth="11.421875" defaultRowHeight="13.5"/>
  <cols>
    <col min="1" max="1" width="17.28125" style="126" customWidth="1"/>
    <col min="2" max="2" width="55.57421875" style="126" customWidth="1"/>
    <col min="3" max="3" width="53.7109375" style="126" customWidth="1"/>
    <col min="4" max="39" width="11.421875" style="140" customWidth="1"/>
  </cols>
  <sheetData>
    <row r="1" spans="1:39" ht="21" customHeight="1" thickBot="1">
      <c r="A1" s="444"/>
      <c r="B1" s="447" t="s">
        <v>322</v>
      </c>
      <c r="C1" s="447"/>
      <c r="D1"/>
      <c r="E1"/>
      <c r="F1"/>
      <c r="G1"/>
      <c r="H1"/>
      <c r="I1"/>
      <c r="J1"/>
      <c r="K1"/>
      <c r="L1"/>
      <c r="M1"/>
      <c r="N1"/>
      <c r="O1"/>
      <c r="P1"/>
      <c r="Q1"/>
      <c r="R1"/>
      <c r="S1"/>
      <c r="T1"/>
      <c r="U1"/>
      <c r="V1"/>
      <c r="W1"/>
      <c r="X1"/>
      <c r="Y1"/>
      <c r="Z1"/>
      <c r="AA1"/>
      <c r="AB1"/>
      <c r="AC1"/>
      <c r="AD1"/>
      <c r="AE1"/>
      <c r="AF1"/>
      <c r="AG1"/>
      <c r="AH1"/>
      <c r="AI1"/>
      <c r="AJ1"/>
      <c r="AK1"/>
      <c r="AL1"/>
      <c r="AM1"/>
    </row>
    <row r="2" spans="1:39" ht="35.25" customHeight="1" thickBot="1">
      <c r="A2" s="444"/>
      <c r="B2" s="446" t="s">
        <v>183</v>
      </c>
      <c r="C2" s="446"/>
      <c r="D2"/>
      <c r="E2"/>
      <c r="F2"/>
      <c r="G2"/>
      <c r="H2"/>
      <c r="I2"/>
      <c r="J2"/>
      <c r="K2"/>
      <c r="L2"/>
      <c r="M2"/>
      <c r="N2"/>
      <c r="O2"/>
      <c r="P2"/>
      <c r="Q2"/>
      <c r="R2"/>
      <c r="S2"/>
      <c r="T2"/>
      <c r="U2"/>
      <c r="V2"/>
      <c r="W2"/>
      <c r="X2"/>
      <c r="Y2"/>
      <c r="Z2"/>
      <c r="AA2"/>
      <c r="AB2"/>
      <c r="AC2"/>
      <c r="AD2"/>
      <c r="AE2"/>
      <c r="AF2"/>
      <c r="AG2"/>
      <c r="AH2"/>
      <c r="AI2"/>
      <c r="AJ2"/>
      <c r="AK2"/>
      <c r="AL2"/>
      <c r="AM2"/>
    </row>
    <row r="3" spans="1:39" ht="14.25" thickBot="1">
      <c r="A3" s="309"/>
      <c r="B3" s="310"/>
      <c r="C3" s="310"/>
      <c r="D3"/>
      <c r="E3"/>
      <c r="F3"/>
      <c r="G3"/>
      <c r="H3"/>
      <c r="I3"/>
      <c r="J3"/>
      <c r="K3"/>
      <c r="L3"/>
      <c r="M3"/>
      <c r="N3"/>
      <c r="O3"/>
      <c r="P3"/>
      <c r="Q3"/>
      <c r="R3"/>
      <c r="S3"/>
      <c r="T3"/>
      <c r="U3"/>
      <c r="V3"/>
      <c r="W3"/>
      <c r="X3"/>
      <c r="Y3"/>
      <c r="Z3"/>
      <c r="AA3"/>
      <c r="AB3"/>
      <c r="AC3"/>
      <c r="AD3"/>
      <c r="AE3"/>
      <c r="AF3"/>
      <c r="AG3"/>
      <c r="AH3"/>
      <c r="AI3"/>
      <c r="AJ3"/>
      <c r="AK3"/>
      <c r="AL3"/>
      <c r="AM3"/>
    </row>
    <row r="4" spans="1:39" ht="14.25" thickBot="1">
      <c r="A4" s="311" t="s">
        <v>169</v>
      </c>
      <c r="B4" s="312" t="s">
        <v>170</v>
      </c>
      <c r="C4" s="310"/>
      <c r="D4"/>
      <c r="E4"/>
      <c r="F4"/>
      <c r="G4"/>
      <c r="H4"/>
      <c r="I4"/>
      <c r="J4"/>
      <c r="K4"/>
      <c r="L4"/>
      <c r="M4"/>
      <c r="N4"/>
      <c r="O4"/>
      <c r="P4"/>
      <c r="Q4"/>
      <c r="R4"/>
      <c r="S4"/>
      <c r="T4"/>
      <c r="U4"/>
      <c r="V4"/>
      <c r="W4"/>
      <c r="X4"/>
      <c r="Y4"/>
      <c r="Z4"/>
      <c r="AA4"/>
      <c r="AB4"/>
      <c r="AC4"/>
      <c r="AD4"/>
      <c r="AE4"/>
      <c r="AF4"/>
      <c r="AG4"/>
      <c r="AH4"/>
      <c r="AI4"/>
      <c r="AJ4"/>
      <c r="AK4"/>
      <c r="AL4"/>
      <c r="AM4"/>
    </row>
    <row r="5" spans="1:39" ht="14.25" thickBot="1">
      <c r="A5" s="311" t="s">
        <v>171</v>
      </c>
      <c r="B5" s="312" t="s">
        <v>172</v>
      </c>
      <c r="C5" s="309"/>
      <c r="D5"/>
      <c r="E5"/>
      <c r="F5"/>
      <c r="G5"/>
      <c r="H5"/>
      <c r="I5"/>
      <c r="J5"/>
      <c r="K5"/>
      <c r="L5"/>
      <c r="M5"/>
      <c r="N5"/>
      <c r="O5"/>
      <c r="P5"/>
      <c r="Q5"/>
      <c r="R5"/>
      <c r="S5"/>
      <c r="T5"/>
      <c r="U5"/>
      <c r="V5"/>
      <c r="W5"/>
      <c r="X5"/>
      <c r="Y5"/>
      <c r="Z5"/>
      <c r="AA5"/>
      <c r="AB5"/>
      <c r="AC5"/>
      <c r="AD5"/>
      <c r="AE5"/>
      <c r="AF5"/>
      <c r="AG5"/>
      <c r="AH5"/>
      <c r="AI5"/>
      <c r="AJ5"/>
      <c r="AK5"/>
      <c r="AL5"/>
      <c r="AM5"/>
    </row>
    <row r="6" spans="1:39" ht="14.25" thickBot="1">
      <c r="A6" s="311" t="s">
        <v>173</v>
      </c>
      <c r="B6" s="312" t="s">
        <v>174</v>
      </c>
      <c r="C6" s="309"/>
      <c r="D6"/>
      <c r="E6"/>
      <c r="F6"/>
      <c r="G6"/>
      <c r="H6"/>
      <c r="I6"/>
      <c r="J6"/>
      <c r="K6"/>
      <c r="L6"/>
      <c r="M6"/>
      <c r="N6"/>
      <c r="O6"/>
      <c r="P6"/>
      <c r="Q6"/>
      <c r="R6"/>
      <c r="S6"/>
      <c r="T6"/>
      <c r="U6"/>
      <c r="V6"/>
      <c r="W6"/>
      <c r="X6"/>
      <c r="Y6"/>
      <c r="Z6"/>
      <c r="AA6"/>
      <c r="AB6"/>
      <c r="AC6"/>
      <c r="AD6"/>
      <c r="AE6"/>
      <c r="AF6"/>
      <c r="AG6"/>
      <c r="AH6"/>
      <c r="AI6"/>
      <c r="AJ6"/>
      <c r="AK6"/>
      <c r="AL6"/>
      <c r="AM6"/>
    </row>
    <row r="7" spans="1:39" ht="14.25" thickBot="1">
      <c r="A7" s="309"/>
      <c r="B7" s="309"/>
      <c r="C7" s="309"/>
      <c r="D7"/>
      <c r="E7"/>
      <c r="F7"/>
      <c r="G7"/>
      <c r="H7"/>
      <c r="I7"/>
      <c r="J7"/>
      <c r="K7"/>
      <c r="L7"/>
      <c r="M7"/>
      <c r="N7"/>
      <c r="O7"/>
      <c r="P7"/>
      <c r="Q7"/>
      <c r="R7"/>
      <c r="S7"/>
      <c r="T7"/>
      <c r="U7"/>
      <c r="V7"/>
      <c r="W7"/>
      <c r="X7"/>
      <c r="Y7"/>
      <c r="Z7"/>
      <c r="AA7"/>
      <c r="AB7"/>
      <c r="AC7"/>
      <c r="AD7"/>
      <c r="AE7"/>
      <c r="AF7"/>
      <c r="AG7"/>
      <c r="AH7"/>
      <c r="AI7"/>
      <c r="AJ7"/>
      <c r="AK7"/>
      <c r="AL7"/>
      <c r="AM7"/>
    </row>
    <row r="8" spans="1:39" ht="14.25" thickBot="1">
      <c r="A8" s="323" t="s">
        <v>539</v>
      </c>
      <c r="B8" s="314" t="s">
        <v>185</v>
      </c>
      <c r="C8" s="314" t="s">
        <v>186</v>
      </c>
      <c r="D8"/>
      <c r="E8"/>
      <c r="F8"/>
      <c r="G8"/>
      <c r="H8"/>
      <c r="I8"/>
      <c r="J8"/>
      <c r="K8"/>
      <c r="L8"/>
      <c r="M8"/>
      <c r="N8"/>
      <c r="O8"/>
      <c r="P8"/>
      <c r="Q8"/>
      <c r="R8"/>
      <c r="S8"/>
      <c r="T8"/>
      <c r="U8"/>
      <c r="V8"/>
      <c r="W8"/>
      <c r="X8"/>
      <c r="Y8"/>
      <c r="Z8"/>
      <c r="AA8"/>
      <c r="AB8"/>
      <c r="AC8"/>
      <c r="AD8"/>
      <c r="AE8"/>
      <c r="AF8"/>
      <c r="AG8"/>
      <c r="AH8"/>
      <c r="AI8"/>
      <c r="AJ8"/>
      <c r="AK8"/>
      <c r="AL8"/>
      <c r="AM8"/>
    </row>
    <row r="9" spans="1:39" ht="14.25" thickBot="1">
      <c r="A9" s="315" t="s">
        <v>187</v>
      </c>
      <c r="B9" s="316"/>
      <c r="C9" s="316"/>
      <c r="D9"/>
      <c r="E9"/>
      <c r="F9"/>
      <c r="G9"/>
      <c r="H9"/>
      <c r="I9"/>
      <c r="J9"/>
      <c r="K9"/>
      <c r="L9"/>
      <c r="M9"/>
      <c r="N9"/>
      <c r="O9"/>
      <c r="P9"/>
      <c r="Q9"/>
      <c r="R9"/>
      <c r="S9"/>
      <c r="T9"/>
      <c r="U9"/>
      <c r="V9"/>
      <c r="W9"/>
      <c r="X9"/>
      <c r="Y9"/>
      <c r="Z9"/>
      <c r="AA9"/>
      <c r="AB9"/>
      <c r="AC9"/>
      <c r="AD9"/>
      <c r="AE9"/>
      <c r="AF9"/>
      <c r="AG9"/>
      <c r="AH9"/>
      <c r="AI9"/>
      <c r="AJ9"/>
      <c r="AK9"/>
      <c r="AL9"/>
      <c r="AM9"/>
    </row>
    <row r="10" spans="1:39" ht="23.25" thickBot="1">
      <c r="A10" s="318"/>
      <c r="B10" s="317" t="s">
        <v>281</v>
      </c>
      <c r="C10" s="317" t="s">
        <v>291</v>
      </c>
      <c r="D10"/>
      <c r="E10"/>
      <c r="F10"/>
      <c r="G10"/>
      <c r="H10"/>
      <c r="I10"/>
      <c r="J10"/>
      <c r="K10"/>
      <c r="L10"/>
      <c r="M10"/>
      <c r="N10"/>
      <c r="O10"/>
      <c r="P10"/>
      <c r="Q10"/>
      <c r="R10"/>
      <c r="S10"/>
      <c r="T10"/>
      <c r="U10"/>
      <c r="V10"/>
      <c r="W10"/>
      <c r="X10"/>
      <c r="Y10"/>
      <c r="Z10"/>
      <c r="AA10"/>
      <c r="AB10"/>
      <c r="AC10"/>
      <c r="AD10"/>
      <c r="AE10"/>
      <c r="AF10"/>
      <c r="AG10"/>
      <c r="AH10"/>
      <c r="AI10"/>
      <c r="AJ10"/>
      <c r="AK10"/>
      <c r="AL10"/>
      <c r="AM10"/>
    </row>
    <row r="11" spans="1:39" ht="14.25" thickBot="1">
      <c r="A11" s="318"/>
      <c r="B11" s="317" t="s">
        <v>289</v>
      </c>
      <c r="C11" s="317" t="s">
        <v>524</v>
      </c>
      <c r="D11"/>
      <c r="E11"/>
      <c r="F11"/>
      <c r="G11"/>
      <c r="H11"/>
      <c r="I11"/>
      <c r="J11"/>
      <c r="K11"/>
      <c r="L11"/>
      <c r="M11"/>
      <c r="N11"/>
      <c r="O11"/>
      <c r="P11"/>
      <c r="Q11"/>
      <c r="R11"/>
      <c r="S11"/>
      <c r="T11"/>
      <c r="U11"/>
      <c r="V11"/>
      <c r="W11"/>
      <c r="X11"/>
      <c r="Y11"/>
      <c r="Z11"/>
      <c r="AA11"/>
      <c r="AB11"/>
      <c r="AC11"/>
      <c r="AD11"/>
      <c r="AE11"/>
      <c r="AF11"/>
      <c r="AG11"/>
      <c r="AH11"/>
      <c r="AI11"/>
      <c r="AJ11"/>
      <c r="AK11"/>
      <c r="AL11"/>
      <c r="AM11"/>
    </row>
    <row r="12" spans="1:39" ht="14.25" thickBot="1">
      <c r="A12" s="318"/>
      <c r="B12" s="317" t="s">
        <v>290</v>
      </c>
      <c r="C12" s="317" t="s">
        <v>523</v>
      </c>
      <c r="D12"/>
      <c r="E12"/>
      <c r="F12"/>
      <c r="G12"/>
      <c r="H12"/>
      <c r="I12"/>
      <c r="J12"/>
      <c r="K12"/>
      <c r="L12"/>
      <c r="M12"/>
      <c r="N12"/>
      <c r="O12"/>
      <c r="P12"/>
      <c r="Q12"/>
      <c r="R12"/>
      <c r="S12"/>
      <c r="T12"/>
      <c r="U12"/>
      <c r="V12"/>
      <c r="W12"/>
      <c r="X12"/>
      <c r="Y12"/>
      <c r="Z12"/>
      <c r="AA12"/>
      <c r="AB12"/>
      <c r="AC12"/>
      <c r="AD12"/>
      <c r="AE12"/>
      <c r="AF12"/>
      <c r="AG12"/>
      <c r="AH12"/>
      <c r="AI12"/>
      <c r="AJ12"/>
      <c r="AK12"/>
      <c r="AL12"/>
      <c r="AM12"/>
    </row>
    <row r="13" spans="1:39" ht="23.25" customHeight="1" thickBot="1">
      <c r="A13" s="318"/>
      <c r="B13" s="317" t="s">
        <v>292</v>
      </c>
      <c r="C13" s="317"/>
      <c r="D13"/>
      <c r="E13"/>
      <c r="F13"/>
      <c r="G13"/>
      <c r="H13"/>
      <c r="I13"/>
      <c r="J13"/>
      <c r="K13"/>
      <c r="L13"/>
      <c r="M13"/>
      <c r="N13"/>
      <c r="O13"/>
      <c r="P13"/>
      <c r="Q13"/>
      <c r="R13"/>
      <c r="S13"/>
      <c r="T13"/>
      <c r="U13"/>
      <c r="V13"/>
      <c r="W13"/>
      <c r="X13"/>
      <c r="Y13"/>
      <c r="Z13"/>
      <c r="AA13"/>
      <c r="AB13"/>
      <c r="AC13"/>
      <c r="AD13"/>
      <c r="AE13"/>
      <c r="AF13"/>
      <c r="AG13"/>
      <c r="AH13"/>
      <c r="AI13"/>
      <c r="AJ13"/>
      <c r="AK13"/>
      <c r="AL13"/>
      <c r="AM13"/>
    </row>
    <row r="14" spans="1:39" ht="14.25" thickBot="1">
      <c r="A14" s="315" t="s">
        <v>188</v>
      </c>
      <c r="B14" s="320"/>
      <c r="C14" s="320"/>
      <c r="D14"/>
      <c r="E14"/>
      <c r="F14"/>
      <c r="G14"/>
      <c r="H14"/>
      <c r="I14"/>
      <c r="J14"/>
      <c r="K14"/>
      <c r="L14"/>
      <c r="M14"/>
      <c r="N14"/>
      <c r="O14"/>
      <c r="P14"/>
      <c r="Q14"/>
      <c r="R14"/>
      <c r="S14"/>
      <c r="T14"/>
      <c r="U14"/>
      <c r="V14"/>
      <c r="W14"/>
      <c r="X14"/>
      <c r="Y14"/>
      <c r="Z14"/>
      <c r="AA14"/>
      <c r="AB14"/>
      <c r="AC14"/>
      <c r="AD14"/>
      <c r="AE14"/>
      <c r="AF14"/>
      <c r="AG14"/>
      <c r="AH14"/>
      <c r="AI14"/>
      <c r="AJ14"/>
      <c r="AK14"/>
      <c r="AL14"/>
      <c r="AM14"/>
    </row>
    <row r="15" spans="1:39" ht="35.25" customHeight="1" thickBot="1">
      <c r="A15" s="318"/>
      <c r="B15" s="317" t="s">
        <v>517</v>
      </c>
      <c r="C15" s="317" t="s">
        <v>294</v>
      </c>
      <c r="D15"/>
      <c r="E15"/>
      <c r="F15"/>
      <c r="G15"/>
      <c r="H15"/>
      <c r="I15"/>
      <c r="J15"/>
      <c r="K15"/>
      <c r="L15"/>
      <c r="M15"/>
      <c r="N15"/>
      <c r="O15"/>
      <c r="P15"/>
      <c r="Q15"/>
      <c r="R15"/>
      <c r="S15"/>
      <c r="T15"/>
      <c r="U15"/>
      <c r="V15"/>
      <c r="W15"/>
      <c r="X15"/>
      <c r="Y15"/>
      <c r="Z15"/>
      <c r="AA15"/>
      <c r="AB15"/>
      <c r="AC15"/>
      <c r="AD15"/>
      <c r="AE15"/>
      <c r="AF15"/>
      <c r="AG15"/>
      <c r="AH15"/>
      <c r="AI15"/>
      <c r="AJ15"/>
      <c r="AK15"/>
      <c r="AL15"/>
      <c r="AM15"/>
    </row>
    <row r="16" spans="1:39" ht="30.75" customHeight="1" thickBot="1">
      <c r="A16" s="318"/>
      <c r="B16" s="317" t="s">
        <v>293</v>
      </c>
      <c r="C16" s="317" t="s">
        <v>525</v>
      </c>
      <c r="D16"/>
      <c r="E16"/>
      <c r="F16"/>
      <c r="G16"/>
      <c r="H16"/>
      <c r="I16"/>
      <c r="J16"/>
      <c r="K16"/>
      <c r="L16"/>
      <c r="M16"/>
      <c r="N16"/>
      <c r="O16"/>
      <c r="P16"/>
      <c r="Q16"/>
      <c r="R16"/>
      <c r="S16"/>
      <c r="T16"/>
      <c r="U16"/>
      <c r="V16"/>
      <c r="W16"/>
      <c r="X16"/>
      <c r="Y16"/>
      <c r="Z16"/>
      <c r="AA16"/>
      <c r="AB16"/>
      <c r="AC16"/>
      <c r="AD16"/>
      <c r="AE16"/>
      <c r="AF16"/>
      <c r="AG16"/>
      <c r="AH16"/>
      <c r="AI16"/>
      <c r="AJ16"/>
      <c r="AK16"/>
      <c r="AL16"/>
      <c r="AM16"/>
    </row>
    <row r="17" spans="1:39" ht="34.5" customHeight="1" thickBot="1">
      <c r="A17" s="318"/>
      <c r="B17" s="317" t="s">
        <v>518</v>
      </c>
      <c r="C17" s="317"/>
      <c r="D17"/>
      <c r="E17"/>
      <c r="F17"/>
      <c r="G17"/>
      <c r="H17"/>
      <c r="I17"/>
      <c r="J17"/>
      <c r="K17"/>
      <c r="L17"/>
      <c r="M17"/>
      <c r="N17"/>
      <c r="O17"/>
      <c r="P17"/>
      <c r="Q17"/>
      <c r="R17"/>
      <c r="S17"/>
      <c r="T17"/>
      <c r="U17"/>
      <c r="V17"/>
      <c r="W17"/>
      <c r="X17"/>
      <c r="Y17"/>
      <c r="Z17"/>
      <c r="AA17"/>
      <c r="AB17"/>
      <c r="AC17"/>
      <c r="AD17"/>
      <c r="AE17"/>
      <c r="AF17"/>
      <c r="AG17"/>
      <c r="AH17"/>
      <c r="AI17"/>
      <c r="AJ17"/>
      <c r="AK17"/>
      <c r="AL17"/>
      <c r="AM17"/>
    </row>
    <row r="18" spans="1:39" ht="14.25" thickBot="1">
      <c r="A18" s="315" t="s">
        <v>189</v>
      </c>
      <c r="B18" s="320"/>
      <c r="C18" s="320"/>
      <c r="D18"/>
      <c r="E18"/>
      <c r="F18"/>
      <c r="G18"/>
      <c r="H18"/>
      <c r="I18"/>
      <c r="J18"/>
      <c r="K18"/>
      <c r="L18"/>
      <c r="M18"/>
      <c r="N18"/>
      <c r="O18"/>
      <c r="P18"/>
      <c r="Q18"/>
      <c r="R18"/>
      <c r="S18"/>
      <c r="T18"/>
      <c r="U18"/>
      <c r="V18"/>
      <c r="W18"/>
      <c r="X18"/>
      <c r="Y18"/>
      <c r="Z18"/>
      <c r="AA18"/>
      <c r="AB18"/>
      <c r="AC18"/>
      <c r="AD18"/>
      <c r="AE18"/>
      <c r="AF18"/>
      <c r="AG18"/>
      <c r="AH18"/>
      <c r="AI18"/>
      <c r="AJ18"/>
      <c r="AK18"/>
      <c r="AL18"/>
      <c r="AM18"/>
    </row>
    <row r="19" spans="1:39" ht="23.25" thickBot="1">
      <c r="A19" s="317"/>
      <c r="B19" s="317" t="s">
        <v>295</v>
      </c>
      <c r="C19" s="317" t="s">
        <v>526</v>
      </c>
      <c r="D19"/>
      <c r="E19"/>
      <c r="F19"/>
      <c r="G19"/>
      <c r="H19"/>
      <c r="I19"/>
      <c r="J19"/>
      <c r="K19"/>
      <c r="L19"/>
      <c r="M19"/>
      <c r="N19"/>
      <c r="O19"/>
      <c r="P19"/>
      <c r="Q19"/>
      <c r="R19"/>
      <c r="S19"/>
      <c r="T19"/>
      <c r="U19"/>
      <c r="V19"/>
      <c r="W19"/>
      <c r="X19"/>
      <c r="Y19"/>
      <c r="Z19"/>
      <c r="AA19"/>
      <c r="AB19"/>
      <c r="AC19"/>
      <c r="AD19"/>
      <c r="AE19"/>
      <c r="AF19"/>
      <c r="AG19"/>
      <c r="AH19"/>
      <c r="AI19"/>
      <c r="AJ19"/>
      <c r="AK19"/>
      <c r="AL19"/>
      <c r="AM19"/>
    </row>
    <row r="20" spans="1:39" ht="14.25" thickBot="1">
      <c r="A20" s="318"/>
      <c r="B20" s="317"/>
      <c r="C20" s="317" t="s">
        <v>519</v>
      </c>
      <c r="D20"/>
      <c r="E20"/>
      <c r="F20"/>
      <c r="G20"/>
      <c r="H20"/>
      <c r="I20"/>
      <c r="J20"/>
      <c r="K20"/>
      <c r="L20"/>
      <c r="M20"/>
      <c r="N20"/>
      <c r="O20"/>
      <c r="P20"/>
      <c r="Q20"/>
      <c r="R20"/>
      <c r="S20"/>
      <c r="T20"/>
      <c r="U20"/>
      <c r="V20"/>
      <c r="W20"/>
      <c r="X20"/>
      <c r="Y20"/>
      <c r="Z20"/>
      <c r="AA20"/>
      <c r="AB20"/>
      <c r="AC20"/>
      <c r="AD20"/>
      <c r="AE20"/>
      <c r="AF20"/>
      <c r="AG20"/>
      <c r="AH20"/>
      <c r="AI20"/>
      <c r="AJ20"/>
      <c r="AK20"/>
      <c r="AL20"/>
      <c r="AM20"/>
    </row>
    <row r="21" spans="1:39" ht="23.25" thickBot="1">
      <c r="A21" s="318"/>
      <c r="B21" s="317"/>
      <c r="C21" s="317" t="s">
        <v>323</v>
      </c>
      <c r="D21"/>
      <c r="E21"/>
      <c r="F21"/>
      <c r="G21"/>
      <c r="H21"/>
      <c r="I21"/>
      <c r="J21"/>
      <c r="K21"/>
      <c r="L21"/>
      <c r="M21"/>
      <c r="N21"/>
      <c r="O21"/>
      <c r="P21"/>
      <c r="Q21"/>
      <c r="R21"/>
      <c r="S21"/>
      <c r="T21"/>
      <c r="U21"/>
      <c r="V21"/>
      <c r="W21"/>
      <c r="X21"/>
      <c r="Y21"/>
      <c r="Z21"/>
      <c r="AA21"/>
      <c r="AB21"/>
      <c r="AC21"/>
      <c r="AD21"/>
      <c r="AE21"/>
      <c r="AF21"/>
      <c r="AG21"/>
      <c r="AH21"/>
      <c r="AI21"/>
      <c r="AJ21"/>
      <c r="AK21"/>
      <c r="AL21"/>
      <c r="AM21"/>
    </row>
    <row r="22" spans="1:39" ht="14.25" thickBot="1">
      <c r="A22" s="323" t="s">
        <v>539</v>
      </c>
      <c r="B22" s="314" t="s">
        <v>185</v>
      </c>
      <c r="C22" s="314" t="s">
        <v>186</v>
      </c>
      <c r="D22"/>
      <c r="E22"/>
      <c r="F22"/>
      <c r="G22"/>
      <c r="H22"/>
      <c r="I22"/>
      <c r="J22"/>
      <c r="K22"/>
      <c r="L22"/>
      <c r="M22"/>
      <c r="N22"/>
      <c r="O22"/>
      <c r="P22"/>
      <c r="Q22"/>
      <c r="R22"/>
      <c r="S22"/>
      <c r="T22"/>
      <c r="U22"/>
      <c r="V22"/>
      <c r="W22"/>
      <c r="X22"/>
      <c r="Y22"/>
      <c r="Z22"/>
      <c r="AA22"/>
      <c r="AB22"/>
      <c r="AC22"/>
      <c r="AD22"/>
      <c r="AE22"/>
      <c r="AF22"/>
      <c r="AG22"/>
      <c r="AH22"/>
      <c r="AI22"/>
      <c r="AJ22"/>
      <c r="AK22"/>
      <c r="AL22"/>
      <c r="AM22"/>
    </row>
    <row r="23" spans="1:39" ht="14.25" thickBot="1">
      <c r="A23" s="318"/>
      <c r="B23" s="317"/>
      <c r="C23" s="317"/>
      <c r="D23"/>
      <c r="E23"/>
      <c r="F23"/>
      <c r="G23"/>
      <c r="H23"/>
      <c r="I23"/>
      <c r="J23"/>
      <c r="K23"/>
      <c r="L23"/>
      <c r="M23"/>
      <c r="N23"/>
      <c r="O23"/>
      <c r="P23"/>
      <c r="Q23"/>
      <c r="R23"/>
      <c r="S23"/>
      <c r="T23"/>
      <c r="U23"/>
      <c r="V23"/>
      <c r="W23"/>
      <c r="X23"/>
      <c r="Y23"/>
      <c r="Z23"/>
      <c r="AA23"/>
      <c r="AB23"/>
      <c r="AC23"/>
      <c r="AD23"/>
      <c r="AE23"/>
      <c r="AF23"/>
      <c r="AG23"/>
      <c r="AH23"/>
      <c r="AI23"/>
      <c r="AJ23"/>
      <c r="AK23"/>
      <c r="AL23"/>
      <c r="AM23"/>
    </row>
    <row r="24" spans="1:39" ht="14.25" thickBot="1">
      <c r="A24" s="315" t="s">
        <v>190</v>
      </c>
      <c r="B24" s="320"/>
      <c r="C24" s="320"/>
      <c r="D24"/>
      <c r="E24"/>
      <c r="F24"/>
      <c r="G24"/>
      <c r="H24"/>
      <c r="I24"/>
      <c r="J24"/>
      <c r="K24"/>
      <c r="L24"/>
      <c r="M24"/>
      <c r="N24"/>
      <c r="O24"/>
      <c r="P24"/>
      <c r="Q24"/>
      <c r="R24"/>
      <c r="S24"/>
      <c r="T24"/>
      <c r="U24"/>
      <c r="V24"/>
      <c r="W24"/>
      <c r="X24"/>
      <c r="Y24"/>
      <c r="Z24"/>
      <c r="AA24"/>
      <c r="AB24"/>
      <c r="AC24"/>
      <c r="AD24"/>
      <c r="AE24"/>
      <c r="AF24"/>
      <c r="AG24"/>
      <c r="AH24"/>
      <c r="AI24"/>
      <c r="AJ24"/>
      <c r="AK24"/>
      <c r="AL24"/>
      <c r="AM24"/>
    </row>
    <row r="25" spans="1:39" ht="23.25" thickBot="1">
      <c r="A25" s="318"/>
      <c r="B25" s="317" t="s">
        <v>520</v>
      </c>
      <c r="C25" s="317" t="s">
        <v>527</v>
      </c>
      <c r="D25"/>
      <c r="E25"/>
      <c r="F25"/>
      <c r="G25"/>
      <c r="H25"/>
      <c r="I25"/>
      <c r="J25"/>
      <c r="K25"/>
      <c r="L25"/>
      <c r="M25"/>
      <c r="N25"/>
      <c r="O25"/>
      <c r="P25"/>
      <c r="Q25"/>
      <c r="R25"/>
      <c r="S25"/>
      <c r="T25"/>
      <c r="U25"/>
      <c r="V25"/>
      <c r="W25"/>
      <c r="X25"/>
      <c r="Y25"/>
      <c r="Z25"/>
      <c r="AA25"/>
      <c r="AB25"/>
      <c r="AC25"/>
      <c r="AD25"/>
      <c r="AE25"/>
      <c r="AF25"/>
      <c r="AG25"/>
      <c r="AH25"/>
      <c r="AI25"/>
      <c r="AJ25"/>
      <c r="AK25"/>
      <c r="AL25"/>
      <c r="AM25"/>
    </row>
    <row r="26" spans="1:39" ht="23.25" thickBot="1">
      <c r="A26" s="318"/>
      <c r="B26" s="317" t="s">
        <v>296</v>
      </c>
      <c r="C26" s="317" t="s">
        <v>521</v>
      </c>
      <c r="D26"/>
      <c r="E26"/>
      <c r="F26"/>
      <c r="G26"/>
      <c r="H26"/>
      <c r="I26"/>
      <c r="J26"/>
      <c r="K26"/>
      <c r="L26"/>
      <c r="M26"/>
      <c r="N26"/>
      <c r="O26"/>
      <c r="P26"/>
      <c r="Q26"/>
      <c r="R26"/>
      <c r="S26"/>
      <c r="T26"/>
      <c r="U26"/>
      <c r="V26"/>
      <c r="W26"/>
      <c r="X26"/>
      <c r="Y26"/>
      <c r="Z26"/>
      <c r="AA26"/>
      <c r="AB26"/>
      <c r="AC26"/>
      <c r="AD26"/>
      <c r="AE26"/>
      <c r="AF26"/>
      <c r="AG26"/>
      <c r="AH26"/>
      <c r="AI26"/>
      <c r="AJ26"/>
      <c r="AK26"/>
      <c r="AL26"/>
      <c r="AM26"/>
    </row>
    <row r="27" spans="1:39" ht="23.25" thickBot="1">
      <c r="A27" s="318"/>
      <c r="B27" s="317" t="s">
        <v>522</v>
      </c>
      <c r="C27" s="317"/>
      <c r="D27"/>
      <c r="E27"/>
      <c r="F27"/>
      <c r="G27"/>
      <c r="H27"/>
      <c r="I27"/>
      <c r="J27"/>
      <c r="K27"/>
      <c r="L27"/>
      <c r="M27"/>
      <c r="N27"/>
      <c r="O27"/>
      <c r="P27"/>
      <c r="Q27"/>
      <c r="R27"/>
      <c r="S27"/>
      <c r="T27"/>
      <c r="U27"/>
      <c r="V27"/>
      <c r="W27"/>
      <c r="X27"/>
      <c r="Y27"/>
      <c r="Z27"/>
      <c r="AA27"/>
      <c r="AB27"/>
      <c r="AC27"/>
      <c r="AD27"/>
      <c r="AE27"/>
      <c r="AF27"/>
      <c r="AG27"/>
      <c r="AH27"/>
      <c r="AI27"/>
      <c r="AJ27"/>
      <c r="AK27"/>
      <c r="AL27"/>
      <c r="AM27"/>
    </row>
    <row r="28" spans="1:39" ht="14.25" thickBot="1">
      <c r="A28" s="318"/>
      <c r="B28" s="317"/>
      <c r="C28" s="317"/>
      <c r="D28"/>
      <c r="E28"/>
      <c r="F28"/>
      <c r="G28"/>
      <c r="H28"/>
      <c r="I28"/>
      <c r="J28"/>
      <c r="K28"/>
      <c r="L28"/>
      <c r="M28"/>
      <c r="N28"/>
      <c r="O28"/>
      <c r="P28"/>
      <c r="Q28"/>
      <c r="R28"/>
      <c r="S28"/>
      <c r="T28"/>
      <c r="U28"/>
      <c r="V28"/>
      <c r="W28"/>
      <c r="X28"/>
      <c r="Y28"/>
      <c r="Z28"/>
      <c r="AA28"/>
      <c r="AB28"/>
      <c r="AC28"/>
      <c r="AD28"/>
      <c r="AE28"/>
      <c r="AF28"/>
      <c r="AG28"/>
      <c r="AH28"/>
      <c r="AI28"/>
      <c r="AJ28"/>
      <c r="AK28"/>
      <c r="AL28"/>
      <c r="AM28"/>
    </row>
    <row r="29" spans="1:39" ht="14.25" thickBot="1">
      <c r="A29" s="315" t="s">
        <v>191</v>
      </c>
      <c r="B29" s="320"/>
      <c r="C29" s="320"/>
      <c r="D29"/>
      <c r="E29"/>
      <c r="F29"/>
      <c r="G29"/>
      <c r="H29"/>
      <c r="I29"/>
      <c r="J29"/>
      <c r="K29"/>
      <c r="L29"/>
      <c r="M29"/>
      <c r="N29"/>
      <c r="O29"/>
      <c r="P29"/>
      <c r="Q29"/>
      <c r="R29"/>
      <c r="S29"/>
      <c r="T29"/>
      <c r="U29"/>
      <c r="V29"/>
      <c r="W29"/>
      <c r="X29"/>
      <c r="Y29"/>
      <c r="Z29"/>
      <c r="AA29"/>
      <c r="AB29"/>
      <c r="AC29"/>
      <c r="AD29"/>
      <c r="AE29"/>
      <c r="AF29"/>
      <c r="AG29"/>
      <c r="AH29"/>
      <c r="AI29"/>
      <c r="AJ29"/>
      <c r="AK29"/>
      <c r="AL29"/>
      <c r="AM29"/>
    </row>
    <row r="30" spans="1:39" ht="58.5" customHeight="1" thickBot="1">
      <c r="A30" s="318"/>
      <c r="B30" s="317" t="s">
        <v>529</v>
      </c>
      <c r="C30" s="317" t="s">
        <v>528</v>
      </c>
      <c r="D30"/>
      <c r="E30"/>
      <c r="F30"/>
      <c r="G30"/>
      <c r="H30"/>
      <c r="I30"/>
      <c r="J30"/>
      <c r="K30"/>
      <c r="L30"/>
      <c r="M30"/>
      <c r="N30"/>
      <c r="O30"/>
      <c r="P30"/>
      <c r="Q30"/>
      <c r="R30"/>
      <c r="S30"/>
      <c r="T30"/>
      <c r="U30"/>
      <c r="V30"/>
      <c r="W30"/>
      <c r="X30"/>
      <c r="Y30"/>
      <c r="Z30"/>
      <c r="AA30"/>
      <c r="AB30"/>
      <c r="AC30"/>
      <c r="AD30"/>
      <c r="AE30"/>
      <c r="AF30"/>
      <c r="AG30"/>
      <c r="AH30"/>
      <c r="AI30"/>
      <c r="AJ30"/>
      <c r="AK30"/>
      <c r="AL30"/>
      <c r="AM30"/>
    </row>
    <row r="31" spans="1:39" ht="14.25" thickBot="1">
      <c r="A31" s="315" t="s">
        <v>192</v>
      </c>
      <c r="B31" s="320"/>
      <c r="C31" s="320"/>
      <c r="D31"/>
      <c r="E31"/>
      <c r="F31"/>
      <c r="G31"/>
      <c r="H31"/>
      <c r="I31"/>
      <c r="J31"/>
      <c r="K31"/>
      <c r="L31"/>
      <c r="M31"/>
      <c r="N31"/>
      <c r="O31"/>
      <c r="P31"/>
      <c r="Q31"/>
      <c r="R31"/>
      <c r="S31"/>
      <c r="T31"/>
      <c r="U31"/>
      <c r="V31"/>
      <c r="W31"/>
      <c r="X31"/>
      <c r="Y31"/>
      <c r="Z31"/>
      <c r="AA31"/>
      <c r="AB31"/>
      <c r="AC31"/>
      <c r="AD31"/>
      <c r="AE31"/>
      <c r="AF31"/>
      <c r="AG31"/>
      <c r="AH31"/>
      <c r="AI31"/>
      <c r="AJ31"/>
      <c r="AK31"/>
      <c r="AL31"/>
      <c r="AM31"/>
    </row>
    <row r="32" spans="1:39" ht="23.25" thickBot="1">
      <c r="A32" s="317"/>
      <c r="B32" s="317" t="s">
        <v>297</v>
      </c>
      <c r="C32" s="317" t="s">
        <v>299</v>
      </c>
      <c r="D32"/>
      <c r="E32"/>
      <c r="F32"/>
      <c r="G32"/>
      <c r="H32"/>
      <c r="I32"/>
      <c r="J32"/>
      <c r="K32"/>
      <c r="L32"/>
      <c r="M32"/>
      <c r="N32"/>
      <c r="O32"/>
      <c r="P32"/>
      <c r="Q32"/>
      <c r="R32"/>
      <c r="S32"/>
      <c r="T32"/>
      <c r="U32"/>
      <c r="V32"/>
      <c r="W32"/>
      <c r="X32"/>
      <c r="Y32"/>
      <c r="Z32"/>
      <c r="AA32"/>
      <c r="AB32"/>
      <c r="AC32"/>
      <c r="AD32"/>
      <c r="AE32"/>
      <c r="AF32"/>
      <c r="AG32"/>
      <c r="AH32"/>
      <c r="AI32"/>
      <c r="AJ32"/>
      <c r="AK32"/>
      <c r="AL32"/>
      <c r="AM32"/>
    </row>
    <row r="33" spans="1:39" ht="14.25" thickBot="1">
      <c r="A33" s="317"/>
      <c r="B33" s="317" t="s">
        <v>298</v>
      </c>
      <c r="C33" s="317"/>
      <c r="D33"/>
      <c r="E33"/>
      <c r="F33"/>
      <c r="G33"/>
      <c r="H33"/>
      <c r="I33"/>
      <c r="J33"/>
      <c r="K33"/>
      <c r="L33"/>
      <c r="M33"/>
      <c r="N33"/>
      <c r="O33"/>
      <c r="P33"/>
      <c r="Q33"/>
      <c r="R33"/>
      <c r="S33"/>
      <c r="T33"/>
      <c r="U33"/>
      <c r="V33"/>
      <c r="W33"/>
      <c r="X33"/>
      <c r="Y33"/>
      <c r="Z33"/>
      <c r="AA33"/>
      <c r="AB33"/>
      <c r="AC33"/>
      <c r="AD33"/>
      <c r="AE33"/>
      <c r="AF33"/>
      <c r="AG33"/>
      <c r="AH33"/>
      <c r="AI33"/>
      <c r="AJ33"/>
      <c r="AK33"/>
      <c r="AL33"/>
      <c r="AM33"/>
    </row>
    <row r="34" spans="1:39" ht="13.5">
      <c r="A34" s="141"/>
      <c r="B34" s="141"/>
      <c r="C34" s="141"/>
      <c r="D34"/>
      <c r="E34"/>
      <c r="F34"/>
      <c r="G34"/>
      <c r="H34"/>
      <c r="I34"/>
      <c r="J34"/>
      <c r="K34"/>
      <c r="L34"/>
      <c r="M34"/>
      <c r="N34"/>
      <c r="O34"/>
      <c r="P34"/>
      <c r="Q34"/>
      <c r="R34"/>
      <c r="S34"/>
      <c r="T34"/>
      <c r="U34"/>
      <c r="V34"/>
      <c r="W34"/>
      <c r="X34"/>
      <c r="Y34"/>
      <c r="Z34"/>
      <c r="AA34"/>
      <c r="AB34"/>
      <c r="AC34"/>
      <c r="AD34"/>
      <c r="AE34"/>
      <c r="AF34"/>
      <c r="AG34"/>
      <c r="AH34"/>
      <c r="AI34"/>
      <c r="AJ34"/>
      <c r="AK34"/>
      <c r="AL34"/>
      <c r="AM34"/>
    </row>
    <row r="35" spans="1:39" ht="13.5">
      <c r="A35" s="141"/>
      <c r="B35" s="141"/>
      <c r="C35" s="141"/>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3.5">
      <c r="A36" s="141"/>
      <c r="B36" s="141"/>
      <c r="C36" s="141"/>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ht="13.5">
      <c r="A37" s="141"/>
      <c r="B37" s="141"/>
      <c r="C37" s="141"/>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ht="13.5">
      <c r="A38" s="141"/>
      <c r="B38" s="141"/>
      <c r="C38" s="141"/>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ht="13.5">
      <c r="A39" s="141"/>
      <c r="B39" s="141"/>
      <c r="C39" s="141"/>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ht="13.5">
      <c r="A40" s="141"/>
      <c r="B40" s="141"/>
      <c r="C40" s="141"/>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ht="13.5">
      <c r="A41" s="141"/>
      <c r="B41" s="141"/>
      <c r="C41" s="1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ht="13.5">
      <c r="A42" s="141"/>
      <c r="B42" s="141"/>
      <c r="C42" s="141"/>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ht="13.5">
      <c r="A43" s="141"/>
      <c r="B43" s="141"/>
      <c r="C43" s="141"/>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ht="13.5">
      <c r="A44" s="141"/>
      <c r="B44" s="141"/>
      <c r="C44" s="141"/>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ht="13.5">
      <c r="A45" s="141"/>
      <c r="B45" s="141"/>
      <c r="C45" s="141"/>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ht="13.5">
      <c r="A46" s="141"/>
      <c r="B46" s="141"/>
      <c r="C46" s="141"/>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ht="13.5">
      <c r="A47" s="141"/>
      <c r="B47" s="141"/>
      <c r="C47" s="141"/>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ht="13.5">
      <c r="A48" s="141"/>
      <c r="B48" s="141"/>
      <c r="C48" s="141"/>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ht="13.5">
      <c r="A49" s="141"/>
      <c r="B49" s="141"/>
      <c r="C49" s="141"/>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ht="13.5">
      <c r="A50" s="141"/>
      <c r="B50" s="141"/>
      <c r="C50" s="141"/>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ht="13.5">
      <c r="A51" s="141"/>
      <c r="B51" s="141"/>
      <c r="C51" s="14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ht="13.5">
      <c r="A52" s="141"/>
      <c r="B52" s="141"/>
      <c r="C52" s="141"/>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ht="13.5">
      <c r="A53" s="141"/>
      <c r="B53" s="141"/>
      <c r="C53" s="141"/>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ht="13.5">
      <c r="A54" s="141"/>
      <c r="B54" s="141"/>
      <c r="C54" s="141"/>
      <c r="D54"/>
      <c r="E54"/>
      <c r="F54"/>
      <c r="G54"/>
      <c r="H54"/>
      <c r="I54"/>
      <c r="J54"/>
      <c r="K54"/>
      <c r="L54"/>
      <c r="M54"/>
      <c r="N54"/>
      <c r="O54"/>
      <c r="P54"/>
      <c r="Q54"/>
      <c r="R54"/>
      <c r="S54"/>
      <c r="T54"/>
      <c r="U54"/>
      <c r="V54"/>
      <c r="W54"/>
      <c r="X54"/>
      <c r="Y54"/>
      <c r="Z54"/>
      <c r="AA54"/>
      <c r="AB54"/>
      <c r="AC54"/>
      <c r="AD54"/>
      <c r="AE54"/>
      <c r="AF54"/>
      <c r="AG54"/>
      <c r="AH54"/>
      <c r="AI54"/>
      <c r="AJ54"/>
      <c r="AK54"/>
      <c r="AL54"/>
      <c r="AM54"/>
    </row>
    <row r="55" spans="1:39" ht="13.5">
      <c r="A55" s="141"/>
      <c r="B55" s="141"/>
      <c r="C55" s="141"/>
      <c r="D55"/>
      <c r="E55"/>
      <c r="F55"/>
      <c r="G55"/>
      <c r="H55"/>
      <c r="I55"/>
      <c r="J55"/>
      <c r="K55"/>
      <c r="L55"/>
      <c r="M55"/>
      <c r="N55"/>
      <c r="O55"/>
      <c r="P55"/>
      <c r="Q55"/>
      <c r="R55"/>
      <c r="S55"/>
      <c r="T55"/>
      <c r="U55"/>
      <c r="V55"/>
      <c r="W55"/>
      <c r="X55"/>
      <c r="Y55"/>
      <c r="Z55"/>
      <c r="AA55"/>
      <c r="AB55"/>
      <c r="AC55"/>
      <c r="AD55"/>
      <c r="AE55"/>
      <c r="AF55"/>
      <c r="AG55"/>
      <c r="AH55"/>
      <c r="AI55"/>
      <c r="AJ55"/>
      <c r="AK55"/>
      <c r="AL55"/>
      <c r="AM55"/>
    </row>
    <row r="56" spans="1:39" ht="13.5">
      <c r="A56" s="141"/>
      <c r="B56" s="141"/>
      <c r="C56" s="141"/>
      <c r="D56"/>
      <c r="E56"/>
      <c r="F56"/>
      <c r="G56"/>
      <c r="H56"/>
      <c r="I56"/>
      <c r="J56"/>
      <c r="K56"/>
      <c r="L56"/>
      <c r="M56"/>
      <c r="N56"/>
      <c r="O56"/>
      <c r="P56"/>
      <c r="Q56"/>
      <c r="R56"/>
      <c r="S56"/>
      <c r="T56"/>
      <c r="U56"/>
      <c r="V56"/>
      <c r="W56"/>
      <c r="X56"/>
      <c r="Y56"/>
      <c r="Z56"/>
      <c r="AA56"/>
      <c r="AB56"/>
      <c r="AC56"/>
      <c r="AD56"/>
      <c r="AE56"/>
      <c r="AF56"/>
      <c r="AG56"/>
      <c r="AH56"/>
      <c r="AI56"/>
      <c r="AJ56"/>
      <c r="AK56"/>
      <c r="AL56"/>
      <c r="AM56"/>
    </row>
    <row r="57" spans="1:39" ht="13.5">
      <c r="A57" s="141"/>
      <c r="B57" s="141"/>
      <c r="C57" s="141"/>
      <c r="D57"/>
      <c r="E57"/>
      <c r="F57"/>
      <c r="G57"/>
      <c r="H57"/>
      <c r="I57"/>
      <c r="J57"/>
      <c r="K57"/>
      <c r="L57"/>
      <c r="M57"/>
      <c r="N57"/>
      <c r="O57"/>
      <c r="P57"/>
      <c r="Q57"/>
      <c r="R57"/>
      <c r="S57"/>
      <c r="T57"/>
      <c r="U57"/>
      <c r="V57"/>
      <c r="W57"/>
      <c r="X57"/>
      <c r="Y57"/>
      <c r="Z57"/>
      <c r="AA57"/>
      <c r="AB57"/>
      <c r="AC57"/>
      <c r="AD57"/>
      <c r="AE57"/>
      <c r="AF57"/>
      <c r="AG57"/>
      <c r="AH57"/>
      <c r="AI57"/>
      <c r="AJ57"/>
      <c r="AK57"/>
      <c r="AL57"/>
      <c r="AM57"/>
    </row>
    <row r="58" spans="1:39" ht="13.5">
      <c r="A58" s="141"/>
      <c r="B58" s="141"/>
      <c r="C58" s="141"/>
      <c r="D58"/>
      <c r="E58"/>
      <c r="F58"/>
      <c r="G58"/>
      <c r="H58"/>
      <c r="I58"/>
      <c r="J58"/>
      <c r="K58"/>
      <c r="L58"/>
      <c r="M58"/>
      <c r="N58"/>
      <c r="O58"/>
      <c r="P58"/>
      <c r="Q58"/>
      <c r="R58"/>
      <c r="S58"/>
      <c r="T58"/>
      <c r="U58"/>
      <c r="V58"/>
      <c r="W58"/>
      <c r="X58"/>
      <c r="Y58"/>
      <c r="Z58"/>
      <c r="AA58"/>
      <c r="AB58"/>
      <c r="AC58"/>
      <c r="AD58"/>
      <c r="AE58"/>
      <c r="AF58"/>
      <c r="AG58"/>
      <c r="AH58"/>
      <c r="AI58"/>
      <c r="AJ58"/>
      <c r="AK58"/>
      <c r="AL58"/>
      <c r="AM58"/>
    </row>
    <row r="59" spans="1:39" ht="13.5">
      <c r="A59" s="141"/>
      <c r="B59" s="141"/>
      <c r="C59" s="141"/>
      <c r="D59"/>
      <c r="E59"/>
      <c r="F59"/>
      <c r="G59"/>
      <c r="H59"/>
      <c r="I59"/>
      <c r="J59"/>
      <c r="K59"/>
      <c r="L59"/>
      <c r="M59"/>
      <c r="N59"/>
      <c r="O59"/>
      <c r="P59"/>
      <c r="Q59"/>
      <c r="R59"/>
      <c r="S59"/>
      <c r="T59"/>
      <c r="U59"/>
      <c r="V59"/>
      <c r="W59"/>
      <c r="X59"/>
      <c r="Y59"/>
      <c r="Z59"/>
      <c r="AA59"/>
      <c r="AB59"/>
      <c r="AC59"/>
      <c r="AD59"/>
      <c r="AE59"/>
      <c r="AF59"/>
      <c r="AG59"/>
      <c r="AH59"/>
      <c r="AI59"/>
      <c r="AJ59"/>
      <c r="AK59"/>
      <c r="AL59"/>
      <c r="AM59"/>
    </row>
    <row r="60" spans="1:39" ht="13.5">
      <c r="A60" s="141"/>
      <c r="B60" s="141"/>
      <c r="C60" s="141"/>
      <c r="D60"/>
      <c r="E60"/>
      <c r="F60"/>
      <c r="G60"/>
      <c r="H60"/>
      <c r="I60"/>
      <c r="J60"/>
      <c r="K60"/>
      <c r="L60"/>
      <c r="M60"/>
      <c r="N60"/>
      <c r="O60"/>
      <c r="P60"/>
      <c r="Q60"/>
      <c r="R60"/>
      <c r="S60"/>
      <c r="T60"/>
      <c r="U60"/>
      <c r="V60"/>
      <c r="W60"/>
      <c r="X60"/>
      <c r="Y60"/>
      <c r="Z60"/>
      <c r="AA60"/>
      <c r="AB60"/>
      <c r="AC60"/>
      <c r="AD60"/>
      <c r="AE60"/>
      <c r="AF60"/>
      <c r="AG60"/>
      <c r="AH60"/>
      <c r="AI60"/>
      <c r="AJ60"/>
      <c r="AK60"/>
      <c r="AL60"/>
      <c r="AM60"/>
    </row>
    <row r="61" spans="1:39" ht="13.5">
      <c r="A61" s="141"/>
      <c r="B61" s="141"/>
      <c r="C61" s="141"/>
      <c r="D61"/>
      <c r="E61"/>
      <c r="F61"/>
      <c r="G61"/>
      <c r="H61"/>
      <c r="I61"/>
      <c r="J61"/>
      <c r="K61"/>
      <c r="L61"/>
      <c r="M61"/>
      <c r="N61"/>
      <c r="O61"/>
      <c r="P61"/>
      <c r="Q61"/>
      <c r="R61"/>
      <c r="S61"/>
      <c r="T61"/>
      <c r="U61"/>
      <c r="V61"/>
      <c r="W61"/>
      <c r="X61"/>
      <c r="Y61"/>
      <c r="Z61"/>
      <c r="AA61"/>
      <c r="AB61"/>
      <c r="AC61"/>
      <c r="AD61"/>
      <c r="AE61"/>
      <c r="AF61"/>
      <c r="AG61"/>
      <c r="AH61"/>
      <c r="AI61"/>
      <c r="AJ61"/>
      <c r="AK61"/>
      <c r="AL61"/>
      <c r="AM61"/>
    </row>
    <row r="62" spans="1:39" ht="13.5">
      <c r="A62" s="141"/>
      <c r="B62" s="141"/>
      <c r="C62" s="141"/>
      <c r="D62"/>
      <c r="E62"/>
      <c r="F62"/>
      <c r="G62"/>
      <c r="H62"/>
      <c r="I62"/>
      <c r="J62"/>
      <c r="K62"/>
      <c r="L62"/>
      <c r="M62"/>
      <c r="N62"/>
      <c r="O62"/>
      <c r="P62"/>
      <c r="Q62"/>
      <c r="R62"/>
      <c r="S62"/>
      <c r="T62"/>
      <c r="U62"/>
      <c r="V62"/>
      <c r="W62"/>
      <c r="X62"/>
      <c r="Y62"/>
      <c r="Z62"/>
      <c r="AA62"/>
      <c r="AB62"/>
      <c r="AC62"/>
      <c r="AD62"/>
      <c r="AE62"/>
      <c r="AF62"/>
      <c r="AG62"/>
      <c r="AH62"/>
      <c r="AI62"/>
      <c r="AJ62"/>
      <c r="AK62"/>
      <c r="AL62"/>
      <c r="AM62"/>
    </row>
    <row r="63" spans="1:39" ht="13.5">
      <c r="A63" s="141"/>
      <c r="B63" s="141"/>
      <c r="C63" s="141"/>
      <c r="D63"/>
      <c r="E63"/>
      <c r="F63"/>
      <c r="G63"/>
      <c r="H63"/>
      <c r="I63"/>
      <c r="J63"/>
      <c r="K63"/>
      <c r="L63"/>
      <c r="M63"/>
      <c r="N63"/>
      <c r="O63"/>
      <c r="P63"/>
      <c r="Q63"/>
      <c r="R63"/>
      <c r="S63"/>
      <c r="T63"/>
      <c r="U63"/>
      <c r="V63"/>
      <c r="W63"/>
      <c r="X63"/>
      <c r="Y63"/>
      <c r="Z63"/>
      <c r="AA63"/>
      <c r="AB63"/>
      <c r="AC63"/>
      <c r="AD63"/>
      <c r="AE63"/>
      <c r="AF63"/>
      <c r="AG63"/>
      <c r="AH63"/>
      <c r="AI63"/>
      <c r="AJ63"/>
      <c r="AK63"/>
      <c r="AL63"/>
      <c r="AM63"/>
    </row>
    <row r="64" spans="1:39" ht="13.5">
      <c r="A64" s="141"/>
      <c r="B64" s="141"/>
      <c r="C64" s="141"/>
      <c r="D64"/>
      <c r="E64"/>
      <c r="F64"/>
      <c r="G64"/>
      <c r="H64"/>
      <c r="I64"/>
      <c r="J64"/>
      <c r="K64"/>
      <c r="L64"/>
      <c r="M64"/>
      <c r="N64"/>
      <c r="O64"/>
      <c r="P64"/>
      <c r="Q64"/>
      <c r="R64"/>
      <c r="S64"/>
      <c r="T64"/>
      <c r="U64"/>
      <c r="V64"/>
      <c r="W64"/>
      <c r="X64"/>
      <c r="Y64"/>
      <c r="Z64"/>
      <c r="AA64"/>
      <c r="AB64"/>
      <c r="AC64"/>
      <c r="AD64"/>
      <c r="AE64"/>
      <c r="AF64"/>
      <c r="AG64"/>
      <c r="AH64"/>
      <c r="AI64"/>
      <c r="AJ64"/>
      <c r="AK64"/>
      <c r="AL64"/>
      <c r="AM64"/>
    </row>
    <row r="65" spans="1:39" ht="13.5">
      <c r="A65" s="141"/>
      <c r="B65" s="141"/>
      <c r="C65" s="141"/>
      <c r="D65"/>
      <c r="E65"/>
      <c r="F65"/>
      <c r="G65"/>
      <c r="H65"/>
      <c r="I65"/>
      <c r="J65"/>
      <c r="K65"/>
      <c r="L65"/>
      <c r="M65"/>
      <c r="N65"/>
      <c r="O65"/>
      <c r="P65"/>
      <c r="Q65"/>
      <c r="R65"/>
      <c r="S65"/>
      <c r="T65"/>
      <c r="U65"/>
      <c r="V65"/>
      <c r="W65"/>
      <c r="X65"/>
      <c r="Y65"/>
      <c r="Z65"/>
      <c r="AA65"/>
      <c r="AB65"/>
      <c r="AC65"/>
      <c r="AD65"/>
      <c r="AE65"/>
      <c r="AF65"/>
      <c r="AG65"/>
      <c r="AH65"/>
      <c r="AI65"/>
      <c r="AJ65"/>
      <c r="AK65"/>
      <c r="AL65"/>
      <c r="AM65"/>
    </row>
    <row r="66" spans="1:39" ht="13.5">
      <c r="A66" s="141"/>
      <c r="B66" s="141"/>
      <c r="C66" s="141"/>
      <c r="D66"/>
      <c r="E66"/>
      <c r="F66"/>
      <c r="G66"/>
      <c r="H66"/>
      <c r="I66"/>
      <c r="J66"/>
      <c r="K66"/>
      <c r="L66"/>
      <c r="M66"/>
      <c r="N66"/>
      <c r="O66"/>
      <c r="P66"/>
      <c r="Q66"/>
      <c r="R66"/>
      <c r="S66"/>
      <c r="T66"/>
      <c r="U66"/>
      <c r="V66"/>
      <c r="W66"/>
      <c r="X66"/>
      <c r="Y66"/>
      <c r="Z66"/>
      <c r="AA66"/>
      <c r="AB66"/>
      <c r="AC66"/>
      <c r="AD66"/>
      <c r="AE66"/>
      <c r="AF66"/>
      <c r="AG66"/>
      <c r="AH66"/>
      <c r="AI66"/>
      <c r="AJ66"/>
      <c r="AK66"/>
      <c r="AL66"/>
      <c r="AM66"/>
    </row>
    <row r="67" spans="1:39" ht="13.5">
      <c r="A67" s="141"/>
      <c r="B67" s="141"/>
      <c r="C67" s="141"/>
      <c r="D67"/>
      <c r="E67"/>
      <c r="F67"/>
      <c r="G67"/>
      <c r="H67"/>
      <c r="I67"/>
      <c r="J67"/>
      <c r="K67"/>
      <c r="L67"/>
      <c r="M67"/>
      <c r="N67"/>
      <c r="O67"/>
      <c r="P67"/>
      <c r="Q67"/>
      <c r="R67"/>
      <c r="S67"/>
      <c r="T67"/>
      <c r="U67"/>
      <c r="V67"/>
      <c r="W67"/>
      <c r="X67"/>
      <c r="Y67"/>
      <c r="Z67"/>
      <c r="AA67"/>
      <c r="AB67"/>
      <c r="AC67"/>
      <c r="AD67"/>
      <c r="AE67"/>
      <c r="AF67"/>
      <c r="AG67"/>
      <c r="AH67"/>
      <c r="AI67"/>
      <c r="AJ67"/>
      <c r="AK67"/>
      <c r="AL67"/>
      <c r="AM67"/>
    </row>
    <row r="68" spans="1:39" ht="13.5">
      <c r="A68" s="141"/>
      <c r="B68" s="141"/>
      <c r="C68" s="141"/>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39" ht="13.5">
      <c r="A69" s="141"/>
      <c r="B69" s="141"/>
      <c r="C69" s="141"/>
      <c r="D69"/>
      <c r="E69"/>
      <c r="F69"/>
      <c r="G69"/>
      <c r="H69"/>
      <c r="I69"/>
      <c r="J69"/>
      <c r="K69"/>
      <c r="L69"/>
      <c r="M69"/>
      <c r="N69"/>
      <c r="O69"/>
      <c r="P69"/>
      <c r="Q69"/>
      <c r="R69"/>
      <c r="S69"/>
      <c r="T69"/>
      <c r="U69"/>
      <c r="V69"/>
      <c r="W69"/>
      <c r="X69"/>
      <c r="Y69"/>
      <c r="Z69"/>
      <c r="AA69"/>
      <c r="AB69"/>
      <c r="AC69"/>
      <c r="AD69"/>
      <c r="AE69"/>
      <c r="AF69"/>
      <c r="AG69"/>
      <c r="AH69"/>
      <c r="AI69"/>
      <c r="AJ69"/>
      <c r="AK69"/>
      <c r="AL69"/>
      <c r="AM69"/>
    </row>
    <row r="70" spans="1:39" ht="13.5">
      <c r="A70" s="141"/>
      <c r="B70" s="141"/>
      <c r="C70" s="141"/>
      <c r="D70"/>
      <c r="E70"/>
      <c r="F70"/>
      <c r="G70"/>
      <c r="H70"/>
      <c r="I70"/>
      <c r="J70"/>
      <c r="K70"/>
      <c r="L70"/>
      <c r="M70"/>
      <c r="N70"/>
      <c r="O70"/>
      <c r="P70"/>
      <c r="Q70"/>
      <c r="R70"/>
      <c r="S70"/>
      <c r="T70"/>
      <c r="U70"/>
      <c r="V70"/>
      <c r="W70"/>
      <c r="X70"/>
      <c r="Y70"/>
      <c r="Z70"/>
      <c r="AA70"/>
      <c r="AB70"/>
      <c r="AC70"/>
      <c r="AD70"/>
      <c r="AE70"/>
      <c r="AF70"/>
      <c r="AG70"/>
      <c r="AH70"/>
      <c r="AI70"/>
      <c r="AJ70"/>
      <c r="AK70"/>
      <c r="AL70"/>
      <c r="AM70"/>
    </row>
    <row r="71" spans="1:39" ht="13.5">
      <c r="A71" s="141"/>
      <c r="B71" s="141"/>
      <c r="C71" s="141"/>
      <c r="D71"/>
      <c r="E71"/>
      <c r="F71"/>
      <c r="G71"/>
      <c r="H71"/>
      <c r="I71"/>
      <c r="J71"/>
      <c r="K71"/>
      <c r="L71"/>
      <c r="M71"/>
      <c r="N71"/>
      <c r="O71"/>
      <c r="P71"/>
      <c r="Q71"/>
      <c r="R71"/>
      <c r="S71"/>
      <c r="T71"/>
      <c r="U71"/>
      <c r="V71"/>
      <c r="W71"/>
      <c r="X71"/>
      <c r="Y71"/>
      <c r="Z71"/>
      <c r="AA71"/>
      <c r="AB71"/>
      <c r="AC71"/>
      <c r="AD71"/>
      <c r="AE71"/>
      <c r="AF71"/>
      <c r="AG71"/>
      <c r="AH71"/>
      <c r="AI71"/>
      <c r="AJ71"/>
      <c r="AK71"/>
      <c r="AL71"/>
      <c r="AM71"/>
    </row>
    <row r="72" spans="1:39" ht="13.5">
      <c r="A72" s="141"/>
      <c r="B72" s="141"/>
      <c r="C72" s="141"/>
      <c r="D72"/>
      <c r="E72"/>
      <c r="F72"/>
      <c r="G72"/>
      <c r="H72"/>
      <c r="I72"/>
      <c r="J72"/>
      <c r="K72"/>
      <c r="L72"/>
      <c r="M72"/>
      <c r="N72"/>
      <c r="O72"/>
      <c r="P72"/>
      <c r="Q72"/>
      <c r="R72"/>
      <c r="S72"/>
      <c r="T72"/>
      <c r="U72"/>
      <c r="V72"/>
      <c r="W72"/>
      <c r="X72"/>
      <c r="Y72"/>
      <c r="Z72"/>
      <c r="AA72"/>
      <c r="AB72"/>
      <c r="AC72"/>
      <c r="AD72"/>
      <c r="AE72"/>
      <c r="AF72"/>
      <c r="AG72"/>
      <c r="AH72"/>
      <c r="AI72"/>
      <c r="AJ72"/>
      <c r="AK72"/>
      <c r="AL72"/>
      <c r="AM72"/>
    </row>
    <row r="73" spans="1:39" ht="13.5">
      <c r="A73" s="141"/>
      <c r="B73" s="141"/>
      <c r="C73" s="141"/>
      <c r="D73"/>
      <c r="E73"/>
      <c r="F73"/>
      <c r="G73"/>
      <c r="H73"/>
      <c r="I73"/>
      <c r="J73"/>
      <c r="K73"/>
      <c r="L73"/>
      <c r="M73"/>
      <c r="N73"/>
      <c r="O73"/>
      <c r="P73"/>
      <c r="Q73"/>
      <c r="R73"/>
      <c r="S73"/>
      <c r="T73"/>
      <c r="U73"/>
      <c r="V73"/>
      <c r="W73"/>
      <c r="X73"/>
      <c r="Y73"/>
      <c r="Z73"/>
      <c r="AA73"/>
      <c r="AB73"/>
      <c r="AC73"/>
      <c r="AD73"/>
      <c r="AE73"/>
      <c r="AF73"/>
      <c r="AG73"/>
      <c r="AH73"/>
      <c r="AI73"/>
      <c r="AJ73"/>
      <c r="AK73"/>
      <c r="AL73"/>
      <c r="AM73"/>
    </row>
    <row r="74" spans="1:39" ht="13.5">
      <c r="A74" s="141"/>
      <c r="B74" s="141"/>
      <c r="C74" s="141"/>
      <c r="D74"/>
      <c r="E74"/>
      <c r="F74"/>
      <c r="G74"/>
      <c r="H74"/>
      <c r="I74"/>
      <c r="J74"/>
      <c r="K74"/>
      <c r="L74"/>
      <c r="M74"/>
      <c r="N74"/>
      <c r="O74"/>
      <c r="P74"/>
      <c r="Q74"/>
      <c r="R74"/>
      <c r="S74"/>
      <c r="T74"/>
      <c r="U74"/>
      <c r="V74"/>
      <c r="W74"/>
      <c r="X74"/>
      <c r="Y74"/>
      <c r="Z74"/>
      <c r="AA74"/>
      <c r="AB74"/>
      <c r="AC74"/>
      <c r="AD74"/>
      <c r="AE74"/>
      <c r="AF74"/>
      <c r="AG74"/>
      <c r="AH74"/>
      <c r="AI74"/>
      <c r="AJ74"/>
      <c r="AK74"/>
      <c r="AL74"/>
      <c r="AM74"/>
    </row>
    <row r="75" spans="1:39" ht="13.5">
      <c r="A75" s="141"/>
      <c r="B75" s="141"/>
      <c r="C75" s="141"/>
      <c r="D75"/>
      <c r="E75"/>
      <c r="F75"/>
      <c r="G75"/>
      <c r="H75"/>
      <c r="I75"/>
      <c r="J75"/>
      <c r="K75"/>
      <c r="L75"/>
      <c r="M75"/>
      <c r="N75"/>
      <c r="O75"/>
      <c r="P75"/>
      <c r="Q75"/>
      <c r="R75"/>
      <c r="S75"/>
      <c r="T75"/>
      <c r="U75"/>
      <c r="V75"/>
      <c r="W75"/>
      <c r="X75"/>
      <c r="Y75"/>
      <c r="Z75"/>
      <c r="AA75"/>
      <c r="AB75"/>
      <c r="AC75"/>
      <c r="AD75"/>
      <c r="AE75"/>
      <c r="AF75"/>
      <c r="AG75"/>
      <c r="AH75"/>
      <c r="AI75"/>
      <c r="AJ75"/>
      <c r="AK75"/>
      <c r="AL75"/>
      <c r="AM75"/>
    </row>
    <row r="76" spans="1:39" ht="13.5">
      <c r="A76" s="141"/>
      <c r="B76" s="141"/>
      <c r="C76" s="141"/>
      <c r="D76"/>
      <c r="E76"/>
      <c r="F76"/>
      <c r="G76"/>
      <c r="H76"/>
      <c r="I76"/>
      <c r="J76"/>
      <c r="K76"/>
      <c r="L76"/>
      <c r="M76"/>
      <c r="N76"/>
      <c r="O76"/>
      <c r="P76"/>
      <c r="Q76"/>
      <c r="R76"/>
      <c r="S76"/>
      <c r="T76"/>
      <c r="U76"/>
      <c r="V76"/>
      <c r="W76"/>
      <c r="X76"/>
      <c r="Y76"/>
      <c r="Z76"/>
      <c r="AA76"/>
      <c r="AB76"/>
      <c r="AC76"/>
      <c r="AD76"/>
      <c r="AE76"/>
      <c r="AF76"/>
      <c r="AG76"/>
      <c r="AH76"/>
      <c r="AI76"/>
      <c r="AJ76"/>
      <c r="AK76"/>
      <c r="AL76"/>
      <c r="AM76"/>
    </row>
    <row r="77" spans="1:39" ht="13.5">
      <c r="A77" s="141"/>
      <c r="B77" s="141"/>
      <c r="C77" s="141"/>
      <c r="D77"/>
      <c r="E77"/>
      <c r="F77"/>
      <c r="G77"/>
      <c r="H77"/>
      <c r="I77"/>
      <c r="J77"/>
      <c r="K77"/>
      <c r="L77"/>
      <c r="M77"/>
      <c r="N77"/>
      <c r="O77"/>
      <c r="P77"/>
      <c r="Q77"/>
      <c r="R77"/>
      <c r="S77"/>
      <c r="T77"/>
      <c r="U77"/>
      <c r="V77"/>
      <c r="W77"/>
      <c r="X77"/>
      <c r="Y77"/>
      <c r="Z77"/>
      <c r="AA77"/>
      <c r="AB77"/>
      <c r="AC77"/>
      <c r="AD77"/>
      <c r="AE77"/>
      <c r="AF77"/>
      <c r="AG77"/>
      <c r="AH77"/>
      <c r="AI77"/>
      <c r="AJ77"/>
      <c r="AK77"/>
      <c r="AL77"/>
      <c r="AM77"/>
    </row>
    <row r="78" spans="1:39" ht="13.5">
      <c r="A78" s="141"/>
      <c r="B78" s="141"/>
      <c r="C78" s="141"/>
      <c r="D78"/>
      <c r="E78"/>
      <c r="F78"/>
      <c r="G78"/>
      <c r="H78"/>
      <c r="I78"/>
      <c r="J78"/>
      <c r="K78"/>
      <c r="L78"/>
      <c r="M78"/>
      <c r="N78"/>
      <c r="O78"/>
      <c r="P78"/>
      <c r="Q78"/>
      <c r="R78"/>
      <c r="S78"/>
      <c r="T78"/>
      <c r="U78"/>
      <c r="V78"/>
      <c r="W78"/>
      <c r="X78"/>
      <c r="Y78"/>
      <c r="Z78"/>
      <c r="AA78"/>
      <c r="AB78"/>
      <c r="AC78"/>
      <c r="AD78"/>
      <c r="AE78"/>
      <c r="AF78"/>
      <c r="AG78"/>
      <c r="AH78"/>
      <c r="AI78"/>
      <c r="AJ78"/>
      <c r="AK78"/>
      <c r="AL78"/>
      <c r="AM78"/>
    </row>
    <row r="79" spans="1:39" ht="13.5">
      <c r="A79" s="141"/>
      <c r="B79" s="141"/>
      <c r="C79" s="141"/>
      <c r="D79"/>
      <c r="E79"/>
      <c r="F79"/>
      <c r="G79"/>
      <c r="H79"/>
      <c r="I79"/>
      <c r="J79"/>
      <c r="K79"/>
      <c r="L79"/>
      <c r="M79"/>
      <c r="N79"/>
      <c r="O79"/>
      <c r="P79"/>
      <c r="Q79"/>
      <c r="R79"/>
      <c r="S79"/>
      <c r="T79"/>
      <c r="U79"/>
      <c r="V79"/>
      <c r="W79"/>
      <c r="X79"/>
      <c r="Y79"/>
      <c r="Z79"/>
      <c r="AA79"/>
      <c r="AB79"/>
      <c r="AC79"/>
      <c r="AD79"/>
      <c r="AE79"/>
      <c r="AF79"/>
      <c r="AG79"/>
      <c r="AH79"/>
      <c r="AI79"/>
      <c r="AJ79"/>
      <c r="AK79"/>
      <c r="AL79"/>
      <c r="AM79"/>
    </row>
    <row r="80" spans="1:39" ht="13.5">
      <c r="A80" s="141"/>
      <c r="B80" s="141"/>
      <c r="C80" s="141"/>
      <c r="D80"/>
      <c r="E80"/>
      <c r="F80"/>
      <c r="G80"/>
      <c r="H80"/>
      <c r="I80"/>
      <c r="J80"/>
      <c r="K80"/>
      <c r="L80"/>
      <c r="M80"/>
      <c r="N80"/>
      <c r="O80"/>
      <c r="P80"/>
      <c r="Q80"/>
      <c r="R80"/>
      <c r="S80"/>
      <c r="T80"/>
      <c r="U80"/>
      <c r="V80"/>
      <c r="W80"/>
      <c r="X80"/>
      <c r="Y80"/>
      <c r="Z80"/>
      <c r="AA80"/>
      <c r="AB80"/>
      <c r="AC80"/>
      <c r="AD80"/>
      <c r="AE80"/>
      <c r="AF80"/>
      <c r="AG80"/>
      <c r="AH80"/>
      <c r="AI80"/>
      <c r="AJ80"/>
      <c r="AK80"/>
      <c r="AL80"/>
      <c r="AM80"/>
    </row>
    <row r="81" spans="1:39" ht="13.5">
      <c r="A81" s="141"/>
      <c r="B81" s="141"/>
      <c r="C81" s="141"/>
      <c r="D81"/>
      <c r="E81"/>
      <c r="F81"/>
      <c r="G81"/>
      <c r="H81"/>
      <c r="I81"/>
      <c r="J81"/>
      <c r="K81"/>
      <c r="L81"/>
      <c r="M81"/>
      <c r="N81"/>
      <c r="O81"/>
      <c r="P81"/>
      <c r="Q81"/>
      <c r="R81"/>
      <c r="S81"/>
      <c r="T81"/>
      <c r="U81"/>
      <c r="V81"/>
      <c r="W81"/>
      <c r="X81"/>
      <c r="Y81"/>
      <c r="Z81"/>
      <c r="AA81"/>
      <c r="AB81"/>
      <c r="AC81"/>
      <c r="AD81"/>
      <c r="AE81"/>
      <c r="AF81"/>
      <c r="AG81"/>
      <c r="AH81"/>
      <c r="AI81"/>
      <c r="AJ81"/>
      <c r="AK81"/>
      <c r="AL81"/>
      <c r="AM81"/>
    </row>
    <row r="82" spans="1:39" ht="13.5">
      <c r="A82" s="141"/>
      <c r="B82" s="141"/>
      <c r="C82" s="141"/>
      <c r="D82"/>
      <c r="E82"/>
      <c r="F82"/>
      <c r="G82"/>
      <c r="H82"/>
      <c r="I82"/>
      <c r="J82"/>
      <c r="K82"/>
      <c r="L82"/>
      <c r="M82"/>
      <c r="N82"/>
      <c r="O82"/>
      <c r="P82"/>
      <c r="Q82"/>
      <c r="R82"/>
      <c r="S82"/>
      <c r="T82"/>
      <c r="U82"/>
      <c r="V82"/>
      <c r="W82"/>
      <c r="X82"/>
      <c r="Y82"/>
      <c r="Z82"/>
      <c r="AA82"/>
      <c r="AB82"/>
      <c r="AC82"/>
      <c r="AD82"/>
      <c r="AE82"/>
      <c r="AF82"/>
      <c r="AG82"/>
      <c r="AH82"/>
      <c r="AI82"/>
      <c r="AJ82"/>
      <c r="AK82"/>
      <c r="AL82"/>
      <c r="AM82"/>
    </row>
    <row r="83" spans="1:39" ht="13.5">
      <c r="A83" s="141"/>
      <c r="B83" s="141"/>
      <c r="C83" s="141"/>
      <c r="D83"/>
      <c r="E83"/>
      <c r="F83"/>
      <c r="G83"/>
      <c r="H83"/>
      <c r="I83"/>
      <c r="J83"/>
      <c r="K83"/>
      <c r="L83"/>
      <c r="M83"/>
      <c r="N83"/>
      <c r="O83"/>
      <c r="P83"/>
      <c r="Q83"/>
      <c r="R83"/>
      <c r="S83"/>
      <c r="T83"/>
      <c r="U83"/>
      <c r="V83"/>
      <c r="W83"/>
      <c r="X83"/>
      <c r="Y83"/>
      <c r="Z83"/>
      <c r="AA83"/>
      <c r="AB83"/>
      <c r="AC83"/>
      <c r="AD83"/>
      <c r="AE83"/>
      <c r="AF83"/>
      <c r="AG83"/>
      <c r="AH83"/>
      <c r="AI83"/>
      <c r="AJ83"/>
      <c r="AK83"/>
      <c r="AL83"/>
      <c r="AM83"/>
    </row>
    <row r="84" spans="1:39" ht="13.5">
      <c r="A84" s="141"/>
      <c r="B84" s="141"/>
      <c r="C84" s="141"/>
      <c r="D84"/>
      <c r="E84"/>
      <c r="F84"/>
      <c r="G84"/>
      <c r="H84"/>
      <c r="I84"/>
      <c r="J84"/>
      <c r="K84"/>
      <c r="L84"/>
      <c r="M84"/>
      <c r="N84"/>
      <c r="O84"/>
      <c r="P84"/>
      <c r="Q84"/>
      <c r="R84"/>
      <c r="S84"/>
      <c r="T84"/>
      <c r="U84"/>
      <c r="V84"/>
      <c r="W84"/>
      <c r="X84"/>
      <c r="Y84"/>
      <c r="Z84"/>
      <c r="AA84"/>
      <c r="AB84"/>
      <c r="AC84"/>
      <c r="AD84"/>
      <c r="AE84"/>
      <c r="AF84"/>
      <c r="AG84"/>
      <c r="AH84"/>
      <c r="AI84"/>
      <c r="AJ84"/>
      <c r="AK84"/>
      <c r="AL84"/>
      <c r="AM84"/>
    </row>
    <row r="85" spans="1:39" ht="13.5">
      <c r="A85" s="141"/>
      <c r="B85" s="141"/>
      <c r="C85" s="141"/>
      <c r="D85"/>
      <c r="E85"/>
      <c r="F85"/>
      <c r="G85"/>
      <c r="H85"/>
      <c r="I85"/>
      <c r="J85"/>
      <c r="K85"/>
      <c r="L85"/>
      <c r="M85"/>
      <c r="N85"/>
      <c r="O85"/>
      <c r="P85"/>
      <c r="Q85"/>
      <c r="R85"/>
      <c r="S85"/>
      <c r="T85"/>
      <c r="U85"/>
      <c r="V85"/>
      <c r="W85"/>
      <c r="X85"/>
      <c r="Y85"/>
      <c r="Z85"/>
      <c r="AA85"/>
      <c r="AB85"/>
      <c r="AC85"/>
      <c r="AD85"/>
      <c r="AE85"/>
      <c r="AF85"/>
      <c r="AG85"/>
      <c r="AH85"/>
      <c r="AI85"/>
      <c r="AJ85"/>
      <c r="AK85"/>
      <c r="AL85"/>
      <c r="AM85"/>
    </row>
    <row r="86" spans="1:39" ht="13.5">
      <c r="A86" s="141"/>
      <c r="B86" s="141"/>
      <c r="C86" s="141"/>
      <c r="D86"/>
      <c r="E86"/>
      <c r="F86"/>
      <c r="G86"/>
      <c r="H86"/>
      <c r="I86"/>
      <c r="J86"/>
      <c r="K86"/>
      <c r="L86"/>
      <c r="M86"/>
      <c r="N86"/>
      <c r="O86"/>
      <c r="P86"/>
      <c r="Q86"/>
      <c r="R86"/>
      <c r="S86"/>
      <c r="T86"/>
      <c r="U86"/>
      <c r="V86"/>
      <c r="W86"/>
      <c r="X86"/>
      <c r="Y86"/>
      <c r="Z86"/>
      <c r="AA86"/>
      <c r="AB86"/>
      <c r="AC86"/>
      <c r="AD86"/>
      <c r="AE86"/>
      <c r="AF86"/>
      <c r="AG86"/>
      <c r="AH86"/>
      <c r="AI86"/>
      <c r="AJ86"/>
      <c r="AK86"/>
      <c r="AL86"/>
      <c r="AM86"/>
    </row>
    <row r="87" spans="1:39" ht="13.5">
      <c r="A87" s="141"/>
      <c r="B87" s="141"/>
      <c r="C87" s="141"/>
      <c r="D87"/>
      <c r="E87"/>
      <c r="F87"/>
      <c r="G87"/>
      <c r="H87"/>
      <c r="I87"/>
      <c r="J87"/>
      <c r="K87"/>
      <c r="L87"/>
      <c r="M87"/>
      <c r="N87"/>
      <c r="O87"/>
      <c r="P87"/>
      <c r="Q87"/>
      <c r="R87"/>
      <c r="S87"/>
      <c r="T87"/>
      <c r="U87"/>
      <c r="V87"/>
      <c r="W87"/>
      <c r="X87"/>
      <c r="Y87"/>
      <c r="Z87"/>
      <c r="AA87"/>
      <c r="AB87"/>
      <c r="AC87"/>
      <c r="AD87"/>
      <c r="AE87"/>
      <c r="AF87"/>
      <c r="AG87"/>
      <c r="AH87"/>
      <c r="AI87"/>
      <c r="AJ87"/>
      <c r="AK87"/>
      <c r="AL87"/>
      <c r="AM87"/>
    </row>
    <row r="88" spans="1:39" ht="13.5">
      <c r="A88" s="141"/>
      <c r="B88" s="141"/>
      <c r="C88" s="141"/>
      <c r="D88"/>
      <c r="E88"/>
      <c r="F88"/>
      <c r="G88"/>
      <c r="H88"/>
      <c r="I88"/>
      <c r="J88"/>
      <c r="K88"/>
      <c r="L88"/>
      <c r="M88"/>
      <c r="N88"/>
      <c r="O88"/>
      <c r="P88"/>
      <c r="Q88"/>
      <c r="R88"/>
      <c r="S88"/>
      <c r="T88"/>
      <c r="U88"/>
      <c r="V88"/>
      <c r="W88"/>
      <c r="X88"/>
      <c r="Y88"/>
      <c r="Z88"/>
      <c r="AA88"/>
      <c r="AB88"/>
      <c r="AC88"/>
      <c r="AD88"/>
      <c r="AE88"/>
      <c r="AF88"/>
      <c r="AG88"/>
      <c r="AH88"/>
      <c r="AI88"/>
      <c r="AJ88"/>
      <c r="AK88"/>
      <c r="AL88"/>
      <c r="AM88"/>
    </row>
    <row r="89" spans="1:39" ht="13.5">
      <c r="A89" s="141"/>
      <c r="B89" s="141"/>
      <c r="C89" s="141"/>
      <c r="D89"/>
      <c r="E89"/>
      <c r="F89"/>
      <c r="G89"/>
      <c r="H89"/>
      <c r="I89"/>
      <c r="J89"/>
      <c r="K89"/>
      <c r="L89"/>
      <c r="M89"/>
      <c r="N89"/>
      <c r="O89"/>
      <c r="P89"/>
      <c r="Q89"/>
      <c r="R89"/>
      <c r="S89"/>
      <c r="T89"/>
      <c r="U89"/>
      <c r="V89"/>
      <c r="W89"/>
      <c r="X89"/>
      <c r="Y89"/>
      <c r="Z89"/>
      <c r="AA89"/>
      <c r="AB89"/>
      <c r="AC89"/>
      <c r="AD89"/>
      <c r="AE89"/>
      <c r="AF89"/>
      <c r="AG89"/>
      <c r="AH89"/>
      <c r="AI89"/>
      <c r="AJ89"/>
      <c r="AK89"/>
      <c r="AL89"/>
      <c r="AM89"/>
    </row>
    <row r="90" spans="1:39" ht="13.5">
      <c r="A90" s="141"/>
      <c r="B90" s="141"/>
      <c r="C90" s="141"/>
      <c r="D90"/>
      <c r="E90"/>
      <c r="F90"/>
      <c r="G90"/>
      <c r="H90"/>
      <c r="I90"/>
      <c r="J90"/>
      <c r="K90"/>
      <c r="L90"/>
      <c r="M90"/>
      <c r="N90"/>
      <c r="O90"/>
      <c r="P90"/>
      <c r="Q90"/>
      <c r="R90"/>
      <c r="S90"/>
      <c r="T90"/>
      <c r="U90"/>
      <c r="V90"/>
      <c r="W90"/>
      <c r="X90"/>
      <c r="Y90"/>
      <c r="Z90"/>
      <c r="AA90"/>
      <c r="AB90"/>
      <c r="AC90"/>
      <c r="AD90"/>
      <c r="AE90"/>
      <c r="AF90"/>
      <c r="AG90"/>
      <c r="AH90"/>
      <c r="AI90"/>
      <c r="AJ90"/>
      <c r="AK90"/>
      <c r="AL90"/>
      <c r="AM90"/>
    </row>
    <row r="91" spans="1:39" ht="13.5">
      <c r="A91" s="141"/>
      <c r="B91" s="141"/>
      <c r="C91" s="141"/>
      <c r="D91"/>
      <c r="E91"/>
      <c r="F91"/>
      <c r="G91"/>
      <c r="H91"/>
      <c r="I91"/>
      <c r="J91"/>
      <c r="K91"/>
      <c r="L91"/>
      <c r="M91"/>
      <c r="N91"/>
      <c r="O91"/>
      <c r="P91"/>
      <c r="Q91"/>
      <c r="R91"/>
      <c r="S91"/>
      <c r="T91"/>
      <c r="U91"/>
      <c r="V91"/>
      <c r="W91"/>
      <c r="X91"/>
      <c r="Y91"/>
      <c r="Z91"/>
      <c r="AA91"/>
      <c r="AB91"/>
      <c r="AC91"/>
      <c r="AD91"/>
      <c r="AE91"/>
      <c r="AF91"/>
      <c r="AG91"/>
      <c r="AH91"/>
      <c r="AI91"/>
      <c r="AJ91"/>
      <c r="AK91"/>
      <c r="AL91"/>
      <c r="AM91"/>
    </row>
    <row r="92" spans="1:39" ht="13.5">
      <c r="A92" s="141"/>
      <c r="B92" s="141"/>
      <c r="C92" s="141"/>
      <c r="D92"/>
      <c r="E92"/>
      <c r="F92"/>
      <c r="G92"/>
      <c r="H92"/>
      <c r="I92"/>
      <c r="J92"/>
      <c r="K92"/>
      <c r="L92"/>
      <c r="M92"/>
      <c r="N92"/>
      <c r="O92"/>
      <c r="P92"/>
      <c r="Q92"/>
      <c r="R92"/>
      <c r="S92"/>
      <c r="T92"/>
      <c r="U92"/>
      <c r="V92"/>
      <c r="W92"/>
      <c r="X92"/>
      <c r="Y92"/>
      <c r="Z92"/>
      <c r="AA92"/>
      <c r="AB92"/>
      <c r="AC92"/>
      <c r="AD92"/>
      <c r="AE92"/>
      <c r="AF92"/>
      <c r="AG92"/>
      <c r="AH92"/>
      <c r="AI92"/>
      <c r="AJ92"/>
      <c r="AK92"/>
      <c r="AL92"/>
      <c r="AM92"/>
    </row>
    <row r="93" spans="1:39" ht="13.5">
      <c r="A93" s="141"/>
      <c r="B93" s="141"/>
      <c r="C93" s="141"/>
      <c r="D93"/>
      <c r="E93"/>
      <c r="F93"/>
      <c r="G93"/>
      <c r="H93"/>
      <c r="I93"/>
      <c r="J93"/>
      <c r="K93"/>
      <c r="L93"/>
      <c r="M93"/>
      <c r="N93"/>
      <c r="O93"/>
      <c r="P93"/>
      <c r="Q93"/>
      <c r="R93"/>
      <c r="S93"/>
      <c r="T93"/>
      <c r="U93"/>
      <c r="V93"/>
      <c r="W93"/>
      <c r="X93"/>
      <c r="Y93"/>
      <c r="Z93"/>
      <c r="AA93"/>
      <c r="AB93"/>
      <c r="AC93"/>
      <c r="AD93"/>
      <c r="AE93"/>
      <c r="AF93"/>
      <c r="AG93"/>
      <c r="AH93"/>
      <c r="AI93"/>
      <c r="AJ93"/>
      <c r="AK93"/>
      <c r="AL93"/>
      <c r="AM93"/>
    </row>
    <row r="94" spans="1:39" ht="13.5">
      <c r="A94" s="141"/>
      <c r="B94" s="141"/>
      <c r="C94" s="141"/>
      <c r="D94"/>
      <c r="E94"/>
      <c r="F94"/>
      <c r="G94"/>
      <c r="H94"/>
      <c r="I94"/>
      <c r="J94"/>
      <c r="K94"/>
      <c r="L94"/>
      <c r="M94"/>
      <c r="N94"/>
      <c r="O94"/>
      <c r="P94"/>
      <c r="Q94"/>
      <c r="R94"/>
      <c r="S94"/>
      <c r="T94"/>
      <c r="U94"/>
      <c r="V94"/>
      <c r="W94"/>
      <c r="X94"/>
      <c r="Y94"/>
      <c r="Z94"/>
      <c r="AA94"/>
      <c r="AB94"/>
      <c r="AC94"/>
      <c r="AD94"/>
      <c r="AE94"/>
      <c r="AF94"/>
      <c r="AG94"/>
      <c r="AH94"/>
      <c r="AI94"/>
      <c r="AJ94"/>
      <c r="AK94"/>
      <c r="AL94"/>
      <c r="AM94"/>
    </row>
    <row r="95" spans="1:39" ht="13.5">
      <c r="A95" s="141"/>
      <c r="B95" s="141"/>
      <c r="C95" s="141"/>
      <c r="D95"/>
      <c r="E95"/>
      <c r="F95"/>
      <c r="G95"/>
      <c r="H95"/>
      <c r="I95"/>
      <c r="J95"/>
      <c r="K95"/>
      <c r="L95"/>
      <c r="M95"/>
      <c r="N95"/>
      <c r="O95"/>
      <c r="P95"/>
      <c r="Q95"/>
      <c r="R95"/>
      <c r="S95"/>
      <c r="T95"/>
      <c r="U95"/>
      <c r="V95"/>
      <c r="W95"/>
      <c r="X95"/>
      <c r="Y95"/>
      <c r="Z95"/>
      <c r="AA95"/>
      <c r="AB95"/>
      <c r="AC95"/>
      <c r="AD95"/>
      <c r="AE95"/>
      <c r="AF95"/>
      <c r="AG95"/>
      <c r="AH95"/>
      <c r="AI95"/>
      <c r="AJ95"/>
      <c r="AK95"/>
      <c r="AL95"/>
      <c r="AM95"/>
    </row>
    <row r="96" spans="1:39" ht="13.5">
      <c r="A96" s="141"/>
      <c r="B96" s="141"/>
      <c r="C96" s="141"/>
      <c r="D96"/>
      <c r="E96"/>
      <c r="F96"/>
      <c r="G96"/>
      <c r="H96"/>
      <c r="I96"/>
      <c r="J96"/>
      <c r="K96"/>
      <c r="L96"/>
      <c r="M96"/>
      <c r="N96"/>
      <c r="O96"/>
      <c r="P96"/>
      <c r="Q96"/>
      <c r="R96"/>
      <c r="S96"/>
      <c r="T96"/>
      <c r="U96"/>
      <c r="V96"/>
      <c r="W96"/>
      <c r="X96"/>
      <c r="Y96"/>
      <c r="Z96"/>
      <c r="AA96"/>
      <c r="AB96"/>
      <c r="AC96"/>
      <c r="AD96"/>
      <c r="AE96"/>
      <c r="AF96"/>
      <c r="AG96"/>
      <c r="AH96"/>
      <c r="AI96"/>
      <c r="AJ96"/>
      <c r="AK96"/>
      <c r="AL96"/>
      <c r="AM96"/>
    </row>
    <row r="97" spans="1:39" ht="13.5">
      <c r="A97" s="141"/>
      <c r="B97" s="141"/>
      <c r="C97" s="141"/>
      <c r="D97"/>
      <c r="E97"/>
      <c r="F97"/>
      <c r="G97"/>
      <c r="H97"/>
      <c r="I97"/>
      <c r="J97"/>
      <c r="K97"/>
      <c r="L97"/>
      <c r="M97"/>
      <c r="N97"/>
      <c r="O97"/>
      <c r="P97"/>
      <c r="Q97"/>
      <c r="R97"/>
      <c r="S97"/>
      <c r="T97"/>
      <c r="U97"/>
      <c r="V97"/>
      <c r="W97"/>
      <c r="X97"/>
      <c r="Y97"/>
      <c r="Z97"/>
      <c r="AA97"/>
      <c r="AB97"/>
      <c r="AC97"/>
      <c r="AD97"/>
      <c r="AE97"/>
      <c r="AF97"/>
      <c r="AG97"/>
      <c r="AH97"/>
      <c r="AI97"/>
      <c r="AJ97"/>
      <c r="AK97"/>
      <c r="AL97"/>
      <c r="AM97"/>
    </row>
    <row r="98" spans="1:39" ht="13.5">
      <c r="A98" s="141"/>
      <c r="B98" s="141"/>
      <c r="C98" s="141"/>
      <c r="D98"/>
      <c r="E98"/>
      <c r="F98"/>
      <c r="G98"/>
      <c r="H98"/>
      <c r="I98"/>
      <c r="J98"/>
      <c r="K98"/>
      <c r="L98"/>
      <c r="M98"/>
      <c r="N98"/>
      <c r="O98"/>
      <c r="P98"/>
      <c r="Q98"/>
      <c r="R98"/>
      <c r="S98"/>
      <c r="T98"/>
      <c r="U98"/>
      <c r="V98"/>
      <c r="W98"/>
      <c r="X98"/>
      <c r="Y98"/>
      <c r="Z98"/>
      <c r="AA98"/>
      <c r="AB98"/>
      <c r="AC98"/>
      <c r="AD98"/>
      <c r="AE98"/>
      <c r="AF98"/>
      <c r="AG98"/>
      <c r="AH98"/>
      <c r="AI98"/>
      <c r="AJ98"/>
      <c r="AK98"/>
      <c r="AL98"/>
      <c r="AM98"/>
    </row>
    <row r="99" spans="1:39" ht="13.5">
      <c r="A99" s="141"/>
      <c r="B99" s="141"/>
      <c r="C99" s="141"/>
      <c r="D99"/>
      <c r="E99"/>
      <c r="F99"/>
      <c r="G99"/>
      <c r="H99"/>
      <c r="I99"/>
      <c r="J99"/>
      <c r="K99"/>
      <c r="L99"/>
      <c r="M99"/>
      <c r="N99"/>
      <c r="O99"/>
      <c r="P99"/>
      <c r="Q99"/>
      <c r="R99"/>
      <c r="S99"/>
      <c r="T99"/>
      <c r="U99"/>
      <c r="V99"/>
      <c r="W99"/>
      <c r="X99"/>
      <c r="Y99"/>
      <c r="Z99"/>
      <c r="AA99"/>
      <c r="AB99"/>
      <c r="AC99"/>
      <c r="AD99"/>
      <c r="AE99"/>
      <c r="AF99"/>
      <c r="AG99"/>
      <c r="AH99"/>
      <c r="AI99"/>
      <c r="AJ99"/>
      <c r="AK99"/>
      <c r="AL99"/>
      <c r="AM99"/>
    </row>
    <row r="100" spans="1:39" ht="13.5">
      <c r="A100" s="141"/>
      <c r="B100" s="141"/>
      <c r="C100" s="141"/>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row>
    <row r="101" spans="1:39" ht="13.5">
      <c r="A101" s="141"/>
      <c r="B101" s="141"/>
      <c r="C101" s="14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row>
    <row r="102" spans="1:39" ht="13.5">
      <c r="A102" s="141"/>
      <c r="B102" s="141"/>
      <c r="C102" s="141"/>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row>
    <row r="103" spans="1:39" ht="13.5">
      <c r="A103" s="141"/>
      <c r="B103" s="141"/>
      <c r="C103" s="141"/>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row>
    <row r="104" spans="1:39" ht="13.5">
      <c r="A104" s="141"/>
      <c r="B104" s="141"/>
      <c r="C104" s="141"/>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row>
    <row r="105" spans="1:39" ht="13.5">
      <c r="A105" s="141"/>
      <c r="B105" s="141"/>
      <c r="C105" s="141"/>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row>
    <row r="106" spans="1:39" ht="13.5">
      <c r="A106" s="141"/>
      <c r="B106" s="141"/>
      <c r="C106" s="141"/>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row>
    <row r="107" spans="1:39" ht="13.5">
      <c r="A107" s="141"/>
      <c r="B107" s="141"/>
      <c r="C107" s="141"/>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row>
    <row r="108" spans="1:39" ht="13.5">
      <c r="A108" s="141"/>
      <c r="B108" s="141"/>
      <c r="C108" s="141"/>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row>
    <row r="109" spans="1:39" ht="13.5">
      <c r="A109" s="141"/>
      <c r="B109" s="141"/>
      <c r="C109" s="141"/>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row>
    <row r="110" spans="1:39" ht="13.5">
      <c r="A110" s="141"/>
      <c r="B110" s="141"/>
      <c r="C110" s="141"/>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row>
    <row r="111" spans="1:39" ht="13.5">
      <c r="A111" s="141"/>
      <c r="B111" s="141"/>
      <c r="C111" s="14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row>
    <row r="112" spans="1:39" ht="13.5">
      <c r="A112" s="141"/>
      <c r="B112" s="141"/>
      <c r="C112" s="141"/>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row>
    <row r="113" spans="1:39" ht="13.5">
      <c r="A113" s="141"/>
      <c r="B113" s="141"/>
      <c r="C113" s="141"/>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row>
    <row r="114" spans="1:39" ht="13.5">
      <c r="A114" s="141"/>
      <c r="B114" s="141"/>
      <c r="C114" s="141"/>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row>
    <row r="115" spans="1:39" ht="13.5">
      <c r="A115" s="141"/>
      <c r="B115" s="141"/>
      <c r="C115" s="141"/>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row>
    <row r="116" spans="1:39" ht="13.5">
      <c r="A116" s="141"/>
      <c r="B116" s="141"/>
      <c r="C116" s="141"/>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row>
    <row r="117" spans="1:39" ht="13.5">
      <c r="A117" s="141"/>
      <c r="B117" s="141"/>
      <c r="C117" s="141"/>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row>
    <row r="118" spans="1:39" ht="13.5">
      <c r="A118" s="141"/>
      <c r="B118" s="141"/>
      <c r="C118" s="141"/>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row>
    <row r="119" spans="1:39" ht="13.5">
      <c r="A119" s="141"/>
      <c r="B119" s="141"/>
      <c r="C119" s="141"/>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row>
    <row r="120" spans="1:39" ht="13.5">
      <c r="A120" s="141"/>
      <c r="B120" s="141"/>
      <c r="C120" s="141"/>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row>
    <row r="121" spans="1:39" ht="13.5">
      <c r="A121" s="141"/>
      <c r="B121" s="141"/>
      <c r="C121" s="14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row>
    <row r="122" spans="1:39" ht="13.5">
      <c r="A122" s="141"/>
      <c r="B122" s="141"/>
      <c r="C122" s="141"/>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row>
    <row r="123" spans="1:39" ht="13.5">
      <c r="A123" s="141"/>
      <c r="B123" s="141"/>
      <c r="C123" s="141"/>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row>
    <row r="124" spans="1:39" ht="13.5">
      <c r="A124" s="141"/>
      <c r="B124" s="141"/>
      <c r="C124" s="141"/>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row>
    <row r="125" spans="1:39" ht="13.5">
      <c r="A125" s="141"/>
      <c r="B125" s="141"/>
      <c r="C125" s="141"/>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row>
    <row r="126" spans="1:39" ht="13.5">
      <c r="A126" s="141"/>
      <c r="B126" s="141"/>
      <c r="C126" s="141"/>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row>
    <row r="127" spans="1:39" ht="13.5">
      <c r="A127" s="141"/>
      <c r="B127" s="141"/>
      <c r="C127" s="141"/>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row>
    <row r="128" spans="1:39" ht="13.5">
      <c r="A128" s="141"/>
      <c r="B128" s="141"/>
      <c r="C128" s="141"/>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row>
    <row r="129" spans="1:39" ht="13.5">
      <c r="A129" s="141"/>
      <c r="B129" s="141"/>
      <c r="C129" s="141"/>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row>
    <row r="130" spans="1:39" ht="13.5">
      <c r="A130" s="141"/>
      <c r="B130" s="141"/>
      <c r="C130" s="141"/>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row>
    <row r="131" spans="1:39" ht="13.5">
      <c r="A131" s="141"/>
      <c r="B131" s="141"/>
      <c r="C131" s="14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row>
    <row r="132" spans="1:39" ht="13.5">
      <c r="A132" s="141"/>
      <c r="B132" s="141"/>
      <c r="C132" s="141"/>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row>
    <row r="133" spans="1:39" ht="13.5">
      <c r="A133" s="141"/>
      <c r="B133" s="141"/>
      <c r="C133" s="141"/>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row>
    <row r="134" spans="1:39" ht="13.5">
      <c r="A134" s="141"/>
      <c r="B134" s="141"/>
      <c r="C134" s="141"/>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row>
    <row r="135" spans="1:39" ht="13.5">
      <c r="A135" s="141"/>
      <c r="B135" s="141"/>
      <c r="C135" s="141"/>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row>
    <row r="136" spans="1:39" ht="13.5">
      <c r="A136" s="141"/>
      <c r="B136" s="141"/>
      <c r="C136" s="141"/>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row>
    <row r="137" spans="1:39" ht="13.5">
      <c r="A137" s="141"/>
      <c r="B137" s="141"/>
      <c r="C137" s="141"/>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row>
    <row r="138" spans="1:39" ht="13.5">
      <c r="A138" s="141"/>
      <c r="B138" s="141"/>
      <c r="C138" s="141"/>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row>
    <row r="139" spans="1:39" ht="13.5">
      <c r="A139" s="141"/>
      <c r="B139" s="141"/>
      <c r="C139" s="141"/>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row>
    <row r="140" spans="1:39" ht="13.5">
      <c r="A140" s="141"/>
      <c r="B140" s="141"/>
      <c r="C140" s="141"/>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row>
    <row r="141" spans="1:39" ht="13.5">
      <c r="A141" s="141"/>
      <c r="B141" s="141"/>
      <c r="C141" s="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row>
    <row r="142" spans="1:39" ht="13.5">
      <c r="A142" s="141"/>
      <c r="B142" s="141"/>
      <c r="C142" s="141"/>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row>
    <row r="143" spans="1:39" ht="13.5">
      <c r="A143" s="141"/>
      <c r="B143" s="141"/>
      <c r="C143" s="141"/>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row>
    <row r="144" spans="1:39" ht="13.5">
      <c r="A144" s="141"/>
      <c r="B144" s="141"/>
      <c r="C144" s="141"/>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row>
    <row r="145" spans="1:39" ht="13.5">
      <c r="A145" s="141"/>
      <c r="B145" s="141"/>
      <c r="C145" s="141"/>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ht="13.5">
      <c r="A146" s="141"/>
      <c r="B146" s="141"/>
      <c r="C146" s="141"/>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ht="13.5">
      <c r="A147" s="141"/>
      <c r="B147" s="141"/>
      <c r="C147" s="141"/>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row>
    <row r="148" spans="1:39" ht="13.5">
      <c r="A148" s="141"/>
      <c r="B148" s="141"/>
      <c r="C148" s="141"/>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row>
    <row r="149" spans="1:39" ht="13.5">
      <c r="A149" s="141"/>
      <c r="B149" s="141"/>
      <c r="C149" s="141"/>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row>
    <row r="150" spans="1:39" ht="13.5">
      <c r="A150" s="141"/>
      <c r="B150" s="141"/>
      <c r="C150" s="141"/>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row>
    <row r="151" spans="1:39" ht="13.5">
      <c r="A151" s="141"/>
      <c r="B151" s="141"/>
      <c r="C151" s="14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row>
    <row r="152" spans="1:39" ht="13.5">
      <c r="A152" s="141"/>
      <c r="B152" s="141"/>
      <c r="C152" s="141"/>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row>
    <row r="153" spans="1:39" ht="13.5">
      <c r="A153" s="141"/>
      <c r="B153" s="141"/>
      <c r="C153" s="141"/>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row>
    <row r="154" spans="1:39" ht="13.5">
      <c r="A154" s="141"/>
      <c r="B154" s="141"/>
      <c r="C154" s="141"/>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row>
    <row r="155" spans="1:39" ht="13.5">
      <c r="A155" s="141"/>
      <c r="B155" s="141"/>
      <c r="C155" s="141"/>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row>
    <row r="156" spans="1:39" ht="13.5">
      <c r="A156" s="141"/>
      <c r="B156" s="141"/>
      <c r="C156" s="141"/>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row>
    <row r="157" spans="1:39" ht="13.5">
      <c r="A157" s="141"/>
      <c r="B157" s="141"/>
      <c r="C157" s="141"/>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row>
    <row r="158" spans="1:39" ht="13.5">
      <c r="A158" s="141"/>
      <c r="B158" s="141"/>
      <c r="C158" s="141"/>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row>
    <row r="159" spans="1:39" ht="13.5">
      <c r="A159" s="141"/>
      <c r="B159" s="141"/>
      <c r="C159" s="141"/>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row>
    <row r="160" spans="1:39" ht="13.5">
      <c r="A160" s="141"/>
      <c r="B160" s="141"/>
      <c r="C160" s="141"/>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row>
    <row r="161" spans="1:39" ht="13.5">
      <c r="A161" s="141"/>
      <c r="B161" s="141"/>
      <c r="C161" s="14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row>
    <row r="162" spans="1:39" ht="13.5">
      <c r="A162" s="141"/>
      <c r="B162" s="141"/>
      <c r="C162" s="141"/>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row>
    <row r="163" spans="1:39" ht="13.5">
      <c r="A163" s="141"/>
      <c r="B163" s="141"/>
      <c r="C163" s="141"/>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row>
    <row r="164" spans="1:39" ht="13.5">
      <c r="A164" s="141"/>
      <c r="B164" s="141"/>
      <c r="C164" s="141"/>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row>
    <row r="165" spans="1:39" ht="13.5">
      <c r="A165" s="141"/>
      <c r="B165" s="141"/>
      <c r="C165" s="141"/>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row>
    <row r="166" spans="1:39" ht="13.5">
      <c r="A166" s="141"/>
      <c r="B166" s="141"/>
      <c r="C166" s="141"/>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row>
    <row r="167" spans="1:39" ht="13.5">
      <c r="A167" s="141"/>
      <c r="B167" s="141"/>
      <c r="C167" s="141"/>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row>
    <row r="168" spans="1:39" ht="13.5">
      <c r="A168" s="141"/>
      <c r="B168" s="141"/>
      <c r="C168" s="141"/>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row>
    <row r="169" spans="1:39" ht="13.5">
      <c r="A169" s="141"/>
      <c r="B169" s="141"/>
      <c r="C169" s="141"/>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row>
    <row r="170" spans="1:39" ht="13.5">
      <c r="A170" s="141"/>
      <c r="B170" s="141"/>
      <c r="C170" s="141"/>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row>
    <row r="171" spans="1:39" ht="13.5">
      <c r="A171" s="141"/>
      <c r="B171" s="141"/>
      <c r="C171" s="14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row>
    <row r="172" spans="1:39" ht="13.5">
      <c r="A172" s="141"/>
      <c r="B172" s="141"/>
      <c r="C172" s="141"/>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row>
    <row r="173" spans="1:39" ht="13.5">
      <c r="A173" s="141"/>
      <c r="B173" s="141"/>
      <c r="C173" s="141"/>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row>
    <row r="174" spans="1:39" ht="13.5">
      <c r="A174" s="141"/>
      <c r="B174" s="141"/>
      <c r="C174" s="141"/>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row>
    <row r="175" spans="1:39" ht="13.5">
      <c r="A175" s="141"/>
      <c r="B175" s="141"/>
      <c r="C175" s="141"/>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row>
    <row r="176" spans="1:39" ht="13.5">
      <c r="A176" s="141"/>
      <c r="B176" s="141"/>
      <c r="C176" s="141"/>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row>
    <row r="177" spans="1:39" ht="13.5">
      <c r="A177" s="141"/>
      <c r="B177" s="141"/>
      <c r="C177" s="141"/>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row>
    <row r="178" spans="1:39" ht="13.5">
      <c r="A178" s="141"/>
      <c r="B178" s="141"/>
      <c r="C178" s="141"/>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row>
    <row r="179" spans="1:39" ht="13.5">
      <c r="A179" s="141"/>
      <c r="B179" s="141"/>
      <c r="C179" s="141"/>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row>
    <row r="180" spans="1:39" ht="13.5">
      <c r="A180" s="141"/>
      <c r="B180" s="141"/>
      <c r="C180" s="141"/>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row>
    <row r="181" spans="1:39" ht="13.5">
      <c r="A181" s="141"/>
      <c r="B181" s="141"/>
      <c r="C181" s="14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row>
    <row r="182" spans="1:39" ht="13.5">
      <c r="A182" s="141"/>
      <c r="B182" s="141"/>
      <c r="C182" s="141"/>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row>
    <row r="183" spans="1:39" ht="13.5">
      <c r="A183" s="141"/>
      <c r="B183" s="141"/>
      <c r="C183" s="141"/>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row>
    <row r="184" spans="1:39" ht="13.5">
      <c r="A184" s="141"/>
      <c r="B184" s="141"/>
      <c r="C184" s="141"/>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row>
    <row r="185" spans="1:39" ht="13.5">
      <c r="A185" s="141"/>
      <c r="B185" s="141"/>
      <c r="C185" s="141"/>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row>
    <row r="186" spans="1:39" ht="13.5">
      <c r="A186" s="141"/>
      <c r="B186" s="141"/>
      <c r="C186" s="141"/>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row>
    <row r="187" spans="1:39" ht="13.5">
      <c r="A187" s="141"/>
      <c r="B187" s="141"/>
      <c r="C187" s="141"/>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row>
    <row r="188" spans="1:39" ht="13.5">
      <c r="A188" s="141"/>
      <c r="B188" s="141"/>
      <c r="C188" s="141"/>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row>
    <row r="189" spans="1:39" ht="13.5">
      <c r="A189" s="141"/>
      <c r="B189" s="141"/>
      <c r="C189" s="141"/>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row>
    <row r="190" spans="1:39" ht="13.5">
      <c r="A190" s="141"/>
      <c r="B190" s="141"/>
      <c r="C190" s="141"/>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row>
    <row r="191" spans="1:39" ht="13.5">
      <c r="A191" s="141"/>
      <c r="B191" s="141"/>
      <c r="C191" s="14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row>
    <row r="192" spans="1:39" ht="13.5">
      <c r="A192" s="141"/>
      <c r="B192" s="141"/>
      <c r="C192" s="141"/>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row>
    <row r="193" spans="1:39" ht="13.5">
      <c r="A193" s="141"/>
      <c r="B193" s="141"/>
      <c r="C193" s="141"/>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row>
    <row r="194" spans="1:39" ht="13.5">
      <c r="A194" s="141"/>
      <c r="B194" s="141"/>
      <c r="C194" s="141"/>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row>
    <row r="195" spans="1:39" ht="13.5">
      <c r="A195" s="141"/>
      <c r="B195" s="141"/>
      <c r="C195" s="141"/>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row>
    <row r="196" spans="1:39" ht="13.5">
      <c r="A196" s="141"/>
      <c r="B196" s="141"/>
      <c r="C196" s="141"/>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row>
    <row r="197" spans="1:39" ht="13.5">
      <c r="A197" s="141"/>
      <c r="B197" s="141"/>
      <c r="C197" s="141"/>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row>
    <row r="198" spans="1:39" ht="13.5">
      <c r="A198" s="141"/>
      <c r="B198" s="141"/>
      <c r="C198" s="141"/>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row>
    <row r="199" spans="1:39" ht="13.5">
      <c r="A199" s="141"/>
      <c r="B199" s="141"/>
      <c r="C199" s="141"/>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row>
    <row r="200" spans="1:39" ht="13.5">
      <c r="A200" s="141"/>
      <c r="B200" s="141"/>
      <c r="C200" s="141"/>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row>
    <row r="201" spans="1:39" ht="13.5">
      <c r="A201" s="141"/>
      <c r="B201" s="141"/>
      <c r="C201" s="14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row>
    <row r="202" spans="1:39" ht="13.5">
      <c r="A202" s="141"/>
      <c r="B202" s="141"/>
      <c r="C202" s="141"/>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row>
    <row r="203" spans="1:39" ht="13.5">
      <c r="A203" s="141"/>
      <c r="B203" s="141"/>
      <c r="C203" s="141"/>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row>
  </sheetData>
  <sheetProtection/>
  <mergeCells count="3">
    <mergeCell ref="A1:A2"/>
    <mergeCell ref="B1:C1"/>
    <mergeCell ref="B2:C2"/>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C136"/>
  <sheetViews>
    <sheetView view="pageBreakPreview" zoomScale="110" zoomScaleNormal="120" zoomScaleSheetLayoutView="110" zoomScalePageLayoutView="0" workbookViewId="0" topLeftCell="A1">
      <selection activeCell="A1" sqref="A1:IV65536"/>
    </sheetView>
  </sheetViews>
  <sheetFormatPr defaultColWidth="11.421875" defaultRowHeight="13.5"/>
  <cols>
    <col min="1" max="1" width="25.140625" style="126" customWidth="1"/>
    <col min="2" max="3" width="29.8515625" style="126" customWidth="1"/>
    <col min="4" max="28" width="11.421875" style="140" customWidth="1"/>
  </cols>
  <sheetData>
    <row r="1" spans="1:3" ht="14.25" thickBot="1">
      <c r="A1" s="324"/>
      <c r="B1" s="327" t="s">
        <v>321</v>
      </c>
      <c r="C1" s="327"/>
    </row>
    <row r="2" spans="1:3" ht="78" customHeight="1" thickBot="1">
      <c r="A2" s="324"/>
      <c r="B2" s="326" t="s">
        <v>168</v>
      </c>
      <c r="C2" s="326"/>
    </row>
    <row r="3" spans="1:3" ht="14.25" thickBot="1">
      <c r="A3" s="128"/>
      <c r="B3" s="127"/>
      <c r="C3" s="127"/>
    </row>
    <row r="4" spans="1:3" ht="14.25" thickBot="1">
      <c r="A4" s="129" t="s">
        <v>169</v>
      </c>
      <c r="B4" s="130" t="s">
        <v>170</v>
      </c>
      <c r="C4" s="127"/>
    </row>
    <row r="5" spans="1:3" ht="14.25" thickBot="1">
      <c r="A5" s="129" t="s">
        <v>171</v>
      </c>
      <c r="B5" s="130" t="s">
        <v>172</v>
      </c>
      <c r="C5" s="128"/>
    </row>
    <row r="6" spans="1:3" ht="14.25" thickBot="1">
      <c r="A6" s="129" t="s">
        <v>173</v>
      </c>
      <c r="B6" s="130" t="s">
        <v>174</v>
      </c>
      <c r="C6" s="128"/>
    </row>
    <row r="7" spans="1:3" ht="14.25" thickBot="1">
      <c r="A7" s="128"/>
      <c r="B7" s="128"/>
      <c r="C7" s="128"/>
    </row>
    <row r="8" spans="1:3" ht="14.25" thickBot="1">
      <c r="A8" s="139" t="s">
        <v>175</v>
      </c>
      <c r="B8" s="132" t="s">
        <v>176</v>
      </c>
      <c r="C8" s="132" t="s">
        <v>177</v>
      </c>
    </row>
    <row r="9" spans="1:3" ht="14.25" thickBot="1">
      <c r="A9" s="133" t="s">
        <v>178</v>
      </c>
      <c r="B9" s="134"/>
      <c r="C9" s="134"/>
    </row>
    <row r="10" spans="1:3" ht="23.25" thickBot="1">
      <c r="A10" s="136"/>
      <c r="B10" s="136" t="s">
        <v>511</v>
      </c>
      <c r="C10" s="136" t="s">
        <v>533</v>
      </c>
    </row>
    <row r="11" spans="1:3" ht="14.25" thickBot="1">
      <c r="A11" s="136"/>
      <c r="B11" s="136" t="s">
        <v>266</v>
      </c>
      <c r="C11" s="136" t="s">
        <v>268</v>
      </c>
    </row>
    <row r="12" spans="1:3" ht="14.25" thickBot="1">
      <c r="A12" s="136"/>
      <c r="B12" s="136" t="s">
        <v>534</v>
      </c>
      <c r="C12" s="136" t="s">
        <v>532</v>
      </c>
    </row>
    <row r="13" spans="1:3" ht="14.25" thickBot="1">
      <c r="A13" s="136"/>
      <c r="B13" s="136" t="s">
        <v>267</v>
      </c>
      <c r="C13" s="136" t="s">
        <v>269</v>
      </c>
    </row>
    <row r="14" spans="1:3" ht="14.25" thickBot="1">
      <c r="A14" s="136"/>
      <c r="B14" s="136"/>
      <c r="C14" s="136"/>
    </row>
    <row r="15" spans="1:3" ht="14.25" thickBot="1">
      <c r="A15" s="136"/>
      <c r="B15" s="136"/>
      <c r="C15" s="136"/>
    </row>
    <row r="16" spans="1:3" ht="14.25" thickBot="1">
      <c r="A16" s="133" t="s">
        <v>179</v>
      </c>
      <c r="B16" s="134"/>
      <c r="C16" s="134"/>
    </row>
    <row r="17" spans="1:3" ht="34.5" thickBot="1">
      <c r="A17" s="135"/>
      <c r="B17" s="136" t="s">
        <v>510</v>
      </c>
      <c r="C17" s="136" t="s">
        <v>270</v>
      </c>
    </row>
    <row r="18" spans="1:3" ht="23.25" thickBot="1">
      <c r="A18" s="135"/>
      <c r="B18" s="136" t="s">
        <v>273</v>
      </c>
      <c r="C18" s="136" t="s">
        <v>535</v>
      </c>
    </row>
    <row r="19" spans="1:3" ht="14.25" thickBot="1">
      <c r="A19" s="135"/>
      <c r="C19" s="136" t="s">
        <v>271</v>
      </c>
    </row>
    <row r="20" spans="1:3" ht="14.25" thickBot="1">
      <c r="A20" s="135"/>
      <c r="B20" s="136"/>
      <c r="C20" s="136" t="s">
        <v>272</v>
      </c>
    </row>
    <row r="21" spans="1:3" ht="14.25" thickBot="1">
      <c r="A21" s="135"/>
      <c r="B21" s="136"/>
      <c r="C21" s="136" t="s">
        <v>512</v>
      </c>
    </row>
    <row r="22" spans="1:3" ht="23.25" thickBot="1">
      <c r="A22" s="133" t="s">
        <v>180</v>
      </c>
      <c r="B22" s="134"/>
      <c r="C22" s="134"/>
    </row>
    <row r="23" spans="1:3" ht="23.25" thickBot="1">
      <c r="A23" s="135"/>
      <c r="B23" s="136" t="s">
        <v>513</v>
      </c>
      <c r="C23" s="136" t="s">
        <v>536</v>
      </c>
    </row>
    <row r="24" spans="1:3" ht="23.25" thickBot="1">
      <c r="A24" s="135"/>
      <c r="B24" s="136" t="s">
        <v>274</v>
      </c>
      <c r="C24" s="136" t="s">
        <v>276</v>
      </c>
    </row>
    <row r="25" spans="1:3" ht="23.25" thickBot="1">
      <c r="A25" s="135"/>
      <c r="B25" s="136" t="s">
        <v>275</v>
      </c>
      <c r="C25" s="136" t="s">
        <v>537</v>
      </c>
    </row>
    <row r="26" spans="1:3" ht="14.25" thickBot="1">
      <c r="A26" s="139" t="s">
        <v>175</v>
      </c>
      <c r="B26" s="132" t="s">
        <v>176</v>
      </c>
      <c r="C26" s="132" t="s">
        <v>177</v>
      </c>
    </row>
    <row r="27" spans="1:3" ht="14.25" thickBot="1">
      <c r="A27" s="133" t="s">
        <v>181</v>
      </c>
      <c r="B27" s="137"/>
      <c r="C27" s="137"/>
    </row>
    <row r="28" spans="1:3" ht="23.25" thickBot="1">
      <c r="A28" s="136"/>
      <c r="B28" s="136" t="s">
        <v>277</v>
      </c>
      <c r="C28" s="136" t="s">
        <v>538</v>
      </c>
    </row>
    <row r="29" spans="1:3" ht="23.25" thickBot="1">
      <c r="A29" s="136"/>
      <c r="B29" s="136" t="s">
        <v>278</v>
      </c>
      <c r="C29" s="136" t="s">
        <v>531</v>
      </c>
    </row>
    <row r="30" spans="1:3" ht="14.25" thickBot="1">
      <c r="A30" s="136"/>
      <c r="B30" s="136"/>
      <c r="C30" s="136"/>
    </row>
    <row r="31" spans="1:3" ht="14.25" thickBot="1">
      <c r="A31" s="136"/>
      <c r="B31" s="136"/>
      <c r="C31" s="136"/>
    </row>
    <row r="32" spans="1:3" ht="14.25" thickBot="1">
      <c r="A32" s="135"/>
      <c r="B32" s="136"/>
      <c r="C32" s="136"/>
    </row>
    <row r="33" spans="1:3" ht="14.25" thickBot="1">
      <c r="A33" s="133" t="s">
        <v>182</v>
      </c>
      <c r="B33" s="134"/>
      <c r="C33" s="134"/>
    </row>
    <row r="34" spans="1:3" ht="34.5" thickBot="1">
      <c r="A34" s="135"/>
      <c r="B34" s="136" t="s">
        <v>280</v>
      </c>
      <c r="C34" s="136" t="s">
        <v>279</v>
      </c>
    </row>
    <row r="35" spans="1:3" ht="23.25" thickBot="1">
      <c r="A35" s="135"/>
      <c r="B35" s="136" t="s">
        <v>530</v>
      </c>
      <c r="C35" s="136" t="s">
        <v>514</v>
      </c>
    </row>
    <row r="36" spans="1:3" ht="23.25" thickBot="1">
      <c r="A36" s="135"/>
      <c r="B36" s="136" t="s">
        <v>516</v>
      </c>
      <c r="C36" s="136"/>
    </row>
    <row r="37" spans="1:3" ht="14.25" thickBot="1">
      <c r="A37" s="136"/>
      <c r="B37" s="136" t="s">
        <v>515</v>
      </c>
      <c r="C37" s="136"/>
    </row>
    <row r="38" spans="1:3" ht="14.25" thickBot="1">
      <c r="A38" s="136"/>
      <c r="B38" s="136"/>
      <c r="C38" s="136"/>
    </row>
    <row r="39" spans="1:3" ht="14.25" thickBot="1">
      <c r="A39" s="135"/>
      <c r="B39" s="136"/>
      <c r="C39" s="136"/>
    </row>
    <row r="40" spans="1:3" ht="13.5">
      <c r="A40" s="141"/>
      <c r="B40" s="141" t="s">
        <v>265</v>
      </c>
      <c r="C40" s="141"/>
    </row>
    <row r="41" spans="1:3" ht="13.5">
      <c r="A41" s="141"/>
      <c r="B41" s="141"/>
      <c r="C41" s="141"/>
    </row>
    <row r="42" spans="1:3" ht="13.5">
      <c r="A42" s="141"/>
      <c r="B42" s="141"/>
      <c r="C42" s="141"/>
    </row>
    <row r="43" spans="1:3" ht="13.5">
      <c r="A43" s="141"/>
      <c r="B43" s="141"/>
      <c r="C43" s="141"/>
    </row>
    <row r="44" spans="1:3" ht="13.5">
      <c r="A44" s="141"/>
      <c r="B44" s="141"/>
      <c r="C44" s="141"/>
    </row>
    <row r="45" spans="1:3" ht="13.5">
      <c r="A45" s="141"/>
      <c r="B45" s="141"/>
      <c r="C45" s="141"/>
    </row>
    <row r="46" spans="1:3" ht="13.5">
      <c r="A46" s="141"/>
      <c r="B46" s="141"/>
      <c r="C46" s="141"/>
    </row>
    <row r="47" spans="1:3" ht="13.5">
      <c r="A47" s="141"/>
      <c r="B47" s="141"/>
      <c r="C47" s="141"/>
    </row>
    <row r="48" spans="1:3" ht="13.5">
      <c r="A48" s="141"/>
      <c r="B48" s="141"/>
      <c r="C48" s="141"/>
    </row>
    <row r="49" spans="1:3" ht="13.5">
      <c r="A49" s="141"/>
      <c r="B49" s="141"/>
      <c r="C49" s="141"/>
    </row>
    <row r="50" spans="1:3" ht="13.5">
      <c r="A50" s="141"/>
      <c r="B50" s="141"/>
      <c r="C50" s="141"/>
    </row>
    <row r="51" spans="1:3" ht="13.5">
      <c r="A51" s="141"/>
      <c r="B51" s="141"/>
      <c r="C51" s="141"/>
    </row>
    <row r="52" spans="1:3" ht="13.5">
      <c r="A52" s="141"/>
      <c r="B52" s="141"/>
      <c r="C52" s="141"/>
    </row>
    <row r="53" spans="1:3" ht="13.5">
      <c r="A53" s="141"/>
      <c r="B53" s="141"/>
      <c r="C53" s="141"/>
    </row>
    <row r="54" spans="1:3" ht="13.5">
      <c r="A54" s="141"/>
      <c r="B54" s="141"/>
      <c r="C54" s="141"/>
    </row>
    <row r="55" spans="1:3" ht="13.5">
      <c r="A55" s="141"/>
      <c r="B55" s="141"/>
      <c r="C55" s="141"/>
    </row>
    <row r="56" spans="1:3" ht="13.5">
      <c r="A56" s="141"/>
      <c r="B56" s="141"/>
      <c r="C56" s="141"/>
    </row>
    <row r="57" spans="1:3" ht="13.5">
      <c r="A57" s="141"/>
      <c r="B57" s="141"/>
      <c r="C57" s="141"/>
    </row>
    <row r="58" spans="1:3" ht="13.5">
      <c r="A58" s="141"/>
      <c r="B58" s="141"/>
      <c r="C58" s="141"/>
    </row>
    <row r="59" spans="1:3" ht="13.5">
      <c r="A59" s="141"/>
      <c r="B59" s="141"/>
      <c r="C59" s="141"/>
    </row>
    <row r="60" spans="1:3" ht="13.5">
      <c r="A60" s="141"/>
      <c r="B60" s="141"/>
      <c r="C60" s="141"/>
    </row>
    <row r="61" spans="1:3" ht="13.5">
      <c r="A61" s="141"/>
      <c r="B61" s="141"/>
      <c r="C61" s="141"/>
    </row>
    <row r="62" spans="1:3" ht="13.5">
      <c r="A62" s="141"/>
      <c r="B62" s="141"/>
      <c r="C62" s="141"/>
    </row>
    <row r="63" spans="1:3" ht="13.5">
      <c r="A63" s="141"/>
      <c r="B63" s="141"/>
      <c r="C63" s="141"/>
    </row>
    <row r="64" spans="1:3" ht="13.5">
      <c r="A64" s="141"/>
      <c r="B64" s="141"/>
      <c r="C64" s="141"/>
    </row>
    <row r="65" spans="1:3" ht="13.5">
      <c r="A65" s="141"/>
      <c r="B65" s="141"/>
      <c r="C65" s="141"/>
    </row>
    <row r="66" spans="1:3" ht="13.5">
      <c r="A66" s="141"/>
      <c r="B66" s="141"/>
      <c r="C66" s="141"/>
    </row>
    <row r="67" spans="1:3" ht="13.5">
      <c r="A67" s="141"/>
      <c r="B67" s="141"/>
      <c r="C67" s="141"/>
    </row>
    <row r="68" spans="1:3" ht="13.5">
      <c r="A68" s="141"/>
      <c r="B68" s="141"/>
      <c r="C68" s="141"/>
    </row>
    <row r="69" spans="1:3" ht="13.5">
      <c r="A69" s="141"/>
      <c r="B69" s="141"/>
      <c r="C69" s="141"/>
    </row>
    <row r="70" spans="1:3" ht="13.5">
      <c r="A70" s="141"/>
      <c r="B70" s="141"/>
      <c r="C70" s="141"/>
    </row>
    <row r="71" spans="1:3" ht="13.5">
      <c r="A71" s="141"/>
      <c r="B71" s="141"/>
      <c r="C71" s="141"/>
    </row>
    <row r="72" spans="1:3" ht="13.5">
      <c r="A72" s="141"/>
      <c r="B72" s="141"/>
      <c r="C72" s="141"/>
    </row>
    <row r="73" spans="1:3" ht="13.5">
      <c r="A73" s="141"/>
      <c r="B73" s="141"/>
      <c r="C73" s="141"/>
    </row>
    <row r="74" spans="1:3" ht="13.5">
      <c r="A74" s="141"/>
      <c r="B74" s="141"/>
      <c r="C74" s="141"/>
    </row>
    <row r="75" spans="1:3" ht="13.5">
      <c r="A75" s="141"/>
      <c r="B75" s="141"/>
      <c r="C75" s="141"/>
    </row>
    <row r="76" spans="1:3" ht="13.5">
      <c r="A76" s="141"/>
      <c r="B76" s="141"/>
      <c r="C76" s="141"/>
    </row>
    <row r="77" spans="1:3" ht="13.5">
      <c r="A77" s="141"/>
      <c r="B77" s="141"/>
      <c r="C77" s="141"/>
    </row>
    <row r="78" spans="1:3" ht="13.5">
      <c r="A78" s="141"/>
      <c r="B78" s="141"/>
      <c r="C78" s="141"/>
    </row>
    <row r="79" spans="1:3" ht="13.5">
      <c r="A79" s="141"/>
      <c r="B79" s="141"/>
      <c r="C79" s="141"/>
    </row>
    <row r="80" spans="1:3" ht="13.5">
      <c r="A80" s="141"/>
      <c r="B80" s="141"/>
      <c r="C80" s="141"/>
    </row>
    <row r="81" spans="1:3" ht="13.5">
      <c r="A81" s="141"/>
      <c r="B81" s="141"/>
      <c r="C81" s="141"/>
    </row>
    <row r="82" spans="1:3" ht="13.5">
      <c r="A82" s="141"/>
      <c r="B82" s="141"/>
      <c r="C82" s="141"/>
    </row>
    <row r="83" spans="1:3" ht="13.5">
      <c r="A83" s="141"/>
      <c r="B83" s="141"/>
      <c r="C83" s="141"/>
    </row>
    <row r="84" spans="1:3" ht="13.5">
      <c r="A84" s="141"/>
      <c r="B84" s="141"/>
      <c r="C84" s="141"/>
    </row>
    <row r="85" spans="1:3" ht="13.5">
      <c r="A85" s="141"/>
      <c r="B85" s="141"/>
      <c r="C85" s="141"/>
    </row>
    <row r="86" spans="1:3" ht="13.5">
      <c r="A86" s="141"/>
      <c r="B86" s="141"/>
      <c r="C86" s="141"/>
    </row>
    <row r="87" spans="1:3" ht="13.5">
      <c r="A87" s="141"/>
      <c r="B87" s="141"/>
      <c r="C87" s="141"/>
    </row>
    <row r="88" spans="1:3" ht="13.5">
      <c r="A88" s="141"/>
      <c r="B88" s="141"/>
      <c r="C88" s="141"/>
    </row>
    <row r="89" spans="1:3" ht="13.5">
      <c r="A89" s="141"/>
      <c r="B89" s="141"/>
      <c r="C89" s="141"/>
    </row>
    <row r="90" spans="1:3" ht="13.5">
      <c r="A90" s="141"/>
      <c r="B90" s="141"/>
      <c r="C90" s="141"/>
    </row>
    <row r="91" spans="1:3" ht="13.5">
      <c r="A91" s="141"/>
      <c r="B91" s="141"/>
      <c r="C91" s="141"/>
    </row>
    <row r="92" spans="1:3" ht="13.5">
      <c r="A92" s="141"/>
      <c r="B92" s="141"/>
      <c r="C92" s="141"/>
    </row>
    <row r="93" spans="1:3" ht="13.5">
      <c r="A93" s="141"/>
      <c r="B93" s="141"/>
      <c r="C93" s="141"/>
    </row>
    <row r="94" spans="1:3" ht="13.5">
      <c r="A94" s="141"/>
      <c r="B94" s="141"/>
      <c r="C94" s="141"/>
    </row>
    <row r="95" spans="1:3" ht="13.5">
      <c r="A95" s="141"/>
      <c r="B95" s="141"/>
      <c r="C95" s="141"/>
    </row>
    <row r="96" spans="1:3" ht="13.5">
      <c r="A96" s="141"/>
      <c r="B96" s="141"/>
      <c r="C96" s="141"/>
    </row>
    <row r="97" spans="1:3" ht="13.5">
      <c r="A97" s="141"/>
      <c r="B97" s="141"/>
      <c r="C97" s="141"/>
    </row>
    <row r="98" spans="1:3" ht="13.5">
      <c r="A98" s="141"/>
      <c r="B98" s="141"/>
      <c r="C98" s="141"/>
    </row>
    <row r="99" spans="1:3" ht="13.5">
      <c r="A99" s="141"/>
      <c r="B99" s="141"/>
      <c r="C99" s="141"/>
    </row>
    <row r="100" spans="1:3" ht="13.5">
      <c r="A100" s="141"/>
      <c r="B100" s="141"/>
      <c r="C100" s="141"/>
    </row>
    <row r="101" spans="1:3" ht="13.5">
      <c r="A101" s="141"/>
      <c r="B101" s="141"/>
      <c r="C101" s="141"/>
    </row>
    <row r="102" spans="1:3" ht="13.5">
      <c r="A102" s="141"/>
      <c r="B102" s="141"/>
      <c r="C102" s="141"/>
    </row>
    <row r="103" spans="1:3" ht="13.5">
      <c r="A103" s="141"/>
      <c r="B103" s="141"/>
      <c r="C103" s="141"/>
    </row>
    <row r="104" spans="1:3" ht="13.5">
      <c r="A104" s="141"/>
      <c r="B104" s="141"/>
      <c r="C104" s="141"/>
    </row>
    <row r="105" spans="1:3" ht="13.5">
      <c r="A105" s="141"/>
      <c r="B105" s="141"/>
      <c r="C105" s="141"/>
    </row>
    <row r="106" spans="1:3" ht="13.5">
      <c r="A106" s="141"/>
      <c r="B106" s="141"/>
      <c r="C106" s="141"/>
    </row>
    <row r="107" spans="1:3" ht="13.5">
      <c r="A107" s="141"/>
      <c r="B107" s="141"/>
      <c r="C107" s="141"/>
    </row>
    <row r="108" spans="1:3" ht="13.5">
      <c r="A108" s="141"/>
      <c r="B108" s="141"/>
      <c r="C108" s="141"/>
    </row>
    <row r="109" spans="1:3" ht="13.5">
      <c r="A109" s="141"/>
      <c r="B109" s="141"/>
      <c r="C109" s="141"/>
    </row>
    <row r="110" spans="1:3" ht="13.5">
      <c r="A110" s="141"/>
      <c r="B110" s="141"/>
      <c r="C110" s="141"/>
    </row>
    <row r="111" spans="1:3" ht="13.5">
      <c r="A111" s="141"/>
      <c r="B111" s="141"/>
      <c r="C111" s="141"/>
    </row>
    <row r="112" spans="1:3" ht="13.5">
      <c r="A112" s="141"/>
      <c r="B112" s="141"/>
      <c r="C112" s="141"/>
    </row>
    <row r="113" spans="1:3" ht="13.5">
      <c r="A113" s="141"/>
      <c r="B113" s="141"/>
      <c r="C113" s="141"/>
    </row>
    <row r="114" spans="1:3" ht="13.5">
      <c r="A114" s="141"/>
      <c r="B114" s="141"/>
      <c r="C114" s="141"/>
    </row>
    <row r="115" spans="1:3" ht="13.5">
      <c r="A115" s="141"/>
      <c r="B115" s="141"/>
      <c r="C115" s="141"/>
    </row>
    <row r="116" spans="1:3" ht="13.5">
      <c r="A116" s="141"/>
      <c r="B116" s="141"/>
      <c r="C116" s="141"/>
    </row>
    <row r="117" spans="1:3" ht="13.5">
      <c r="A117" s="141"/>
      <c r="B117" s="141"/>
      <c r="C117" s="141"/>
    </row>
    <row r="118" spans="1:3" ht="13.5">
      <c r="A118" s="141"/>
      <c r="B118" s="141"/>
      <c r="C118" s="141"/>
    </row>
    <row r="119" spans="1:3" ht="13.5">
      <c r="A119" s="141"/>
      <c r="B119" s="141"/>
      <c r="C119" s="141"/>
    </row>
    <row r="120" spans="1:3" ht="13.5">
      <c r="A120" s="141"/>
      <c r="B120" s="141"/>
      <c r="C120" s="141"/>
    </row>
    <row r="121" spans="1:3" ht="13.5">
      <c r="A121" s="141"/>
      <c r="B121" s="141"/>
      <c r="C121" s="141"/>
    </row>
    <row r="122" spans="1:3" ht="13.5">
      <c r="A122" s="141"/>
      <c r="B122" s="141"/>
      <c r="C122" s="141"/>
    </row>
    <row r="123" spans="1:3" ht="13.5">
      <c r="A123" s="141"/>
      <c r="B123" s="141"/>
      <c r="C123" s="141"/>
    </row>
    <row r="124" spans="1:3" ht="13.5">
      <c r="A124" s="141"/>
      <c r="B124" s="141"/>
      <c r="C124" s="141"/>
    </row>
    <row r="125" spans="1:3" ht="13.5">
      <c r="A125" s="141"/>
      <c r="B125" s="141"/>
      <c r="C125" s="141"/>
    </row>
    <row r="126" spans="1:3" ht="13.5">
      <c r="A126" s="141"/>
      <c r="B126" s="141"/>
      <c r="C126" s="141"/>
    </row>
    <row r="127" spans="1:3" ht="13.5">
      <c r="A127" s="141"/>
      <c r="B127" s="141"/>
      <c r="C127" s="141"/>
    </row>
    <row r="128" spans="1:3" ht="13.5">
      <c r="A128" s="141"/>
      <c r="B128" s="141"/>
      <c r="C128" s="141"/>
    </row>
    <row r="129" spans="1:3" ht="13.5">
      <c r="A129" s="141"/>
      <c r="B129" s="141"/>
      <c r="C129" s="141"/>
    </row>
    <row r="130" spans="1:3" ht="13.5">
      <c r="A130" s="141"/>
      <c r="B130" s="141"/>
      <c r="C130" s="141"/>
    </row>
    <row r="131" spans="1:3" ht="13.5">
      <c r="A131" s="141"/>
      <c r="B131" s="141"/>
      <c r="C131" s="141"/>
    </row>
    <row r="132" spans="1:3" ht="13.5">
      <c r="A132" s="141"/>
      <c r="B132" s="141"/>
      <c r="C132" s="141"/>
    </row>
    <row r="133" spans="1:3" ht="13.5">
      <c r="A133" s="141"/>
      <c r="B133" s="141"/>
      <c r="C133" s="141"/>
    </row>
    <row r="134" spans="1:3" ht="13.5">
      <c r="A134" s="141"/>
      <c r="B134" s="141"/>
      <c r="C134" s="141"/>
    </row>
    <row r="135" spans="1:3" ht="13.5">
      <c r="A135" s="141"/>
      <c r="B135" s="141"/>
      <c r="C135" s="141"/>
    </row>
    <row r="136" spans="1:3" ht="13.5">
      <c r="A136" s="141"/>
      <c r="B136" s="141"/>
      <c r="C136" s="141"/>
    </row>
  </sheetData>
  <sheetProtection password="F234" sheet="1" objects="1" scenarios="1"/>
  <mergeCells count="3">
    <mergeCell ref="A1:A2"/>
    <mergeCell ref="B1:C1"/>
    <mergeCell ref="B2:C2"/>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S188"/>
  <sheetViews>
    <sheetView zoomScale="90" zoomScaleNormal="90" zoomScalePageLayoutView="0" workbookViewId="0" topLeftCell="A1">
      <pane ySplit="12450" topLeftCell="A1" activePane="topLeft" state="split"/>
      <selection pane="topLeft" activeCell="D7" sqref="D7"/>
      <selection pane="bottomLeft" activeCell="A1" sqref="A1"/>
    </sheetView>
  </sheetViews>
  <sheetFormatPr defaultColWidth="11.421875" defaultRowHeight="13.5"/>
  <cols>
    <col min="1" max="1" width="28.7109375" style="72" customWidth="1"/>
    <col min="2" max="2" width="22.57421875" style="72" customWidth="1"/>
    <col min="3" max="3" width="6.7109375" style="72" bestFit="1" customWidth="1"/>
    <col min="4" max="4" width="26.00390625" style="72" customWidth="1"/>
    <col min="5" max="5" width="21.8515625" style="72" customWidth="1"/>
    <col min="6" max="6" width="20.140625" style="72" customWidth="1"/>
    <col min="7" max="7" width="21.00390625" style="72" customWidth="1"/>
    <col min="8" max="8" width="28.7109375" style="72" customWidth="1"/>
    <col min="9" max="9" width="12.28125" style="72" customWidth="1"/>
    <col min="10" max="10" width="18.8515625" style="72" customWidth="1"/>
    <col min="11" max="11" width="17.8515625" style="72" customWidth="1"/>
    <col min="12" max="12" width="25.7109375" style="72" customWidth="1"/>
    <col min="13" max="13" width="3.00390625" style="72" hidden="1" customWidth="1"/>
    <col min="14" max="14" width="20.421875" style="72" hidden="1" customWidth="1"/>
    <col min="15" max="15" width="17.00390625" style="72" bestFit="1" customWidth="1"/>
    <col min="16" max="16" width="12.28125" style="142" bestFit="1" customWidth="1"/>
    <col min="17" max="71" width="11.421875" style="142" customWidth="1"/>
    <col min="72" max="16384" width="11.421875" style="72" customWidth="1"/>
  </cols>
  <sheetData>
    <row r="1" spans="1:71" s="69" customFormat="1" ht="66" customHeight="1" thickBot="1">
      <c r="A1" s="342" t="s">
        <v>324</v>
      </c>
      <c r="B1" s="343"/>
      <c r="C1" s="343"/>
      <c r="D1" s="343"/>
      <c r="E1" s="343"/>
      <c r="F1" s="343"/>
      <c r="G1" s="343"/>
      <c r="H1" s="343"/>
      <c r="I1" s="343"/>
      <c r="J1" s="343"/>
      <c r="K1" s="343"/>
      <c r="L1" s="343"/>
      <c r="M1" s="343"/>
      <c r="N1" s="343"/>
      <c r="O1" s="344"/>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row>
    <row r="2" spans="1:71" s="71" customFormat="1" ht="22.5">
      <c r="A2" s="236" t="s">
        <v>108</v>
      </c>
      <c r="B2" s="237" t="s">
        <v>107</v>
      </c>
      <c r="C2" s="237" t="s">
        <v>109</v>
      </c>
      <c r="D2" s="237" t="s">
        <v>153</v>
      </c>
      <c r="E2" s="237" t="s">
        <v>154</v>
      </c>
      <c r="F2" s="237" t="s">
        <v>155</v>
      </c>
      <c r="G2" s="237" t="s">
        <v>161</v>
      </c>
      <c r="H2" s="237" t="s">
        <v>162</v>
      </c>
      <c r="I2" s="237" t="s">
        <v>163</v>
      </c>
      <c r="J2" s="237" t="s">
        <v>164</v>
      </c>
      <c r="K2" s="237" t="s">
        <v>165</v>
      </c>
      <c r="L2" s="238" t="s">
        <v>166</v>
      </c>
      <c r="M2" s="191"/>
      <c r="N2" s="70"/>
      <c r="O2" s="239" t="s">
        <v>167</v>
      </c>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row>
    <row r="3" spans="1:17" ht="60.75" customHeight="1">
      <c r="A3" s="330" t="s">
        <v>193</v>
      </c>
      <c r="B3" s="339" t="s">
        <v>194</v>
      </c>
      <c r="C3" s="230">
        <v>1</v>
      </c>
      <c r="D3" s="231" t="s">
        <v>195</v>
      </c>
      <c r="E3" s="231" t="s">
        <v>111</v>
      </c>
      <c r="F3" s="231" t="s">
        <v>196</v>
      </c>
      <c r="G3" s="231" t="s">
        <v>156</v>
      </c>
      <c r="H3" s="240" t="s">
        <v>231</v>
      </c>
      <c r="I3" s="230">
        <v>2</v>
      </c>
      <c r="J3" s="75" t="str">
        <f>IF(I3=1,"BAJA",IF(I3=2,"MEDIA",IF(I3=3,"ALTA","")))</f>
        <v>MEDIA</v>
      </c>
      <c r="K3" s="230">
        <v>10</v>
      </c>
      <c r="L3" s="75" t="str">
        <f>IF(K3=5,"LEVE",IF(K3=10,"MODERADO",IF(K3=20,"CATASTROFICO","")))</f>
        <v>MODERADO</v>
      </c>
      <c r="M3" s="75">
        <f aca="true" t="shared" si="0" ref="M3:M8">I3*K3</f>
        <v>20</v>
      </c>
      <c r="N3" s="75" t="str">
        <f>CONCATENATE(L3,J3)</f>
        <v>MODERADOMEDIA</v>
      </c>
      <c r="O3" s="241" t="str">
        <f aca="true" t="shared" si="1" ref="O3:O8">(VLOOKUP(M3,$H$172:$I$179,2,0))</f>
        <v>ZONA DE RIESGO MODERADO</v>
      </c>
      <c r="Q3" s="157"/>
    </row>
    <row r="4" spans="1:15" ht="49.5" customHeight="1">
      <c r="A4" s="330"/>
      <c r="B4" s="339"/>
      <c r="C4" s="230">
        <v>2</v>
      </c>
      <c r="D4" s="231" t="s">
        <v>233</v>
      </c>
      <c r="E4" s="231" t="s">
        <v>111</v>
      </c>
      <c r="F4" s="231" t="s">
        <v>196</v>
      </c>
      <c r="G4" s="231" t="s">
        <v>156</v>
      </c>
      <c r="H4" s="231" t="s">
        <v>232</v>
      </c>
      <c r="I4" s="230">
        <v>2</v>
      </c>
      <c r="J4" s="75" t="str">
        <f aca="true" t="shared" si="2" ref="J4:J76">IF(I4=1,"BAJA",IF(I4=2,"MEDIA",IF(I4=3,"ALTA","")))</f>
        <v>MEDIA</v>
      </c>
      <c r="K4" s="230">
        <v>10</v>
      </c>
      <c r="L4" s="75" t="str">
        <f aca="true" t="shared" si="3" ref="L4:L76">IF(K4=5,"LEVE",IF(K4=10,"MODERADO",IF(K4=20,"CATASTROFICO","")))</f>
        <v>MODERADO</v>
      </c>
      <c r="M4" s="75">
        <f t="shared" si="0"/>
        <v>20</v>
      </c>
      <c r="N4" s="75" t="str">
        <f>CONCATENATE(L4,J4)</f>
        <v>MODERADOMEDIA</v>
      </c>
      <c r="O4" s="241" t="str">
        <f t="shared" si="1"/>
        <v>ZONA DE RIESGO MODERADO</v>
      </c>
    </row>
    <row r="5" spans="1:15" ht="48" customHeight="1">
      <c r="A5" s="330"/>
      <c r="B5" s="339"/>
      <c r="C5" s="230">
        <v>3</v>
      </c>
      <c r="D5" s="231" t="s">
        <v>198</v>
      </c>
      <c r="E5" s="231" t="s">
        <v>55</v>
      </c>
      <c r="F5" s="231" t="s">
        <v>196</v>
      </c>
      <c r="G5" s="231" t="s">
        <v>160</v>
      </c>
      <c r="H5" s="231" t="s">
        <v>235</v>
      </c>
      <c r="I5" s="230">
        <v>1</v>
      </c>
      <c r="J5" s="75" t="str">
        <f t="shared" si="2"/>
        <v>BAJA</v>
      </c>
      <c r="K5" s="230">
        <v>5</v>
      </c>
      <c r="L5" s="75" t="str">
        <f t="shared" si="3"/>
        <v>LEVE</v>
      </c>
      <c r="M5" s="75">
        <f t="shared" si="0"/>
        <v>5</v>
      </c>
      <c r="N5" s="75" t="str">
        <f>CONCATENATE(L5,J5)</f>
        <v>LEVEBAJA</v>
      </c>
      <c r="O5" s="242" t="str">
        <f t="shared" si="1"/>
        <v>ZONA DE RIESGO ACEPTABLE</v>
      </c>
    </row>
    <row r="6" spans="1:15" ht="45" customHeight="1">
      <c r="A6" s="330"/>
      <c r="B6" s="339"/>
      <c r="C6" s="230">
        <v>4</v>
      </c>
      <c r="D6" s="231" t="s">
        <v>199</v>
      </c>
      <c r="E6" s="231" t="s">
        <v>57</v>
      </c>
      <c r="F6" s="231" t="s">
        <v>197</v>
      </c>
      <c r="G6" s="231" t="s">
        <v>157</v>
      </c>
      <c r="H6" s="231" t="s">
        <v>237</v>
      </c>
      <c r="I6" s="230">
        <v>3</v>
      </c>
      <c r="J6" s="75" t="str">
        <f t="shared" si="2"/>
        <v>ALTA</v>
      </c>
      <c r="K6" s="230">
        <v>20</v>
      </c>
      <c r="L6" s="75" t="str">
        <f t="shared" si="3"/>
        <v>CATASTROFICO</v>
      </c>
      <c r="M6" s="75">
        <f t="shared" si="0"/>
        <v>60</v>
      </c>
      <c r="N6" s="75" t="str">
        <f>CONCATENATE(L6,J6)</f>
        <v>CATASTROFICOALTA</v>
      </c>
      <c r="O6" s="243" t="str">
        <f t="shared" si="1"/>
        <v>ZONA DE RIESGO INACEPTABLE</v>
      </c>
    </row>
    <row r="7" spans="1:15" ht="71.25" customHeight="1">
      <c r="A7" s="330" t="s">
        <v>325</v>
      </c>
      <c r="B7" s="339" t="s">
        <v>326</v>
      </c>
      <c r="C7" s="230">
        <v>5</v>
      </c>
      <c r="D7" s="231" t="s">
        <v>327</v>
      </c>
      <c r="E7" s="231" t="s">
        <v>55</v>
      </c>
      <c r="F7" s="231" t="s">
        <v>203</v>
      </c>
      <c r="G7" s="231" t="s">
        <v>156</v>
      </c>
      <c r="H7" s="231" t="s">
        <v>330</v>
      </c>
      <c r="I7" s="230">
        <v>3</v>
      </c>
      <c r="J7" s="75" t="str">
        <f t="shared" si="2"/>
        <v>ALTA</v>
      </c>
      <c r="K7" s="230">
        <v>10</v>
      </c>
      <c r="L7" s="75" t="str">
        <f t="shared" si="3"/>
        <v>MODERADO</v>
      </c>
      <c r="M7" s="75">
        <f t="shared" si="0"/>
        <v>30</v>
      </c>
      <c r="N7" s="231"/>
      <c r="O7" s="241" t="str">
        <f t="shared" si="1"/>
        <v>ZONA DE RIESGO IMPORTANTE</v>
      </c>
    </row>
    <row r="8" spans="1:15" ht="85.5" customHeight="1">
      <c r="A8" s="330"/>
      <c r="B8" s="339"/>
      <c r="C8" s="230">
        <v>6</v>
      </c>
      <c r="D8" s="231" t="s">
        <v>328</v>
      </c>
      <c r="E8" s="231" t="s">
        <v>111</v>
      </c>
      <c r="F8" s="231" t="s">
        <v>197</v>
      </c>
      <c r="G8" s="231" t="s">
        <v>156</v>
      </c>
      <c r="H8" s="231" t="s">
        <v>329</v>
      </c>
      <c r="I8" s="230">
        <v>3</v>
      </c>
      <c r="J8" s="75" t="str">
        <f t="shared" si="2"/>
        <v>ALTA</v>
      </c>
      <c r="K8" s="230">
        <v>20</v>
      </c>
      <c r="L8" s="75" t="str">
        <f t="shared" si="3"/>
        <v>CATASTROFICO</v>
      </c>
      <c r="M8" s="75">
        <f t="shared" si="0"/>
        <v>60</v>
      </c>
      <c r="N8" s="231"/>
      <c r="O8" s="243" t="str">
        <f t="shared" si="1"/>
        <v>ZONA DE RIESGO INACEPTABLE</v>
      </c>
    </row>
    <row r="9" spans="1:15" ht="85.5" customHeight="1">
      <c r="A9" s="330"/>
      <c r="B9" s="339"/>
      <c r="C9" s="230">
        <v>7</v>
      </c>
      <c r="D9" s="231" t="s">
        <v>336</v>
      </c>
      <c r="E9" s="231" t="s">
        <v>111</v>
      </c>
      <c r="F9" s="231" t="s">
        <v>197</v>
      </c>
      <c r="G9" s="231" t="s">
        <v>156</v>
      </c>
      <c r="H9" s="231" t="s">
        <v>337</v>
      </c>
      <c r="I9" s="230">
        <v>3</v>
      </c>
      <c r="J9" s="75" t="str">
        <f t="shared" si="2"/>
        <v>ALTA</v>
      </c>
      <c r="K9" s="230">
        <v>20</v>
      </c>
      <c r="L9" s="75" t="str">
        <f t="shared" si="3"/>
        <v>CATASTROFICO</v>
      </c>
      <c r="M9" s="75"/>
      <c r="N9" s="231"/>
      <c r="O9" s="243" t="s">
        <v>8</v>
      </c>
    </row>
    <row r="10" spans="1:15" ht="85.5" customHeight="1">
      <c r="A10" s="330"/>
      <c r="B10" s="339"/>
      <c r="C10" s="230">
        <v>8</v>
      </c>
      <c r="D10" s="231" t="s">
        <v>338</v>
      </c>
      <c r="E10" s="231" t="s">
        <v>111</v>
      </c>
      <c r="F10" s="231" t="s">
        <v>197</v>
      </c>
      <c r="G10" s="231" t="s">
        <v>156</v>
      </c>
      <c r="H10" s="231" t="s">
        <v>339</v>
      </c>
      <c r="I10" s="230">
        <v>3</v>
      </c>
      <c r="J10" s="75" t="str">
        <f t="shared" si="2"/>
        <v>ALTA</v>
      </c>
      <c r="K10" s="230">
        <v>20</v>
      </c>
      <c r="L10" s="75" t="str">
        <f t="shared" si="3"/>
        <v>CATASTROFICO</v>
      </c>
      <c r="M10" s="75"/>
      <c r="N10" s="231"/>
      <c r="O10" s="243" t="s">
        <v>8</v>
      </c>
    </row>
    <row r="11" spans="1:15" ht="85.5" customHeight="1">
      <c r="A11" s="330" t="s">
        <v>202</v>
      </c>
      <c r="B11" s="339" t="s">
        <v>331</v>
      </c>
      <c r="C11" s="230">
        <v>7</v>
      </c>
      <c r="D11" s="231" t="s">
        <v>332</v>
      </c>
      <c r="E11" s="231" t="s">
        <v>111</v>
      </c>
      <c r="F11" s="231" t="s">
        <v>196</v>
      </c>
      <c r="G11" s="231" t="s">
        <v>157</v>
      </c>
      <c r="H11" s="231" t="s">
        <v>333</v>
      </c>
      <c r="I11" s="230">
        <v>3</v>
      </c>
      <c r="J11" s="75" t="str">
        <f t="shared" si="2"/>
        <v>ALTA</v>
      </c>
      <c r="K11" s="230">
        <v>10</v>
      </c>
      <c r="L11" s="75" t="str">
        <f t="shared" si="3"/>
        <v>MODERADO</v>
      </c>
      <c r="M11" s="75"/>
      <c r="N11" s="231"/>
      <c r="O11" s="241" t="s">
        <v>7</v>
      </c>
    </row>
    <row r="12" spans="1:15" ht="94.5" customHeight="1">
      <c r="A12" s="330"/>
      <c r="B12" s="339"/>
      <c r="C12" s="230">
        <v>8</v>
      </c>
      <c r="D12" s="231" t="s">
        <v>244</v>
      </c>
      <c r="E12" s="231" t="s">
        <v>56</v>
      </c>
      <c r="F12" s="231" t="s">
        <v>197</v>
      </c>
      <c r="G12" s="231" t="s">
        <v>156</v>
      </c>
      <c r="H12" s="231" t="s">
        <v>245</v>
      </c>
      <c r="I12" s="230">
        <v>1</v>
      </c>
      <c r="J12" s="75" t="str">
        <f t="shared" si="2"/>
        <v>BAJA</v>
      </c>
      <c r="K12" s="230">
        <v>10</v>
      </c>
      <c r="L12" s="75" t="str">
        <f t="shared" si="3"/>
        <v>MODERADO</v>
      </c>
      <c r="M12" s="75"/>
      <c r="N12" s="231"/>
      <c r="O12" s="244" t="s">
        <v>5</v>
      </c>
    </row>
    <row r="13" spans="1:15" ht="93.75" customHeight="1">
      <c r="A13" s="229" t="s">
        <v>204</v>
      </c>
      <c r="B13" s="339" t="s">
        <v>334</v>
      </c>
      <c r="C13" s="230">
        <v>9</v>
      </c>
      <c r="D13" s="231" t="s">
        <v>205</v>
      </c>
      <c r="E13" s="231" t="s">
        <v>55</v>
      </c>
      <c r="F13" s="231" t="s">
        <v>196</v>
      </c>
      <c r="G13" s="231" t="s">
        <v>157</v>
      </c>
      <c r="H13" s="231" t="s">
        <v>206</v>
      </c>
      <c r="I13" s="230">
        <v>2</v>
      </c>
      <c r="J13" s="75" t="str">
        <f t="shared" si="2"/>
        <v>MEDIA</v>
      </c>
      <c r="K13" s="230">
        <v>10</v>
      </c>
      <c r="L13" s="75" t="str">
        <f t="shared" si="3"/>
        <v>MODERADO</v>
      </c>
      <c r="M13" s="75">
        <f>I13*K13</f>
        <v>20</v>
      </c>
      <c r="N13" s="231"/>
      <c r="O13" s="241" t="str">
        <f>(VLOOKUP(M13,$H$172:$I$179,2,0))</f>
        <v>ZONA DE RIESGO MODERADO</v>
      </c>
    </row>
    <row r="14" spans="1:15" ht="26.25" customHeight="1">
      <c r="A14" s="330" t="s">
        <v>204</v>
      </c>
      <c r="B14" s="339"/>
      <c r="C14" s="230">
        <v>10</v>
      </c>
      <c r="D14" s="231" t="s">
        <v>207</v>
      </c>
      <c r="E14" s="231" t="s">
        <v>110</v>
      </c>
      <c r="F14" s="231" t="s">
        <v>197</v>
      </c>
      <c r="G14" s="231" t="s">
        <v>157</v>
      </c>
      <c r="H14" s="231" t="s">
        <v>208</v>
      </c>
      <c r="I14" s="230">
        <v>3</v>
      </c>
      <c r="J14" s="75" t="str">
        <f t="shared" si="2"/>
        <v>ALTA</v>
      </c>
      <c r="K14" s="230">
        <v>20</v>
      </c>
      <c r="L14" s="75" t="str">
        <f t="shared" si="3"/>
        <v>CATASTROFICO</v>
      </c>
      <c r="M14" s="75">
        <f>I14*K14</f>
        <v>60</v>
      </c>
      <c r="N14" s="231"/>
      <c r="O14" s="243" t="str">
        <f>(VLOOKUP(M14,$H$172:$I$179,2,0))</f>
        <v>ZONA DE RIESGO INACEPTABLE</v>
      </c>
    </row>
    <row r="15" spans="1:15" ht="48.75" customHeight="1">
      <c r="A15" s="330"/>
      <c r="B15" s="339"/>
      <c r="C15" s="230">
        <v>11</v>
      </c>
      <c r="D15" s="231" t="s">
        <v>209</v>
      </c>
      <c r="E15" s="231" t="s">
        <v>110</v>
      </c>
      <c r="F15" s="231" t="s">
        <v>203</v>
      </c>
      <c r="G15" s="231" t="s">
        <v>159</v>
      </c>
      <c r="H15" s="231" t="s">
        <v>210</v>
      </c>
      <c r="I15" s="230">
        <v>2</v>
      </c>
      <c r="J15" s="75" t="str">
        <f t="shared" si="2"/>
        <v>MEDIA</v>
      </c>
      <c r="K15" s="230">
        <v>10</v>
      </c>
      <c r="L15" s="75" t="str">
        <f t="shared" si="3"/>
        <v>MODERADO</v>
      </c>
      <c r="M15" s="75">
        <f>I15*K15</f>
        <v>20</v>
      </c>
      <c r="N15" s="231"/>
      <c r="O15" s="241" t="str">
        <f>(VLOOKUP(M15,$H$172:$I$179,2,0))</f>
        <v>ZONA DE RIESGO MODERADO</v>
      </c>
    </row>
    <row r="16" spans="1:15" ht="70.5" customHeight="1">
      <c r="A16" s="330"/>
      <c r="B16" s="339"/>
      <c r="C16" s="230">
        <v>12</v>
      </c>
      <c r="D16" s="231" t="s">
        <v>249</v>
      </c>
      <c r="E16" s="231" t="s">
        <v>56</v>
      </c>
      <c r="F16" s="231" t="s">
        <v>196</v>
      </c>
      <c r="G16" s="231" t="s">
        <v>157</v>
      </c>
      <c r="H16" s="231" t="s">
        <v>247</v>
      </c>
      <c r="I16" s="230">
        <v>1</v>
      </c>
      <c r="J16" s="75" t="str">
        <f t="shared" si="2"/>
        <v>BAJA</v>
      </c>
      <c r="K16" s="230">
        <v>10</v>
      </c>
      <c r="L16" s="75" t="str">
        <f t="shared" si="3"/>
        <v>MODERADO</v>
      </c>
      <c r="M16" s="75"/>
      <c r="N16" s="231"/>
      <c r="O16" s="241" t="s">
        <v>5</v>
      </c>
    </row>
    <row r="17" spans="1:15" s="72" customFormat="1" ht="70.5" customHeight="1">
      <c r="A17" s="330"/>
      <c r="B17" s="339"/>
      <c r="C17" s="230">
        <v>13</v>
      </c>
      <c r="D17" s="231" t="s">
        <v>252</v>
      </c>
      <c r="E17" s="231" t="s">
        <v>55</v>
      </c>
      <c r="F17" s="231" t="s">
        <v>196</v>
      </c>
      <c r="G17" s="231" t="s">
        <v>157</v>
      </c>
      <c r="H17" s="231" t="s">
        <v>247</v>
      </c>
      <c r="I17" s="230">
        <v>2</v>
      </c>
      <c r="J17" s="75" t="str">
        <f t="shared" si="2"/>
        <v>MEDIA</v>
      </c>
      <c r="K17" s="230">
        <v>10</v>
      </c>
      <c r="L17" s="75" t="str">
        <f t="shared" si="3"/>
        <v>MODERADO</v>
      </c>
      <c r="M17" s="75"/>
      <c r="N17" s="231"/>
      <c r="O17" s="241" t="s">
        <v>6</v>
      </c>
    </row>
    <row r="18" spans="1:15" s="72" customFormat="1" ht="70.5" customHeight="1">
      <c r="A18" s="330"/>
      <c r="B18" s="339"/>
      <c r="C18" s="230">
        <v>14</v>
      </c>
      <c r="D18" s="231" t="s">
        <v>221</v>
      </c>
      <c r="E18" s="231" t="s">
        <v>55</v>
      </c>
      <c r="F18" s="231" t="s">
        <v>196</v>
      </c>
      <c r="G18" s="231" t="s">
        <v>156</v>
      </c>
      <c r="H18" s="231" t="s">
        <v>247</v>
      </c>
      <c r="I18" s="230">
        <v>2</v>
      </c>
      <c r="J18" s="75" t="str">
        <f t="shared" si="2"/>
        <v>MEDIA</v>
      </c>
      <c r="K18" s="230">
        <v>10</v>
      </c>
      <c r="L18" s="75" t="str">
        <f t="shared" si="3"/>
        <v>MODERADO</v>
      </c>
      <c r="M18" s="75"/>
      <c r="N18" s="231"/>
      <c r="O18" s="245" t="s">
        <v>6</v>
      </c>
    </row>
    <row r="19" spans="1:15" s="72" customFormat="1" ht="61.5" customHeight="1">
      <c r="A19" s="330" t="s">
        <v>240</v>
      </c>
      <c r="B19" s="339" t="s">
        <v>214</v>
      </c>
      <c r="C19" s="230">
        <v>15</v>
      </c>
      <c r="D19" s="231" t="s">
        <v>215</v>
      </c>
      <c r="E19" s="231" t="s">
        <v>55</v>
      </c>
      <c r="F19" s="231" t="s">
        <v>196</v>
      </c>
      <c r="G19" s="231" t="s">
        <v>159</v>
      </c>
      <c r="H19" s="231" t="s">
        <v>216</v>
      </c>
      <c r="I19" s="230">
        <v>3</v>
      </c>
      <c r="J19" s="75" t="str">
        <f t="shared" si="2"/>
        <v>ALTA</v>
      </c>
      <c r="K19" s="230">
        <v>10</v>
      </c>
      <c r="L19" s="75" t="str">
        <f t="shared" si="3"/>
        <v>MODERADO</v>
      </c>
      <c r="M19" s="75">
        <f>I19*K19</f>
        <v>30</v>
      </c>
      <c r="N19" s="231"/>
      <c r="O19" s="241" t="str">
        <f>(VLOOKUP(M19,$H$172:$I$179,2,0))</f>
        <v>ZONA DE RIESGO IMPORTANTE</v>
      </c>
    </row>
    <row r="20" spans="1:15" s="72" customFormat="1" ht="51.75" customHeight="1">
      <c r="A20" s="330"/>
      <c r="B20" s="339"/>
      <c r="C20" s="230">
        <v>16</v>
      </c>
      <c r="D20" s="231" t="s">
        <v>256</v>
      </c>
      <c r="E20" s="231" t="s">
        <v>55</v>
      </c>
      <c r="F20" s="231" t="s">
        <v>197</v>
      </c>
      <c r="G20" s="231" t="s">
        <v>159</v>
      </c>
      <c r="H20" s="231" t="s">
        <v>257</v>
      </c>
      <c r="I20" s="230">
        <v>3</v>
      </c>
      <c r="J20" s="75" t="str">
        <f t="shared" si="2"/>
        <v>ALTA</v>
      </c>
      <c r="K20" s="230">
        <v>10</v>
      </c>
      <c r="L20" s="75" t="str">
        <f t="shared" si="3"/>
        <v>MODERADO</v>
      </c>
      <c r="M20" s="75"/>
      <c r="N20" s="231"/>
      <c r="O20" s="246" t="s">
        <v>7</v>
      </c>
    </row>
    <row r="21" spans="1:15" s="72" customFormat="1" ht="51.75" customHeight="1">
      <c r="A21" s="330"/>
      <c r="B21" s="339"/>
      <c r="C21" s="230">
        <v>17</v>
      </c>
      <c r="D21" s="231" t="s">
        <v>260</v>
      </c>
      <c r="E21" s="231" t="s">
        <v>55</v>
      </c>
      <c r="F21" s="231" t="s">
        <v>196</v>
      </c>
      <c r="G21" s="231" t="s">
        <v>159</v>
      </c>
      <c r="H21" s="231" t="s">
        <v>261</v>
      </c>
      <c r="I21" s="230">
        <v>3</v>
      </c>
      <c r="J21" s="75" t="str">
        <f t="shared" si="2"/>
        <v>ALTA</v>
      </c>
      <c r="K21" s="230">
        <v>10</v>
      </c>
      <c r="L21" s="75" t="str">
        <f t="shared" si="3"/>
        <v>MODERADO</v>
      </c>
      <c r="M21" s="75"/>
      <c r="N21" s="231"/>
      <c r="O21" s="247" t="s">
        <v>7</v>
      </c>
    </row>
    <row r="22" spans="1:15" s="72" customFormat="1" ht="51.75" customHeight="1">
      <c r="A22" s="330"/>
      <c r="B22" s="339"/>
      <c r="C22" s="230">
        <v>18</v>
      </c>
      <c r="D22" s="231" t="s">
        <v>220</v>
      </c>
      <c r="E22" s="231" t="s">
        <v>56</v>
      </c>
      <c r="F22" s="231" t="s">
        <v>196</v>
      </c>
      <c r="G22" s="231" t="s">
        <v>159</v>
      </c>
      <c r="H22" s="231" t="s">
        <v>263</v>
      </c>
      <c r="I22" s="230">
        <v>3</v>
      </c>
      <c r="J22" s="75" t="str">
        <f t="shared" si="2"/>
        <v>ALTA</v>
      </c>
      <c r="K22" s="230">
        <v>10</v>
      </c>
      <c r="L22" s="75" t="str">
        <f t="shared" si="3"/>
        <v>MODERADO</v>
      </c>
      <c r="M22" s="75"/>
      <c r="N22" s="231"/>
      <c r="O22" s="241" t="s">
        <v>7</v>
      </c>
    </row>
    <row r="23" spans="1:15" s="72" customFormat="1" ht="81" customHeight="1">
      <c r="A23" s="330" t="s">
        <v>218</v>
      </c>
      <c r="B23" s="339" t="s">
        <v>219</v>
      </c>
      <c r="C23" s="230">
        <v>19</v>
      </c>
      <c r="D23" s="231" t="s">
        <v>220</v>
      </c>
      <c r="E23" s="231" t="s">
        <v>56</v>
      </c>
      <c r="F23" s="231" t="s">
        <v>196</v>
      </c>
      <c r="G23" s="231" t="s">
        <v>159</v>
      </c>
      <c r="H23" s="231" t="s">
        <v>222</v>
      </c>
      <c r="I23" s="230">
        <v>3</v>
      </c>
      <c r="J23" s="75" t="str">
        <f t="shared" si="2"/>
        <v>ALTA</v>
      </c>
      <c r="K23" s="230">
        <v>10</v>
      </c>
      <c r="L23" s="75" t="str">
        <f t="shared" si="3"/>
        <v>MODERADO</v>
      </c>
      <c r="M23" s="75">
        <f>I23*K23</f>
        <v>30</v>
      </c>
      <c r="N23" s="231"/>
      <c r="O23" s="241" t="str">
        <f>(VLOOKUP(M23,$H$172:$I$179,2,0))</f>
        <v>ZONA DE RIESGO IMPORTANTE</v>
      </c>
    </row>
    <row r="24" spans="1:15" s="72" customFormat="1" ht="44.25" customHeight="1">
      <c r="A24" s="330"/>
      <c r="B24" s="339"/>
      <c r="C24" s="230">
        <v>20</v>
      </c>
      <c r="D24" s="231" t="s">
        <v>221</v>
      </c>
      <c r="E24" s="231" t="s">
        <v>55</v>
      </c>
      <c r="F24" s="231" t="s">
        <v>196</v>
      </c>
      <c r="G24" s="231" t="s">
        <v>157</v>
      </c>
      <c r="H24" s="231" t="s">
        <v>224</v>
      </c>
      <c r="I24" s="230">
        <v>2</v>
      </c>
      <c r="J24" s="75" t="str">
        <f t="shared" si="2"/>
        <v>MEDIA</v>
      </c>
      <c r="K24" s="230">
        <v>20</v>
      </c>
      <c r="L24" s="75" t="str">
        <f t="shared" si="3"/>
        <v>CATASTROFICO</v>
      </c>
      <c r="M24" s="75">
        <f>I24*K24</f>
        <v>40</v>
      </c>
      <c r="N24" s="75" t="str">
        <f>CONCATENATE(L24,J24)</f>
        <v>CATASTROFICOMEDIA</v>
      </c>
      <c r="O24" s="241" t="str">
        <f>(VLOOKUP(M24,$H$172:$I$179,2,0))</f>
        <v>ZONA DE RIESGO IMPORTANTE</v>
      </c>
    </row>
    <row r="25" spans="1:15" s="72" customFormat="1" ht="44.25" customHeight="1">
      <c r="A25" s="330"/>
      <c r="B25" s="339"/>
      <c r="C25" s="230">
        <v>21</v>
      </c>
      <c r="D25" s="231" t="s">
        <v>340</v>
      </c>
      <c r="E25" s="231" t="s">
        <v>55</v>
      </c>
      <c r="F25" s="231" t="s">
        <v>196</v>
      </c>
      <c r="G25" s="231" t="s">
        <v>156</v>
      </c>
      <c r="H25" s="231" t="s">
        <v>341</v>
      </c>
      <c r="I25" s="230">
        <v>2</v>
      </c>
      <c r="J25" s="75" t="str">
        <f t="shared" si="2"/>
        <v>MEDIA</v>
      </c>
      <c r="K25" s="230">
        <v>10</v>
      </c>
      <c r="L25" s="75" t="str">
        <f t="shared" si="3"/>
        <v>MODERADO</v>
      </c>
      <c r="M25" s="75"/>
      <c r="N25" s="75"/>
      <c r="O25" s="245" t="s">
        <v>6</v>
      </c>
    </row>
    <row r="26" spans="1:15" s="72" customFormat="1" ht="44.25" customHeight="1">
      <c r="A26" s="330"/>
      <c r="B26" s="339"/>
      <c r="C26" s="230">
        <v>22</v>
      </c>
      <c r="D26" s="231" t="s">
        <v>342</v>
      </c>
      <c r="E26" s="231" t="s">
        <v>55</v>
      </c>
      <c r="F26" s="231" t="s">
        <v>196</v>
      </c>
      <c r="G26" s="231" t="s">
        <v>157</v>
      </c>
      <c r="H26" s="231" t="s">
        <v>343</v>
      </c>
      <c r="I26" s="230">
        <v>1</v>
      </c>
      <c r="J26" s="75" t="str">
        <f t="shared" si="2"/>
        <v>BAJA</v>
      </c>
      <c r="K26" s="230">
        <v>5</v>
      </c>
      <c r="L26" s="75" t="str">
        <f t="shared" si="3"/>
        <v>LEVE</v>
      </c>
      <c r="M26" s="75"/>
      <c r="N26" s="75"/>
      <c r="O26" s="242" t="s">
        <v>4</v>
      </c>
    </row>
    <row r="27" spans="1:15" s="72" customFormat="1" ht="44.25" customHeight="1">
      <c r="A27" s="330"/>
      <c r="B27" s="339"/>
      <c r="C27" s="230">
        <v>23</v>
      </c>
      <c r="D27" s="231" t="s">
        <v>344</v>
      </c>
      <c r="E27" s="231" t="s">
        <v>55</v>
      </c>
      <c r="F27" s="231" t="s">
        <v>196</v>
      </c>
      <c r="G27" s="231" t="s">
        <v>157</v>
      </c>
      <c r="H27" s="231" t="s">
        <v>345</v>
      </c>
      <c r="I27" s="230">
        <v>1</v>
      </c>
      <c r="J27" s="75" t="str">
        <f t="shared" si="2"/>
        <v>BAJA</v>
      </c>
      <c r="K27" s="230">
        <v>5</v>
      </c>
      <c r="L27" s="75" t="str">
        <f t="shared" si="3"/>
        <v>LEVE</v>
      </c>
      <c r="M27" s="75"/>
      <c r="N27" s="75"/>
      <c r="O27" s="242" t="s">
        <v>4</v>
      </c>
    </row>
    <row r="28" spans="1:15" s="72" customFormat="1" ht="44.25" customHeight="1">
      <c r="A28" s="330"/>
      <c r="B28" s="339"/>
      <c r="C28" s="230">
        <v>24</v>
      </c>
      <c r="D28" s="231" t="s">
        <v>346</v>
      </c>
      <c r="E28" s="231" t="s">
        <v>57</v>
      </c>
      <c r="F28" s="231" t="s">
        <v>203</v>
      </c>
      <c r="G28" s="231" t="s">
        <v>159</v>
      </c>
      <c r="H28" s="231" t="s">
        <v>347</v>
      </c>
      <c r="I28" s="230">
        <v>2</v>
      </c>
      <c r="J28" s="75" t="str">
        <f t="shared" si="2"/>
        <v>MEDIA</v>
      </c>
      <c r="K28" s="230">
        <v>10</v>
      </c>
      <c r="L28" s="75" t="str">
        <f t="shared" si="3"/>
        <v>MODERADO</v>
      </c>
      <c r="M28" s="75"/>
      <c r="N28" s="75"/>
      <c r="O28" s="245" t="s">
        <v>6</v>
      </c>
    </row>
    <row r="29" spans="1:15" s="72" customFormat="1" ht="48.75" customHeight="1">
      <c r="A29" s="330" t="s">
        <v>348</v>
      </c>
      <c r="B29" s="339" t="s">
        <v>349</v>
      </c>
      <c r="C29" s="230">
        <v>25</v>
      </c>
      <c r="D29" s="231" t="s">
        <v>350</v>
      </c>
      <c r="E29" s="231" t="s">
        <v>111</v>
      </c>
      <c r="F29" s="231" t="s">
        <v>196</v>
      </c>
      <c r="G29" s="231" t="s">
        <v>156</v>
      </c>
      <c r="H29" s="231" t="s">
        <v>351</v>
      </c>
      <c r="I29" s="230">
        <v>2</v>
      </c>
      <c r="J29" s="75" t="str">
        <f t="shared" si="2"/>
        <v>MEDIA</v>
      </c>
      <c r="K29" s="230">
        <v>10</v>
      </c>
      <c r="L29" s="75" t="str">
        <f t="shared" si="3"/>
        <v>MODERADO</v>
      </c>
      <c r="M29" s="75"/>
      <c r="N29" s="75"/>
      <c r="O29" s="245" t="s">
        <v>6</v>
      </c>
    </row>
    <row r="30" spans="1:15" s="72" customFormat="1" ht="54" customHeight="1">
      <c r="A30" s="330"/>
      <c r="B30" s="339"/>
      <c r="C30" s="230">
        <v>26</v>
      </c>
      <c r="D30" s="231" t="s">
        <v>352</v>
      </c>
      <c r="E30" s="231" t="s">
        <v>111</v>
      </c>
      <c r="F30" s="231" t="s">
        <v>196</v>
      </c>
      <c r="G30" s="231" t="s">
        <v>160</v>
      </c>
      <c r="H30" s="231" t="s">
        <v>353</v>
      </c>
      <c r="I30" s="230">
        <v>2</v>
      </c>
      <c r="J30" s="75" t="str">
        <f t="shared" si="2"/>
        <v>MEDIA</v>
      </c>
      <c r="K30" s="230">
        <v>10</v>
      </c>
      <c r="L30" s="75" t="str">
        <f t="shared" si="3"/>
        <v>MODERADO</v>
      </c>
      <c r="M30" s="75"/>
      <c r="N30" s="75"/>
      <c r="O30" s="245" t="s">
        <v>6</v>
      </c>
    </row>
    <row r="31" spans="1:15" s="72" customFormat="1" ht="54" customHeight="1">
      <c r="A31" s="330"/>
      <c r="B31" s="339"/>
      <c r="C31" s="230">
        <v>27</v>
      </c>
      <c r="D31" s="231" t="s">
        <v>354</v>
      </c>
      <c r="E31" s="231" t="s">
        <v>55</v>
      </c>
      <c r="F31" s="231" t="s">
        <v>196</v>
      </c>
      <c r="G31" s="231" t="s">
        <v>160</v>
      </c>
      <c r="H31" s="231" t="s">
        <v>355</v>
      </c>
      <c r="I31" s="230">
        <v>2</v>
      </c>
      <c r="J31" s="75" t="str">
        <f t="shared" si="2"/>
        <v>MEDIA</v>
      </c>
      <c r="K31" s="230">
        <v>10</v>
      </c>
      <c r="L31" s="75" t="str">
        <f t="shared" si="3"/>
        <v>MODERADO</v>
      </c>
      <c r="M31" s="75"/>
      <c r="N31" s="75"/>
      <c r="O31" s="245" t="s">
        <v>6</v>
      </c>
    </row>
    <row r="32" spans="1:15" s="72" customFormat="1" ht="54" customHeight="1">
      <c r="A32" s="330"/>
      <c r="B32" s="339"/>
      <c r="C32" s="230">
        <v>28</v>
      </c>
      <c r="D32" s="231" t="s">
        <v>356</v>
      </c>
      <c r="E32" s="231" t="s">
        <v>56</v>
      </c>
      <c r="F32" s="231" t="s">
        <v>196</v>
      </c>
      <c r="G32" s="231" t="s">
        <v>160</v>
      </c>
      <c r="H32" s="231" t="s">
        <v>355</v>
      </c>
      <c r="I32" s="230">
        <v>2</v>
      </c>
      <c r="J32" s="75" t="str">
        <f t="shared" si="2"/>
        <v>MEDIA</v>
      </c>
      <c r="K32" s="230">
        <v>10</v>
      </c>
      <c r="L32" s="75" t="str">
        <f t="shared" si="3"/>
        <v>MODERADO</v>
      </c>
      <c r="M32" s="75"/>
      <c r="N32" s="75"/>
      <c r="O32" s="245" t="s">
        <v>6</v>
      </c>
    </row>
    <row r="33" spans="1:15" s="72" customFormat="1" ht="52.5" customHeight="1">
      <c r="A33" s="328" t="s">
        <v>335</v>
      </c>
      <c r="B33" s="340" t="s">
        <v>226</v>
      </c>
      <c r="C33" s="230">
        <v>29</v>
      </c>
      <c r="D33" s="231" t="s">
        <v>227</v>
      </c>
      <c r="E33" s="231" t="s">
        <v>55</v>
      </c>
      <c r="F33" s="231" t="s">
        <v>196</v>
      </c>
      <c r="G33" s="231" t="s">
        <v>157</v>
      </c>
      <c r="H33" s="231" t="s">
        <v>228</v>
      </c>
      <c r="I33" s="230">
        <v>2</v>
      </c>
      <c r="J33" s="75" t="str">
        <f t="shared" si="2"/>
        <v>MEDIA</v>
      </c>
      <c r="K33" s="230">
        <v>10</v>
      </c>
      <c r="L33" s="75" t="str">
        <f t="shared" si="3"/>
        <v>MODERADO</v>
      </c>
      <c r="M33" s="75"/>
      <c r="N33" s="75"/>
      <c r="O33" s="241" t="s">
        <v>6</v>
      </c>
    </row>
    <row r="34" spans="1:15" s="72" customFormat="1" ht="52.5" customHeight="1">
      <c r="A34" s="329"/>
      <c r="B34" s="341"/>
      <c r="C34" s="230">
        <v>30</v>
      </c>
      <c r="D34" s="232" t="s">
        <v>434</v>
      </c>
      <c r="E34" s="231" t="s">
        <v>111</v>
      </c>
      <c r="F34" s="232" t="s">
        <v>197</v>
      </c>
      <c r="G34" s="231" t="s">
        <v>156</v>
      </c>
      <c r="H34" s="232" t="s">
        <v>435</v>
      </c>
      <c r="I34" s="230">
        <v>3</v>
      </c>
      <c r="J34" s="75" t="str">
        <f t="shared" si="2"/>
        <v>ALTA</v>
      </c>
      <c r="K34" s="230">
        <v>10</v>
      </c>
      <c r="L34" s="75" t="str">
        <f t="shared" si="3"/>
        <v>MODERADO</v>
      </c>
      <c r="M34" s="75"/>
      <c r="N34" s="75"/>
      <c r="O34" s="241" t="s">
        <v>7</v>
      </c>
    </row>
    <row r="35" spans="1:15" s="72" customFormat="1" ht="61.5" customHeight="1">
      <c r="A35" s="330" t="s">
        <v>429</v>
      </c>
      <c r="B35" s="64" t="s">
        <v>428</v>
      </c>
      <c r="C35" s="230">
        <v>31</v>
      </c>
      <c r="D35" s="232" t="s">
        <v>436</v>
      </c>
      <c r="E35" s="231" t="s">
        <v>56</v>
      </c>
      <c r="F35" s="231" t="s">
        <v>196</v>
      </c>
      <c r="G35" s="231" t="s">
        <v>159</v>
      </c>
      <c r="H35" s="231" t="s">
        <v>285</v>
      </c>
      <c r="I35" s="230">
        <v>2</v>
      </c>
      <c r="J35" s="75" t="str">
        <f t="shared" si="2"/>
        <v>MEDIA</v>
      </c>
      <c r="K35" s="230">
        <v>10</v>
      </c>
      <c r="L35" s="75" t="str">
        <f t="shared" si="3"/>
        <v>MODERADO</v>
      </c>
      <c r="M35" s="75"/>
      <c r="N35" s="75"/>
      <c r="O35" s="241" t="s">
        <v>6</v>
      </c>
    </row>
    <row r="36" spans="1:15" s="72" customFormat="1" ht="69.75" customHeight="1">
      <c r="A36" s="330"/>
      <c r="B36" s="64" t="s">
        <v>283</v>
      </c>
      <c r="C36" s="230">
        <v>32</v>
      </c>
      <c r="D36" s="231" t="s">
        <v>286</v>
      </c>
      <c r="E36" s="231" t="s">
        <v>56</v>
      </c>
      <c r="F36" s="231" t="s">
        <v>284</v>
      </c>
      <c r="G36" s="231" t="s">
        <v>159</v>
      </c>
      <c r="H36" s="231" t="s">
        <v>287</v>
      </c>
      <c r="I36" s="230">
        <v>2</v>
      </c>
      <c r="J36" s="75" t="str">
        <f t="shared" si="2"/>
        <v>MEDIA</v>
      </c>
      <c r="K36" s="230">
        <v>10</v>
      </c>
      <c r="L36" s="75" t="str">
        <f t="shared" si="3"/>
        <v>MODERADO</v>
      </c>
      <c r="M36" s="75"/>
      <c r="N36" s="75"/>
      <c r="O36" s="241" t="s">
        <v>6</v>
      </c>
    </row>
    <row r="37" spans="1:15" s="72" customFormat="1" ht="78" customHeight="1">
      <c r="A37" s="330" t="s">
        <v>300</v>
      </c>
      <c r="B37" s="339" t="s">
        <v>301</v>
      </c>
      <c r="C37" s="230">
        <v>33</v>
      </c>
      <c r="D37" s="231" t="s">
        <v>302</v>
      </c>
      <c r="E37" s="231" t="s">
        <v>55</v>
      </c>
      <c r="F37" s="231" t="s">
        <v>196</v>
      </c>
      <c r="G37" s="231" t="s">
        <v>157</v>
      </c>
      <c r="H37" s="231" t="s">
        <v>303</v>
      </c>
      <c r="I37" s="230">
        <v>1</v>
      </c>
      <c r="J37" s="75" t="str">
        <f t="shared" si="2"/>
        <v>BAJA</v>
      </c>
      <c r="K37" s="230">
        <v>20</v>
      </c>
      <c r="L37" s="75" t="str">
        <f t="shared" si="3"/>
        <v>CATASTROFICO</v>
      </c>
      <c r="M37" s="75"/>
      <c r="N37" s="75"/>
      <c r="O37" s="241" t="s">
        <v>6</v>
      </c>
    </row>
    <row r="38" spans="1:15" s="72" customFormat="1" ht="49.5" customHeight="1">
      <c r="A38" s="330"/>
      <c r="B38" s="339"/>
      <c r="C38" s="230">
        <v>34</v>
      </c>
      <c r="D38" s="231" t="s">
        <v>305</v>
      </c>
      <c r="E38" s="231" t="s">
        <v>111</v>
      </c>
      <c r="F38" s="231" t="s">
        <v>196</v>
      </c>
      <c r="G38" s="231" t="s">
        <v>156</v>
      </c>
      <c r="H38" s="231" t="s">
        <v>306</v>
      </c>
      <c r="I38" s="230">
        <v>1</v>
      </c>
      <c r="J38" s="75" t="str">
        <f t="shared" si="2"/>
        <v>BAJA</v>
      </c>
      <c r="K38" s="230">
        <v>10</v>
      </c>
      <c r="L38" s="75" t="str">
        <f t="shared" si="3"/>
        <v>MODERADO</v>
      </c>
      <c r="M38" s="75"/>
      <c r="N38" s="75"/>
      <c r="O38" s="241" t="s">
        <v>5</v>
      </c>
    </row>
    <row r="39" spans="1:15" s="72" customFormat="1" ht="46.5" customHeight="1">
      <c r="A39" s="330"/>
      <c r="B39" s="339"/>
      <c r="C39" s="230">
        <v>35</v>
      </c>
      <c r="D39" s="231" t="s">
        <v>309</v>
      </c>
      <c r="E39" s="231" t="s">
        <v>56</v>
      </c>
      <c r="F39" s="231"/>
      <c r="G39" s="231" t="s">
        <v>159</v>
      </c>
      <c r="H39" s="231" t="s">
        <v>310</v>
      </c>
      <c r="I39" s="230">
        <v>1</v>
      </c>
      <c r="J39" s="75" t="str">
        <f t="shared" si="2"/>
        <v>BAJA</v>
      </c>
      <c r="K39" s="230">
        <v>20</v>
      </c>
      <c r="L39" s="75" t="str">
        <f t="shared" si="3"/>
        <v>CATASTROFICO</v>
      </c>
      <c r="M39" s="75"/>
      <c r="N39" s="75"/>
      <c r="O39" s="241" t="s">
        <v>6</v>
      </c>
    </row>
    <row r="40" spans="1:15" s="72" customFormat="1" ht="46.5" customHeight="1">
      <c r="A40" s="330"/>
      <c r="B40" s="339"/>
      <c r="C40" s="230">
        <v>36</v>
      </c>
      <c r="D40" s="231" t="s">
        <v>357</v>
      </c>
      <c r="E40" s="231" t="s">
        <v>55</v>
      </c>
      <c r="F40" s="231" t="s">
        <v>196</v>
      </c>
      <c r="G40" s="231" t="s">
        <v>156</v>
      </c>
      <c r="H40" s="231" t="s">
        <v>358</v>
      </c>
      <c r="I40" s="230">
        <v>2</v>
      </c>
      <c r="J40" s="75" t="str">
        <f t="shared" si="2"/>
        <v>MEDIA</v>
      </c>
      <c r="K40" s="230">
        <v>10</v>
      </c>
      <c r="L40" s="75" t="str">
        <f t="shared" si="3"/>
        <v>MODERADO</v>
      </c>
      <c r="M40" s="75"/>
      <c r="N40" s="75"/>
      <c r="O40" s="241" t="s">
        <v>6</v>
      </c>
    </row>
    <row r="41" spans="1:15" s="72" customFormat="1" ht="77.25" customHeight="1">
      <c r="A41" s="229" t="s">
        <v>312</v>
      </c>
      <c r="B41" s="230" t="s">
        <v>313</v>
      </c>
      <c r="C41" s="230">
        <v>37</v>
      </c>
      <c r="D41" s="231" t="s">
        <v>314</v>
      </c>
      <c r="E41" s="231" t="s">
        <v>55</v>
      </c>
      <c r="F41" s="231" t="s">
        <v>196</v>
      </c>
      <c r="G41" s="231" t="s">
        <v>160</v>
      </c>
      <c r="H41" s="231" t="s">
        <v>315</v>
      </c>
      <c r="I41" s="230">
        <v>3</v>
      </c>
      <c r="J41" s="75" t="str">
        <f t="shared" si="2"/>
        <v>ALTA</v>
      </c>
      <c r="K41" s="230">
        <v>10</v>
      </c>
      <c r="L41" s="75" t="str">
        <f t="shared" si="3"/>
        <v>MODERADO</v>
      </c>
      <c r="M41" s="75"/>
      <c r="N41" s="75"/>
      <c r="O41" s="241" t="s">
        <v>7</v>
      </c>
    </row>
    <row r="42" spans="1:15" s="72" customFormat="1" ht="117" customHeight="1">
      <c r="A42" s="330" t="s">
        <v>317</v>
      </c>
      <c r="B42" s="339" t="s">
        <v>318</v>
      </c>
      <c r="C42" s="230">
        <v>38</v>
      </c>
      <c r="D42" s="231" t="s">
        <v>359</v>
      </c>
      <c r="E42" s="231" t="s">
        <v>56</v>
      </c>
      <c r="F42" s="231" t="s">
        <v>197</v>
      </c>
      <c r="G42" s="231" t="s">
        <v>159</v>
      </c>
      <c r="H42" s="231" t="s">
        <v>360</v>
      </c>
      <c r="I42" s="230">
        <v>2</v>
      </c>
      <c r="J42" s="75" t="str">
        <f t="shared" si="2"/>
        <v>MEDIA</v>
      </c>
      <c r="K42" s="230">
        <v>10</v>
      </c>
      <c r="L42" s="75" t="str">
        <f t="shared" si="3"/>
        <v>MODERADO</v>
      </c>
      <c r="M42" s="75"/>
      <c r="N42" s="75"/>
      <c r="O42" s="241" t="s">
        <v>6</v>
      </c>
    </row>
    <row r="43" spans="1:15" s="72" customFormat="1" ht="48" customHeight="1">
      <c r="A43" s="330"/>
      <c r="B43" s="339"/>
      <c r="C43" s="230">
        <v>39</v>
      </c>
      <c r="D43" s="231" t="s">
        <v>361</v>
      </c>
      <c r="E43" s="231" t="s">
        <v>110</v>
      </c>
      <c r="F43" s="231" t="s">
        <v>203</v>
      </c>
      <c r="G43" s="231" t="s">
        <v>159</v>
      </c>
      <c r="H43" s="231" t="s">
        <v>362</v>
      </c>
      <c r="I43" s="230">
        <v>2</v>
      </c>
      <c r="J43" s="75" t="str">
        <f t="shared" si="2"/>
        <v>MEDIA</v>
      </c>
      <c r="K43" s="230">
        <v>20</v>
      </c>
      <c r="L43" s="75" t="str">
        <f t="shared" si="3"/>
        <v>CATASTROFICO</v>
      </c>
      <c r="M43" s="75"/>
      <c r="N43" s="75"/>
      <c r="O43" s="241" t="s">
        <v>7</v>
      </c>
    </row>
    <row r="44" spans="1:15" s="72" customFormat="1" ht="69.75" customHeight="1">
      <c r="A44" s="330"/>
      <c r="B44" s="339"/>
      <c r="C44" s="230">
        <v>40</v>
      </c>
      <c r="D44" s="231" t="s">
        <v>363</v>
      </c>
      <c r="E44" s="231" t="s">
        <v>55</v>
      </c>
      <c r="F44" s="231" t="s">
        <v>196</v>
      </c>
      <c r="G44" s="231" t="s">
        <v>158</v>
      </c>
      <c r="H44" s="231" t="s">
        <v>364</v>
      </c>
      <c r="I44" s="230">
        <v>1</v>
      </c>
      <c r="J44" s="75" t="str">
        <f t="shared" si="2"/>
        <v>BAJA</v>
      </c>
      <c r="K44" s="230">
        <v>20</v>
      </c>
      <c r="L44" s="75" t="str">
        <f t="shared" si="3"/>
        <v>CATASTROFICO</v>
      </c>
      <c r="M44" s="75"/>
      <c r="N44" s="75"/>
      <c r="O44" s="241" t="s">
        <v>6</v>
      </c>
    </row>
    <row r="45" spans="1:15" s="72" customFormat="1" ht="26.25" customHeight="1">
      <c r="A45" s="330"/>
      <c r="B45" s="339"/>
      <c r="C45" s="230">
        <v>41</v>
      </c>
      <c r="D45" s="231" t="s">
        <v>365</v>
      </c>
      <c r="E45" s="231" t="s">
        <v>55</v>
      </c>
      <c r="F45" s="231" t="s">
        <v>196</v>
      </c>
      <c r="G45" s="231" t="s">
        <v>160</v>
      </c>
      <c r="H45" s="231" t="s">
        <v>366</v>
      </c>
      <c r="I45" s="230">
        <v>2</v>
      </c>
      <c r="J45" s="75" t="str">
        <f t="shared" si="2"/>
        <v>MEDIA</v>
      </c>
      <c r="K45" s="230">
        <v>10</v>
      </c>
      <c r="L45" s="75" t="str">
        <f t="shared" si="3"/>
        <v>MODERADO</v>
      </c>
      <c r="M45" s="75"/>
      <c r="N45" s="75"/>
      <c r="O45" s="241" t="s">
        <v>7</v>
      </c>
    </row>
    <row r="46" spans="1:15" s="72" customFormat="1" ht="48" customHeight="1">
      <c r="A46" s="330"/>
      <c r="B46" s="339"/>
      <c r="C46" s="230">
        <v>42</v>
      </c>
      <c r="D46" s="231" t="s">
        <v>367</v>
      </c>
      <c r="E46" s="231" t="s">
        <v>55</v>
      </c>
      <c r="F46" s="231" t="s">
        <v>196</v>
      </c>
      <c r="G46" s="231" t="s">
        <v>160</v>
      </c>
      <c r="H46" s="231" t="s">
        <v>368</v>
      </c>
      <c r="I46" s="230">
        <v>1</v>
      </c>
      <c r="J46" s="75" t="str">
        <f t="shared" si="2"/>
        <v>BAJA</v>
      </c>
      <c r="K46" s="230">
        <v>10</v>
      </c>
      <c r="L46" s="75" t="str">
        <f t="shared" si="3"/>
        <v>MODERADO</v>
      </c>
      <c r="M46" s="75"/>
      <c r="N46" s="75"/>
      <c r="O46" s="241" t="s">
        <v>6</v>
      </c>
    </row>
    <row r="47" spans="1:15" s="72" customFormat="1" ht="42" customHeight="1">
      <c r="A47" s="330"/>
      <c r="B47" s="339"/>
      <c r="C47" s="230">
        <v>43</v>
      </c>
      <c r="D47" s="231" t="s">
        <v>369</v>
      </c>
      <c r="E47" s="231" t="s">
        <v>55</v>
      </c>
      <c r="F47" s="231" t="s">
        <v>196</v>
      </c>
      <c r="G47" s="231" t="s">
        <v>160</v>
      </c>
      <c r="H47" s="231" t="s">
        <v>370</v>
      </c>
      <c r="I47" s="230">
        <v>1</v>
      </c>
      <c r="J47" s="75" t="str">
        <f t="shared" si="2"/>
        <v>BAJA</v>
      </c>
      <c r="K47" s="230">
        <v>10</v>
      </c>
      <c r="L47" s="75" t="str">
        <f t="shared" si="3"/>
        <v>MODERADO</v>
      </c>
      <c r="M47" s="75"/>
      <c r="N47" s="75"/>
      <c r="O47" s="241" t="s">
        <v>6</v>
      </c>
    </row>
    <row r="48" spans="1:15" s="72" customFormat="1" ht="26.25" customHeight="1">
      <c r="A48" s="330"/>
      <c r="B48" s="339"/>
      <c r="C48" s="230">
        <v>44</v>
      </c>
      <c r="D48" s="232" t="s">
        <v>439</v>
      </c>
      <c r="E48" s="231" t="s">
        <v>57</v>
      </c>
      <c r="F48" s="231" t="s">
        <v>197</v>
      </c>
      <c r="G48" s="231" t="s">
        <v>160</v>
      </c>
      <c r="H48" s="231" t="s">
        <v>364</v>
      </c>
      <c r="I48" s="230">
        <v>2</v>
      </c>
      <c r="J48" s="75" t="str">
        <f t="shared" si="2"/>
        <v>MEDIA</v>
      </c>
      <c r="K48" s="230">
        <v>10</v>
      </c>
      <c r="L48" s="75" t="str">
        <f t="shared" si="3"/>
        <v>MODERADO</v>
      </c>
      <c r="M48" s="75"/>
      <c r="N48" s="75"/>
      <c r="O48" s="241" t="s">
        <v>6</v>
      </c>
    </row>
    <row r="49" spans="1:15" s="72" customFormat="1" ht="48" customHeight="1">
      <c r="A49" s="330"/>
      <c r="B49" s="339"/>
      <c r="C49" s="230">
        <v>45</v>
      </c>
      <c r="D49" s="231" t="s">
        <v>371</v>
      </c>
      <c r="E49" s="231" t="s">
        <v>55</v>
      </c>
      <c r="F49" s="231" t="s">
        <v>197</v>
      </c>
      <c r="G49" s="231" t="s">
        <v>160</v>
      </c>
      <c r="H49" s="231" t="s">
        <v>364</v>
      </c>
      <c r="I49" s="230">
        <v>2</v>
      </c>
      <c r="J49" s="75" t="str">
        <f t="shared" si="2"/>
        <v>MEDIA</v>
      </c>
      <c r="K49" s="230">
        <v>10</v>
      </c>
      <c r="L49" s="75" t="str">
        <f t="shared" si="3"/>
        <v>MODERADO</v>
      </c>
      <c r="M49" s="75"/>
      <c r="N49" s="75"/>
      <c r="O49" s="241" t="s">
        <v>6</v>
      </c>
    </row>
    <row r="50" spans="1:15" s="72" customFormat="1" ht="51.75" customHeight="1">
      <c r="A50" s="330"/>
      <c r="B50" s="339"/>
      <c r="C50" s="230">
        <v>46</v>
      </c>
      <c r="D50" s="231" t="s">
        <v>372</v>
      </c>
      <c r="E50" s="231" t="s">
        <v>55</v>
      </c>
      <c r="F50" s="231" t="s">
        <v>197</v>
      </c>
      <c r="G50" s="231" t="s">
        <v>160</v>
      </c>
      <c r="H50" s="231" t="s">
        <v>373</v>
      </c>
      <c r="I50" s="230">
        <v>1</v>
      </c>
      <c r="J50" s="75" t="str">
        <f t="shared" si="2"/>
        <v>BAJA</v>
      </c>
      <c r="K50" s="230">
        <v>5</v>
      </c>
      <c r="L50" s="75" t="str">
        <f t="shared" si="3"/>
        <v>LEVE</v>
      </c>
      <c r="M50" s="75"/>
      <c r="N50" s="75"/>
      <c r="O50" s="242" t="s">
        <v>4</v>
      </c>
    </row>
    <row r="51" spans="1:15" s="72" customFormat="1" ht="92.25" customHeight="1">
      <c r="A51" s="229" t="s">
        <v>374</v>
      </c>
      <c r="B51" s="230" t="s">
        <v>375</v>
      </c>
      <c r="C51" s="230">
        <v>47</v>
      </c>
      <c r="D51" s="231" t="s">
        <v>376</v>
      </c>
      <c r="E51" s="231" t="s">
        <v>57</v>
      </c>
      <c r="F51" s="231" t="s">
        <v>197</v>
      </c>
      <c r="G51" s="231" t="s">
        <v>160</v>
      </c>
      <c r="H51" s="231" t="s">
        <v>377</v>
      </c>
      <c r="I51" s="230">
        <v>2</v>
      </c>
      <c r="J51" s="75" t="str">
        <f t="shared" si="2"/>
        <v>MEDIA</v>
      </c>
      <c r="K51" s="230">
        <v>10</v>
      </c>
      <c r="L51" s="75" t="str">
        <f t="shared" si="3"/>
        <v>MODERADO</v>
      </c>
      <c r="M51" s="75"/>
      <c r="N51" s="75"/>
      <c r="O51" s="241" t="s">
        <v>6</v>
      </c>
    </row>
    <row r="52" spans="1:15" s="72" customFormat="1" ht="41.25" customHeight="1">
      <c r="A52" s="330" t="s">
        <v>378</v>
      </c>
      <c r="B52" s="339" t="s">
        <v>379</v>
      </c>
      <c r="C52" s="230">
        <v>48</v>
      </c>
      <c r="D52" s="231" t="s">
        <v>380</v>
      </c>
      <c r="E52" s="231" t="s">
        <v>57</v>
      </c>
      <c r="F52" s="231" t="s">
        <v>197</v>
      </c>
      <c r="G52" s="231" t="s">
        <v>157</v>
      </c>
      <c r="H52" s="231" t="s">
        <v>381</v>
      </c>
      <c r="I52" s="230">
        <v>2</v>
      </c>
      <c r="J52" s="75" t="str">
        <f t="shared" si="2"/>
        <v>MEDIA</v>
      </c>
      <c r="K52" s="230">
        <v>20</v>
      </c>
      <c r="L52" s="75" t="str">
        <f t="shared" si="3"/>
        <v>CATASTROFICO</v>
      </c>
      <c r="M52" s="75"/>
      <c r="N52" s="75"/>
      <c r="O52" s="241" t="s">
        <v>7</v>
      </c>
    </row>
    <row r="53" spans="1:15" s="72" customFormat="1" ht="45.75" customHeight="1">
      <c r="A53" s="330"/>
      <c r="B53" s="339"/>
      <c r="C53" s="230">
        <v>49</v>
      </c>
      <c r="D53" s="231" t="s">
        <v>382</v>
      </c>
      <c r="E53" s="231" t="s">
        <v>55</v>
      </c>
      <c r="F53" s="231" t="s">
        <v>197</v>
      </c>
      <c r="G53" s="231" t="s">
        <v>157</v>
      </c>
      <c r="H53" s="231" t="s">
        <v>383</v>
      </c>
      <c r="I53" s="230">
        <v>2</v>
      </c>
      <c r="J53" s="75" t="str">
        <f t="shared" si="2"/>
        <v>MEDIA</v>
      </c>
      <c r="K53" s="230">
        <v>20</v>
      </c>
      <c r="L53" s="75" t="str">
        <f t="shared" si="3"/>
        <v>CATASTROFICO</v>
      </c>
      <c r="M53" s="75"/>
      <c r="N53" s="75"/>
      <c r="O53" s="241" t="s">
        <v>7</v>
      </c>
    </row>
    <row r="54" spans="1:15" s="72" customFormat="1" ht="26.25" customHeight="1">
      <c r="A54" s="330"/>
      <c r="B54" s="339"/>
      <c r="C54" s="230">
        <v>50</v>
      </c>
      <c r="D54" s="231" t="s">
        <v>384</v>
      </c>
      <c r="E54" s="231" t="s">
        <v>55</v>
      </c>
      <c r="F54" s="231" t="s">
        <v>196</v>
      </c>
      <c r="G54" s="231" t="s">
        <v>157</v>
      </c>
      <c r="H54" s="231" t="s">
        <v>385</v>
      </c>
      <c r="I54" s="230">
        <v>1</v>
      </c>
      <c r="J54" s="75" t="str">
        <f t="shared" si="2"/>
        <v>BAJA</v>
      </c>
      <c r="K54" s="230">
        <v>5</v>
      </c>
      <c r="L54" s="75" t="str">
        <f t="shared" si="3"/>
        <v>LEVE</v>
      </c>
      <c r="M54" s="75"/>
      <c r="N54" s="75"/>
      <c r="O54" s="242" t="s">
        <v>4</v>
      </c>
    </row>
    <row r="55" spans="1:15" s="72" customFormat="1" ht="26.25" customHeight="1">
      <c r="A55" s="330"/>
      <c r="B55" s="339"/>
      <c r="C55" s="230">
        <v>51</v>
      </c>
      <c r="D55" s="231" t="s">
        <v>386</v>
      </c>
      <c r="E55" s="231" t="s">
        <v>55</v>
      </c>
      <c r="F55" s="231" t="s">
        <v>196</v>
      </c>
      <c r="G55" s="231" t="s">
        <v>157</v>
      </c>
      <c r="H55" s="231" t="s">
        <v>387</v>
      </c>
      <c r="I55" s="230">
        <v>2</v>
      </c>
      <c r="J55" s="75" t="str">
        <f t="shared" si="2"/>
        <v>MEDIA</v>
      </c>
      <c r="K55" s="230">
        <v>10</v>
      </c>
      <c r="L55" s="75" t="str">
        <f t="shared" si="3"/>
        <v>MODERADO</v>
      </c>
      <c r="M55" s="75"/>
      <c r="N55" s="75"/>
      <c r="O55" s="241" t="s">
        <v>6</v>
      </c>
    </row>
    <row r="56" spans="1:15" s="72" customFormat="1" ht="48" customHeight="1">
      <c r="A56" s="330" t="s">
        <v>388</v>
      </c>
      <c r="B56" s="339" t="s">
        <v>389</v>
      </c>
      <c r="C56" s="230">
        <v>52</v>
      </c>
      <c r="D56" s="231" t="s">
        <v>390</v>
      </c>
      <c r="E56" s="231" t="s">
        <v>55</v>
      </c>
      <c r="F56" s="231" t="s">
        <v>197</v>
      </c>
      <c r="G56" s="231" t="s">
        <v>160</v>
      </c>
      <c r="H56" s="231" t="s">
        <v>391</v>
      </c>
      <c r="I56" s="230">
        <v>3</v>
      </c>
      <c r="J56" s="75" t="str">
        <f t="shared" si="2"/>
        <v>ALTA</v>
      </c>
      <c r="K56" s="230">
        <v>20</v>
      </c>
      <c r="L56" s="75" t="str">
        <f t="shared" si="3"/>
        <v>CATASTROFICO</v>
      </c>
      <c r="M56" s="75"/>
      <c r="N56" s="75"/>
      <c r="O56" s="243" t="s">
        <v>8</v>
      </c>
    </row>
    <row r="57" spans="1:15" s="72" customFormat="1" ht="26.25" customHeight="1">
      <c r="A57" s="330"/>
      <c r="B57" s="339"/>
      <c r="C57" s="230">
        <v>53</v>
      </c>
      <c r="D57" s="231" t="s">
        <v>392</v>
      </c>
      <c r="E57" s="231" t="s">
        <v>111</v>
      </c>
      <c r="F57" s="231" t="s">
        <v>197</v>
      </c>
      <c r="G57" s="231" t="s">
        <v>156</v>
      </c>
      <c r="H57" s="231" t="s">
        <v>393</v>
      </c>
      <c r="I57" s="230">
        <v>3</v>
      </c>
      <c r="J57" s="75" t="str">
        <f t="shared" si="2"/>
        <v>ALTA</v>
      </c>
      <c r="K57" s="230">
        <v>20</v>
      </c>
      <c r="L57" s="75" t="str">
        <f t="shared" si="3"/>
        <v>CATASTROFICO</v>
      </c>
      <c r="M57" s="75"/>
      <c r="N57" s="75"/>
      <c r="O57" s="243" t="s">
        <v>8</v>
      </c>
    </row>
    <row r="58" spans="1:15" s="72" customFormat="1" ht="67.5" customHeight="1">
      <c r="A58" s="330"/>
      <c r="B58" s="339"/>
      <c r="C58" s="230">
        <v>54</v>
      </c>
      <c r="D58" s="231" t="s">
        <v>394</v>
      </c>
      <c r="E58" s="231" t="s">
        <v>111</v>
      </c>
      <c r="F58" s="231" t="s">
        <v>197</v>
      </c>
      <c r="G58" s="231" t="s">
        <v>159</v>
      </c>
      <c r="H58" s="231" t="s">
        <v>395</v>
      </c>
      <c r="I58" s="230">
        <v>2</v>
      </c>
      <c r="J58" s="75" t="str">
        <f t="shared" si="2"/>
        <v>MEDIA</v>
      </c>
      <c r="K58" s="230">
        <v>10</v>
      </c>
      <c r="L58" s="75" t="str">
        <f t="shared" si="3"/>
        <v>MODERADO</v>
      </c>
      <c r="M58" s="75"/>
      <c r="N58" s="75"/>
      <c r="O58" s="241" t="s">
        <v>7</v>
      </c>
    </row>
    <row r="59" spans="1:15" s="72" customFormat="1" ht="48.75" customHeight="1">
      <c r="A59" s="330"/>
      <c r="B59" s="339"/>
      <c r="C59" s="230">
        <v>55</v>
      </c>
      <c r="D59" s="231" t="s">
        <v>396</v>
      </c>
      <c r="E59" s="231" t="s">
        <v>57</v>
      </c>
      <c r="F59" s="231" t="s">
        <v>284</v>
      </c>
      <c r="G59" s="231" t="s">
        <v>159</v>
      </c>
      <c r="H59" s="231" t="s">
        <v>397</v>
      </c>
      <c r="I59" s="230">
        <v>2</v>
      </c>
      <c r="J59" s="75" t="str">
        <f aca="true" t="shared" si="4" ref="J59:J71">IF(I59=1,"BAJA",IF(I59=2,"MEDIA",IF(I59=3,"ALTA","")))</f>
        <v>MEDIA</v>
      </c>
      <c r="K59" s="230">
        <v>20</v>
      </c>
      <c r="L59" s="75" t="str">
        <f t="shared" si="3"/>
        <v>CATASTROFICO</v>
      </c>
      <c r="M59" s="75"/>
      <c r="N59" s="75"/>
      <c r="O59" s="241" t="s">
        <v>7</v>
      </c>
    </row>
    <row r="60" spans="1:15" s="72" customFormat="1" ht="65.25" customHeight="1">
      <c r="A60" s="330" t="s">
        <v>398</v>
      </c>
      <c r="B60" s="339" t="s">
        <v>399</v>
      </c>
      <c r="C60" s="230">
        <v>56</v>
      </c>
      <c r="D60" s="231" t="s">
        <v>400</v>
      </c>
      <c r="E60" s="231" t="s">
        <v>55</v>
      </c>
      <c r="F60" s="231" t="s">
        <v>196</v>
      </c>
      <c r="G60" s="231" t="s">
        <v>160</v>
      </c>
      <c r="H60" s="231" t="s">
        <v>401</v>
      </c>
      <c r="I60" s="230">
        <v>1</v>
      </c>
      <c r="J60" s="75" t="str">
        <f t="shared" si="4"/>
        <v>BAJA</v>
      </c>
      <c r="K60" s="230">
        <v>5</v>
      </c>
      <c r="L60" s="75" t="str">
        <f t="shared" si="3"/>
        <v>LEVE</v>
      </c>
      <c r="M60" s="75"/>
      <c r="N60" s="75"/>
      <c r="O60" s="242" t="s">
        <v>4</v>
      </c>
    </row>
    <row r="61" spans="1:15" s="72" customFormat="1" ht="53.25" customHeight="1">
      <c r="A61" s="330"/>
      <c r="B61" s="339"/>
      <c r="C61" s="230">
        <v>57</v>
      </c>
      <c r="D61" s="231" t="s">
        <v>402</v>
      </c>
      <c r="E61" s="231" t="s">
        <v>111</v>
      </c>
      <c r="F61" s="231" t="s">
        <v>197</v>
      </c>
      <c r="G61" s="231" t="s">
        <v>157</v>
      </c>
      <c r="H61" s="231" t="s">
        <v>403</v>
      </c>
      <c r="I61" s="230">
        <v>2</v>
      </c>
      <c r="J61" s="75" t="str">
        <f t="shared" si="4"/>
        <v>MEDIA</v>
      </c>
      <c r="K61" s="230">
        <v>10</v>
      </c>
      <c r="L61" s="75" t="str">
        <f t="shared" si="3"/>
        <v>MODERADO</v>
      </c>
      <c r="M61" s="75"/>
      <c r="N61" s="75"/>
      <c r="O61" s="241" t="s">
        <v>7</v>
      </c>
    </row>
    <row r="62" spans="1:15" s="72" customFormat="1" ht="82.5" customHeight="1">
      <c r="A62" s="330"/>
      <c r="B62" s="339"/>
      <c r="C62" s="230">
        <v>58</v>
      </c>
      <c r="D62" s="231" t="s">
        <v>404</v>
      </c>
      <c r="E62" s="231" t="s">
        <v>55</v>
      </c>
      <c r="F62" s="231" t="s">
        <v>284</v>
      </c>
      <c r="G62" s="231" t="s">
        <v>159</v>
      </c>
      <c r="H62" s="231" t="s">
        <v>405</v>
      </c>
      <c r="I62" s="230">
        <v>3</v>
      </c>
      <c r="J62" s="75" t="str">
        <f t="shared" si="4"/>
        <v>ALTA</v>
      </c>
      <c r="K62" s="230">
        <v>10</v>
      </c>
      <c r="L62" s="75" t="str">
        <f t="shared" si="3"/>
        <v>MODERADO</v>
      </c>
      <c r="M62" s="75"/>
      <c r="N62" s="75"/>
      <c r="O62" s="241" t="s">
        <v>7</v>
      </c>
    </row>
    <row r="63" spans="1:15" s="72" customFormat="1" ht="45.75" customHeight="1">
      <c r="A63" s="330" t="s">
        <v>406</v>
      </c>
      <c r="B63" s="339" t="s">
        <v>407</v>
      </c>
      <c r="C63" s="230">
        <v>59</v>
      </c>
      <c r="D63" s="231" t="s">
        <v>408</v>
      </c>
      <c r="E63" s="74" t="s">
        <v>55</v>
      </c>
      <c r="F63" s="74" t="s">
        <v>196</v>
      </c>
      <c r="G63" s="74" t="s">
        <v>160</v>
      </c>
      <c r="H63" s="74" t="s">
        <v>409</v>
      </c>
      <c r="I63" s="228">
        <v>2</v>
      </c>
      <c r="J63" s="75" t="str">
        <f t="shared" si="4"/>
        <v>MEDIA</v>
      </c>
      <c r="K63" s="228">
        <v>10</v>
      </c>
      <c r="L63" s="75" t="str">
        <f t="shared" si="3"/>
        <v>MODERADO</v>
      </c>
      <c r="M63" s="75"/>
      <c r="N63" s="76"/>
      <c r="O63" s="241" t="s">
        <v>7</v>
      </c>
    </row>
    <row r="64" spans="1:15" s="72" customFormat="1" ht="45.75" customHeight="1">
      <c r="A64" s="330"/>
      <c r="B64" s="339"/>
      <c r="C64" s="230">
        <v>60</v>
      </c>
      <c r="D64" s="231" t="s">
        <v>410</v>
      </c>
      <c r="E64" s="74" t="s">
        <v>55</v>
      </c>
      <c r="F64" s="74" t="s">
        <v>196</v>
      </c>
      <c r="G64" s="74" t="s">
        <v>160</v>
      </c>
      <c r="H64" s="74" t="s">
        <v>409</v>
      </c>
      <c r="I64" s="228">
        <v>2</v>
      </c>
      <c r="J64" s="75" t="str">
        <f t="shared" si="4"/>
        <v>MEDIA</v>
      </c>
      <c r="K64" s="228">
        <v>10</v>
      </c>
      <c r="L64" s="75" t="str">
        <f t="shared" si="3"/>
        <v>MODERADO</v>
      </c>
      <c r="M64" s="75"/>
      <c r="N64" s="76"/>
      <c r="O64" s="241" t="s">
        <v>7</v>
      </c>
    </row>
    <row r="65" spans="1:15" ht="68.25" customHeight="1">
      <c r="A65" s="330"/>
      <c r="B65" s="339"/>
      <c r="C65" s="230">
        <v>61</v>
      </c>
      <c r="D65" s="231" t="s">
        <v>411</v>
      </c>
      <c r="E65" s="74" t="s">
        <v>57</v>
      </c>
      <c r="F65" s="74" t="s">
        <v>196</v>
      </c>
      <c r="G65" s="74" t="s">
        <v>157</v>
      </c>
      <c r="H65" s="74" t="s">
        <v>412</v>
      </c>
      <c r="I65" s="228">
        <v>1</v>
      </c>
      <c r="J65" s="75" t="str">
        <f t="shared" si="4"/>
        <v>BAJA</v>
      </c>
      <c r="K65" s="228">
        <v>5</v>
      </c>
      <c r="L65" s="75" t="str">
        <f t="shared" si="3"/>
        <v>LEVE</v>
      </c>
      <c r="M65" s="75"/>
      <c r="N65" s="76"/>
      <c r="O65" s="242" t="s">
        <v>4</v>
      </c>
    </row>
    <row r="66" spans="1:15" ht="48" customHeight="1">
      <c r="A66" s="330" t="s">
        <v>413</v>
      </c>
      <c r="B66" s="339" t="s">
        <v>414</v>
      </c>
      <c r="C66" s="228">
        <v>62</v>
      </c>
      <c r="D66" s="74" t="s">
        <v>415</v>
      </c>
      <c r="E66" s="74" t="s">
        <v>56</v>
      </c>
      <c r="F66" s="74" t="s">
        <v>197</v>
      </c>
      <c r="G66" s="74" t="s">
        <v>159</v>
      </c>
      <c r="H66" s="74" t="s">
        <v>416</v>
      </c>
      <c r="I66" s="228">
        <v>3</v>
      </c>
      <c r="J66" s="75" t="str">
        <f t="shared" si="4"/>
        <v>ALTA</v>
      </c>
      <c r="K66" s="228">
        <v>10</v>
      </c>
      <c r="L66" s="75" t="str">
        <f t="shared" si="3"/>
        <v>MODERADO</v>
      </c>
      <c r="M66" s="75"/>
      <c r="N66" s="76"/>
      <c r="O66" s="241" t="s">
        <v>7</v>
      </c>
    </row>
    <row r="67" spans="1:15" ht="26.25" customHeight="1">
      <c r="A67" s="330"/>
      <c r="B67" s="339"/>
      <c r="C67" s="228">
        <v>63</v>
      </c>
      <c r="D67" s="74" t="s">
        <v>417</v>
      </c>
      <c r="E67" s="74" t="s">
        <v>56</v>
      </c>
      <c r="F67" s="74" t="s">
        <v>197</v>
      </c>
      <c r="G67" s="74" t="s">
        <v>159</v>
      </c>
      <c r="H67" s="74" t="s">
        <v>418</v>
      </c>
      <c r="I67" s="228">
        <v>2</v>
      </c>
      <c r="J67" s="75" t="str">
        <f t="shared" si="4"/>
        <v>MEDIA</v>
      </c>
      <c r="K67" s="228">
        <v>10</v>
      </c>
      <c r="L67" s="75" t="str">
        <f t="shared" si="3"/>
        <v>MODERADO</v>
      </c>
      <c r="M67" s="75"/>
      <c r="N67" s="76"/>
      <c r="O67" s="241" t="s">
        <v>7</v>
      </c>
    </row>
    <row r="68" spans="1:15" ht="39" customHeight="1">
      <c r="A68" s="330"/>
      <c r="B68" s="339"/>
      <c r="C68" s="228">
        <v>64</v>
      </c>
      <c r="D68" s="74" t="s">
        <v>419</v>
      </c>
      <c r="E68" s="74" t="s">
        <v>56</v>
      </c>
      <c r="F68" s="74" t="s">
        <v>197</v>
      </c>
      <c r="G68" s="74" t="s">
        <v>159</v>
      </c>
      <c r="H68" s="74" t="s">
        <v>420</v>
      </c>
      <c r="I68" s="228">
        <v>3</v>
      </c>
      <c r="J68" s="75" t="str">
        <f t="shared" si="4"/>
        <v>ALTA</v>
      </c>
      <c r="K68" s="228">
        <v>10</v>
      </c>
      <c r="L68" s="75" t="str">
        <f t="shared" si="3"/>
        <v>MODERADO</v>
      </c>
      <c r="M68" s="75"/>
      <c r="N68" s="76"/>
      <c r="O68" s="241" t="s">
        <v>7</v>
      </c>
    </row>
    <row r="69" spans="1:15" ht="46.5" customHeight="1">
      <c r="A69" s="330" t="s">
        <v>423</v>
      </c>
      <c r="B69" s="339" t="s">
        <v>424</v>
      </c>
      <c r="C69" s="228">
        <v>65</v>
      </c>
      <c r="D69" s="74" t="s">
        <v>421</v>
      </c>
      <c r="E69" s="74" t="s">
        <v>56</v>
      </c>
      <c r="F69" s="74" t="s">
        <v>196</v>
      </c>
      <c r="G69" s="74" t="s">
        <v>157</v>
      </c>
      <c r="H69" s="74" t="s">
        <v>422</v>
      </c>
      <c r="I69" s="228">
        <v>2</v>
      </c>
      <c r="J69" s="75" t="str">
        <f t="shared" si="4"/>
        <v>MEDIA</v>
      </c>
      <c r="K69" s="228">
        <v>10</v>
      </c>
      <c r="L69" s="75" t="str">
        <f t="shared" si="3"/>
        <v>MODERADO</v>
      </c>
      <c r="M69" s="75"/>
      <c r="N69" s="76"/>
      <c r="O69" s="241" t="s">
        <v>7</v>
      </c>
    </row>
    <row r="70" spans="1:15" ht="46.5" customHeight="1">
      <c r="A70" s="330"/>
      <c r="B70" s="339"/>
      <c r="C70" s="228">
        <v>66</v>
      </c>
      <c r="D70" s="74" t="s">
        <v>425</v>
      </c>
      <c r="E70" s="74" t="s">
        <v>55</v>
      </c>
      <c r="F70" s="74" t="s">
        <v>196</v>
      </c>
      <c r="G70" s="74" t="s">
        <v>157</v>
      </c>
      <c r="H70" s="74" t="s">
        <v>339</v>
      </c>
      <c r="I70" s="228">
        <v>2</v>
      </c>
      <c r="J70" s="75" t="str">
        <f t="shared" si="4"/>
        <v>MEDIA</v>
      </c>
      <c r="K70" s="228">
        <v>10</v>
      </c>
      <c r="L70" s="75" t="str">
        <f t="shared" si="3"/>
        <v>MODERADO</v>
      </c>
      <c r="M70" s="75"/>
      <c r="N70" s="76"/>
      <c r="O70" s="241" t="s">
        <v>7</v>
      </c>
    </row>
    <row r="71" spans="1:15" ht="62.25" customHeight="1">
      <c r="A71" s="330"/>
      <c r="B71" s="339"/>
      <c r="C71" s="228">
        <v>67</v>
      </c>
      <c r="D71" s="74" t="s">
        <v>426</v>
      </c>
      <c r="E71" s="74" t="s">
        <v>55</v>
      </c>
      <c r="F71" s="74" t="s">
        <v>196</v>
      </c>
      <c r="G71" s="74" t="s">
        <v>157</v>
      </c>
      <c r="H71" s="74" t="s">
        <v>427</v>
      </c>
      <c r="I71" s="228">
        <v>2</v>
      </c>
      <c r="J71" s="75" t="str">
        <f t="shared" si="4"/>
        <v>MEDIA</v>
      </c>
      <c r="K71" s="228">
        <v>20</v>
      </c>
      <c r="L71" s="75" t="str">
        <f t="shared" si="3"/>
        <v>CATASTROFICO</v>
      </c>
      <c r="M71" s="75"/>
      <c r="N71" s="76"/>
      <c r="O71" s="241" t="s">
        <v>7</v>
      </c>
    </row>
    <row r="72" spans="1:15" ht="46.5" customHeight="1">
      <c r="A72" s="235"/>
      <c r="B72" s="189"/>
      <c r="C72" s="228"/>
      <c r="D72" s="74"/>
      <c r="E72" s="74"/>
      <c r="F72" s="74"/>
      <c r="G72" s="74"/>
      <c r="H72" s="74"/>
      <c r="I72" s="228"/>
      <c r="J72" s="76"/>
      <c r="K72" s="228"/>
      <c r="L72" s="76"/>
      <c r="M72" s="75"/>
      <c r="N72" s="76"/>
      <c r="O72" s="248"/>
    </row>
    <row r="73" spans="1:15" ht="26.25" customHeight="1">
      <c r="A73" s="187"/>
      <c r="B73" s="189"/>
      <c r="C73" s="74"/>
      <c r="D73" s="74"/>
      <c r="E73" s="74"/>
      <c r="F73" s="74"/>
      <c r="G73" s="74"/>
      <c r="H73" s="74"/>
      <c r="I73" s="228"/>
      <c r="J73" s="76"/>
      <c r="K73" s="228"/>
      <c r="L73" s="76"/>
      <c r="M73" s="75"/>
      <c r="N73" s="76"/>
      <c r="O73" s="208"/>
    </row>
    <row r="74" spans="1:15" ht="26.25" customHeight="1">
      <c r="A74" s="187"/>
      <c r="B74" s="189"/>
      <c r="C74" s="74"/>
      <c r="D74" s="74"/>
      <c r="E74" s="74"/>
      <c r="F74" s="74"/>
      <c r="G74" s="74"/>
      <c r="H74" s="74"/>
      <c r="I74" s="228"/>
      <c r="J74" s="76"/>
      <c r="K74" s="228"/>
      <c r="L74" s="76"/>
      <c r="M74" s="75"/>
      <c r="N74" s="76"/>
      <c r="O74" s="208"/>
    </row>
    <row r="75" spans="1:15" ht="26.25" customHeight="1">
      <c r="A75" s="187"/>
      <c r="B75" s="189"/>
      <c r="C75" s="74"/>
      <c r="D75" s="74"/>
      <c r="E75" s="74"/>
      <c r="F75" s="74"/>
      <c r="G75" s="74"/>
      <c r="H75" s="74"/>
      <c r="I75" s="228"/>
      <c r="J75" s="76"/>
      <c r="K75" s="228"/>
      <c r="L75" s="76"/>
      <c r="M75" s="75"/>
      <c r="N75" s="76"/>
      <c r="O75" s="208"/>
    </row>
    <row r="76" spans="1:15" ht="26.25" customHeight="1" thickBot="1">
      <c r="A76" s="188"/>
      <c r="B76" s="190"/>
      <c r="C76" s="74"/>
      <c r="D76" s="74"/>
      <c r="E76" s="74"/>
      <c r="F76" s="74"/>
      <c r="G76" s="74"/>
      <c r="H76" s="74"/>
      <c r="I76" s="228"/>
      <c r="J76" s="76">
        <f t="shared" si="2"/>
      </c>
      <c r="K76" s="228"/>
      <c r="L76" s="76">
        <f t="shared" si="3"/>
      </c>
      <c r="M76" s="75">
        <f>I76*K76</f>
        <v>0</v>
      </c>
      <c r="N76" s="76">
        <f>CONCATENATE(L76,J76)</f>
      </c>
      <c r="O76" s="208" t="str">
        <f>(VLOOKUP(M76,$H$172:$I$179,2,0))</f>
        <v>·</v>
      </c>
    </row>
    <row r="77" spans="1:71" s="69" customFormat="1" ht="30" customHeight="1">
      <c r="A77" s="113" t="s">
        <v>0</v>
      </c>
      <c r="B77" s="335"/>
      <c r="C77" s="335"/>
      <c r="D77" s="335"/>
      <c r="E77" s="335"/>
      <c r="F77" s="335"/>
      <c r="G77" s="335"/>
      <c r="H77" s="116" t="s">
        <v>3</v>
      </c>
      <c r="I77" s="335"/>
      <c r="J77" s="335"/>
      <c r="K77" s="335"/>
      <c r="L77" s="335"/>
      <c r="M77" s="335"/>
      <c r="N77" s="335"/>
      <c r="O77" s="336"/>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row>
    <row r="78" spans="1:15" ht="30" customHeight="1">
      <c r="A78" s="114" t="s">
        <v>1</v>
      </c>
      <c r="B78" s="337"/>
      <c r="C78" s="337"/>
      <c r="D78" s="337"/>
      <c r="E78" s="337"/>
      <c r="F78" s="337"/>
      <c r="G78" s="337"/>
      <c r="H78" s="117" t="s">
        <v>3</v>
      </c>
      <c r="I78" s="331"/>
      <c r="J78" s="331"/>
      <c r="K78" s="331"/>
      <c r="L78" s="331"/>
      <c r="M78" s="331"/>
      <c r="N78" s="331"/>
      <c r="O78" s="332"/>
    </row>
    <row r="79" spans="1:15" ht="30" customHeight="1" thickBot="1">
      <c r="A79" s="115" t="s">
        <v>2</v>
      </c>
      <c r="B79" s="338"/>
      <c r="C79" s="338"/>
      <c r="D79" s="338"/>
      <c r="E79" s="338"/>
      <c r="F79" s="338"/>
      <c r="G79" s="338"/>
      <c r="H79" s="118" t="s">
        <v>3</v>
      </c>
      <c r="I79" s="333"/>
      <c r="J79" s="333"/>
      <c r="K79" s="333"/>
      <c r="L79" s="333"/>
      <c r="M79" s="333"/>
      <c r="N79" s="333"/>
      <c r="O79" s="334"/>
    </row>
    <row r="80" s="142" customFormat="1" ht="12.75"/>
    <row r="81" s="142" customFormat="1" ht="12.75"/>
    <row r="82" s="142" customFormat="1" ht="12.75"/>
    <row r="83" s="142" customFormat="1" ht="12.75"/>
    <row r="84" s="142" customFormat="1" ht="12.75"/>
    <row r="85" s="142" customFormat="1" ht="12.75"/>
    <row r="86" s="142" customFormat="1" ht="12.75"/>
    <row r="87" s="142" customFormat="1" ht="12.75"/>
    <row r="88" s="142" customFormat="1" ht="12.75"/>
    <row r="89" s="142" customFormat="1" ht="12.75"/>
    <row r="90" s="142" customFormat="1" ht="12.75"/>
    <row r="91" s="142" customFormat="1" ht="12.75"/>
    <row r="92" s="142" customFormat="1" ht="12.75"/>
    <row r="93" s="142" customFormat="1" ht="12.75"/>
    <row r="94" s="142" customFormat="1" ht="12.75"/>
    <row r="95" s="142" customFormat="1" ht="12.75"/>
    <row r="96" s="142" customFormat="1" ht="12.75"/>
    <row r="97" s="142" customFormat="1" ht="12.75"/>
    <row r="98" s="142" customFormat="1" ht="12.75"/>
    <row r="99" s="142" customFormat="1" ht="12.75"/>
    <row r="100" s="142" customFormat="1" ht="12.75"/>
    <row r="101" s="142" customFormat="1" ht="12.75"/>
    <row r="102" s="142" customFormat="1" ht="12.75"/>
    <row r="103" s="142" customFormat="1" ht="12.75"/>
    <row r="104" s="142" customFormat="1" ht="12.75"/>
    <row r="105" s="142" customFormat="1" ht="12.75"/>
    <row r="106" s="142" customFormat="1" ht="12.75"/>
    <row r="107" s="142" customFormat="1" ht="12.75"/>
    <row r="108" s="142" customFormat="1" ht="12.75"/>
    <row r="109" s="142" customFormat="1" ht="12.75"/>
    <row r="110" s="142" customFormat="1" ht="12.75"/>
    <row r="111" s="142" customFormat="1" ht="12.75"/>
    <row r="112" s="142" customFormat="1" ht="12.75"/>
    <row r="113" s="142" customFormat="1" ht="12.75"/>
    <row r="114" s="142" customFormat="1" ht="12.75"/>
    <row r="115" s="142" customFormat="1" ht="12.75"/>
    <row r="116" s="142" customFormat="1" ht="12.75"/>
    <row r="117" s="142" customFormat="1" ht="12.75"/>
    <row r="118" s="142" customFormat="1" ht="12.75"/>
    <row r="119" s="142" customFormat="1" ht="12.75"/>
    <row r="120" s="142" customFormat="1" ht="12.75"/>
    <row r="121" s="142" customFormat="1" ht="12.75"/>
    <row r="122" s="142" customFormat="1" ht="12.75"/>
    <row r="123" s="142" customFormat="1" ht="12.75"/>
    <row r="124" s="142" customFormat="1" ht="12.75"/>
    <row r="125" s="142" customFormat="1" ht="12.75"/>
    <row r="126" s="142" customFormat="1" ht="12.75"/>
    <row r="127" s="142" customFormat="1" ht="12.75"/>
    <row r="128" s="142" customFormat="1" ht="12.75"/>
    <row r="129" s="142" customFormat="1" ht="12.75"/>
    <row r="130" s="142" customFormat="1" ht="12.75"/>
    <row r="131" s="142" customFormat="1" ht="12.75"/>
    <row r="132" s="142" customFormat="1" ht="12.75"/>
    <row r="133" s="142" customFormat="1" ht="12.75"/>
    <row r="134" s="142" customFormat="1" ht="12.75"/>
    <row r="135" s="142" customFormat="1" ht="12.75"/>
    <row r="136" s="142" customFormat="1" ht="12.75"/>
    <row r="137" s="142" customFormat="1" ht="12.75"/>
    <row r="138" s="142" customFormat="1" ht="12.75"/>
    <row r="139" s="142" customFormat="1" ht="12.75"/>
    <row r="140" s="142" customFormat="1" ht="12.75"/>
    <row r="141" s="142" customFormat="1" ht="12.75"/>
    <row r="142" s="142" customFormat="1" ht="12.75"/>
    <row r="143" s="142" customFormat="1" ht="12.75"/>
    <row r="144" s="142" customFormat="1" ht="12.75"/>
    <row r="145" s="142" customFormat="1" ht="12.75"/>
    <row r="146" s="142" customFormat="1" ht="12.75"/>
    <row r="147" s="142" customFormat="1" ht="12.75"/>
    <row r="148" s="142" customFormat="1" ht="12.75"/>
    <row r="149" s="142" customFormat="1" ht="12.75"/>
    <row r="150" s="142" customFormat="1" ht="12.75"/>
    <row r="151" s="142" customFormat="1" ht="12.75"/>
    <row r="152" s="142" customFormat="1" ht="12.75"/>
    <row r="153" s="142" customFormat="1" ht="12.75"/>
    <row r="154" s="142" customFormat="1" ht="12.75"/>
    <row r="155" s="142" customFormat="1" ht="12.75"/>
    <row r="156" s="142" customFormat="1" ht="12.75"/>
    <row r="157" spans="1:15" s="72" customFormat="1" ht="12.75">
      <c r="A157" s="142"/>
      <c r="B157" s="142"/>
      <c r="C157" s="142"/>
      <c r="D157" s="142"/>
      <c r="E157" s="142"/>
      <c r="F157" s="142"/>
      <c r="G157" s="142"/>
      <c r="H157" s="142"/>
      <c r="I157" s="142"/>
      <c r="J157" s="142"/>
      <c r="K157" s="142"/>
      <c r="L157" s="142"/>
      <c r="M157" s="142"/>
      <c r="N157" s="142"/>
      <c r="O157" s="142"/>
    </row>
    <row r="158" spans="1:15" s="72" customFormat="1" ht="12.75">
      <c r="A158" s="142"/>
      <c r="B158" s="142"/>
      <c r="C158" s="142"/>
      <c r="D158" s="142"/>
      <c r="E158" s="142"/>
      <c r="F158" s="142"/>
      <c r="G158" s="142"/>
      <c r="H158" s="142"/>
      <c r="I158" s="142"/>
      <c r="J158" s="142"/>
      <c r="K158" s="142"/>
      <c r="L158" s="142"/>
      <c r="M158" s="142"/>
      <c r="N158" s="142"/>
      <c r="O158" s="142"/>
    </row>
    <row r="159" spans="1:15" s="72" customFormat="1" ht="12.75">
      <c r="A159" s="142"/>
      <c r="B159" s="142"/>
      <c r="C159" s="142"/>
      <c r="D159" s="142"/>
      <c r="E159" s="142"/>
      <c r="F159" s="142"/>
      <c r="G159" s="142"/>
      <c r="H159" s="142"/>
      <c r="I159" s="142"/>
      <c r="J159" s="142"/>
      <c r="K159" s="142"/>
      <c r="L159" s="142"/>
      <c r="M159" s="142"/>
      <c r="N159" s="142"/>
      <c r="O159" s="142"/>
    </row>
    <row r="160" spans="1:15" s="72" customFormat="1" ht="12.75">
      <c r="A160" s="142"/>
      <c r="B160" s="142"/>
      <c r="C160" s="142"/>
      <c r="D160" s="142"/>
      <c r="E160" s="142"/>
      <c r="F160" s="142"/>
      <c r="G160" s="142"/>
      <c r="H160" s="142"/>
      <c r="I160" s="142"/>
      <c r="J160" s="142"/>
      <c r="K160" s="142"/>
      <c r="L160" s="142"/>
      <c r="M160" s="142"/>
      <c r="N160" s="142"/>
      <c r="O160" s="142"/>
    </row>
    <row r="161" spans="1:16" s="72" customFormat="1" ht="12.75">
      <c r="A161" s="142"/>
      <c r="B161" s="142"/>
      <c r="C161" s="142"/>
      <c r="D161" s="142"/>
      <c r="E161" s="142"/>
      <c r="F161" s="142"/>
      <c r="G161" s="142"/>
      <c r="H161" s="142"/>
      <c r="I161" s="142"/>
      <c r="J161" s="142"/>
      <c r="K161" s="142"/>
      <c r="L161" s="142"/>
      <c r="M161" s="142"/>
      <c r="N161" s="142"/>
      <c r="O161" s="142"/>
      <c r="P161" s="142"/>
    </row>
    <row r="162" spans="1:16" s="72" customFormat="1" ht="12.75">
      <c r="A162" s="142"/>
      <c r="B162" s="142"/>
      <c r="C162" s="142"/>
      <c r="D162" s="142"/>
      <c r="E162" s="142"/>
      <c r="F162" s="142"/>
      <c r="G162" s="142"/>
      <c r="H162" s="142"/>
      <c r="I162" s="142"/>
      <c r="J162" s="142"/>
      <c r="K162" s="142"/>
      <c r="L162" s="142"/>
      <c r="M162" s="142"/>
      <c r="N162" s="142"/>
      <c r="O162" s="142"/>
      <c r="P162" s="142"/>
    </row>
    <row r="163" spans="1:16" s="72" customFormat="1" ht="12.75">
      <c r="A163" s="142"/>
      <c r="B163" s="142"/>
      <c r="C163" s="142"/>
      <c r="D163" s="142"/>
      <c r="E163" s="142"/>
      <c r="F163" s="142"/>
      <c r="G163" s="142"/>
      <c r="H163" s="142"/>
      <c r="I163" s="142"/>
      <c r="J163" s="142"/>
      <c r="K163" s="142"/>
      <c r="L163" s="142"/>
      <c r="M163" s="142"/>
      <c r="N163" s="142"/>
      <c r="O163" s="142"/>
      <c r="P163" s="142"/>
    </row>
    <row r="164" spans="1:16" s="72" customFormat="1" ht="12.75">
      <c r="A164" s="142"/>
      <c r="B164" s="142"/>
      <c r="C164" s="142"/>
      <c r="D164" s="142"/>
      <c r="E164" s="142"/>
      <c r="F164" s="142"/>
      <c r="G164" s="142"/>
      <c r="H164" s="142"/>
      <c r="I164" s="142"/>
      <c r="J164" s="142"/>
      <c r="K164" s="142"/>
      <c r="L164" s="142"/>
      <c r="M164" s="142"/>
      <c r="N164" s="142"/>
      <c r="O164" s="142"/>
      <c r="P164" s="142"/>
    </row>
    <row r="165" spans="1:16" s="72" customFormat="1" ht="12.75">
      <c r="A165" s="142"/>
      <c r="B165" s="142"/>
      <c r="C165" s="142"/>
      <c r="D165" s="142"/>
      <c r="E165" s="142"/>
      <c r="F165" s="142"/>
      <c r="G165" s="142"/>
      <c r="H165" s="142"/>
      <c r="I165" s="142"/>
      <c r="J165" s="142"/>
      <c r="K165" s="142"/>
      <c r="L165" s="142"/>
      <c r="M165" s="142"/>
      <c r="N165" s="142"/>
      <c r="O165" s="142"/>
      <c r="P165" s="142"/>
    </row>
    <row r="166" spans="1:16" s="72" customFormat="1" ht="12.75">
      <c r="A166" s="142"/>
      <c r="B166" s="142"/>
      <c r="C166" s="142"/>
      <c r="D166" s="142"/>
      <c r="E166" s="142"/>
      <c r="F166" s="142"/>
      <c r="G166" s="142"/>
      <c r="H166" s="142"/>
      <c r="I166" s="142"/>
      <c r="J166" s="142"/>
      <c r="K166" s="142"/>
      <c r="L166" s="142"/>
      <c r="M166" s="142"/>
      <c r="N166" s="142"/>
      <c r="O166" s="142"/>
      <c r="P166" s="142"/>
    </row>
    <row r="167" spans="1:16" s="72" customFormat="1" ht="12.75">
      <c r="A167" s="142"/>
      <c r="B167" s="142"/>
      <c r="C167" s="142"/>
      <c r="D167" s="142"/>
      <c r="E167" s="142"/>
      <c r="F167" s="142"/>
      <c r="G167" s="142"/>
      <c r="H167" s="142"/>
      <c r="I167" s="142"/>
      <c r="J167" s="142"/>
      <c r="K167" s="142"/>
      <c r="L167" s="142"/>
      <c r="M167" s="142"/>
      <c r="N167" s="142"/>
      <c r="O167" s="142"/>
      <c r="P167" s="142"/>
    </row>
    <row r="168" spans="1:16" s="72" customFormat="1" ht="12.75">
      <c r="A168" s="142"/>
      <c r="B168" s="142"/>
      <c r="C168" s="142"/>
      <c r="D168" s="142"/>
      <c r="E168" s="142"/>
      <c r="F168" s="142"/>
      <c r="G168" s="142"/>
      <c r="H168" s="142"/>
      <c r="I168" s="142"/>
      <c r="J168" s="142"/>
      <c r="K168" s="142"/>
      <c r="L168" s="142"/>
      <c r="M168" s="142"/>
      <c r="N168" s="142"/>
      <c r="O168" s="142"/>
      <c r="P168" s="142"/>
    </row>
    <row r="169" spans="1:16" s="72" customFormat="1" ht="12.75">
      <c r="A169" s="142"/>
      <c r="B169" s="142"/>
      <c r="C169" s="142"/>
      <c r="D169" s="142"/>
      <c r="E169" s="142"/>
      <c r="F169" s="142"/>
      <c r="G169" s="142"/>
      <c r="H169" s="142"/>
      <c r="I169" s="142"/>
      <c r="J169" s="142"/>
      <c r="K169" s="142"/>
      <c r="L169" s="142"/>
      <c r="M169" s="142"/>
      <c r="N169" s="142"/>
      <c r="O169" s="142"/>
      <c r="P169" s="142"/>
    </row>
    <row r="170" spans="1:16" s="72" customFormat="1" ht="12.75">
      <c r="A170" s="142"/>
      <c r="B170" s="142"/>
      <c r="C170" s="142"/>
      <c r="D170" s="142"/>
      <c r="E170" s="142"/>
      <c r="F170" s="142"/>
      <c r="G170" s="142"/>
      <c r="H170" s="142"/>
      <c r="I170" s="142"/>
      <c r="J170" s="142"/>
      <c r="K170" s="142"/>
      <c r="L170" s="142"/>
      <c r="M170" s="142"/>
      <c r="N170" s="142"/>
      <c r="O170" s="142"/>
      <c r="P170" s="142"/>
    </row>
    <row r="171" spans="1:16" s="72" customFormat="1" ht="13.5" thickBot="1">
      <c r="A171" s="142"/>
      <c r="B171" s="142"/>
      <c r="C171" s="142"/>
      <c r="D171" s="142"/>
      <c r="E171" s="142"/>
      <c r="F171" s="142"/>
      <c r="G171" s="142"/>
      <c r="H171" s="142"/>
      <c r="I171" s="142"/>
      <c r="J171" s="142"/>
      <c r="K171" s="142"/>
      <c r="L171" s="142"/>
      <c r="M171" s="142"/>
      <c r="N171" s="142"/>
      <c r="O171" s="142"/>
      <c r="P171" s="142"/>
    </row>
    <row r="172" spans="1:16" s="72" customFormat="1" ht="38.25">
      <c r="A172" s="143"/>
      <c r="B172" s="144"/>
      <c r="C172" s="144"/>
      <c r="D172" s="144">
        <v>1</v>
      </c>
      <c r="E172" s="144">
        <v>5</v>
      </c>
      <c r="F172" s="144" t="s">
        <v>156</v>
      </c>
      <c r="G172" s="144"/>
      <c r="H172" s="144">
        <v>5</v>
      </c>
      <c r="I172" s="145" t="s">
        <v>4</v>
      </c>
      <c r="J172" s="144">
        <v>1</v>
      </c>
      <c r="K172" s="144">
        <v>5</v>
      </c>
      <c r="L172" s="144" t="s">
        <v>9</v>
      </c>
      <c r="M172" s="144"/>
      <c r="N172" s="144"/>
      <c r="O172" s="144"/>
      <c r="P172" s="146" t="s">
        <v>111</v>
      </c>
    </row>
    <row r="173" spans="1:16" s="72" customFormat="1" ht="38.25">
      <c r="A173" s="147"/>
      <c r="B173" s="148"/>
      <c r="C173" s="148"/>
      <c r="D173" s="148">
        <v>2</v>
      </c>
      <c r="E173" s="148">
        <v>10</v>
      </c>
      <c r="F173" s="148" t="s">
        <v>157</v>
      </c>
      <c r="G173" s="148"/>
      <c r="H173" s="148">
        <v>10</v>
      </c>
      <c r="I173" s="149" t="s">
        <v>5</v>
      </c>
      <c r="J173" s="148">
        <v>1</v>
      </c>
      <c r="K173" s="148">
        <v>10</v>
      </c>
      <c r="L173" s="148" t="s">
        <v>11</v>
      </c>
      <c r="M173" s="148"/>
      <c r="N173" s="148"/>
      <c r="O173" s="148"/>
      <c r="P173" s="150" t="s">
        <v>55</v>
      </c>
    </row>
    <row r="174" spans="1:16" s="72" customFormat="1" ht="38.25">
      <c r="A174" s="147"/>
      <c r="B174" s="148"/>
      <c r="C174" s="148"/>
      <c r="D174" s="148">
        <v>3</v>
      </c>
      <c r="E174" s="148">
        <v>20</v>
      </c>
      <c r="F174" s="148" t="s">
        <v>158</v>
      </c>
      <c r="G174" s="148"/>
      <c r="H174" s="148">
        <v>15</v>
      </c>
      <c r="I174" s="149" t="s">
        <v>6</v>
      </c>
      <c r="J174" s="148">
        <v>1</v>
      </c>
      <c r="K174" s="148">
        <v>20</v>
      </c>
      <c r="L174" s="148" t="s">
        <v>11</v>
      </c>
      <c r="M174" s="148"/>
      <c r="N174" s="148"/>
      <c r="O174" s="148"/>
      <c r="P174" s="150" t="s">
        <v>56</v>
      </c>
    </row>
    <row r="175" spans="1:16" s="72" customFormat="1" ht="38.25">
      <c r="A175" s="147"/>
      <c r="B175" s="148"/>
      <c r="C175" s="148"/>
      <c r="D175" s="148"/>
      <c r="E175" s="148"/>
      <c r="F175" s="148" t="s">
        <v>159</v>
      </c>
      <c r="G175" s="148"/>
      <c r="H175" s="148">
        <v>20</v>
      </c>
      <c r="I175" s="149" t="s">
        <v>6</v>
      </c>
      <c r="J175" s="148">
        <v>2</v>
      </c>
      <c r="K175" s="148">
        <v>5</v>
      </c>
      <c r="L175" s="148" t="s">
        <v>12</v>
      </c>
      <c r="M175" s="148"/>
      <c r="N175" s="148"/>
      <c r="O175" s="148"/>
      <c r="P175" s="150" t="s">
        <v>57</v>
      </c>
    </row>
    <row r="176" spans="1:16" s="72" customFormat="1" ht="63.75">
      <c r="A176" s="147">
        <v>3</v>
      </c>
      <c r="B176" s="148" t="s">
        <v>20</v>
      </c>
      <c r="C176" s="148"/>
      <c r="D176" s="148" t="s">
        <v>19</v>
      </c>
      <c r="E176" s="148" t="s">
        <v>21</v>
      </c>
      <c r="F176" s="148" t="s">
        <v>160</v>
      </c>
      <c r="G176" s="148"/>
      <c r="H176" s="148">
        <v>30</v>
      </c>
      <c r="I176" s="149" t="s">
        <v>7</v>
      </c>
      <c r="J176" s="148">
        <v>2</v>
      </c>
      <c r="K176" s="148">
        <v>10</v>
      </c>
      <c r="L176" s="148" t="s">
        <v>13</v>
      </c>
      <c r="M176" s="148"/>
      <c r="N176" s="148"/>
      <c r="O176" s="148"/>
      <c r="P176" s="150" t="s">
        <v>110</v>
      </c>
    </row>
    <row r="177" spans="1:16" s="72" customFormat="1" ht="51">
      <c r="A177" s="147">
        <v>2</v>
      </c>
      <c r="B177" s="148" t="s">
        <v>17</v>
      </c>
      <c r="C177" s="148"/>
      <c r="D177" s="148" t="s">
        <v>18</v>
      </c>
      <c r="E177" s="148" t="s">
        <v>19</v>
      </c>
      <c r="F177" s="148"/>
      <c r="G177" s="148"/>
      <c r="H177" s="148">
        <v>40</v>
      </c>
      <c r="I177" s="149" t="s">
        <v>7</v>
      </c>
      <c r="J177" s="148">
        <v>2</v>
      </c>
      <c r="K177" s="148">
        <v>20</v>
      </c>
      <c r="L177" s="148" t="s">
        <v>13</v>
      </c>
      <c r="M177" s="148"/>
      <c r="N177" s="148"/>
      <c r="O177" s="148"/>
      <c r="P177" s="150"/>
    </row>
    <row r="178" spans="1:16" s="72" customFormat="1" ht="51">
      <c r="A178" s="147">
        <v>1</v>
      </c>
      <c r="B178" s="148" t="s">
        <v>14</v>
      </c>
      <c r="C178" s="148"/>
      <c r="D178" s="148" t="s">
        <v>15</v>
      </c>
      <c r="E178" s="148" t="s">
        <v>16</v>
      </c>
      <c r="F178" s="148"/>
      <c r="G178" s="148"/>
      <c r="H178" s="148">
        <v>60</v>
      </c>
      <c r="I178" s="149" t="s">
        <v>8</v>
      </c>
      <c r="J178" s="148">
        <v>3</v>
      </c>
      <c r="K178" s="148">
        <v>5</v>
      </c>
      <c r="L178" s="148" t="s">
        <v>10</v>
      </c>
      <c r="M178" s="148"/>
      <c r="N178" s="148"/>
      <c r="O178" s="148"/>
      <c r="P178" s="150"/>
    </row>
    <row r="179" spans="1:16" s="72" customFormat="1" ht="25.5">
      <c r="A179" s="147"/>
      <c r="B179" s="148">
        <v>5</v>
      </c>
      <c r="C179" s="148"/>
      <c r="D179" s="148">
        <v>10</v>
      </c>
      <c r="E179" s="148">
        <v>20</v>
      </c>
      <c r="F179" s="148"/>
      <c r="G179" s="148"/>
      <c r="H179" s="148">
        <v>0</v>
      </c>
      <c r="I179" s="151" t="s">
        <v>105</v>
      </c>
      <c r="J179" s="148">
        <v>3</v>
      </c>
      <c r="K179" s="148">
        <v>10</v>
      </c>
      <c r="L179" s="148" t="s">
        <v>112</v>
      </c>
      <c r="M179" s="148"/>
      <c r="N179" s="148"/>
      <c r="O179" s="148"/>
      <c r="P179" s="150"/>
    </row>
    <row r="180" spans="1:16" s="72" customFormat="1" ht="26.25" thickBot="1">
      <c r="A180" s="152"/>
      <c r="B180" s="153"/>
      <c r="C180" s="153"/>
      <c r="D180" s="153"/>
      <c r="E180" s="153"/>
      <c r="F180" s="153"/>
      <c r="G180" s="153"/>
      <c r="H180" s="153"/>
      <c r="I180" s="153"/>
      <c r="J180" s="153">
        <v>3</v>
      </c>
      <c r="K180" s="153">
        <v>20</v>
      </c>
      <c r="L180" s="153" t="s">
        <v>113</v>
      </c>
      <c r="M180" s="153"/>
      <c r="N180" s="153"/>
      <c r="O180" s="153"/>
      <c r="P180" s="154"/>
    </row>
    <row r="181" spans="1:16" s="72" customFormat="1" ht="12.75">
      <c r="A181" s="142"/>
      <c r="B181" s="142"/>
      <c r="C181" s="142"/>
      <c r="D181" s="142"/>
      <c r="E181" s="142"/>
      <c r="F181" s="142"/>
      <c r="G181" s="142"/>
      <c r="H181" s="142"/>
      <c r="I181" s="142"/>
      <c r="J181" s="142"/>
      <c r="K181" s="142"/>
      <c r="L181" s="142"/>
      <c r="M181" s="142"/>
      <c r="N181" s="142"/>
      <c r="O181" s="142"/>
      <c r="P181" s="142"/>
    </row>
    <row r="182" spans="1:16" s="72" customFormat="1" ht="12.75">
      <c r="A182" s="142"/>
      <c r="B182" s="142"/>
      <c r="C182" s="142"/>
      <c r="D182" s="142"/>
      <c r="E182" s="142"/>
      <c r="F182" s="142"/>
      <c r="G182" s="142"/>
      <c r="H182" s="142"/>
      <c r="I182" s="142"/>
      <c r="J182" s="142"/>
      <c r="K182" s="142"/>
      <c r="L182" s="142"/>
      <c r="M182" s="142"/>
      <c r="N182" s="142"/>
      <c r="O182" s="142"/>
      <c r="P182" s="142"/>
    </row>
    <row r="183" spans="1:16" s="72" customFormat="1" ht="12.75">
      <c r="A183" s="142"/>
      <c r="B183" s="142"/>
      <c r="C183" s="142"/>
      <c r="D183" s="142"/>
      <c r="E183" s="142"/>
      <c r="F183" s="142"/>
      <c r="G183" s="142"/>
      <c r="H183" s="142"/>
      <c r="I183" s="142"/>
      <c r="J183" s="142"/>
      <c r="K183" s="142"/>
      <c r="L183" s="142"/>
      <c r="M183" s="142"/>
      <c r="N183" s="142"/>
      <c r="O183" s="142"/>
      <c r="P183" s="142"/>
    </row>
    <row r="184" spans="1:16" s="72" customFormat="1" ht="12.75">
      <c r="A184" s="142"/>
      <c r="B184" s="142"/>
      <c r="C184" s="142"/>
      <c r="D184" s="142"/>
      <c r="E184" s="142"/>
      <c r="F184" s="142"/>
      <c r="G184" s="142"/>
      <c r="H184" s="142"/>
      <c r="I184" s="142"/>
      <c r="J184" s="142"/>
      <c r="K184" s="142"/>
      <c r="L184" s="142"/>
      <c r="M184" s="142"/>
      <c r="N184" s="142"/>
      <c r="O184" s="142"/>
      <c r="P184" s="142"/>
    </row>
    <row r="185" spans="1:16" s="72" customFormat="1" ht="12.75">
      <c r="A185" s="142"/>
      <c r="B185" s="142"/>
      <c r="C185" s="142"/>
      <c r="D185" s="142"/>
      <c r="E185" s="142"/>
      <c r="F185" s="142"/>
      <c r="G185" s="142"/>
      <c r="H185" s="142"/>
      <c r="I185" s="142"/>
      <c r="J185" s="142"/>
      <c r="K185" s="142"/>
      <c r="L185" s="142"/>
      <c r="M185" s="142"/>
      <c r="N185" s="142"/>
      <c r="O185" s="142"/>
      <c r="P185" s="142"/>
    </row>
    <row r="186" spans="1:16" s="72" customFormat="1" ht="12.75">
      <c r="A186" s="142"/>
      <c r="B186" s="142"/>
      <c r="C186" s="142"/>
      <c r="D186" s="142"/>
      <c r="E186" s="142"/>
      <c r="F186" s="142"/>
      <c r="G186" s="142"/>
      <c r="H186" s="142"/>
      <c r="I186" s="142"/>
      <c r="J186" s="142"/>
      <c r="K186" s="142"/>
      <c r="L186" s="142"/>
      <c r="M186" s="142"/>
      <c r="N186" s="142"/>
      <c r="O186" s="142"/>
      <c r="P186" s="142"/>
    </row>
    <row r="187" spans="1:16" s="72" customFormat="1" ht="12.75">
      <c r="A187" s="142"/>
      <c r="B187" s="142"/>
      <c r="C187" s="142"/>
      <c r="D187" s="142"/>
      <c r="E187" s="142"/>
      <c r="F187" s="142"/>
      <c r="G187" s="142"/>
      <c r="H187" s="142"/>
      <c r="I187" s="142"/>
      <c r="J187" s="142"/>
      <c r="K187" s="142"/>
      <c r="L187" s="142"/>
      <c r="M187" s="142"/>
      <c r="N187" s="142"/>
      <c r="O187" s="142"/>
      <c r="P187" s="142"/>
    </row>
    <row r="188" spans="1:16" s="72" customFormat="1" ht="12.75">
      <c r="A188" s="142"/>
      <c r="B188" s="142"/>
      <c r="C188" s="142"/>
      <c r="D188" s="142"/>
      <c r="E188" s="142"/>
      <c r="F188" s="142"/>
      <c r="G188" s="142"/>
      <c r="H188" s="142"/>
      <c r="I188" s="142"/>
      <c r="J188" s="142"/>
      <c r="K188" s="142"/>
      <c r="L188" s="142"/>
      <c r="M188" s="142"/>
      <c r="N188" s="142"/>
      <c r="O188" s="142"/>
      <c r="P188" s="142"/>
    </row>
    <row r="189" s="142" customFormat="1" ht="12.75"/>
    <row r="190" s="142" customFormat="1" ht="12.75"/>
    <row r="191" s="142" customFormat="1" ht="12.75"/>
    <row r="192" s="142" customFormat="1" ht="12.75"/>
    <row r="193" s="142" customFormat="1" ht="12.75"/>
    <row r="194" s="142" customFormat="1" ht="12.75"/>
    <row r="195" s="142" customFormat="1" ht="12.75"/>
    <row r="196" s="142" customFormat="1" ht="12.75"/>
    <row r="197" s="142" customFormat="1" ht="12.75"/>
    <row r="198" s="142" customFormat="1" ht="12.75"/>
    <row r="199" s="142" customFormat="1" ht="12.75"/>
    <row r="200" s="142" customFormat="1" ht="12.75"/>
    <row r="201" s="142" customFormat="1" ht="12.75"/>
    <row r="202" s="142" customFormat="1" ht="12.75"/>
    <row r="203" s="142" customFormat="1" ht="12.75"/>
    <row r="204" s="142" customFormat="1" ht="12.75"/>
    <row r="205" s="142" customFormat="1" ht="12.75"/>
    <row r="206" s="142" customFormat="1" ht="12.75"/>
    <row r="207" s="142" customFormat="1" ht="12.75"/>
    <row r="208" s="142" customFormat="1" ht="12.75"/>
    <row r="209" s="142" customFormat="1" ht="12.75"/>
    <row r="210" s="142" customFormat="1" ht="12.75"/>
    <row r="211" s="142" customFormat="1" ht="12.75"/>
    <row r="212" s="142" customFormat="1" ht="12.75"/>
    <row r="213" s="142" customFormat="1" ht="12.75"/>
    <row r="214" s="142" customFormat="1" ht="12.75"/>
    <row r="215" s="142" customFormat="1" ht="12.75"/>
    <row r="216" s="142" customFormat="1" ht="12.75"/>
    <row r="217" s="142" customFormat="1" ht="12.75"/>
    <row r="218" s="142" customFormat="1" ht="12.75"/>
    <row r="219" s="142" customFormat="1" ht="12.75"/>
    <row r="220" s="142" customFormat="1" ht="12.75"/>
    <row r="221" s="142" customFormat="1" ht="12.75"/>
    <row r="222" s="142" customFormat="1" ht="12.75"/>
    <row r="223" s="142" customFormat="1" ht="12.75"/>
    <row r="224" s="142" customFormat="1" ht="12.75"/>
    <row r="225" s="142" customFormat="1" ht="12.75"/>
    <row r="226" s="142" customFormat="1" ht="12.75"/>
    <row r="227" s="142" customFormat="1" ht="12.75"/>
    <row r="228" s="142" customFormat="1" ht="12.75"/>
    <row r="229" s="142" customFormat="1" ht="12.75"/>
    <row r="230" s="142" customFormat="1" ht="12.75"/>
    <row r="231" s="142" customFormat="1" ht="12.75"/>
    <row r="232" s="142" customFormat="1" ht="12.75"/>
    <row r="233" s="142" customFormat="1" ht="12.75"/>
    <row r="234" s="142" customFormat="1" ht="12.75"/>
    <row r="235" s="142" customFormat="1" ht="12.75"/>
    <row r="236" s="142" customFormat="1" ht="12.75"/>
    <row r="237" s="142" customFormat="1" ht="12.75"/>
    <row r="238" s="142" customFormat="1" ht="12.75"/>
    <row r="239" s="142" customFormat="1" ht="12.75"/>
    <row r="240" s="142" customFormat="1" ht="12.75"/>
    <row r="241" s="142" customFormat="1" ht="12.75"/>
    <row r="242" s="142" customFormat="1" ht="12.75"/>
    <row r="243" s="142" customFormat="1" ht="12.75"/>
    <row r="244" s="142" customFormat="1" ht="12.75"/>
    <row r="245" s="142" customFormat="1" ht="12.75"/>
    <row r="246" s="142" customFormat="1" ht="12.75"/>
    <row r="247" s="142" customFormat="1" ht="12.75"/>
    <row r="248" s="142" customFormat="1" ht="12.75"/>
    <row r="249" s="142" customFormat="1" ht="12.75"/>
    <row r="250" s="142" customFormat="1" ht="12.75"/>
    <row r="251" s="142" customFormat="1" ht="12.75"/>
    <row r="252" s="142" customFormat="1" ht="12.75"/>
    <row r="253" s="142" customFormat="1" ht="12.75"/>
    <row r="254" s="142" customFormat="1" ht="12.75"/>
    <row r="255" s="142" customFormat="1" ht="12.75"/>
    <row r="256" s="142" customFormat="1" ht="12.75"/>
    <row r="257" s="142" customFormat="1" ht="12.75"/>
    <row r="258" s="142" customFormat="1" ht="12.75"/>
    <row r="259" s="142" customFormat="1" ht="12.75"/>
    <row r="260" s="142" customFormat="1" ht="12.75"/>
    <row r="261" s="142" customFormat="1" ht="12.75"/>
    <row r="262" s="142" customFormat="1" ht="12.75"/>
    <row r="263" s="142" customFormat="1" ht="12.75"/>
    <row r="264" s="142" customFormat="1" ht="12.75"/>
    <row r="265" s="142" customFormat="1" ht="12.75"/>
    <row r="266" s="142" customFormat="1" ht="12.75"/>
    <row r="267" s="142" customFormat="1" ht="12.75"/>
    <row r="268" s="142" customFormat="1" ht="12.75"/>
    <row r="269" s="142" customFormat="1" ht="12.75"/>
    <row r="270" s="142" customFormat="1" ht="12.75"/>
    <row r="271" s="142" customFormat="1" ht="12.75"/>
    <row r="272" s="142" customFormat="1" ht="12.75"/>
    <row r="273" s="142" customFormat="1" ht="12.75"/>
    <row r="274" s="142" customFormat="1" ht="12.75"/>
    <row r="275" s="142" customFormat="1" ht="12.75"/>
    <row r="276" s="142" customFormat="1" ht="12.75"/>
    <row r="277" s="142" customFormat="1" ht="12.75"/>
    <row r="278" s="142" customFormat="1" ht="12.75"/>
    <row r="279" s="142" customFormat="1" ht="12.75"/>
    <row r="280" s="142" customFormat="1" ht="12.75"/>
    <row r="281" s="142" customFormat="1" ht="12.75"/>
    <row r="282" s="142" customFormat="1" ht="12.75"/>
    <row r="283" s="142" customFormat="1" ht="12.75"/>
    <row r="284" s="142" customFormat="1" ht="12.75"/>
    <row r="285" s="142" customFormat="1" ht="12.75"/>
    <row r="286" s="142" customFormat="1" ht="12.75"/>
    <row r="287" s="142" customFormat="1" ht="12.75"/>
    <row r="288" s="142" customFormat="1" ht="12.75"/>
    <row r="289" s="142" customFormat="1" ht="12.75"/>
    <row r="290" s="142" customFormat="1" ht="12.75"/>
    <row r="291" s="142" customFormat="1" ht="12.75"/>
    <row r="292" s="142" customFormat="1" ht="12.75"/>
    <row r="293" s="142" customFormat="1" ht="12.75"/>
    <row r="294" s="142" customFormat="1" ht="12.75"/>
    <row r="295" s="142" customFormat="1" ht="12.75"/>
    <row r="296" s="142" customFormat="1" ht="12.75"/>
    <row r="297" s="142" customFormat="1" ht="12.75"/>
    <row r="298" s="142" customFormat="1" ht="12.75"/>
    <row r="299" s="142" customFormat="1" ht="12.75"/>
    <row r="300" s="142" customFormat="1" ht="12.75"/>
    <row r="301" s="142" customFormat="1" ht="12.75"/>
    <row r="302" s="142" customFormat="1" ht="12.75"/>
    <row r="303" s="142" customFormat="1" ht="12.75"/>
    <row r="304" s="142" customFormat="1" ht="12.75"/>
    <row r="305" s="142" customFormat="1" ht="12.75"/>
    <row r="306" s="142" customFormat="1" ht="12.75"/>
    <row r="307" s="142" customFormat="1" ht="12.75"/>
    <row r="308" s="142" customFormat="1" ht="12.75"/>
    <row r="309" s="142" customFormat="1" ht="12.75"/>
    <row r="310" s="142" customFormat="1" ht="12.75"/>
    <row r="311" s="142" customFormat="1" ht="12.75"/>
    <row r="312" s="142" customFormat="1" ht="12.75"/>
    <row r="313" s="142" customFormat="1" ht="12.75"/>
    <row r="314" s="142" customFormat="1" ht="12.75"/>
    <row r="315" s="142" customFormat="1" ht="12.75"/>
    <row r="316" s="142" customFormat="1" ht="12.75"/>
    <row r="317" s="142" customFormat="1" ht="12.75"/>
    <row r="318" s="142" customFormat="1" ht="12.75"/>
    <row r="319" s="142" customFormat="1" ht="12.75"/>
    <row r="320" s="142" customFormat="1" ht="12.75"/>
    <row r="321" s="142" customFormat="1" ht="12.75"/>
    <row r="322" s="142" customFormat="1" ht="12.75"/>
    <row r="323" s="142" customFormat="1" ht="12.75"/>
    <row r="324" s="142" customFormat="1" ht="12.75"/>
    <row r="325" s="142" customFormat="1" ht="12.75"/>
    <row r="326" s="142" customFormat="1" ht="12.75"/>
    <row r="327" s="142" customFormat="1" ht="12.75"/>
    <row r="328" s="142" customFormat="1" ht="12.75"/>
    <row r="329" s="142" customFormat="1" ht="12.75"/>
    <row r="330" s="142" customFormat="1" ht="12.75"/>
    <row r="331" s="142" customFormat="1" ht="12.75"/>
    <row r="332" s="142" customFormat="1" ht="12.75"/>
    <row r="333" s="142" customFormat="1" ht="12.75"/>
    <row r="334" s="142" customFormat="1" ht="12.75"/>
    <row r="335" s="142" customFormat="1" ht="12.75"/>
    <row r="336" s="142" customFormat="1" ht="12.75"/>
    <row r="337" s="142" customFormat="1" ht="12.75"/>
    <row r="338" s="142" customFormat="1" ht="12.75"/>
    <row r="339" s="142" customFormat="1" ht="12.75"/>
    <row r="340" s="142" customFormat="1" ht="12.75"/>
    <row r="341" s="142" customFormat="1" ht="12.75"/>
    <row r="342" s="142" customFormat="1" ht="12.75"/>
    <row r="343" s="142" customFormat="1" ht="12.75"/>
    <row r="344" s="142" customFormat="1" ht="12.75"/>
    <row r="345" s="142" customFormat="1" ht="12.75"/>
    <row r="346" s="142" customFormat="1" ht="12.75"/>
    <row r="347" s="142" customFormat="1" ht="12.75"/>
    <row r="348" s="142" customFormat="1" ht="12.75"/>
    <row r="349" s="142" customFormat="1" ht="12.75"/>
    <row r="350" s="142" customFormat="1" ht="12.75"/>
    <row r="351" s="142" customFormat="1" ht="12.75"/>
    <row r="352" s="142" customFormat="1" ht="12.75"/>
    <row r="353" s="142" customFormat="1" ht="12.75"/>
    <row r="354" s="142" customFormat="1" ht="12.75"/>
    <row r="355" s="142" customFormat="1" ht="12.75"/>
    <row r="356" s="142" customFormat="1" ht="12.75"/>
    <row r="357" s="142" customFormat="1" ht="12.75"/>
    <row r="358" s="142" customFormat="1" ht="12.75"/>
    <row r="359" s="142" customFormat="1" ht="12.75"/>
    <row r="360" s="142" customFormat="1" ht="12.75"/>
    <row r="361" s="142" customFormat="1" ht="12.75"/>
    <row r="362" s="142" customFormat="1" ht="12.75"/>
    <row r="363" s="142" customFormat="1" ht="12.75"/>
    <row r="364" s="142" customFormat="1" ht="12.75"/>
    <row r="365" s="142" customFormat="1" ht="12.75"/>
    <row r="366" s="142" customFormat="1" ht="12.75"/>
    <row r="367" s="142" customFormat="1" ht="12.75"/>
    <row r="368" s="142" customFormat="1" ht="12.75"/>
    <row r="369" s="142" customFormat="1" ht="12.75"/>
    <row r="370" s="142" customFormat="1" ht="12.75"/>
    <row r="371" s="142" customFormat="1" ht="12.75"/>
    <row r="372" s="142" customFormat="1" ht="12.75"/>
    <row r="373" s="142" customFormat="1" ht="12.75"/>
    <row r="374" s="142" customFormat="1" ht="12.75"/>
    <row r="375" s="142" customFormat="1" ht="12.75"/>
    <row r="376" s="142" customFormat="1" ht="12.75"/>
    <row r="377" s="142" customFormat="1" ht="12.75"/>
    <row r="378" s="142" customFormat="1" ht="12.75"/>
    <row r="379" s="142" customFormat="1" ht="12.75"/>
    <row r="380" s="142" customFormat="1" ht="12.75"/>
    <row r="381" s="142" customFormat="1" ht="12.75"/>
    <row r="382" s="142" customFormat="1" ht="12.75"/>
    <row r="383" s="142" customFormat="1" ht="12.75"/>
    <row r="384" s="142" customFormat="1" ht="12.75"/>
    <row r="385" s="142" customFormat="1" ht="12.75"/>
    <row r="386" s="142" customFormat="1" ht="12.75"/>
    <row r="387" s="142" customFormat="1" ht="12.75"/>
    <row r="388" s="142" customFormat="1" ht="12.75"/>
    <row r="389" s="142" customFormat="1" ht="12.75"/>
    <row r="390" s="142" customFormat="1" ht="12.75"/>
    <row r="391" s="142" customFormat="1" ht="12.75"/>
    <row r="392" s="142" customFormat="1" ht="12.75"/>
    <row r="393" s="142" customFormat="1" ht="12.75"/>
    <row r="394" s="142" customFormat="1" ht="12.75"/>
    <row r="395" s="142" customFormat="1" ht="12.75"/>
    <row r="396" s="142" customFormat="1" ht="12.75"/>
    <row r="397" s="142" customFormat="1" ht="12.75"/>
    <row r="398" s="142" customFormat="1" ht="12.75"/>
    <row r="399" s="142" customFormat="1" ht="12.75"/>
    <row r="400" s="142" customFormat="1" ht="12.75"/>
    <row r="401" s="142" customFormat="1" ht="12.75"/>
    <row r="402" s="142" customFormat="1" ht="12.75"/>
    <row r="403" s="142" customFormat="1" ht="12.75"/>
    <row r="404" s="142" customFormat="1" ht="12.75"/>
    <row r="405" s="142" customFormat="1" ht="12.75"/>
    <row r="406" s="142" customFormat="1" ht="12.75"/>
    <row r="407" s="142" customFormat="1" ht="12.75"/>
    <row r="408" s="142" customFormat="1" ht="12.75"/>
    <row r="409" s="142" customFormat="1" ht="12.75"/>
    <row r="410" s="142" customFormat="1" ht="12.75"/>
    <row r="411" s="142" customFormat="1" ht="12.75"/>
    <row r="412" s="142" customFormat="1" ht="12.75"/>
    <row r="413" s="142" customFormat="1" ht="12.75"/>
    <row r="414" s="142" customFormat="1" ht="12.75"/>
    <row r="415" s="142" customFormat="1" ht="12.75"/>
    <row r="416" s="142" customFormat="1" ht="12.75"/>
    <row r="417" s="142" customFormat="1" ht="12.75"/>
    <row r="418" s="142" customFormat="1" ht="12.75"/>
    <row r="419" s="142" customFormat="1" ht="12.75"/>
    <row r="420" s="142" customFormat="1" ht="12.75"/>
    <row r="421" s="142" customFormat="1" ht="12.75"/>
    <row r="422" s="142" customFormat="1" ht="12.75"/>
    <row r="423" s="142" customFormat="1" ht="12.75"/>
    <row r="424" s="142" customFormat="1" ht="12.75"/>
    <row r="425" s="142" customFormat="1" ht="12.75"/>
    <row r="426" s="142" customFormat="1" ht="12.75"/>
    <row r="427" s="142" customFormat="1" ht="12.75"/>
    <row r="428" s="142" customFormat="1" ht="12.75"/>
    <row r="429" s="142" customFormat="1" ht="12.75"/>
    <row r="430" s="142" customFormat="1" ht="12.75"/>
    <row r="431" s="142" customFormat="1" ht="12.75"/>
    <row r="432" s="142" customFormat="1" ht="12.75"/>
    <row r="433" s="142" customFormat="1" ht="12.75"/>
    <row r="434" s="142" customFormat="1" ht="12.75"/>
    <row r="435" s="142" customFormat="1" ht="12.75"/>
    <row r="436" s="142" customFormat="1" ht="12.75"/>
    <row r="437" s="142" customFormat="1" ht="12.75"/>
    <row r="438" s="142" customFormat="1" ht="12.75"/>
    <row r="439" s="142" customFormat="1" ht="12.75"/>
    <row r="440" s="142" customFormat="1" ht="12.75"/>
    <row r="441" s="142" customFormat="1" ht="12.75"/>
    <row r="442" s="142" customFormat="1" ht="12.75"/>
    <row r="443" s="142" customFormat="1" ht="12.75"/>
    <row r="444" s="142" customFormat="1" ht="12.75"/>
    <row r="445" s="142" customFormat="1" ht="12.75"/>
    <row r="446" s="142" customFormat="1" ht="12.75"/>
    <row r="447" s="142" customFormat="1" ht="12.75"/>
    <row r="448" s="142" customFormat="1" ht="12.75"/>
    <row r="449" s="142" customFormat="1" ht="12.75"/>
  </sheetData>
  <sheetProtection password="F234" sheet="1" objects="1" scenarios="1"/>
  <mergeCells count="40">
    <mergeCell ref="A1:O1"/>
    <mergeCell ref="B56:B59"/>
    <mergeCell ref="A56:A59"/>
    <mergeCell ref="B60:B62"/>
    <mergeCell ref="A60:A62"/>
    <mergeCell ref="B11:B12"/>
    <mergeCell ref="A11:A12"/>
    <mergeCell ref="A23:A28"/>
    <mergeCell ref="A3:A6"/>
    <mergeCell ref="A7:A10"/>
    <mergeCell ref="B7:B10"/>
    <mergeCell ref="B13:B18"/>
    <mergeCell ref="A19:A22"/>
    <mergeCell ref="B19:B22"/>
    <mergeCell ref="A14:A18"/>
    <mergeCell ref="A29:A32"/>
    <mergeCell ref="B3:B6"/>
    <mergeCell ref="B42:B50"/>
    <mergeCell ref="B52:B55"/>
    <mergeCell ref="B37:B40"/>
    <mergeCell ref="B69:B71"/>
    <mergeCell ref="B33:B34"/>
    <mergeCell ref="B63:B65"/>
    <mergeCell ref="B66:B68"/>
    <mergeCell ref="B23:B28"/>
    <mergeCell ref="B29:B32"/>
    <mergeCell ref="A69:A71"/>
    <mergeCell ref="I78:O78"/>
    <mergeCell ref="I79:O79"/>
    <mergeCell ref="I77:O77"/>
    <mergeCell ref="B77:G77"/>
    <mergeCell ref="B78:G78"/>
    <mergeCell ref="B79:G79"/>
    <mergeCell ref="A33:A34"/>
    <mergeCell ref="A63:A65"/>
    <mergeCell ref="A66:A68"/>
    <mergeCell ref="A35:A36"/>
    <mergeCell ref="A42:A50"/>
    <mergeCell ref="A52:A55"/>
    <mergeCell ref="A37:A40"/>
  </mergeCells>
  <conditionalFormatting sqref="J3:J76">
    <cfRule type="cellIs" priority="9" dxfId="5" operator="equal" stopIfTrue="1">
      <formula>"ALTA"</formula>
    </cfRule>
    <cfRule type="cellIs" priority="10" dxfId="2" operator="equal" stopIfTrue="1">
      <formula>"MEDIA"</formula>
    </cfRule>
    <cfRule type="cellIs" priority="11" dxfId="3" operator="equal" stopIfTrue="1">
      <formula>"BAJA"</formula>
    </cfRule>
  </conditionalFormatting>
  <conditionalFormatting sqref="L3:L76">
    <cfRule type="cellIs" priority="12" dxfId="5" operator="equal" stopIfTrue="1">
      <formula>"CATASTROFICO"</formula>
    </cfRule>
    <cfRule type="cellIs" priority="13" dxfId="2" operator="equal" stopIfTrue="1">
      <formula>"MODERADO"</formula>
    </cfRule>
    <cfRule type="cellIs" priority="14" dxfId="3" operator="equal" stopIfTrue="1">
      <formula>"LEVE"</formula>
    </cfRule>
  </conditionalFormatting>
  <conditionalFormatting sqref="O3:O76">
    <cfRule type="cellIs" priority="15" dxfId="2" operator="equal" stopIfTrue="1">
      <formula>"ZONA DE RIESGO IMPORTANTE"</formula>
    </cfRule>
    <cfRule type="cellIs" priority="16" dxfId="1" operator="equal" stopIfTrue="1">
      <formula>"ZONA DE RIESGO MODERADO"</formula>
    </cfRule>
    <cfRule type="cellIs" priority="17" dxfId="0" operator="equal" stopIfTrue="1">
      <formula>"ZONA DE RIESGO TOLERABLE"</formula>
    </cfRule>
  </conditionalFormatting>
  <dataValidations count="13">
    <dataValidation type="list" allowBlank="1" showInputMessage="1" showErrorMessage="1" sqref="E3:E76">
      <formula1>$P$172:$P$176</formula1>
    </dataValidation>
    <dataValidation type="list" allowBlank="1" showInputMessage="1" showErrorMessage="1" sqref="K3:K76">
      <formula1>$E$172:$E$174</formula1>
    </dataValidation>
    <dataValidation type="list" allowBlank="1" showInputMessage="1" showErrorMessage="1" sqref="I3:I76">
      <formula1>$D$172:$D$174</formula1>
    </dataValidation>
    <dataValidation type="list" allowBlank="1" showInputMessage="1" showErrorMessage="1" sqref="F3:F76">
      <formula1>"Personas,Desastres Naturales,Errores en los procedimientos,Instalaciones,Materiales,Fallas en la tecnología"</formula1>
    </dataValidation>
    <dataValidation allowBlank="1" showInputMessage="1" showErrorMessage="1" promptTitle="CAUSAS" prompt="Describa los medios, circunstancias, falencias, etc que permiten la ocurrencia del riesgo" sqref="G2"/>
    <dataValidation allowBlank="1" showInputMessage="1" showErrorMessage="1" promptTitle="EFECTOS-CONSECUENCIAS" prompt="Consecuencias directas sobre los activos; Consecuencias referentes a la infraestructura de Tecnología de Información; Consecuencias generales que impiden el logro de los objetivos del proceso" sqref="H2"/>
    <dataValidation allowBlank="1" showInputMessage="1" showErrorMessage="1" promptTitle="VALOR" prompt="Probabilidad de Ocurrencia&#10;3: ALTA&#10;2: MEDIA&#10;1: BAJA" sqref="I2"/>
    <dataValidation allowBlank="1" showInputMessage="1" showErrorMessage="1" promptTitle="MAGNITUD DEL IMPACTO DEL RIESGO" prompt="05: LEVE&#10;10: MODERADO&#10;20: CATASTROFICO" sqref="K2"/>
    <dataValidation allowBlank="1" showInputMessage="1" showErrorMessage="1" promptTitle="PROCESO" prompt="Escriba aqui el proceso al que se van a analizar los Riesgos" sqref="A2"/>
    <dataValidation allowBlank="1" showInputMessage="1" showErrorMessage="1" promptTitle="OBJETIVO" prompt="Escriba el objetivo del proceso tal como aparece en la caracterización del mismo" sqref="B2"/>
    <dataValidation allowBlank="1" showInputMessage="1" showErrorMessage="1" promptTitle="RIESGO" prompt="Posible evento que puede entorpecer el las funciones y los objetivos de la entidad" sqref="D2"/>
    <dataValidation allowBlank="1" showInputMessage="1" showErrorMessage="1" promptTitle="CODIGO DEL RIESGO" prompt="Para cada riesgo utilice las siglas del proceso y un numero de 00 a 99" sqref="C2"/>
    <dataValidation type="list" allowBlank="1" showInputMessage="1" showErrorMessage="1" sqref="G3:G76">
      <formula1>$F$172:$F$176</formula1>
    </dataValidation>
  </dataValidations>
  <printOptions horizontalCentered="1" verticalCentered="1"/>
  <pageMargins left="0.2362204724409449" right="0.2362204724409449" top="0.7480314960629921" bottom="0.7480314960629921" header="0.31496062992125984" footer="0.31496062992125984"/>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A1:BV130"/>
  <sheetViews>
    <sheetView zoomScale="90" zoomScaleNormal="90" zoomScalePageLayoutView="0" workbookViewId="0" topLeftCell="A2">
      <pane ySplit="1335" topLeftCell="A25" activePane="bottomLeft" state="split"/>
      <selection pane="topLeft" activeCell="A2" sqref="A2"/>
      <selection pane="bottomLeft" activeCell="B26" sqref="B26"/>
    </sheetView>
  </sheetViews>
  <sheetFormatPr defaultColWidth="11.421875" defaultRowHeight="13.5"/>
  <cols>
    <col min="1" max="1" width="26.00390625" style="105" customWidth="1"/>
    <col min="2" max="2" width="26.8515625" style="112" customWidth="1"/>
    <col min="3" max="3" width="24.140625" style="105" customWidth="1"/>
    <col min="4" max="4" width="15.57421875" style="105" customWidth="1"/>
    <col min="5" max="5" width="25.00390625" style="105" customWidth="1"/>
    <col min="6" max="6" width="14.00390625" style="105" customWidth="1"/>
    <col min="7" max="7" width="17.7109375" style="105" customWidth="1"/>
    <col min="8" max="8" width="16.8515625" style="105" customWidth="1"/>
    <col min="9" max="11" width="16.140625" style="105" customWidth="1"/>
    <col min="12" max="12" width="22.140625" style="105" customWidth="1"/>
    <col min="13" max="13" width="16.140625" style="105" customWidth="1"/>
    <col min="14" max="14" width="20.28125" style="105" customWidth="1"/>
    <col min="15" max="15" width="17.57421875" style="105" hidden="1" customWidth="1"/>
    <col min="16" max="16" width="20.421875" style="105" customWidth="1"/>
    <col min="17" max="17" width="18.421875" style="105" customWidth="1"/>
    <col min="18" max="18" width="21.57421875" style="105" customWidth="1"/>
    <col min="19" max="66" width="11.421875" style="158" customWidth="1"/>
    <col min="67" max="16384" width="11.421875" style="105" customWidth="1"/>
  </cols>
  <sheetData>
    <row r="1" spans="1:18" ht="92.25" customHeight="1" thickBot="1">
      <c r="A1" s="356" t="s">
        <v>92</v>
      </c>
      <c r="B1" s="357"/>
      <c r="C1" s="357"/>
      <c r="D1" s="357"/>
      <c r="E1" s="357"/>
      <c r="F1" s="357"/>
      <c r="G1" s="357"/>
      <c r="H1" s="357"/>
      <c r="I1" s="357"/>
      <c r="J1" s="357"/>
      <c r="K1" s="357"/>
      <c r="L1" s="357"/>
      <c r="M1" s="357"/>
      <c r="N1" s="357"/>
      <c r="O1" s="357"/>
      <c r="P1" s="357"/>
      <c r="Q1" s="357"/>
      <c r="R1" s="357"/>
    </row>
    <row r="2" spans="1:74" s="106" customFormat="1" ht="31.5" customHeight="1">
      <c r="A2" s="358" t="s">
        <v>108</v>
      </c>
      <c r="B2" s="360" t="s">
        <v>88</v>
      </c>
      <c r="C2" s="360" t="s">
        <v>124</v>
      </c>
      <c r="D2" s="360" t="s">
        <v>120</v>
      </c>
      <c r="E2" s="360" t="s">
        <v>121</v>
      </c>
      <c r="F2" s="360" t="s">
        <v>122</v>
      </c>
      <c r="G2" s="360" t="s">
        <v>123</v>
      </c>
      <c r="H2" s="360" t="s">
        <v>125</v>
      </c>
      <c r="I2" s="360" t="s">
        <v>126</v>
      </c>
      <c r="J2" s="360" t="s">
        <v>127</v>
      </c>
      <c r="K2" s="360" t="s">
        <v>128</v>
      </c>
      <c r="L2" s="360"/>
      <c r="M2" s="360"/>
      <c r="N2" s="360"/>
      <c r="O2" s="360"/>
      <c r="P2" s="360"/>
      <c r="Q2" s="360" t="s">
        <v>23</v>
      </c>
      <c r="R2" s="362"/>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05"/>
      <c r="BP2" s="105"/>
      <c r="BQ2" s="105"/>
      <c r="BR2" s="105"/>
      <c r="BS2" s="105"/>
      <c r="BT2" s="105"/>
      <c r="BU2" s="105"/>
      <c r="BV2" s="105"/>
    </row>
    <row r="3" spans="1:66" s="106" customFormat="1" ht="27.75" customHeight="1">
      <c r="A3" s="359"/>
      <c r="B3" s="361"/>
      <c r="C3" s="361"/>
      <c r="D3" s="361"/>
      <c r="E3" s="361"/>
      <c r="F3" s="361"/>
      <c r="G3" s="361"/>
      <c r="H3" s="361"/>
      <c r="I3" s="361"/>
      <c r="J3" s="361"/>
      <c r="K3" s="77" t="s">
        <v>102</v>
      </c>
      <c r="L3" s="81" t="s">
        <v>46</v>
      </c>
      <c r="M3" s="77" t="s">
        <v>102</v>
      </c>
      <c r="N3" s="81" t="s">
        <v>45</v>
      </c>
      <c r="O3" s="81"/>
      <c r="P3" s="81" t="s">
        <v>47</v>
      </c>
      <c r="Q3" s="81" t="s">
        <v>150</v>
      </c>
      <c r="R3" s="82" t="s">
        <v>89</v>
      </c>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row>
    <row r="4" spans="1:66" s="106" customFormat="1" ht="61.5" customHeight="1">
      <c r="A4" s="363" t="str">
        <f>'Identif y Analisis'!A3</f>
        <v>GESTIÓN DEL TALENTO HUMANO</v>
      </c>
      <c r="B4" s="252" t="str">
        <f>'Identif y Analisis'!D3</f>
        <v>No hay un proceso de capacitación y formación que permita desarrollar las habilidades del personal.</v>
      </c>
      <c r="C4" s="90" t="str">
        <f>'Identif y Analisis'!O3</f>
        <v>ZONA DE RIESGO MODERADO</v>
      </c>
      <c r="D4" s="83" t="s">
        <v>94</v>
      </c>
      <c r="E4" s="108" t="s">
        <v>94</v>
      </c>
      <c r="F4" s="108" t="s">
        <v>94</v>
      </c>
      <c r="G4" s="107" t="s">
        <v>94</v>
      </c>
      <c r="H4" s="107" t="s">
        <v>94</v>
      </c>
      <c r="I4" s="107" t="s">
        <v>94</v>
      </c>
      <c r="J4" s="107"/>
      <c r="K4" s="107">
        <v>2</v>
      </c>
      <c r="L4" s="91" t="str">
        <f>IF(K4=1,"BAJA",IF(K4=2,"MEDIA",IF(K4=3,"ALTA","")))</f>
        <v>MEDIA</v>
      </c>
      <c r="M4" s="107">
        <v>10</v>
      </c>
      <c r="N4" s="91" t="str">
        <f>IF(M4=5,"LEVE",IF(M4=10,"MODERADO",IF(M4=20,"CATASTROFICO","")))</f>
        <v>MODERADO</v>
      </c>
      <c r="O4" s="91">
        <f aca="true" t="shared" si="0" ref="O4:O9">K4*M4</f>
        <v>20</v>
      </c>
      <c r="P4" s="91" t="str">
        <f aca="true" t="shared" si="1" ref="P4:P25">VLOOKUP(O4,$M$123:$N$130,2,0)</f>
        <v>ZONA DE RIESGO MODERADO</v>
      </c>
      <c r="Q4" s="92" t="str">
        <f aca="true" t="shared" si="2" ref="Q4:Q78">IF(P4=C4,"Se mantiene en la zona de riesgo",IF(AND(P4="*",C4="·"),"·","Cambia la evaluación antes de controles"))</f>
        <v>Se mantiene en la zona de riesgo</v>
      </c>
      <c r="R4" s="85" t="s">
        <v>9</v>
      </c>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row>
    <row r="5" spans="1:66" s="106" customFormat="1" ht="38.25" customHeight="1">
      <c r="A5" s="363"/>
      <c r="B5" s="252" t="str">
        <f>'Identif y Analisis'!D4</f>
        <v>No identificación de los riesgos y necesidades de salud ocupacional.</v>
      </c>
      <c r="C5" s="90" t="str">
        <f>'Identif y Analisis'!O4</f>
        <v>ZONA DE RIESGO MODERADO</v>
      </c>
      <c r="D5" s="83" t="s">
        <v>94</v>
      </c>
      <c r="E5" s="108" t="s">
        <v>94</v>
      </c>
      <c r="F5" s="107"/>
      <c r="G5" s="108" t="s">
        <v>94</v>
      </c>
      <c r="H5" s="107" t="s">
        <v>94</v>
      </c>
      <c r="I5" s="107" t="s">
        <v>94</v>
      </c>
      <c r="J5" s="107"/>
      <c r="K5" s="107">
        <v>2</v>
      </c>
      <c r="L5" s="91" t="str">
        <f aca="true" t="shared" si="3" ref="L5:L15">IF(K5=1,"BAJA",IF(K5=2,"MEDIA",IF(K5=3,"ALTA","")))</f>
        <v>MEDIA</v>
      </c>
      <c r="M5" s="107">
        <v>10</v>
      </c>
      <c r="N5" s="91" t="str">
        <f>IF(M5=5,"LEVE",IF(M5=10,"MODERADO",IF(M5=20,"CATASTROFICO","")))</f>
        <v>MODERADO</v>
      </c>
      <c r="O5" s="91">
        <f t="shared" si="0"/>
        <v>20</v>
      </c>
      <c r="P5" s="91" t="str">
        <f t="shared" si="1"/>
        <v>ZONA DE RIESGO MODERADO</v>
      </c>
      <c r="Q5" s="92" t="str">
        <f t="shared" si="2"/>
        <v>Se mantiene en la zona de riesgo</v>
      </c>
      <c r="R5" s="85" t="s">
        <v>9</v>
      </c>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row>
    <row r="6" spans="1:66" s="106" customFormat="1" ht="31.5" customHeight="1">
      <c r="A6" s="363"/>
      <c r="B6" s="252" t="str">
        <f>'Identif y Analisis'!D5</f>
        <v>Manual de funciones sin ajustar.</v>
      </c>
      <c r="C6" s="210" t="str">
        <f>'Identif y Analisis'!O5</f>
        <v>ZONA DE RIESGO ACEPTABLE</v>
      </c>
      <c r="D6" s="83" t="s">
        <v>94</v>
      </c>
      <c r="E6" s="108" t="s">
        <v>94</v>
      </c>
      <c r="F6" s="107"/>
      <c r="G6" s="107" t="s">
        <v>94</v>
      </c>
      <c r="H6" s="107" t="s">
        <v>94</v>
      </c>
      <c r="I6" s="107" t="s">
        <v>94</v>
      </c>
      <c r="J6" s="107"/>
      <c r="K6" s="107">
        <v>1</v>
      </c>
      <c r="L6" s="91" t="str">
        <f t="shared" si="3"/>
        <v>BAJA</v>
      </c>
      <c r="M6" s="107">
        <v>5</v>
      </c>
      <c r="N6" s="91" t="str">
        <f>IF(M6=5,"LEVE",IF(M6=10,"MODERADO",IF(M6=20,"CATASTROFICO","")))</f>
        <v>LEVE</v>
      </c>
      <c r="O6" s="109">
        <f t="shared" si="0"/>
        <v>5</v>
      </c>
      <c r="P6" s="211" t="str">
        <f t="shared" si="1"/>
        <v>ZONA DE RIESGO ACEPTABLE</v>
      </c>
      <c r="Q6" s="92" t="str">
        <f t="shared" si="2"/>
        <v>Se mantiene en la zona de riesgo</v>
      </c>
      <c r="R6" s="85" t="s">
        <v>82</v>
      </c>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row>
    <row r="7" spans="1:66" s="106" customFormat="1" ht="38.25" customHeight="1">
      <c r="A7" s="363"/>
      <c r="B7" s="252" t="str">
        <f>'Identif y Analisis'!D6</f>
        <v>No existe señalización ni plan de evacuación en la alcaldía.</v>
      </c>
      <c r="C7" s="210" t="str">
        <f>'Identif y Analisis'!O6</f>
        <v>ZONA DE RIESGO INACEPTABLE</v>
      </c>
      <c r="D7" s="83" t="s">
        <v>94</v>
      </c>
      <c r="E7" s="108" t="s">
        <v>94</v>
      </c>
      <c r="F7" s="107"/>
      <c r="G7" s="107" t="s">
        <v>94</v>
      </c>
      <c r="H7" s="107" t="s">
        <v>94</v>
      </c>
      <c r="I7" s="107" t="s">
        <v>94</v>
      </c>
      <c r="J7" s="107"/>
      <c r="K7" s="107">
        <v>3</v>
      </c>
      <c r="L7" s="91" t="str">
        <f t="shared" si="3"/>
        <v>ALTA</v>
      </c>
      <c r="M7" s="107">
        <v>20</v>
      </c>
      <c r="N7" s="91" t="str">
        <f aca="true" t="shared" si="4" ref="N7:N78">IF(M7=5,"LEVE",IF(M7=10,"MODERADO",IF(M7=20,"CATASTROFICO","")))</f>
        <v>CATASTROFICO</v>
      </c>
      <c r="O7" s="91">
        <f t="shared" si="0"/>
        <v>60</v>
      </c>
      <c r="P7" s="210" t="str">
        <f t="shared" si="1"/>
        <v>ZONA DE RIESGO INACEPTABLE</v>
      </c>
      <c r="Q7" s="92" t="str">
        <f t="shared" si="2"/>
        <v>Se mantiene en la zona de riesgo</v>
      </c>
      <c r="R7" s="85" t="s">
        <v>10</v>
      </c>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06" customFormat="1" ht="59.25" customHeight="1">
      <c r="A8" s="345" t="s">
        <v>325</v>
      </c>
      <c r="B8" s="65" t="str">
        <f>'Identif y Analisis'!D7</f>
        <v>Imposibilidad para dar soporte a los procesos misionales de la entidad</v>
      </c>
      <c r="C8" s="90" t="str">
        <f>'Identif y Analisis'!O7</f>
        <v>ZONA DE RIESGO IMPORTANTE</v>
      </c>
      <c r="D8" s="83" t="s">
        <v>94</v>
      </c>
      <c r="E8" s="108" t="s">
        <v>94</v>
      </c>
      <c r="F8" s="107"/>
      <c r="G8" s="107" t="s">
        <v>94</v>
      </c>
      <c r="H8" s="107" t="s">
        <v>94</v>
      </c>
      <c r="I8" s="107" t="s">
        <v>94</v>
      </c>
      <c r="J8" s="107"/>
      <c r="K8" s="107">
        <v>2</v>
      </c>
      <c r="L8" s="91" t="str">
        <f t="shared" si="3"/>
        <v>MEDIA</v>
      </c>
      <c r="M8" s="107">
        <v>20</v>
      </c>
      <c r="N8" s="91" t="str">
        <f t="shared" si="4"/>
        <v>CATASTROFICO</v>
      </c>
      <c r="O8" s="91">
        <f t="shared" si="0"/>
        <v>40</v>
      </c>
      <c r="P8" s="91" t="str">
        <f t="shared" si="1"/>
        <v>ZONA DE RIESGO IMPORTANTE</v>
      </c>
      <c r="Q8" s="92" t="str">
        <f t="shared" si="2"/>
        <v>Se mantiene en la zona de riesgo</v>
      </c>
      <c r="R8" s="85" t="s">
        <v>10</v>
      </c>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06" customFormat="1" ht="45.75" customHeight="1">
      <c r="A9" s="345"/>
      <c r="B9" s="65" t="str">
        <f>'Identif y Analisis'!D8</f>
        <v>Sanciones por Organismos de control .</v>
      </c>
      <c r="C9" s="90" t="str">
        <f>'Identif y Analisis'!O8</f>
        <v>ZONA DE RIESGO INACEPTABLE</v>
      </c>
      <c r="D9" s="83" t="s">
        <v>94</v>
      </c>
      <c r="E9" s="108" t="s">
        <v>94</v>
      </c>
      <c r="F9" s="107"/>
      <c r="G9" s="107" t="s">
        <v>94</v>
      </c>
      <c r="H9" s="107" t="s">
        <v>94</v>
      </c>
      <c r="I9" s="107" t="s">
        <v>94</v>
      </c>
      <c r="J9" s="107"/>
      <c r="K9" s="107">
        <v>1</v>
      </c>
      <c r="L9" s="91" t="str">
        <f t="shared" si="3"/>
        <v>BAJA</v>
      </c>
      <c r="M9" s="107">
        <v>10</v>
      </c>
      <c r="N9" s="91" t="str">
        <f t="shared" si="4"/>
        <v>MODERADO</v>
      </c>
      <c r="O9" s="91">
        <f t="shared" si="0"/>
        <v>10</v>
      </c>
      <c r="P9" s="91" t="str">
        <f>VLOOKUP(O9,$M$123:$N$130,2,0)</f>
        <v>ZONA DE RIESGO TOLERABLE</v>
      </c>
      <c r="Q9" s="92" t="str">
        <f>IF(P9=C9,"Se mantiene en la zona de riesgo",IF(AND(P9="*",C9="·"),"·","Cambia la evaluación antes de controles"))</f>
        <v>Cambia la evaluación antes de controles</v>
      </c>
      <c r="R9" s="85" t="s">
        <v>82</v>
      </c>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06" customFormat="1" ht="45.75" customHeight="1">
      <c r="A10" s="345"/>
      <c r="B10" s="65" t="str">
        <f>'Identif y Analisis'!D9</f>
        <v>Desactualización del Almacén.</v>
      </c>
      <c r="C10" s="90" t="str">
        <f>'Identif y Analisis'!O9</f>
        <v>ZONA DE RIESGO INACEPTABLE</v>
      </c>
      <c r="D10" s="83" t="s">
        <v>94</v>
      </c>
      <c r="E10" s="108" t="s">
        <v>94</v>
      </c>
      <c r="F10" s="107"/>
      <c r="G10" s="107" t="s">
        <v>94</v>
      </c>
      <c r="H10" s="107" t="s">
        <v>94</v>
      </c>
      <c r="I10" s="107" t="s">
        <v>94</v>
      </c>
      <c r="J10" s="107"/>
      <c r="K10" s="107">
        <v>3</v>
      </c>
      <c r="L10" s="91" t="str">
        <f t="shared" si="3"/>
        <v>ALTA</v>
      </c>
      <c r="M10" s="107">
        <v>20</v>
      </c>
      <c r="N10" s="91" t="str">
        <f t="shared" si="4"/>
        <v>CATASTROFICO</v>
      </c>
      <c r="O10" s="91"/>
      <c r="P10" s="212" t="s">
        <v>8</v>
      </c>
      <c r="Q10" s="92" t="str">
        <f>IF(P10=C10,"Se mantiene en la zona de riesgo",IF(AND(P10="*",C10="·"),"·","Cambia la evaluación antes de controles"))</f>
        <v>Se mantiene en la zona de riesgo</v>
      </c>
      <c r="R10" s="85" t="s">
        <v>10</v>
      </c>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06" customFormat="1" ht="61.5" customHeight="1">
      <c r="A11" s="345"/>
      <c r="B11" s="65" t="str">
        <f>'Identif y Analisis'!D10</f>
        <v>Perida o deterioro. La mercancia almacenada se deteriore o se extravie por factores externo y/o internos </v>
      </c>
      <c r="C11" s="90" t="str">
        <f>'Identif y Analisis'!O10</f>
        <v>ZONA DE RIESGO INACEPTABLE</v>
      </c>
      <c r="D11" s="83" t="s">
        <v>94</v>
      </c>
      <c r="E11" s="108" t="s">
        <v>94</v>
      </c>
      <c r="F11" s="107"/>
      <c r="G11" s="107" t="s">
        <v>94</v>
      </c>
      <c r="H11" s="107" t="s">
        <v>94</v>
      </c>
      <c r="I11" s="107" t="s">
        <v>94</v>
      </c>
      <c r="J11" s="107"/>
      <c r="K11" s="107">
        <v>3</v>
      </c>
      <c r="L11" s="91" t="str">
        <f t="shared" si="3"/>
        <v>ALTA</v>
      </c>
      <c r="M11" s="107">
        <v>20</v>
      </c>
      <c r="N11" s="91" t="str">
        <f t="shared" si="4"/>
        <v>CATASTROFICO</v>
      </c>
      <c r="O11" s="91"/>
      <c r="P11" s="212" t="s">
        <v>8</v>
      </c>
      <c r="Q11" s="92" t="str">
        <f>IF(P11=C11,"Se mantiene en la zona de riesgo",IF(AND(P11="*",C11="·"),"·","Cambia la evaluación antes de controles"))</f>
        <v>Se mantiene en la zona de riesgo</v>
      </c>
      <c r="R11" s="85" t="s">
        <v>10</v>
      </c>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row>
    <row r="12" spans="1:66" s="106" customFormat="1" ht="52.5" customHeight="1">
      <c r="A12" s="347" t="s">
        <v>202</v>
      </c>
      <c r="B12" s="65" t="str">
        <f>'Identif y Analisis'!D11</f>
        <v>Ausencia de compromiso de la Administración municipal para aplicar el código nacional de tránsito.</v>
      </c>
      <c r="C12" s="90" t="str">
        <f>'Identif y Analisis'!O11</f>
        <v>ZONA DE RIESGO IMPORTANTE</v>
      </c>
      <c r="D12" s="83" t="s">
        <v>93</v>
      </c>
      <c r="E12" s="183" t="s">
        <v>241</v>
      </c>
      <c r="F12" s="107" t="s">
        <v>28</v>
      </c>
      <c r="G12" s="107" t="s">
        <v>94</v>
      </c>
      <c r="H12" s="107" t="s">
        <v>93</v>
      </c>
      <c r="I12" s="107" t="s">
        <v>93</v>
      </c>
      <c r="J12" s="107" t="s">
        <v>100</v>
      </c>
      <c r="K12" s="107">
        <v>1</v>
      </c>
      <c r="L12" s="91" t="str">
        <f t="shared" si="3"/>
        <v>BAJA</v>
      </c>
      <c r="M12" s="107">
        <v>10</v>
      </c>
      <c r="N12" s="91" t="str">
        <f t="shared" si="4"/>
        <v>MODERADO</v>
      </c>
      <c r="O12" s="91"/>
      <c r="P12" s="205" t="s">
        <v>5</v>
      </c>
      <c r="Q12" s="92" t="str">
        <f t="shared" si="2"/>
        <v>Cambia la evaluación antes de controles</v>
      </c>
      <c r="R12" s="85" t="s">
        <v>10</v>
      </c>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row>
    <row r="13" spans="1:66" s="106" customFormat="1" ht="79.5" customHeight="1">
      <c r="A13" s="348"/>
      <c r="B13" s="65" t="str">
        <f>'Identif y Analisis'!D12</f>
        <v>Falta de asignación presupuestal que permita brindar capacitación en temas de tránsito (nueva legislación y nuevos sistemas en tránsito)</v>
      </c>
      <c r="C13" s="90" t="str">
        <f>'Identif y Analisis'!O12</f>
        <v>ZONA DE RIESGO TOLERABLE</v>
      </c>
      <c r="D13" s="83" t="s">
        <v>94</v>
      </c>
      <c r="E13" s="108" t="s">
        <v>94</v>
      </c>
      <c r="F13" s="107"/>
      <c r="G13" s="107" t="s">
        <v>94</v>
      </c>
      <c r="H13" s="107" t="s">
        <v>94</v>
      </c>
      <c r="I13" s="107"/>
      <c r="J13" s="107"/>
      <c r="K13" s="107">
        <v>1</v>
      </c>
      <c r="L13" s="91" t="str">
        <f t="shared" si="3"/>
        <v>BAJA</v>
      </c>
      <c r="M13" s="107">
        <v>10</v>
      </c>
      <c r="N13" s="91" t="str">
        <f t="shared" si="4"/>
        <v>MODERADO</v>
      </c>
      <c r="O13" s="91"/>
      <c r="P13" s="205" t="s">
        <v>5</v>
      </c>
      <c r="Q13" s="92" t="str">
        <f t="shared" si="2"/>
        <v>Se mantiene en la zona de riesgo</v>
      </c>
      <c r="R13" s="85" t="s">
        <v>82</v>
      </c>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row>
    <row r="14" spans="1:66" s="106" customFormat="1" ht="49.5" customHeight="1">
      <c r="A14" s="346" t="s">
        <v>204</v>
      </c>
      <c r="B14" s="65" t="str">
        <f>'Identif y Analisis'!D13</f>
        <v>Perdida de información cuando se alimenta la base de datos.</v>
      </c>
      <c r="C14" s="90" t="str">
        <f>'Identif y Analisis'!O13</f>
        <v>ZONA DE RIESGO MODERADO</v>
      </c>
      <c r="D14" s="83" t="s">
        <v>93</v>
      </c>
      <c r="E14" s="183" t="s">
        <v>242</v>
      </c>
      <c r="F14" s="107" t="s">
        <v>26</v>
      </c>
      <c r="G14" s="107" t="s">
        <v>94</v>
      </c>
      <c r="H14" s="107" t="s">
        <v>93</v>
      </c>
      <c r="I14" s="107" t="s">
        <v>94</v>
      </c>
      <c r="J14" s="107" t="s">
        <v>100</v>
      </c>
      <c r="K14" s="107">
        <v>1</v>
      </c>
      <c r="L14" s="91" t="str">
        <f t="shared" si="3"/>
        <v>BAJA</v>
      </c>
      <c r="M14" s="107">
        <v>10</v>
      </c>
      <c r="N14" s="91" t="str">
        <f t="shared" si="4"/>
        <v>MODERADO</v>
      </c>
      <c r="O14" s="91">
        <f>K14*M14</f>
        <v>10</v>
      </c>
      <c r="P14" s="91" t="str">
        <f t="shared" si="1"/>
        <v>ZONA DE RIESGO TOLERABLE</v>
      </c>
      <c r="Q14" s="92" t="str">
        <f t="shared" si="2"/>
        <v>Cambia la evaluación antes de controles</v>
      </c>
      <c r="R14" s="85" t="s">
        <v>82</v>
      </c>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row>
    <row r="15" spans="1:66" s="106" customFormat="1" ht="57" customHeight="1">
      <c r="A15" s="347"/>
      <c r="B15" s="65" t="str">
        <f>'Identif y Analisis'!D14</f>
        <v>Antivirus desactualizado</v>
      </c>
      <c r="C15" s="210" t="str">
        <f>'Identif y Analisis'!O14</f>
        <v>ZONA DE RIESGO INACEPTABLE</v>
      </c>
      <c r="D15" s="83" t="s">
        <v>93</v>
      </c>
      <c r="E15" s="183" t="s">
        <v>211</v>
      </c>
      <c r="F15" s="107" t="s">
        <v>26</v>
      </c>
      <c r="G15" s="107" t="s">
        <v>94</v>
      </c>
      <c r="H15" s="107" t="s">
        <v>93</v>
      </c>
      <c r="I15" s="107" t="s">
        <v>94</v>
      </c>
      <c r="J15" s="107" t="s">
        <v>96</v>
      </c>
      <c r="K15" s="107">
        <v>3</v>
      </c>
      <c r="L15" s="91" t="str">
        <f t="shared" si="3"/>
        <v>ALTA</v>
      </c>
      <c r="M15" s="107">
        <v>20</v>
      </c>
      <c r="N15" s="91" t="str">
        <f t="shared" si="4"/>
        <v>CATASTROFICO</v>
      </c>
      <c r="O15" s="91">
        <f>K15*M15</f>
        <v>60</v>
      </c>
      <c r="P15" s="210" t="str">
        <f t="shared" si="1"/>
        <v>ZONA DE RIESGO INACEPTABLE</v>
      </c>
      <c r="Q15" s="92" t="str">
        <f t="shared" si="2"/>
        <v>Se mantiene en la zona de riesgo</v>
      </c>
      <c r="R15" s="85" t="s">
        <v>10</v>
      </c>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row>
    <row r="16" spans="1:66" s="106" customFormat="1" ht="34.5" customHeight="1">
      <c r="A16" s="347"/>
      <c r="B16" s="65" t="str">
        <f>'Identif y Analisis'!D15</f>
        <v>Equipos de computo desactualizados y falta UPS.</v>
      </c>
      <c r="C16" s="90" t="str">
        <f>'Identif y Analisis'!O15</f>
        <v>ZONA DE RIESGO MODERADO</v>
      </c>
      <c r="D16" s="83" t="s">
        <v>94</v>
      </c>
      <c r="E16" s="84"/>
      <c r="F16" s="107"/>
      <c r="G16" s="107" t="s">
        <v>94</v>
      </c>
      <c r="H16" s="107" t="s">
        <v>94</v>
      </c>
      <c r="I16" s="107" t="s">
        <v>93</v>
      </c>
      <c r="J16" s="107"/>
      <c r="K16" s="107">
        <v>2</v>
      </c>
      <c r="L16" s="91" t="str">
        <f aca="true" t="shared" si="5" ref="L16:L78">IF(K16=1,"BAJA",IF(K16=2,"MEDIA",IF(K16=3,"ALTA","")))</f>
        <v>MEDIA</v>
      </c>
      <c r="M16" s="107">
        <v>10</v>
      </c>
      <c r="N16" s="91" t="str">
        <f t="shared" si="4"/>
        <v>MODERADO</v>
      </c>
      <c r="O16" s="91">
        <f>K16*M16</f>
        <v>20</v>
      </c>
      <c r="P16" s="91" t="str">
        <f t="shared" si="1"/>
        <v>ZONA DE RIESGO MODERADO</v>
      </c>
      <c r="Q16" s="92" t="str">
        <f t="shared" si="2"/>
        <v>Se mantiene en la zona de riesgo</v>
      </c>
      <c r="R16" s="85" t="s">
        <v>10</v>
      </c>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row>
    <row r="17" spans="1:66" s="106" customFormat="1" ht="75.75" customHeight="1">
      <c r="A17" s="347"/>
      <c r="B17" s="65" t="str">
        <f>'Identif y Analisis'!D16</f>
        <v>Incumplimiento de contratos pactados con la IPS pública, EPS,S  y otras entidades prestadoras de servicios de salud.</v>
      </c>
      <c r="C17" s="90" t="str">
        <f>'Identif y Analisis'!O16</f>
        <v>ZONA DE RIESGO TOLERABLE</v>
      </c>
      <c r="D17" s="83" t="s">
        <v>93</v>
      </c>
      <c r="E17" s="183" t="s">
        <v>248</v>
      </c>
      <c r="F17" s="107" t="s">
        <v>27</v>
      </c>
      <c r="G17" s="107" t="s">
        <v>94</v>
      </c>
      <c r="H17" s="107" t="s">
        <v>93</v>
      </c>
      <c r="I17" s="107" t="s">
        <v>93</v>
      </c>
      <c r="J17" s="107" t="s">
        <v>99</v>
      </c>
      <c r="K17" s="107">
        <v>1</v>
      </c>
      <c r="L17" s="91" t="str">
        <f t="shared" si="5"/>
        <v>BAJA</v>
      </c>
      <c r="M17" s="107">
        <v>10</v>
      </c>
      <c r="N17" s="91" t="str">
        <f t="shared" si="4"/>
        <v>MODERADO</v>
      </c>
      <c r="O17" s="91"/>
      <c r="P17" s="205" t="s">
        <v>5</v>
      </c>
      <c r="Q17" s="92" t="str">
        <f t="shared" si="2"/>
        <v>Se mantiene en la zona de riesgo</v>
      </c>
      <c r="R17" s="85" t="s">
        <v>82</v>
      </c>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row>
    <row r="18" spans="1:66" s="106" customFormat="1" ht="75.75" customHeight="1">
      <c r="A18" s="347"/>
      <c r="B18" s="65" t="str">
        <f>'Identif y Analisis'!D17</f>
        <v>No reportar la base de datos depurada de aseguramiento mensualmente.</v>
      </c>
      <c r="C18" s="90" t="str">
        <f>'Identif y Analisis'!O17</f>
        <v>ZONA DE RIESGO MODERADO</v>
      </c>
      <c r="D18" s="83" t="s">
        <v>93</v>
      </c>
      <c r="E18" s="183" t="s">
        <v>248</v>
      </c>
      <c r="F18" s="107" t="s">
        <v>28</v>
      </c>
      <c r="G18" s="107" t="s">
        <v>94</v>
      </c>
      <c r="H18" s="107" t="s">
        <v>93</v>
      </c>
      <c r="I18" s="107" t="s">
        <v>93</v>
      </c>
      <c r="J18" s="107" t="s">
        <v>98</v>
      </c>
      <c r="K18" s="107">
        <v>1</v>
      </c>
      <c r="L18" s="91" t="str">
        <f t="shared" si="5"/>
        <v>BAJA</v>
      </c>
      <c r="M18" s="107">
        <v>5</v>
      </c>
      <c r="N18" s="91" t="str">
        <f t="shared" si="4"/>
        <v>LEVE</v>
      </c>
      <c r="O18" s="91"/>
      <c r="P18" s="205" t="s">
        <v>5</v>
      </c>
      <c r="Q18" s="92" t="str">
        <f t="shared" si="2"/>
        <v>Cambia la evaluación antes de controles</v>
      </c>
      <c r="R18" s="85" t="s">
        <v>82</v>
      </c>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row>
    <row r="19" spans="1:66" s="106" customFormat="1" ht="75.75" customHeight="1">
      <c r="A19" s="348"/>
      <c r="B19" s="65" t="str">
        <f>'Identif y Analisis'!D18</f>
        <v>Incumplimiento de las metas propuestas en el plan de acción.</v>
      </c>
      <c r="C19" s="90" t="str">
        <f>'Identif y Analisis'!O18</f>
        <v>ZONA DE RIESGO MODERADO</v>
      </c>
      <c r="D19" s="83" t="s">
        <v>93</v>
      </c>
      <c r="E19" s="183" t="s">
        <v>248</v>
      </c>
      <c r="F19" s="107" t="s">
        <v>28</v>
      </c>
      <c r="G19" s="107" t="s">
        <v>94</v>
      </c>
      <c r="H19" s="107" t="s">
        <v>93</v>
      </c>
      <c r="I19" s="107" t="s">
        <v>93</v>
      </c>
      <c r="J19" s="107" t="s">
        <v>99</v>
      </c>
      <c r="K19" s="107">
        <v>2</v>
      </c>
      <c r="L19" s="91" t="str">
        <f t="shared" si="5"/>
        <v>MEDIA</v>
      </c>
      <c r="M19" s="107">
        <v>20</v>
      </c>
      <c r="N19" s="91" t="str">
        <f t="shared" si="4"/>
        <v>CATASTROFICO</v>
      </c>
      <c r="O19" s="91"/>
      <c r="P19" s="205" t="s">
        <v>6</v>
      </c>
      <c r="Q19" s="92" t="str">
        <f t="shared" si="2"/>
        <v>Se mantiene en la zona de riesgo</v>
      </c>
      <c r="R19" s="85" t="s">
        <v>82</v>
      </c>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row>
    <row r="20" spans="1:66" s="106" customFormat="1" ht="46.5" customHeight="1">
      <c r="A20" s="346" t="str">
        <f>'Identif y Analisis'!A19</f>
        <v>APOYO TECNICO  A UNIDADES AGRICOLAS PECUARIAS </v>
      </c>
      <c r="B20" s="65" t="str">
        <f>'Identif y Analisis'!D19</f>
        <v>Falta actualización del censo agropecuario.</v>
      </c>
      <c r="C20" s="90" t="str">
        <f>'Identif y Analisis'!O19</f>
        <v>ZONA DE RIESGO IMPORTANTE</v>
      </c>
      <c r="D20" s="83" t="s">
        <v>94</v>
      </c>
      <c r="E20" s="84"/>
      <c r="F20" s="107"/>
      <c r="G20" s="107" t="s">
        <v>94</v>
      </c>
      <c r="H20" s="107" t="s">
        <v>94</v>
      </c>
      <c r="I20" s="107" t="s">
        <v>94</v>
      </c>
      <c r="J20" s="107"/>
      <c r="K20" s="107">
        <v>3</v>
      </c>
      <c r="L20" s="91" t="str">
        <f t="shared" si="5"/>
        <v>ALTA</v>
      </c>
      <c r="M20" s="107">
        <v>10</v>
      </c>
      <c r="N20" s="91" t="str">
        <f t="shared" si="4"/>
        <v>MODERADO</v>
      </c>
      <c r="O20" s="91">
        <f>K20*M20</f>
        <v>30</v>
      </c>
      <c r="P20" s="91" t="str">
        <f t="shared" si="1"/>
        <v>ZONA DE RIESGO IMPORTANTE</v>
      </c>
      <c r="Q20" s="92" t="str">
        <f t="shared" si="2"/>
        <v>Se mantiene en la zona de riesgo</v>
      </c>
      <c r="R20" s="85" t="s">
        <v>9</v>
      </c>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row>
    <row r="21" spans="1:66" s="106" customFormat="1" ht="57.75" customHeight="1">
      <c r="A21" s="347"/>
      <c r="B21" s="65" t="str">
        <f>'Identif y Analisis'!D20</f>
        <v>Falta de transporte para realizar desplazamiento de personas y materias primas al sitio de trabajo</v>
      </c>
      <c r="C21" s="90" t="str">
        <f>'Identif y Analisis'!O20</f>
        <v>ZONA DE RIESGO IMPORTANTE</v>
      </c>
      <c r="D21" s="83" t="s">
        <v>93</v>
      </c>
      <c r="E21" s="183" t="s">
        <v>258</v>
      </c>
      <c r="F21" s="107" t="s">
        <v>27</v>
      </c>
      <c r="G21" s="107" t="s">
        <v>94</v>
      </c>
      <c r="H21" s="107" t="s">
        <v>94</v>
      </c>
      <c r="I21" s="107" t="s">
        <v>94</v>
      </c>
      <c r="J21" s="107" t="s">
        <v>101</v>
      </c>
      <c r="K21" s="107">
        <v>2</v>
      </c>
      <c r="L21" s="91" t="str">
        <f t="shared" si="5"/>
        <v>MEDIA</v>
      </c>
      <c r="M21" s="107">
        <v>10</v>
      </c>
      <c r="N21" s="91" t="str">
        <f t="shared" si="4"/>
        <v>MODERADO</v>
      </c>
      <c r="O21" s="91"/>
      <c r="P21" s="205" t="s">
        <v>6</v>
      </c>
      <c r="Q21" s="92" t="str">
        <f t="shared" si="2"/>
        <v>Cambia la evaluación antes de controles</v>
      </c>
      <c r="R21" s="206" t="s">
        <v>82</v>
      </c>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row>
    <row r="22" spans="1:66" s="106" customFormat="1" ht="57.75" customHeight="1">
      <c r="A22" s="347"/>
      <c r="B22" s="65" t="str">
        <f>'Identif y Analisis'!D21</f>
        <v>Falta de personal técnico</v>
      </c>
      <c r="C22" s="90" t="str">
        <f>'Identif y Analisis'!O21</f>
        <v>ZONA DE RIESGO IMPORTANTE</v>
      </c>
      <c r="D22" s="83" t="s">
        <v>94</v>
      </c>
      <c r="E22" s="183"/>
      <c r="F22" s="107"/>
      <c r="G22" s="107" t="s">
        <v>94</v>
      </c>
      <c r="H22" s="107" t="s">
        <v>94</v>
      </c>
      <c r="I22" s="107" t="s">
        <v>94</v>
      </c>
      <c r="J22" s="107"/>
      <c r="K22" s="107">
        <v>3</v>
      </c>
      <c r="L22" s="91" t="str">
        <f t="shared" si="5"/>
        <v>ALTA</v>
      </c>
      <c r="M22" s="107">
        <v>10</v>
      </c>
      <c r="N22" s="91" t="str">
        <f t="shared" si="4"/>
        <v>MODERADO</v>
      </c>
      <c r="O22" s="91"/>
      <c r="P22" s="205" t="s">
        <v>7</v>
      </c>
      <c r="Q22" s="92" t="str">
        <f t="shared" si="2"/>
        <v>Se mantiene en la zona de riesgo</v>
      </c>
      <c r="R22" s="85" t="s">
        <v>9</v>
      </c>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row>
    <row r="23" spans="1:66" s="106" customFormat="1" ht="57.75" customHeight="1">
      <c r="A23" s="348"/>
      <c r="B23" s="65" t="str">
        <f>'Identif y Analisis'!D22</f>
        <v>Falta de recursos economicos.</v>
      </c>
      <c r="C23" s="90" t="str">
        <f>'Identif y Analisis'!O22</f>
        <v>ZONA DE RIESGO IMPORTANTE</v>
      </c>
      <c r="D23" s="83" t="s">
        <v>94</v>
      </c>
      <c r="E23" s="183"/>
      <c r="F23" s="107"/>
      <c r="G23" s="107" t="s">
        <v>94</v>
      </c>
      <c r="H23" s="107" t="s">
        <v>94</v>
      </c>
      <c r="I23" s="107" t="s">
        <v>94</v>
      </c>
      <c r="J23" s="107"/>
      <c r="K23" s="107">
        <v>3</v>
      </c>
      <c r="L23" s="91" t="str">
        <f t="shared" si="5"/>
        <v>ALTA</v>
      </c>
      <c r="M23" s="107">
        <v>10</v>
      </c>
      <c r="N23" s="91" t="str">
        <f t="shared" si="4"/>
        <v>MODERADO</v>
      </c>
      <c r="O23" s="91"/>
      <c r="P23" s="205" t="s">
        <v>7</v>
      </c>
      <c r="Q23" s="92" t="str">
        <f t="shared" si="2"/>
        <v>Se mantiene en la zona de riesgo</v>
      </c>
      <c r="R23" s="85" t="s">
        <v>9</v>
      </c>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row>
    <row r="24" spans="1:66" s="106" customFormat="1" ht="39" customHeight="1">
      <c r="A24" s="346" t="s">
        <v>218</v>
      </c>
      <c r="B24" s="65" t="str">
        <f>'Identif y Analisis'!D23</f>
        <v>Falta de recursos economicos.</v>
      </c>
      <c r="C24" s="90" t="str">
        <f>'Identif y Analisis'!O23</f>
        <v>ZONA DE RIESGO IMPORTANTE</v>
      </c>
      <c r="D24" s="83" t="s">
        <v>94</v>
      </c>
      <c r="E24" s="84"/>
      <c r="F24" s="107"/>
      <c r="G24" s="107" t="s">
        <v>94</v>
      </c>
      <c r="H24" s="107" t="s">
        <v>94</v>
      </c>
      <c r="I24" s="107" t="s">
        <v>94</v>
      </c>
      <c r="J24" s="107"/>
      <c r="K24" s="107">
        <v>3</v>
      </c>
      <c r="L24" s="91" t="str">
        <f t="shared" si="5"/>
        <v>ALTA</v>
      </c>
      <c r="M24" s="107">
        <v>10</v>
      </c>
      <c r="N24" s="91" t="str">
        <f t="shared" si="4"/>
        <v>MODERADO</v>
      </c>
      <c r="O24" s="91">
        <f>K24*M24</f>
        <v>30</v>
      </c>
      <c r="P24" s="91" t="str">
        <f t="shared" si="1"/>
        <v>ZONA DE RIESGO IMPORTANTE</v>
      </c>
      <c r="Q24" s="92" t="str">
        <f t="shared" si="2"/>
        <v>Se mantiene en la zona de riesgo</v>
      </c>
      <c r="R24" s="85" t="s">
        <v>82</v>
      </c>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row>
    <row r="25" spans="1:66" s="106" customFormat="1" ht="42.75" customHeight="1">
      <c r="A25" s="347"/>
      <c r="B25" s="65" t="str">
        <f>'Identif y Analisis'!D24</f>
        <v>Incumplimiento de las metas propuestas en el plan de acción.</v>
      </c>
      <c r="C25" s="90" t="str">
        <f>'Identif y Analisis'!O24</f>
        <v>ZONA DE RIESGO IMPORTANTE</v>
      </c>
      <c r="D25" s="83" t="s">
        <v>93</v>
      </c>
      <c r="E25" s="183" t="s">
        <v>225</v>
      </c>
      <c r="F25" s="107" t="s">
        <v>28</v>
      </c>
      <c r="G25" s="107" t="s">
        <v>93</v>
      </c>
      <c r="H25" s="107" t="s">
        <v>93</v>
      </c>
      <c r="I25" s="107" t="s">
        <v>93</v>
      </c>
      <c r="J25" s="107" t="s">
        <v>95</v>
      </c>
      <c r="K25" s="107">
        <v>1</v>
      </c>
      <c r="L25" s="91" t="str">
        <f t="shared" si="5"/>
        <v>BAJA</v>
      </c>
      <c r="M25" s="107">
        <v>5</v>
      </c>
      <c r="N25" s="91" t="str">
        <f t="shared" si="4"/>
        <v>LEVE</v>
      </c>
      <c r="O25" s="91">
        <f>K25*M25</f>
        <v>5</v>
      </c>
      <c r="P25" s="211" t="str">
        <f t="shared" si="1"/>
        <v>ZONA DE RIESGO ACEPTABLE</v>
      </c>
      <c r="Q25" s="92" t="str">
        <f t="shared" si="2"/>
        <v>Cambia la evaluación antes de controles</v>
      </c>
      <c r="R25" s="85" t="s">
        <v>9</v>
      </c>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row>
    <row r="26" spans="1:66" s="106" customFormat="1" ht="39" customHeight="1">
      <c r="A26" s="347"/>
      <c r="B26" s="65" t="str">
        <f>'Identif y Analisis'!D25</f>
        <v>Envío de información incompleta y extemporanea</v>
      </c>
      <c r="C26" s="90" t="str">
        <f>'Identif y Analisis'!O25</f>
        <v>ZONA DE RIESGO MODERADO</v>
      </c>
      <c r="D26" s="197" t="s">
        <v>94</v>
      </c>
      <c r="E26" s="202"/>
      <c r="F26" s="199"/>
      <c r="G26" s="199" t="s">
        <v>94</v>
      </c>
      <c r="H26" s="199" t="s">
        <v>93</v>
      </c>
      <c r="I26" s="199" t="s">
        <v>94</v>
      </c>
      <c r="J26" s="199"/>
      <c r="K26" s="199">
        <v>3</v>
      </c>
      <c r="L26" s="91" t="str">
        <f t="shared" si="5"/>
        <v>ALTA</v>
      </c>
      <c r="M26" s="199">
        <v>20</v>
      </c>
      <c r="N26" s="91" t="str">
        <f t="shared" si="4"/>
        <v>CATASTROFICO</v>
      </c>
      <c r="O26" s="91"/>
      <c r="P26" s="212" t="s">
        <v>8</v>
      </c>
      <c r="Q26" s="92" t="str">
        <f t="shared" si="2"/>
        <v>Cambia la evaluación antes de controles</v>
      </c>
      <c r="R26" s="201" t="s">
        <v>9</v>
      </c>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row>
    <row r="27" spans="1:66" s="106" customFormat="1" ht="39" customHeight="1">
      <c r="A27" s="347"/>
      <c r="B27" s="65" t="str">
        <f>'Identif y Analisis'!D26</f>
        <v>Construcciones sin cumplimiento de normas</v>
      </c>
      <c r="C27" s="90" t="str">
        <f>'Identif y Analisis'!O26</f>
        <v>ZONA DE RIESGO ACEPTABLE</v>
      </c>
      <c r="D27" s="197" t="s">
        <v>93</v>
      </c>
      <c r="E27" s="202" t="s">
        <v>430</v>
      </c>
      <c r="F27" s="199" t="s">
        <v>27</v>
      </c>
      <c r="G27" s="199" t="s">
        <v>94</v>
      </c>
      <c r="H27" s="199" t="s">
        <v>93</v>
      </c>
      <c r="I27" s="199" t="s">
        <v>94</v>
      </c>
      <c r="J27" s="199" t="s">
        <v>100</v>
      </c>
      <c r="K27" s="199">
        <v>1</v>
      </c>
      <c r="L27" s="91" t="str">
        <f t="shared" si="5"/>
        <v>BAJA</v>
      </c>
      <c r="M27" s="199">
        <v>5</v>
      </c>
      <c r="N27" s="91" t="str">
        <f t="shared" si="4"/>
        <v>LEVE</v>
      </c>
      <c r="O27" s="91"/>
      <c r="P27" s="213" t="s">
        <v>4</v>
      </c>
      <c r="Q27" s="92" t="str">
        <f t="shared" si="2"/>
        <v>Se mantiene en la zona de riesgo</v>
      </c>
      <c r="R27" s="201" t="s">
        <v>9</v>
      </c>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row>
    <row r="28" spans="1:66" s="106" customFormat="1" ht="39" customHeight="1">
      <c r="A28" s="347"/>
      <c r="B28" s="65" t="str">
        <f>'Identif y Analisis'!D27</f>
        <v>Invasión del espacio público</v>
      </c>
      <c r="C28" s="90" t="str">
        <f>'Identif y Analisis'!O27</f>
        <v>ZONA DE RIESGO ACEPTABLE</v>
      </c>
      <c r="D28" s="197" t="s">
        <v>94</v>
      </c>
      <c r="E28" s="198"/>
      <c r="F28" s="199"/>
      <c r="G28" s="199"/>
      <c r="H28" s="199"/>
      <c r="I28" s="199"/>
      <c r="J28" s="199"/>
      <c r="K28" s="199">
        <v>1</v>
      </c>
      <c r="L28" s="91" t="str">
        <f t="shared" si="5"/>
        <v>BAJA</v>
      </c>
      <c r="M28" s="199">
        <v>5</v>
      </c>
      <c r="N28" s="91" t="str">
        <f t="shared" si="4"/>
        <v>LEVE</v>
      </c>
      <c r="O28" s="91"/>
      <c r="P28" s="213" t="s">
        <v>4</v>
      </c>
      <c r="Q28" s="92" t="str">
        <f t="shared" si="2"/>
        <v>Se mantiene en la zona de riesgo</v>
      </c>
      <c r="R28" s="201" t="s">
        <v>9</v>
      </c>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row>
    <row r="29" spans="1:66" s="106" customFormat="1" ht="39" customHeight="1">
      <c r="A29" s="348"/>
      <c r="B29" s="65" t="str">
        <f>'Identif y Analisis'!D28</f>
        <v>Perdidas de información en la base de datos</v>
      </c>
      <c r="C29" s="90" t="str">
        <f>'Identif y Analisis'!O28</f>
        <v>ZONA DE RIESGO MODERADO</v>
      </c>
      <c r="D29" s="197" t="s">
        <v>93</v>
      </c>
      <c r="E29" s="202" t="s">
        <v>431</v>
      </c>
      <c r="F29" s="199" t="s">
        <v>26</v>
      </c>
      <c r="G29" s="199" t="s">
        <v>94</v>
      </c>
      <c r="H29" s="199" t="s">
        <v>93</v>
      </c>
      <c r="I29" s="199" t="s">
        <v>94</v>
      </c>
      <c r="J29" s="199" t="s">
        <v>101</v>
      </c>
      <c r="K29" s="199">
        <v>2</v>
      </c>
      <c r="L29" s="91" t="str">
        <f t="shared" si="5"/>
        <v>MEDIA</v>
      </c>
      <c r="M29" s="199">
        <v>5</v>
      </c>
      <c r="N29" s="91" t="str">
        <f t="shared" si="4"/>
        <v>LEVE</v>
      </c>
      <c r="O29" s="91"/>
      <c r="P29" s="205" t="s">
        <v>5</v>
      </c>
      <c r="Q29" s="92" t="str">
        <f t="shared" si="2"/>
        <v>Cambia la evaluación antes de controles</v>
      </c>
      <c r="R29" s="201" t="s">
        <v>9</v>
      </c>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row>
    <row r="30" spans="1:66" s="106" customFormat="1" ht="39" customHeight="1">
      <c r="A30" s="346" t="str">
        <f>'Identif y Analisis'!A29</f>
        <v>COMUNICACIÓN</v>
      </c>
      <c r="B30" s="65" t="str">
        <f>'Identif y Analisis'!D29</f>
        <v>Información herrada o sesgada</v>
      </c>
      <c r="C30" s="90" t="str">
        <f>'Identif y Analisis'!O29</f>
        <v>ZONA DE RIESGO MODERADO</v>
      </c>
      <c r="D30" s="197" t="s">
        <v>94</v>
      </c>
      <c r="E30" s="198"/>
      <c r="F30" s="199"/>
      <c r="G30" s="199"/>
      <c r="H30" s="199"/>
      <c r="I30" s="199"/>
      <c r="J30" s="199"/>
      <c r="K30" s="199">
        <v>2</v>
      </c>
      <c r="L30" s="91" t="str">
        <f t="shared" si="5"/>
        <v>MEDIA</v>
      </c>
      <c r="M30" s="199">
        <v>10</v>
      </c>
      <c r="N30" s="91" t="str">
        <f t="shared" si="4"/>
        <v>MODERADO</v>
      </c>
      <c r="O30" s="91"/>
      <c r="P30" s="205" t="s">
        <v>6</v>
      </c>
      <c r="Q30" s="92" t="str">
        <f t="shared" si="2"/>
        <v>Se mantiene en la zona de riesgo</v>
      </c>
      <c r="R30" s="201" t="s">
        <v>9</v>
      </c>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row>
    <row r="31" spans="1:66" s="106" customFormat="1" ht="39" customHeight="1">
      <c r="A31" s="347"/>
      <c r="B31" s="65" t="str">
        <f>'Identif y Analisis'!D30</f>
        <v>Inoportunidad en la información</v>
      </c>
      <c r="C31" s="90" t="str">
        <f>'Identif y Analisis'!O30</f>
        <v>ZONA DE RIESGO MODERADO</v>
      </c>
      <c r="D31" s="197" t="s">
        <v>94</v>
      </c>
      <c r="E31" s="198"/>
      <c r="F31" s="199"/>
      <c r="G31" s="199"/>
      <c r="H31" s="199"/>
      <c r="I31" s="199"/>
      <c r="J31" s="199"/>
      <c r="K31" s="199">
        <v>2</v>
      </c>
      <c r="L31" s="91" t="str">
        <f t="shared" si="5"/>
        <v>MEDIA</v>
      </c>
      <c r="M31" s="199">
        <v>10</v>
      </c>
      <c r="N31" s="91" t="str">
        <f t="shared" si="4"/>
        <v>MODERADO</v>
      </c>
      <c r="O31" s="91"/>
      <c r="P31" s="205" t="s">
        <v>6</v>
      </c>
      <c r="Q31" s="92" t="str">
        <f t="shared" si="2"/>
        <v>Se mantiene en la zona de riesgo</v>
      </c>
      <c r="R31" s="201" t="s">
        <v>9</v>
      </c>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row>
    <row r="32" spans="1:66" s="106" customFormat="1" ht="39" customHeight="1">
      <c r="A32" s="347"/>
      <c r="B32" s="65" t="str">
        <f>'Identif y Analisis'!D31</f>
        <v>Ausencia de radicación y que no se pueda certificar el ingreso de documentación</v>
      </c>
      <c r="C32" s="90" t="str">
        <f>'Identif y Analisis'!O31</f>
        <v>ZONA DE RIESGO MODERADO</v>
      </c>
      <c r="D32" s="197" t="s">
        <v>93</v>
      </c>
      <c r="E32" s="202" t="s">
        <v>432</v>
      </c>
      <c r="F32" s="199" t="s">
        <v>26</v>
      </c>
      <c r="G32" s="199" t="s">
        <v>94</v>
      </c>
      <c r="H32" s="199" t="s">
        <v>94</v>
      </c>
      <c r="I32" s="199" t="s">
        <v>94</v>
      </c>
      <c r="J32" s="199" t="s">
        <v>96</v>
      </c>
      <c r="K32" s="199">
        <v>2</v>
      </c>
      <c r="L32" s="91" t="str">
        <f t="shared" si="5"/>
        <v>MEDIA</v>
      </c>
      <c r="M32" s="199">
        <v>10</v>
      </c>
      <c r="N32" s="91" t="str">
        <f t="shared" si="4"/>
        <v>MODERADO</v>
      </c>
      <c r="O32" s="91"/>
      <c r="P32" s="205" t="s">
        <v>6</v>
      </c>
      <c r="Q32" s="92" t="str">
        <f t="shared" si="2"/>
        <v>Se mantiene en la zona de riesgo</v>
      </c>
      <c r="R32" s="201" t="s">
        <v>9</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row>
    <row r="33" spans="1:66" s="106" customFormat="1" ht="39" customHeight="1">
      <c r="A33" s="348"/>
      <c r="B33" s="65" t="str">
        <f>'Identif y Analisis'!D32</f>
        <v>Entrega de comunicación a destinatarios diferentes</v>
      </c>
      <c r="C33" s="90" t="str">
        <f>'Identif y Analisis'!O32</f>
        <v>ZONA DE RIESGO MODERADO</v>
      </c>
      <c r="D33" s="197" t="s">
        <v>93</v>
      </c>
      <c r="E33" s="202" t="s">
        <v>433</v>
      </c>
      <c r="F33" s="199" t="s">
        <v>26</v>
      </c>
      <c r="G33" s="199" t="s">
        <v>94</v>
      </c>
      <c r="H33" s="199" t="s">
        <v>93</v>
      </c>
      <c r="I33" s="199" t="s">
        <v>94</v>
      </c>
      <c r="J33" s="199" t="s">
        <v>96</v>
      </c>
      <c r="K33" s="199">
        <v>2</v>
      </c>
      <c r="L33" s="91" t="str">
        <f t="shared" si="5"/>
        <v>MEDIA</v>
      </c>
      <c r="M33" s="199">
        <v>10</v>
      </c>
      <c r="N33" s="91" t="str">
        <f t="shared" si="4"/>
        <v>MODERADO</v>
      </c>
      <c r="O33" s="91"/>
      <c r="P33" s="205" t="s">
        <v>6</v>
      </c>
      <c r="Q33" s="92" t="str">
        <f t="shared" si="2"/>
        <v>Se mantiene en la zona de riesgo</v>
      </c>
      <c r="R33" s="201" t="s">
        <v>9</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row>
    <row r="34" spans="1:66" s="106" customFormat="1" ht="38.25" customHeight="1">
      <c r="A34" s="346" t="s">
        <v>335</v>
      </c>
      <c r="B34" s="65" t="str">
        <f>'Identif y Analisis'!D33</f>
        <v>Transmisión de enfermedades</v>
      </c>
      <c r="C34" s="90" t="str">
        <f>'Identif y Analisis'!O33</f>
        <v>ZONA DE RIESGO MODERADO</v>
      </c>
      <c r="D34" s="197" t="s">
        <v>93</v>
      </c>
      <c r="E34" s="202" t="s">
        <v>288</v>
      </c>
      <c r="F34" s="199" t="s">
        <v>26</v>
      </c>
      <c r="G34" s="199" t="s">
        <v>94</v>
      </c>
      <c r="H34" s="199" t="s">
        <v>93</v>
      </c>
      <c r="I34" s="199" t="s">
        <v>94</v>
      </c>
      <c r="J34" s="199" t="s">
        <v>101</v>
      </c>
      <c r="K34" s="199">
        <v>2</v>
      </c>
      <c r="L34" s="91" t="str">
        <f t="shared" si="5"/>
        <v>MEDIA</v>
      </c>
      <c r="M34" s="199">
        <v>10</v>
      </c>
      <c r="N34" s="91" t="str">
        <f t="shared" si="4"/>
        <v>MODERADO</v>
      </c>
      <c r="O34" s="91"/>
      <c r="P34" s="205" t="s">
        <v>6</v>
      </c>
      <c r="Q34" s="92" t="str">
        <f t="shared" si="2"/>
        <v>Se mantiene en la zona de riesgo</v>
      </c>
      <c r="R34" s="201" t="s">
        <v>10</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row>
    <row r="35" spans="1:66" s="106" customFormat="1" ht="38.25" customHeight="1">
      <c r="A35" s="348"/>
      <c r="B35" s="65" t="str">
        <f>'Identif y Analisis'!D34</f>
        <v>No contar con políticas apropiadas para el trascurrir del proceso</v>
      </c>
      <c r="C35" s="90" t="str">
        <f>'Identif y Analisis'!O34</f>
        <v>ZONA DE RIESGO IMPORTANTE</v>
      </c>
      <c r="D35" s="197" t="s">
        <v>94</v>
      </c>
      <c r="E35" s="202"/>
      <c r="F35" s="199"/>
      <c r="G35" s="199"/>
      <c r="H35" s="199"/>
      <c r="I35" s="199"/>
      <c r="J35" s="199"/>
      <c r="K35" s="199">
        <v>3</v>
      </c>
      <c r="L35" s="91" t="str">
        <f t="shared" si="5"/>
        <v>ALTA</v>
      </c>
      <c r="M35" s="199">
        <v>10</v>
      </c>
      <c r="N35" s="91" t="str">
        <f t="shared" si="4"/>
        <v>MODERADO</v>
      </c>
      <c r="O35" s="91"/>
      <c r="P35" s="241" t="s">
        <v>7</v>
      </c>
      <c r="Q35" s="92" t="str">
        <f t="shared" si="2"/>
        <v>Se mantiene en la zona de riesgo</v>
      </c>
      <c r="R35" s="201" t="s">
        <v>9</v>
      </c>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row>
    <row r="36" spans="1:66" s="106" customFormat="1" ht="75.75" customHeight="1">
      <c r="A36" s="345" t="str">
        <f>'Identif y Analisis'!A35</f>
        <v>DEPORTES RECREACIÓN Y CULTURA</v>
      </c>
      <c r="B36" s="65" t="str">
        <f>'Identif y Analisis'!D35</f>
        <v>Las metas propuestas en el plan de accion no se han cumplido  debido a la falta de recursos económicos </v>
      </c>
      <c r="C36" s="90" t="str">
        <f>'Identif y Analisis'!O35</f>
        <v>ZONA DE RIESGO MODERADO</v>
      </c>
      <c r="D36" s="197" t="s">
        <v>94</v>
      </c>
      <c r="E36" s="202"/>
      <c r="F36" s="199"/>
      <c r="G36" s="199"/>
      <c r="H36" s="199"/>
      <c r="I36" s="199"/>
      <c r="J36" s="199"/>
      <c r="K36" s="199">
        <v>2</v>
      </c>
      <c r="L36" s="91" t="str">
        <f t="shared" si="5"/>
        <v>MEDIA</v>
      </c>
      <c r="M36" s="199">
        <v>10</v>
      </c>
      <c r="N36" s="91" t="str">
        <f t="shared" si="4"/>
        <v>MODERADO</v>
      </c>
      <c r="O36" s="91"/>
      <c r="P36" s="205" t="s">
        <v>6</v>
      </c>
      <c r="Q36" s="92" t="str">
        <f t="shared" si="2"/>
        <v>Se mantiene en la zona de riesgo</v>
      </c>
      <c r="R36" s="201" t="s">
        <v>82</v>
      </c>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row>
    <row r="37" spans="1:66" s="106" customFormat="1" ht="54.75" customHeight="1">
      <c r="A37" s="345"/>
      <c r="B37" s="65" t="str">
        <f>'Identif y Analisis'!D36</f>
        <v>Falta de escenarios deportivos conlleva a la juventud a no aprovechar el tiempo libre </v>
      </c>
      <c r="C37" s="90" t="str">
        <f>'Identif y Analisis'!O36</f>
        <v>ZONA DE RIESGO MODERADO</v>
      </c>
      <c r="D37" s="197" t="s">
        <v>94</v>
      </c>
      <c r="E37" s="202"/>
      <c r="F37" s="199"/>
      <c r="G37" s="199"/>
      <c r="H37" s="199"/>
      <c r="I37" s="199"/>
      <c r="J37" s="199"/>
      <c r="K37" s="199">
        <v>2</v>
      </c>
      <c r="L37" s="91" t="str">
        <f t="shared" si="5"/>
        <v>MEDIA</v>
      </c>
      <c r="M37" s="199">
        <v>10</v>
      </c>
      <c r="N37" s="91" t="str">
        <f t="shared" si="4"/>
        <v>MODERADO</v>
      </c>
      <c r="O37" s="91"/>
      <c r="P37" s="205" t="s">
        <v>6</v>
      </c>
      <c r="Q37" s="92" t="str">
        <f t="shared" si="2"/>
        <v>Se mantiene en la zona de riesgo</v>
      </c>
      <c r="R37" s="201" t="s">
        <v>82</v>
      </c>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row>
    <row r="38" spans="1:66" s="106" customFormat="1" ht="39" customHeight="1">
      <c r="A38" s="346" t="str">
        <f>'Identif y Analisis'!A37</f>
        <v>INFRAESTRUCTURA</v>
      </c>
      <c r="B38" s="65" t="str">
        <f>'Identif y Analisis'!D37</f>
        <v>Colapso de obra</v>
      </c>
      <c r="C38" s="90" t="str">
        <f>'Identif y Analisis'!O36</f>
        <v>ZONA DE RIESGO MODERADO</v>
      </c>
      <c r="D38" s="197" t="s">
        <v>93</v>
      </c>
      <c r="E38" s="202" t="s">
        <v>437</v>
      </c>
      <c r="F38" s="199" t="s">
        <v>28</v>
      </c>
      <c r="G38" s="199" t="s">
        <v>94</v>
      </c>
      <c r="H38" s="199" t="s">
        <v>93</v>
      </c>
      <c r="I38" s="199" t="s">
        <v>94</v>
      </c>
      <c r="J38" s="199" t="s">
        <v>101</v>
      </c>
      <c r="K38" s="199">
        <v>1</v>
      </c>
      <c r="L38" s="91" t="str">
        <f t="shared" si="5"/>
        <v>BAJA</v>
      </c>
      <c r="M38" s="199">
        <v>20</v>
      </c>
      <c r="N38" s="91" t="str">
        <f t="shared" si="4"/>
        <v>CATASTROFICO</v>
      </c>
      <c r="O38" s="91"/>
      <c r="P38" s="205" t="s">
        <v>6</v>
      </c>
      <c r="Q38" s="92" t="str">
        <f t="shared" si="2"/>
        <v>Se mantiene en la zona de riesgo</v>
      </c>
      <c r="R38" s="201" t="s">
        <v>82</v>
      </c>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row>
    <row r="39" spans="1:66" s="106" customFormat="1" ht="42" customHeight="1">
      <c r="A39" s="347"/>
      <c r="B39" s="65" t="str">
        <f>'Identif y Analisis'!D38</f>
        <v>Demora en la ejecución de obras</v>
      </c>
      <c r="C39" s="90" t="str">
        <f>'Identif y Analisis'!O37</f>
        <v>ZONA DE RIESGO MODERADO</v>
      </c>
      <c r="D39" s="197" t="s">
        <v>93</v>
      </c>
      <c r="E39" s="202" t="s">
        <v>307</v>
      </c>
      <c r="F39" s="199" t="s">
        <v>26</v>
      </c>
      <c r="G39" s="199" t="s">
        <v>94</v>
      </c>
      <c r="H39" s="199" t="s">
        <v>93</v>
      </c>
      <c r="I39" s="199" t="s">
        <v>93</v>
      </c>
      <c r="J39" s="199" t="s">
        <v>99</v>
      </c>
      <c r="K39" s="199">
        <v>1</v>
      </c>
      <c r="L39" s="91" t="str">
        <f t="shared" si="5"/>
        <v>BAJA</v>
      </c>
      <c r="M39" s="199">
        <v>5</v>
      </c>
      <c r="N39" s="91" t="str">
        <f t="shared" si="4"/>
        <v>LEVE</v>
      </c>
      <c r="O39" s="91"/>
      <c r="P39" s="213" t="s">
        <v>4</v>
      </c>
      <c r="Q39" s="92" t="str">
        <f t="shared" si="2"/>
        <v>Cambia la evaluación antes de controles</v>
      </c>
      <c r="R39" s="201" t="s">
        <v>82</v>
      </c>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row>
    <row r="40" spans="1:66" s="106" customFormat="1" ht="39" customHeight="1">
      <c r="A40" s="347"/>
      <c r="B40" s="65" t="str">
        <f>'Identif y Analisis'!D39</f>
        <v>Falta de continuidad en los proyectos</v>
      </c>
      <c r="C40" s="90" t="str">
        <f>'Identif y Analisis'!O38</f>
        <v>ZONA DE RIESGO TOLERABLE</v>
      </c>
      <c r="D40" s="197" t="s">
        <v>94</v>
      </c>
      <c r="E40" s="198"/>
      <c r="F40" s="199"/>
      <c r="G40" s="199"/>
      <c r="H40" s="199"/>
      <c r="I40" s="199"/>
      <c r="J40" s="199"/>
      <c r="K40" s="199">
        <v>1</v>
      </c>
      <c r="L40" s="91" t="str">
        <f>IF(K40=1,"BAJA",IF(K40=2,"MEDIA",IF(K40=3,"ALTA","")))</f>
        <v>BAJA</v>
      </c>
      <c r="M40" s="199">
        <v>20</v>
      </c>
      <c r="N40" s="91" t="str">
        <f t="shared" si="4"/>
        <v>CATASTROFICO</v>
      </c>
      <c r="O40" s="91"/>
      <c r="P40" s="205" t="s">
        <v>6</v>
      </c>
      <c r="Q40" s="92" t="str">
        <f t="shared" si="2"/>
        <v>Cambia la evaluación antes de controles</v>
      </c>
      <c r="R40" s="201" t="s">
        <v>83</v>
      </c>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row>
    <row r="41" spans="1:66" s="106" customFormat="1" ht="49.5" customHeight="1">
      <c r="A41" s="348"/>
      <c r="B41" s="65" t="str">
        <f>'Identif y Analisis'!D40</f>
        <v>No realización de visitas periódicas que verifiquen las especificaciones técnicas</v>
      </c>
      <c r="C41" s="90" t="str">
        <f>'Identif y Analisis'!O39</f>
        <v>ZONA DE RIESGO MODERADO</v>
      </c>
      <c r="D41" s="197" t="s">
        <v>94</v>
      </c>
      <c r="E41" s="198"/>
      <c r="F41" s="199"/>
      <c r="G41" s="199"/>
      <c r="H41" s="199"/>
      <c r="I41" s="199"/>
      <c r="J41" s="199"/>
      <c r="K41" s="199">
        <v>2</v>
      </c>
      <c r="L41" s="91" t="str">
        <f>IF(K41=1,"BAJA",IF(K41=2,"MEDIA",IF(K41=3,"ALTA","")))</f>
        <v>MEDIA</v>
      </c>
      <c r="M41" s="199">
        <v>10</v>
      </c>
      <c r="N41" s="91" t="str">
        <f t="shared" si="4"/>
        <v>MODERADO</v>
      </c>
      <c r="O41" s="91"/>
      <c r="P41" s="205" t="s">
        <v>6</v>
      </c>
      <c r="Q41" s="92" t="str">
        <f t="shared" si="2"/>
        <v>Se mantiene en la zona de riesgo</v>
      </c>
      <c r="R41" s="201" t="s">
        <v>82</v>
      </c>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row>
    <row r="42" spans="1:66" s="106" customFormat="1" ht="39" customHeight="1">
      <c r="A42" s="234" t="str">
        <f>'Identif y Analisis'!A41</f>
        <v>EDUCACIÓN</v>
      </c>
      <c r="B42" s="65" t="str">
        <f>'Identif y Analisis'!D41</f>
        <v>Deserción escolar alta</v>
      </c>
      <c r="C42" s="90" t="str">
        <f>'Identif y Analisis'!O39</f>
        <v>ZONA DE RIESGO MODERADO</v>
      </c>
      <c r="D42" s="197" t="s">
        <v>94</v>
      </c>
      <c r="E42" s="198"/>
      <c r="F42" s="199"/>
      <c r="G42" s="199"/>
      <c r="H42" s="199"/>
      <c r="I42" s="199"/>
      <c r="J42" s="199"/>
      <c r="K42" s="199">
        <v>3</v>
      </c>
      <c r="L42" s="91" t="str">
        <f t="shared" si="5"/>
        <v>ALTA</v>
      </c>
      <c r="M42" s="199">
        <v>10</v>
      </c>
      <c r="N42" s="91" t="str">
        <f t="shared" si="4"/>
        <v>MODERADO</v>
      </c>
      <c r="O42" s="91"/>
      <c r="P42" s="205" t="s">
        <v>7</v>
      </c>
      <c r="Q42" s="92" t="str">
        <f t="shared" si="2"/>
        <v>Cambia la evaluación antes de controles</v>
      </c>
      <c r="R42" s="201" t="s">
        <v>82</v>
      </c>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row>
    <row r="43" spans="1:66" s="106" customFormat="1" ht="42" customHeight="1">
      <c r="A43" s="349" t="str">
        <f>'Identif y Analisis'!A42</f>
        <v>GESTIÓN FINANCIERA</v>
      </c>
      <c r="B43" s="65" t="str">
        <f>'Identif y Analisis'!D42</f>
        <v>No poseer un sistema de archivo adecuado y seguro</v>
      </c>
      <c r="C43" s="90" t="str">
        <f>'Identif y Analisis'!O41</f>
        <v>ZONA DE RIESGO IMPORTANTE</v>
      </c>
      <c r="D43" s="197" t="s">
        <v>94</v>
      </c>
      <c r="E43" s="198"/>
      <c r="F43" s="199"/>
      <c r="G43" s="199"/>
      <c r="H43" s="199"/>
      <c r="I43" s="199"/>
      <c r="J43" s="199"/>
      <c r="K43" s="199">
        <v>3</v>
      </c>
      <c r="L43" s="91" t="str">
        <f t="shared" si="5"/>
        <v>ALTA</v>
      </c>
      <c r="M43" s="199">
        <v>20</v>
      </c>
      <c r="N43" s="91" t="str">
        <f aca="true" t="shared" si="6" ref="N43:N60">IF(M43=5,"LEVE",IF(M43=10,"MODERADO",IF(M43=20,"CATASTROFICO","")))</f>
        <v>CATASTROFICO</v>
      </c>
      <c r="O43" s="91"/>
      <c r="P43" s="212" t="s">
        <v>8</v>
      </c>
      <c r="Q43" s="92" t="str">
        <f t="shared" si="2"/>
        <v>Cambia la evaluación antes de controles</v>
      </c>
      <c r="R43" s="201" t="s">
        <v>82</v>
      </c>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row>
    <row r="44" spans="1:66" s="106" customFormat="1" ht="42" customHeight="1">
      <c r="A44" s="349"/>
      <c r="B44" s="65" t="str">
        <f>'Identif y Analisis'!D43</f>
        <v>Perdida de información por daños en el servidor que contiene esta información</v>
      </c>
      <c r="C44" s="90" t="str">
        <f>'Identif y Analisis'!O42</f>
        <v>ZONA DE RIESGO MODERADO</v>
      </c>
      <c r="D44" s="197" t="s">
        <v>93</v>
      </c>
      <c r="E44" s="202" t="s">
        <v>438</v>
      </c>
      <c r="F44" s="199" t="s">
        <v>26</v>
      </c>
      <c r="G44" s="199" t="s">
        <v>94</v>
      </c>
      <c r="H44" s="199" t="s">
        <v>93</v>
      </c>
      <c r="I44" s="199" t="s">
        <v>94</v>
      </c>
      <c r="J44" s="199" t="s">
        <v>100</v>
      </c>
      <c r="K44" s="199">
        <v>2</v>
      </c>
      <c r="L44" s="91" t="str">
        <f t="shared" si="5"/>
        <v>MEDIA</v>
      </c>
      <c r="M44" s="199">
        <v>5</v>
      </c>
      <c r="N44" s="91" t="str">
        <f t="shared" si="6"/>
        <v>LEVE</v>
      </c>
      <c r="O44" s="91"/>
      <c r="P44" s="205" t="s">
        <v>5</v>
      </c>
      <c r="Q44" s="92" t="str">
        <f t="shared" si="2"/>
        <v>Cambia la evaluación antes de controles</v>
      </c>
      <c r="R44" s="201" t="s">
        <v>82</v>
      </c>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row>
    <row r="45" spans="1:66" s="106" customFormat="1" ht="42" customHeight="1">
      <c r="A45" s="349"/>
      <c r="B45" s="65" t="str">
        <f>'Identif y Analisis'!D44</f>
        <v>No aplicar las normas relativas al proceso contable, por desconocimiento de las normas</v>
      </c>
      <c r="C45" s="90" t="str">
        <f>'Identif y Analisis'!O43</f>
        <v>ZONA DE RIESGO IMPORTANTE</v>
      </c>
      <c r="D45" s="197" t="s">
        <v>94</v>
      </c>
      <c r="E45" s="198"/>
      <c r="F45" s="199"/>
      <c r="G45" s="199"/>
      <c r="H45" s="199"/>
      <c r="I45" s="199"/>
      <c r="J45" s="199"/>
      <c r="K45" s="199">
        <v>1</v>
      </c>
      <c r="L45" s="91" t="str">
        <f t="shared" si="5"/>
        <v>BAJA</v>
      </c>
      <c r="M45" s="199">
        <v>10</v>
      </c>
      <c r="N45" s="91" t="str">
        <f t="shared" si="6"/>
        <v>MODERADO</v>
      </c>
      <c r="O45" s="91"/>
      <c r="P45" s="205" t="s">
        <v>5</v>
      </c>
      <c r="Q45" s="92" t="str">
        <f t="shared" si="2"/>
        <v>Cambia la evaluación antes de controles</v>
      </c>
      <c r="R45" s="201" t="s">
        <v>82</v>
      </c>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row>
    <row r="46" spans="1:66" s="106" customFormat="1" ht="42" customHeight="1">
      <c r="A46" s="349"/>
      <c r="B46" s="65" t="str">
        <f>'Identif y Analisis'!D45</f>
        <v>Errores en el registro de la información</v>
      </c>
      <c r="C46" s="90" t="str">
        <f>'Identif y Analisis'!O44</f>
        <v>ZONA DE RIESGO MODERADO</v>
      </c>
      <c r="D46" s="197" t="s">
        <v>94</v>
      </c>
      <c r="E46" s="198"/>
      <c r="F46" s="199"/>
      <c r="G46" s="199"/>
      <c r="H46" s="199"/>
      <c r="I46" s="199"/>
      <c r="J46" s="199"/>
      <c r="K46" s="199">
        <v>2</v>
      </c>
      <c r="L46" s="91" t="str">
        <f t="shared" si="5"/>
        <v>MEDIA</v>
      </c>
      <c r="M46" s="199">
        <v>10</v>
      </c>
      <c r="N46" s="91" t="str">
        <f t="shared" si="6"/>
        <v>MODERADO</v>
      </c>
      <c r="O46" s="91"/>
      <c r="P46" s="205" t="s">
        <v>6</v>
      </c>
      <c r="Q46" s="92" t="str">
        <f t="shared" si="2"/>
        <v>Se mantiene en la zona de riesgo</v>
      </c>
      <c r="R46" s="201" t="s">
        <v>82</v>
      </c>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row>
    <row r="47" spans="1:66" s="106" customFormat="1" ht="42" customHeight="1">
      <c r="A47" s="349"/>
      <c r="B47" s="65" t="str">
        <f>'Identif y Analisis'!D46</f>
        <v>Descargar partidas o valores en rubros diferentes al solicitado </v>
      </c>
      <c r="C47" s="90" t="str">
        <f>'Identif y Analisis'!O45</f>
        <v>ZONA DE RIESGO IMPORTANTE</v>
      </c>
      <c r="D47" s="197" t="s">
        <v>94</v>
      </c>
      <c r="E47" s="198"/>
      <c r="F47" s="199"/>
      <c r="G47" s="199"/>
      <c r="H47" s="199"/>
      <c r="I47" s="199"/>
      <c r="J47" s="199"/>
      <c r="K47" s="199">
        <v>1</v>
      </c>
      <c r="L47" s="91" t="str">
        <f t="shared" si="5"/>
        <v>BAJA</v>
      </c>
      <c r="M47" s="199">
        <v>10</v>
      </c>
      <c r="N47" s="91" t="str">
        <f t="shared" si="6"/>
        <v>MODERADO</v>
      </c>
      <c r="O47" s="91"/>
      <c r="P47" s="205" t="s">
        <v>5</v>
      </c>
      <c r="Q47" s="92" t="str">
        <f t="shared" si="2"/>
        <v>Cambia la evaluación antes de controles</v>
      </c>
      <c r="R47" s="201" t="s">
        <v>9</v>
      </c>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row>
    <row r="48" spans="1:66" s="106" customFormat="1" ht="42" customHeight="1">
      <c r="A48" s="349"/>
      <c r="B48" s="65" t="str">
        <f>'Identif y Analisis'!D47</f>
        <v>Perdida de documentación por falta de un sistema de archivo adecuado</v>
      </c>
      <c r="C48" s="90" t="str">
        <f>'Identif y Analisis'!O46</f>
        <v>ZONA DE RIESGO MODERADO</v>
      </c>
      <c r="D48" s="197" t="s">
        <v>94</v>
      </c>
      <c r="E48" s="198"/>
      <c r="F48" s="199"/>
      <c r="G48" s="199"/>
      <c r="H48" s="199"/>
      <c r="I48" s="199"/>
      <c r="J48" s="199"/>
      <c r="K48" s="199">
        <v>1</v>
      </c>
      <c r="L48" s="91" t="str">
        <f t="shared" si="5"/>
        <v>BAJA</v>
      </c>
      <c r="M48" s="199">
        <v>10</v>
      </c>
      <c r="N48" s="91" t="str">
        <f t="shared" si="6"/>
        <v>MODERADO</v>
      </c>
      <c r="O48" s="91"/>
      <c r="P48" s="205" t="s">
        <v>5</v>
      </c>
      <c r="Q48" s="92" t="str">
        <f t="shared" si="2"/>
        <v>Cambia la evaluación antes de controles</v>
      </c>
      <c r="R48" s="201" t="s">
        <v>10</v>
      </c>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row>
    <row r="49" spans="1:66" s="106" customFormat="1" ht="42" customHeight="1">
      <c r="A49" s="349"/>
      <c r="B49" s="65" t="str">
        <f>'Identif y Analisis'!D48</f>
        <v>Tramite de cuentas sin requisitos</v>
      </c>
      <c r="C49" s="90" t="str">
        <f>'Identif y Analisis'!O47</f>
        <v>ZONA DE RIESGO MODERADO</v>
      </c>
      <c r="D49" s="197" t="s">
        <v>93</v>
      </c>
      <c r="E49" s="202" t="s">
        <v>440</v>
      </c>
      <c r="F49" s="199" t="s">
        <v>26</v>
      </c>
      <c r="G49" s="199" t="s">
        <v>94</v>
      </c>
      <c r="H49" s="199" t="s">
        <v>93</v>
      </c>
      <c r="I49" s="199" t="s">
        <v>93</v>
      </c>
      <c r="J49" s="199" t="s">
        <v>100</v>
      </c>
      <c r="K49" s="199">
        <v>2</v>
      </c>
      <c r="L49" s="91" t="str">
        <f aca="true" t="shared" si="7" ref="L49:L66">IF(K49=1,"BAJA",IF(K49=2,"MEDIA",IF(K49=3,"ALTA","")))</f>
        <v>MEDIA</v>
      </c>
      <c r="M49" s="199">
        <v>10</v>
      </c>
      <c r="N49" s="91" t="str">
        <f t="shared" si="6"/>
        <v>MODERADO</v>
      </c>
      <c r="O49" s="91"/>
      <c r="P49" s="205" t="s">
        <v>6</v>
      </c>
      <c r="Q49" s="92" t="str">
        <f t="shared" si="2"/>
        <v>Se mantiene en la zona de riesgo</v>
      </c>
      <c r="R49" s="201" t="s">
        <v>82</v>
      </c>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row>
    <row r="50" spans="1:66" s="106" customFormat="1" ht="42" customHeight="1">
      <c r="A50" s="349"/>
      <c r="B50" s="65" t="str">
        <f>'Identif y Analisis'!D49</f>
        <v>Duplicidad en el pago de cuentas (Que una cuenta se pague más de una vez)</v>
      </c>
      <c r="C50" s="90" t="str">
        <f>'Identif y Analisis'!O48</f>
        <v>ZONA DE RIESGO MODERADO</v>
      </c>
      <c r="D50" s="197" t="s">
        <v>94</v>
      </c>
      <c r="E50" s="198"/>
      <c r="F50" s="199"/>
      <c r="G50" s="199"/>
      <c r="H50" s="199"/>
      <c r="I50" s="199"/>
      <c r="J50" s="199"/>
      <c r="K50" s="199">
        <v>2</v>
      </c>
      <c r="L50" s="91" t="str">
        <f t="shared" si="7"/>
        <v>MEDIA</v>
      </c>
      <c r="M50" s="199">
        <v>10</v>
      </c>
      <c r="N50" s="91" t="str">
        <f t="shared" si="6"/>
        <v>MODERADO</v>
      </c>
      <c r="O50" s="91"/>
      <c r="P50" s="205" t="s">
        <v>6</v>
      </c>
      <c r="Q50" s="92" t="str">
        <f t="shared" si="2"/>
        <v>Se mantiene en la zona de riesgo</v>
      </c>
      <c r="R50" s="201" t="s">
        <v>10</v>
      </c>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row>
    <row r="51" spans="1:66" s="106" customFormat="1" ht="73.5" customHeight="1">
      <c r="A51" s="349"/>
      <c r="B51" s="65" t="str">
        <f>'Identif y Analisis'!D50</f>
        <v>Evasión (No efectuar cruces de información en forma oportuna)</v>
      </c>
      <c r="C51" s="90" t="str">
        <f>'Identif y Analisis'!O49</f>
        <v>ZONA DE RIESGO MODERADO</v>
      </c>
      <c r="D51" s="197" t="s">
        <v>93</v>
      </c>
      <c r="E51" s="202" t="s">
        <v>441</v>
      </c>
      <c r="F51" s="199" t="s">
        <v>26</v>
      </c>
      <c r="G51" s="199" t="s">
        <v>94</v>
      </c>
      <c r="H51" s="199" t="s">
        <v>93</v>
      </c>
      <c r="I51" s="199" t="s">
        <v>93</v>
      </c>
      <c r="J51" s="199" t="s">
        <v>95</v>
      </c>
      <c r="K51" s="199">
        <v>1</v>
      </c>
      <c r="L51" s="91" t="str">
        <f t="shared" si="7"/>
        <v>BAJA</v>
      </c>
      <c r="M51" s="199">
        <v>5</v>
      </c>
      <c r="N51" s="91" t="str">
        <f t="shared" si="6"/>
        <v>LEVE</v>
      </c>
      <c r="O51" s="91"/>
      <c r="P51" s="213" t="s">
        <v>4</v>
      </c>
      <c r="Q51" s="92" t="str">
        <f t="shared" si="2"/>
        <v>Cambia la evaluación antes de controles</v>
      </c>
      <c r="R51" s="201" t="s">
        <v>10</v>
      </c>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row>
    <row r="52" spans="1:66" s="106" customFormat="1" ht="57" customHeight="1">
      <c r="A52" s="233" t="str">
        <f>'Identif y Analisis'!A51</f>
        <v>GESTIÓN JURÍDICA</v>
      </c>
      <c r="B52" s="65" t="str">
        <f>'Identif y Analisis'!D51</f>
        <v>Vencimiento de términos       ( Que no se de respuesta o no se interpongan los recursos oportunamente)</v>
      </c>
      <c r="C52" s="90" t="str">
        <f>'Identif y Analisis'!O50</f>
        <v>ZONA DE RIESGO ACEPTABLE</v>
      </c>
      <c r="D52" s="197" t="s">
        <v>94</v>
      </c>
      <c r="E52" s="198"/>
      <c r="F52" s="199"/>
      <c r="G52" s="199"/>
      <c r="H52" s="199"/>
      <c r="I52" s="199"/>
      <c r="J52" s="199"/>
      <c r="K52" s="199">
        <v>2</v>
      </c>
      <c r="L52" s="91" t="str">
        <f t="shared" si="7"/>
        <v>MEDIA</v>
      </c>
      <c r="M52" s="199">
        <v>10</v>
      </c>
      <c r="N52" s="91" t="str">
        <f t="shared" si="6"/>
        <v>MODERADO</v>
      </c>
      <c r="O52" s="91"/>
      <c r="P52" s="205" t="s">
        <v>6</v>
      </c>
      <c r="Q52" s="92" t="str">
        <f t="shared" si="2"/>
        <v>Cambia la evaluación antes de controles</v>
      </c>
      <c r="R52" s="201" t="s">
        <v>10</v>
      </c>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row>
    <row r="53" spans="1:66" s="106" customFormat="1" ht="42" customHeight="1">
      <c r="A53" s="349" t="str">
        <f>'Identif y Analisis'!A52</f>
        <v>EVALUACIÓN Y CONTROL</v>
      </c>
      <c r="B53" s="65" t="str">
        <f>'Identif y Analisis'!D52</f>
        <v>Incumplimiento  ( que el programa de auditoría no se haga en su totalidad)</v>
      </c>
      <c r="C53" s="90" t="str">
        <f>'Identif y Analisis'!O51</f>
        <v>ZONA DE RIESGO MODERADO</v>
      </c>
      <c r="D53" s="197" t="s">
        <v>94</v>
      </c>
      <c r="E53" s="198"/>
      <c r="F53" s="199"/>
      <c r="G53" s="199"/>
      <c r="H53" s="199"/>
      <c r="I53" s="199"/>
      <c r="J53" s="199"/>
      <c r="K53" s="199">
        <v>2</v>
      </c>
      <c r="L53" s="91" t="str">
        <f t="shared" si="7"/>
        <v>MEDIA</v>
      </c>
      <c r="M53" s="199">
        <v>20</v>
      </c>
      <c r="N53" s="91" t="str">
        <f t="shared" si="6"/>
        <v>CATASTROFICO</v>
      </c>
      <c r="O53" s="91"/>
      <c r="P53" s="205" t="s">
        <v>6</v>
      </c>
      <c r="Q53" s="92" t="str">
        <f t="shared" si="2"/>
        <v>Se mantiene en la zona de riesgo</v>
      </c>
      <c r="R53" s="201" t="s">
        <v>10</v>
      </c>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row>
    <row r="54" spans="1:66" s="106" customFormat="1" ht="42" customHeight="1">
      <c r="A54" s="349"/>
      <c r="B54" s="65" t="str">
        <f>'Identif y Analisis'!D53</f>
        <v>Inexactitud. Informes basados en hechos no reales</v>
      </c>
      <c r="C54" s="90" t="str">
        <f>'Identif y Analisis'!O52</f>
        <v>ZONA DE RIESGO IMPORTANTE</v>
      </c>
      <c r="D54" s="197" t="s">
        <v>94</v>
      </c>
      <c r="E54" s="198"/>
      <c r="F54" s="199"/>
      <c r="G54" s="199"/>
      <c r="H54" s="199"/>
      <c r="I54" s="199"/>
      <c r="J54" s="199"/>
      <c r="K54" s="199">
        <v>2</v>
      </c>
      <c r="L54" s="91" t="str">
        <f t="shared" si="7"/>
        <v>MEDIA</v>
      </c>
      <c r="M54" s="199">
        <v>20</v>
      </c>
      <c r="N54" s="91" t="str">
        <f t="shared" si="6"/>
        <v>CATASTROFICO</v>
      </c>
      <c r="O54" s="91"/>
      <c r="P54" s="205" t="s">
        <v>6</v>
      </c>
      <c r="Q54" s="92" t="str">
        <f t="shared" si="2"/>
        <v>Cambia la evaluación antes de controles</v>
      </c>
      <c r="R54" s="201" t="s">
        <v>10</v>
      </c>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row>
    <row r="55" spans="1:66" s="106" customFormat="1" ht="42" customHeight="1">
      <c r="A55" s="349"/>
      <c r="B55" s="65" t="str">
        <f>'Identif y Analisis'!D54</f>
        <v>Entrega extemporánea del informe ejecutivo</v>
      </c>
      <c r="C55" s="90" t="str">
        <f>'Identif y Analisis'!O53</f>
        <v>ZONA DE RIESGO IMPORTANTE</v>
      </c>
      <c r="D55" s="197" t="s">
        <v>93</v>
      </c>
      <c r="E55" s="198"/>
      <c r="F55" s="199"/>
      <c r="G55" s="199"/>
      <c r="H55" s="199"/>
      <c r="I55" s="199"/>
      <c r="J55" s="199"/>
      <c r="K55" s="199">
        <v>1</v>
      </c>
      <c r="L55" s="91" t="str">
        <f t="shared" si="7"/>
        <v>BAJA</v>
      </c>
      <c r="M55" s="199">
        <v>5</v>
      </c>
      <c r="N55" s="91" t="str">
        <f t="shared" si="6"/>
        <v>LEVE</v>
      </c>
      <c r="O55" s="91"/>
      <c r="P55" s="213" t="s">
        <v>4</v>
      </c>
      <c r="Q55" s="92" t="str">
        <f t="shared" si="2"/>
        <v>Cambia la evaluación antes de controles</v>
      </c>
      <c r="R55" s="201" t="s">
        <v>82</v>
      </c>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row>
    <row r="56" spans="1:66" s="106" customFormat="1" ht="42" customHeight="1">
      <c r="A56" s="349"/>
      <c r="B56" s="65" t="str">
        <f>'Identif y Analisis'!D55</f>
        <v>No contestación a tiempo de los requerimientos</v>
      </c>
      <c r="C56" s="90" t="str">
        <f>'Identif y Analisis'!O54</f>
        <v>ZONA DE RIESGO ACEPTABLE</v>
      </c>
      <c r="D56" s="197" t="s">
        <v>94</v>
      </c>
      <c r="E56" s="198"/>
      <c r="F56" s="199"/>
      <c r="G56" s="199"/>
      <c r="H56" s="199"/>
      <c r="I56" s="199"/>
      <c r="J56" s="199"/>
      <c r="K56" s="199">
        <v>2</v>
      </c>
      <c r="L56" s="91" t="str">
        <f t="shared" si="7"/>
        <v>MEDIA</v>
      </c>
      <c r="M56" s="199">
        <v>5</v>
      </c>
      <c r="N56" s="91" t="str">
        <f t="shared" si="6"/>
        <v>LEVE</v>
      </c>
      <c r="O56" s="91"/>
      <c r="P56" s="205" t="s">
        <v>6</v>
      </c>
      <c r="Q56" s="92" t="str">
        <f aca="true" t="shared" si="8" ref="Q56:Q69">IF(P56=C56,"Se mantiene en la zona de riesgo",IF(AND(P56="*",C56="·"),"·","Cambia la evaluación antes de controles"))</f>
        <v>Cambia la evaluación antes de controles</v>
      </c>
      <c r="R56" s="201" t="s">
        <v>9</v>
      </c>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row>
    <row r="57" spans="1:66" s="106" customFormat="1" ht="42" customHeight="1">
      <c r="A57" s="349" t="str">
        <f>'Identif y Analisis'!A56</f>
        <v>GESTIÓN DOCUMENTAL</v>
      </c>
      <c r="B57" s="65" t="str">
        <f>'Identif y Analisis'!D56</f>
        <v>Ausencia de funcionario </v>
      </c>
      <c r="C57" s="90" t="str">
        <f>'Identif y Analisis'!O55</f>
        <v>ZONA DE RIESGO MODERADO</v>
      </c>
      <c r="D57" s="197" t="s">
        <v>94</v>
      </c>
      <c r="E57" s="198"/>
      <c r="F57" s="199"/>
      <c r="G57" s="199"/>
      <c r="H57" s="199"/>
      <c r="I57" s="199"/>
      <c r="J57" s="199"/>
      <c r="K57" s="199">
        <v>3</v>
      </c>
      <c r="L57" s="91" t="str">
        <f t="shared" si="7"/>
        <v>ALTA</v>
      </c>
      <c r="M57" s="199">
        <v>20</v>
      </c>
      <c r="N57" s="91" t="str">
        <f t="shared" si="6"/>
        <v>CATASTROFICO</v>
      </c>
      <c r="O57" s="91"/>
      <c r="P57" s="212" t="s">
        <v>8</v>
      </c>
      <c r="Q57" s="92" t="str">
        <f t="shared" si="8"/>
        <v>Cambia la evaluación antes de controles</v>
      </c>
      <c r="R57" s="201" t="s">
        <v>10</v>
      </c>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row>
    <row r="58" spans="1:66" s="106" customFormat="1" ht="42" customHeight="1">
      <c r="A58" s="349"/>
      <c r="B58" s="65" t="str">
        <f>'Identif y Analisis'!D57</f>
        <v>Deterioro.</v>
      </c>
      <c r="C58" s="90" t="str">
        <f>'Identif y Analisis'!O56</f>
        <v>ZONA DE RIESGO INACEPTABLE</v>
      </c>
      <c r="D58" s="197" t="s">
        <v>94</v>
      </c>
      <c r="E58" s="198"/>
      <c r="F58" s="199"/>
      <c r="G58" s="199"/>
      <c r="H58" s="199"/>
      <c r="I58" s="199"/>
      <c r="J58" s="199"/>
      <c r="K58" s="199">
        <v>3</v>
      </c>
      <c r="L58" s="91" t="str">
        <f t="shared" si="7"/>
        <v>ALTA</v>
      </c>
      <c r="M58" s="199">
        <v>20</v>
      </c>
      <c r="N58" s="91" t="str">
        <f t="shared" si="6"/>
        <v>CATASTROFICO</v>
      </c>
      <c r="O58" s="91"/>
      <c r="P58" s="212" t="s">
        <v>8</v>
      </c>
      <c r="Q58" s="92" t="str">
        <f t="shared" si="8"/>
        <v>Se mantiene en la zona de riesgo</v>
      </c>
      <c r="R58" s="201" t="s">
        <v>10</v>
      </c>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row>
    <row r="59" spans="1:66" s="106" customFormat="1" ht="42" customHeight="1">
      <c r="A59" s="349"/>
      <c r="B59" s="65" t="str">
        <f>'Identif y Analisis'!D58</f>
        <v>Demora</v>
      </c>
      <c r="C59" s="90" t="str">
        <f>'Identif y Analisis'!O57</f>
        <v>ZONA DE RIESGO INACEPTABLE</v>
      </c>
      <c r="D59" s="197" t="s">
        <v>94</v>
      </c>
      <c r="E59" s="198"/>
      <c r="F59" s="199"/>
      <c r="G59" s="199"/>
      <c r="H59" s="199"/>
      <c r="I59" s="199"/>
      <c r="J59" s="199"/>
      <c r="K59" s="199">
        <v>2</v>
      </c>
      <c r="L59" s="91" t="str">
        <f t="shared" si="7"/>
        <v>MEDIA</v>
      </c>
      <c r="M59" s="199">
        <v>10</v>
      </c>
      <c r="N59" s="91" t="str">
        <f t="shared" si="6"/>
        <v>MODERADO</v>
      </c>
      <c r="O59" s="91"/>
      <c r="P59" s="205" t="s">
        <v>6</v>
      </c>
      <c r="Q59" s="92" t="str">
        <f t="shared" si="8"/>
        <v>Cambia la evaluación antes de controles</v>
      </c>
      <c r="R59" s="201" t="s">
        <v>82</v>
      </c>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row>
    <row r="60" spans="1:66" s="106" customFormat="1" ht="42" customHeight="1">
      <c r="A60" s="349"/>
      <c r="B60" s="65" t="str">
        <f>'Identif y Analisis'!D59</f>
        <v>Cortos circuitos</v>
      </c>
      <c r="C60" s="90" t="str">
        <f>'Identif y Analisis'!O58</f>
        <v>ZONA DE RIESGO IMPORTANTE</v>
      </c>
      <c r="D60" s="197" t="s">
        <v>94</v>
      </c>
      <c r="E60" s="198"/>
      <c r="F60" s="199"/>
      <c r="G60" s="199"/>
      <c r="H60" s="199"/>
      <c r="I60" s="199"/>
      <c r="J60" s="199"/>
      <c r="K60" s="199">
        <v>2</v>
      </c>
      <c r="L60" s="91" t="str">
        <f t="shared" si="7"/>
        <v>MEDIA</v>
      </c>
      <c r="M60" s="199">
        <v>20</v>
      </c>
      <c r="N60" s="91" t="str">
        <f t="shared" si="6"/>
        <v>CATASTROFICO</v>
      </c>
      <c r="O60" s="91"/>
      <c r="P60" s="205" t="s">
        <v>6</v>
      </c>
      <c r="Q60" s="92" t="str">
        <f t="shared" si="8"/>
        <v>Cambia la evaluación antes de controles</v>
      </c>
      <c r="R60" s="201" t="s">
        <v>82</v>
      </c>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row>
    <row r="61" spans="1:66" s="106" customFormat="1" ht="42" customHeight="1">
      <c r="A61" s="349" t="str">
        <f>'Identif y Analisis'!A60</f>
        <v>PROTECCIÓN A INFANCIA Y ADOLESCENCIA</v>
      </c>
      <c r="B61" s="65" t="str">
        <f>'Identif y Analisis'!D60</f>
        <v>Situacion de desacuerdo u oposicion constante entre personas</v>
      </c>
      <c r="C61" s="90" t="str">
        <f>'Identif y Analisis'!O59</f>
        <v>ZONA DE RIESGO IMPORTANTE</v>
      </c>
      <c r="D61" s="197" t="s">
        <v>94</v>
      </c>
      <c r="E61" s="198"/>
      <c r="F61" s="199"/>
      <c r="G61" s="199"/>
      <c r="H61" s="199"/>
      <c r="I61" s="199"/>
      <c r="J61" s="199"/>
      <c r="K61" s="199">
        <v>1</v>
      </c>
      <c r="L61" s="91" t="str">
        <f t="shared" si="7"/>
        <v>BAJA</v>
      </c>
      <c r="M61" s="199">
        <v>5</v>
      </c>
      <c r="N61" s="91" t="str">
        <f>IF(M61=5,"LEVE",IF(M61=10,"MODERADO",IF(M61=20,"CATASTROFICO","")))</f>
        <v>LEVE</v>
      </c>
      <c r="O61" s="91"/>
      <c r="P61" s="213" t="s">
        <v>4</v>
      </c>
      <c r="Q61" s="92" t="str">
        <f t="shared" si="8"/>
        <v>Cambia la evaluación antes de controles</v>
      </c>
      <c r="R61" s="201" t="s">
        <v>82</v>
      </c>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row>
    <row r="62" spans="1:66" s="106" customFormat="1" ht="52.5" customHeight="1">
      <c r="A62" s="349"/>
      <c r="B62" s="65" t="str">
        <f>'Identif y Analisis'!D61</f>
        <v>Falta de seguridad, hace referencia a aquello que esta expuesto al peligro, daño o riesgo</v>
      </c>
      <c r="C62" s="90" t="str">
        <f>'Identif y Analisis'!O60</f>
        <v>ZONA DE RIESGO ACEPTABLE</v>
      </c>
      <c r="D62" s="197" t="s">
        <v>94</v>
      </c>
      <c r="E62" s="198"/>
      <c r="F62" s="199"/>
      <c r="G62" s="199"/>
      <c r="H62" s="199"/>
      <c r="I62" s="199"/>
      <c r="J62" s="199"/>
      <c r="K62" s="199">
        <v>2</v>
      </c>
      <c r="L62" s="91" t="str">
        <f t="shared" si="7"/>
        <v>MEDIA</v>
      </c>
      <c r="M62" s="199">
        <v>10</v>
      </c>
      <c r="N62" s="91" t="str">
        <f>IF(M62=5,"LEVE",IF(M62=10,"MODERADO",IF(M62=20,"CATASTROFICO","")))</f>
        <v>MODERADO</v>
      </c>
      <c r="O62" s="91"/>
      <c r="P62" s="205" t="s">
        <v>6</v>
      </c>
      <c r="Q62" s="92" t="str">
        <f t="shared" si="8"/>
        <v>Cambia la evaluación antes de controles</v>
      </c>
      <c r="R62" s="201" t="s">
        <v>82</v>
      </c>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row>
    <row r="63" spans="1:66" s="106" customFormat="1" ht="92.25" customHeight="1">
      <c r="A63" s="349"/>
      <c r="B63" s="65" t="str">
        <f>'Identif y Analisis'!D62</f>
        <v>El espacio fisico donde se encuentra ubicada la comisaria de familia  no es el apropiado, la instalación es estrecha no garantiza privacidad.</v>
      </c>
      <c r="C63" s="90" t="str">
        <f>'Identif y Analisis'!O61</f>
        <v>ZONA DE RIESGO IMPORTANTE</v>
      </c>
      <c r="D63" s="197" t="s">
        <v>94</v>
      </c>
      <c r="E63" s="198"/>
      <c r="F63" s="199"/>
      <c r="G63" s="199"/>
      <c r="H63" s="199"/>
      <c r="I63" s="199"/>
      <c r="J63" s="199"/>
      <c r="K63" s="199">
        <v>2</v>
      </c>
      <c r="L63" s="91" t="str">
        <f t="shared" si="7"/>
        <v>MEDIA</v>
      </c>
      <c r="M63" s="199">
        <v>10</v>
      </c>
      <c r="N63" s="91" t="str">
        <f>IF(M63=5,"LEVE",IF(M63=10,"MODERADO",IF(M63=20,"CATASTROFICO","")))</f>
        <v>MODERADO</v>
      </c>
      <c r="O63" s="91"/>
      <c r="P63" s="205" t="s">
        <v>6</v>
      </c>
      <c r="Q63" s="92" t="str">
        <f t="shared" si="8"/>
        <v>Cambia la evaluación antes de controles</v>
      </c>
      <c r="R63" s="201" t="s">
        <v>82</v>
      </c>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row>
    <row r="64" spans="1:66" s="106" customFormat="1" ht="42" customHeight="1">
      <c r="A64" s="349" t="str">
        <f>'Identif y Analisis'!A63</f>
        <v>CONTROL Y MANTENIMIENTO DEL ORDEN PÚBLICO</v>
      </c>
      <c r="B64" s="65" t="str">
        <f>'Identif y Analisis'!D63</f>
        <v>Situación de desacuerdo u oposición constante entre personas.</v>
      </c>
      <c r="C64" s="90" t="str">
        <f>'Identif y Analisis'!O62</f>
        <v>ZONA DE RIESGO IMPORTANTE</v>
      </c>
      <c r="D64" s="197" t="s">
        <v>94</v>
      </c>
      <c r="E64" s="198"/>
      <c r="F64" s="199"/>
      <c r="G64" s="199"/>
      <c r="H64" s="199"/>
      <c r="I64" s="199"/>
      <c r="J64" s="199"/>
      <c r="K64" s="199">
        <v>2</v>
      </c>
      <c r="L64" s="91" t="str">
        <f t="shared" si="7"/>
        <v>MEDIA</v>
      </c>
      <c r="M64" s="199">
        <v>5</v>
      </c>
      <c r="N64" s="91" t="str">
        <f>IF(M64=5,"LEVE",IF(M64=10,"MODERADO",IF(M64=20,"CATASTROFICO","")))</f>
        <v>LEVE</v>
      </c>
      <c r="O64" s="91"/>
      <c r="P64" s="205" t="s">
        <v>6</v>
      </c>
      <c r="Q64" s="92" t="str">
        <f t="shared" si="8"/>
        <v>Cambia la evaluación antes de controles</v>
      </c>
      <c r="R64" s="201" t="s">
        <v>82</v>
      </c>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row>
    <row r="65" spans="1:66" s="106" customFormat="1" ht="42" customHeight="1">
      <c r="A65" s="349"/>
      <c r="B65" s="65" t="str">
        <f>'Identif y Analisis'!D64</f>
        <v>Presentar datos o estimaciones equivocadas, incompletas o desfiguradas</v>
      </c>
      <c r="C65" s="90" t="str">
        <f>'Identif y Analisis'!O63</f>
        <v>ZONA DE RIESGO IMPORTANTE</v>
      </c>
      <c r="D65" s="197" t="s">
        <v>94</v>
      </c>
      <c r="E65" s="198"/>
      <c r="F65" s="199"/>
      <c r="G65" s="199"/>
      <c r="H65" s="199"/>
      <c r="I65" s="199"/>
      <c r="J65" s="199"/>
      <c r="K65" s="199">
        <v>2</v>
      </c>
      <c r="L65" s="91" t="str">
        <f t="shared" si="7"/>
        <v>MEDIA</v>
      </c>
      <c r="M65" s="199">
        <v>10</v>
      </c>
      <c r="N65" s="91" t="str">
        <f>IF(M65=5,"LEVE",IF(M65=10,"MODERADO",IF(M65=20,"CATASTROFICO","")))</f>
        <v>MODERADO</v>
      </c>
      <c r="O65" s="91"/>
      <c r="P65" s="205" t="s">
        <v>6</v>
      </c>
      <c r="Q65" s="92" t="str">
        <f t="shared" si="8"/>
        <v>Cambia la evaluación antes de controles</v>
      </c>
      <c r="R65" s="201" t="s">
        <v>82</v>
      </c>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row>
    <row r="66" spans="1:66" s="106" customFormat="1" ht="42" customHeight="1">
      <c r="A66" s="349"/>
      <c r="B66" s="65" t="str">
        <f>'Identif y Analisis'!D65</f>
        <v>Ocupar fraudulentamente el lugar de otro (perdida de documentos)</v>
      </c>
      <c r="C66" s="90" t="str">
        <f>'Identif y Analisis'!O64</f>
        <v>ZONA DE RIESGO IMPORTANTE</v>
      </c>
      <c r="D66" s="197" t="s">
        <v>94</v>
      </c>
      <c r="E66" s="198"/>
      <c r="F66" s="199"/>
      <c r="G66" s="199"/>
      <c r="H66" s="199"/>
      <c r="I66" s="199"/>
      <c r="J66" s="199"/>
      <c r="K66" s="199">
        <v>1</v>
      </c>
      <c r="L66" s="91" t="str">
        <f t="shared" si="7"/>
        <v>BAJA</v>
      </c>
      <c r="M66" s="199">
        <v>5</v>
      </c>
      <c r="N66" s="91" t="str">
        <f aca="true" t="shared" si="9" ref="N66:N72">IF(M66=5,"LEVE",IF(M66=10,"MODERADO",IF(M66=20,"CATASTROFICO","")))</f>
        <v>LEVE</v>
      </c>
      <c r="O66" s="91"/>
      <c r="P66" s="213" t="s">
        <v>4</v>
      </c>
      <c r="Q66" s="92" t="str">
        <f t="shared" si="8"/>
        <v>Cambia la evaluación antes de controles</v>
      </c>
      <c r="R66" s="201" t="s">
        <v>82</v>
      </c>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row>
    <row r="67" spans="1:66" s="106" customFormat="1" ht="42" customHeight="1">
      <c r="A67" s="349" t="str">
        <f>'Identif y Analisis'!A66</f>
        <v>DESARROLLO COMUNITARIO</v>
      </c>
      <c r="B67" s="65" t="str">
        <f>'Identif y Analisis'!D66</f>
        <v>Tardanza en el cumplimiento de algo</v>
      </c>
      <c r="C67" s="90" t="str">
        <f>'Identif y Analisis'!O65</f>
        <v>ZONA DE RIESGO ACEPTABLE</v>
      </c>
      <c r="D67" s="197" t="s">
        <v>94</v>
      </c>
      <c r="E67" s="198"/>
      <c r="F67" s="199"/>
      <c r="G67" s="199"/>
      <c r="H67" s="199"/>
      <c r="I67" s="199"/>
      <c r="J67" s="199"/>
      <c r="K67" s="199">
        <v>3</v>
      </c>
      <c r="L67" s="91" t="str">
        <f>IF(K67=1,"BAJA",IF(K67=2,"MEDIA",IF(K67=3,"ALTA","")))</f>
        <v>ALTA</v>
      </c>
      <c r="M67" s="199">
        <v>5</v>
      </c>
      <c r="N67" s="91" t="str">
        <f t="shared" si="9"/>
        <v>LEVE</v>
      </c>
      <c r="O67" s="91"/>
      <c r="P67" s="205" t="s">
        <v>6</v>
      </c>
      <c r="Q67" s="92" t="str">
        <f t="shared" si="8"/>
        <v>Cambia la evaluación antes de controles</v>
      </c>
      <c r="R67" s="201" t="s">
        <v>82</v>
      </c>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row>
    <row r="68" spans="1:66" s="106" customFormat="1" ht="42" customHeight="1">
      <c r="A68" s="349"/>
      <c r="B68" s="65" t="str">
        <f>'Identif y Analisis'!D67</f>
        <v>Incumplimiento</v>
      </c>
      <c r="C68" s="90" t="str">
        <f>'Identif y Analisis'!O66</f>
        <v>ZONA DE RIESGO IMPORTANTE</v>
      </c>
      <c r="D68" s="197" t="s">
        <v>94</v>
      </c>
      <c r="E68" s="198"/>
      <c r="F68" s="199"/>
      <c r="G68" s="199"/>
      <c r="H68" s="199"/>
      <c r="I68" s="199"/>
      <c r="J68" s="199"/>
      <c r="K68" s="199">
        <v>2</v>
      </c>
      <c r="L68" s="91" t="str">
        <f>IF(K68=1,"BAJA",IF(K68=2,"MEDIA",IF(K68=3,"ALTA","")))</f>
        <v>MEDIA</v>
      </c>
      <c r="M68" s="199">
        <v>5</v>
      </c>
      <c r="N68" s="91" t="str">
        <f t="shared" si="9"/>
        <v>LEVE</v>
      </c>
      <c r="O68" s="91"/>
      <c r="P68" s="205" t="s">
        <v>6</v>
      </c>
      <c r="Q68" s="92" t="str">
        <f t="shared" si="8"/>
        <v>Cambia la evaluación antes de controles</v>
      </c>
      <c r="R68" s="201" t="s">
        <v>82</v>
      </c>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row>
    <row r="69" spans="1:66" s="106" customFormat="1" ht="42" customHeight="1">
      <c r="A69" s="349"/>
      <c r="B69" s="65" t="str">
        <f>'Identif y Analisis'!D68</f>
        <v>Insuficiencia de recursos para la ejecución de los planes y proyectos</v>
      </c>
      <c r="C69" s="90" t="str">
        <f>'Identif y Analisis'!O67</f>
        <v>ZONA DE RIESGO IMPORTANTE</v>
      </c>
      <c r="D69" s="197"/>
      <c r="E69" s="198"/>
      <c r="F69" s="199"/>
      <c r="G69" s="199"/>
      <c r="H69" s="199"/>
      <c r="I69" s="199"/>
      <c r="J69" s="199"/>
      <c r="K69" s="199">
        <v>3</v>
      </c>
      <c r="L69" s="91" t="str">
        <f>IF(K69=1,"BAJA",IF(K69=2,"MEDIA",IF(K69=3,"ALTA","")))</f>
        <v>ALTA</v>
      </c>
      <c r="M69" s="199">
        <v>5</v>
      </c>
      <c r="N69" s="91" t="str">
        <f t="shared" si="9"/>
        <v>LEVE</v>
      </c>
      <c r="O69" s="91"/>
      <c r="P69" s="205" t="s">
        <v>6</v>
      </c>
      <c r="Q69" s="92" t="str">
        <f t="shared" si="8"/>
        <v>Cambia la evaluación antes de controles</v>
      </c>
      <c r="R69" s="201" t="s">
        <v>82</v>
      </c>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row>
    <row r="70" spans="1:66" s="106" customFormat="1" ht="42" customHeight="1">
      <c r="A70" s="349" t="str">
        <f>'Identif y Analisis'!A69</f>
        <v>ADMINISTRACIÓN DE BIENES Y SERVICIOS</v>
      </c>
      <c r="B70" s="65" t="str">
        <f>'Identif y Analisis'!D69</f>
        <v>Inconsistencia / fallas de redacción en la elaboración del contrato</v>
      </c>
      <c r="C70" s="90" t="str">
        <f>'Identif y Analisis'!O68</f>
        <v>ZONA DE RIESGO IMPORTANTE</v>
      </c>
      <c r="D70" s="197" t="s">
        <v>93</v>
      </c>
      <c r="E70" s="202" t="s">
        <v>443</v>
      </c>
      <c r="F70" s="199" t="s">
        <v>26</v>
      </c>
      <c r="G70" s="199" t="s">
        <v>94</v>
      </c>
      <c r="H70" s="199" t="s">
        <v>93</v>
      </c>
      <c r="I70" s="199" t="s">
        <v>93</v>
      </c>
      <c r="J70" s="199" t="s">
        <v>100</v>
      </c>
      <c r="K70" s="199">
        <v>2</v>
      </c>
      <c r="L70" s="91" t="str">
        <f>IF(K70=1,"BAJA",IF(K70=2,"MEDIA",IF(K70=3,"ALTA","")))</f>
        <v>MEDIA</v>
      </c>
      <c r="M70" s="199">
        <v>5</v>
      </c>
      <c r="N70" s="91" t="str">
        <f t="shared" si="9"/>
        <v>LEVE</v>
      </c>
      <c r="O70" s="91"/>
      <c r="P70" s="205" t="s">
        <v>6</v>
      </c>
      <c r="Q70" s="92" t="str">
        <f>IF(P70=C70,"Se mantiene en la zona de riesgo",IF(AND(P70="*",C70="·"),"·","Cambia la evaluación antes de controles"))</f>
        <v>Cambia la evaluación antes de controles</v>
      </c>
      <c r="R70" s="201" t="s">
        <v>82</v>
      </c>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row>
    <row r="71" spans="1:66" s="106" customFormat="1" ht="42" customHeight="1">
      <c r="A71" s="349"/>
      <c r="B71" s="65" t="str">
        <f>'Identif y Analisis'!D70</f>
        <v>Fallas en alguna etapa del proceso de contratación</v>
      </c>
      <c r="C71" s="90" t="str">
        <f>'Identif y Analisis'!O69</f>
        <v>ZONA DE RIESGO IMPORTANTE</v>
      </c>
      <c r="D71" s="197" t="s">
        <v>93</v>
      </c>
      <c r="E71" s="202" t="s">
        <v>443</v>
      </c>
      <c r="F71" s="199" t="s">
        <v>26</v>
      </c>
      <c r="G71" s="199" t="s">
        <v>94</v>
      </c>
      <c r="H71" s="199" t="s">
        <v>93</v>
      </c>
      <c r="I71" s="199" t="s">
        <v>93</v>
      </c>
      <c r="J71" s="199" t="s">
        <v>100</v>
      </c>
      <c r="K71" s="199">
        <v>2</v>
      </c>
      <c r="L71" s="91" t="str">
        <f>IF(K71=1,"BAJA",IF(K71=2,"MEDIA",IF(K71=3,"ALTA","")))</f>
        <v>MEDIA</v>
      </c>
      <c r="M71" s="199">
        <v>10</v>
      </c>
      <c r="N71" s="91" t="str">
        <f t="shared" si="9"/>
        <v>MODERADO</v>
      </c>
      <c r="O71" s="91"/>
      <c r="P71" s="205" t="s">
        <v>6</v>
      </c>
      <c r="Q71" s="92" t="str">
        <f>IF(P71=C71,"Se mantiene en la zona de riesgo",IF(AND(P71="*",C71="·"),"·","Cambia la evaluación antes de controles"))</f>
        <v>Cambia la evaluación antes de controles</v>
      </c>
      <c r="R71" s="201" t="s">
        <v>82</v>
      </c>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row>
    <row r="72" spans="1:66" s="106" customFormat="1" ht="66" customHeight="1">
      <c r="A72" s="349"/>
      <c r="B72" s="65" t="str">
        <f>'Identif y Analisis'!D71</f>
        <v>Presentación de informes de interventoría no ajustados a la realidad en la ejecución del contrato</v>
      </c>
      <c r="C72" s="90" t="str">
        <f>'Identif y Analisis'!O70</f>
        <v>ZONA DE RIESGO IMPORTANTE</v>
      </c>
      <c r="D72" s="197" t="s">
        <v>94</v>
      </c>
      <c r="E72" s="198"/>
      <c r="F72" s="199"/>
      <c r="G72" s="199"/>
      <c r="H72" s="199"/>
      <c r="I72" s="199"/>
      <c r="J72" s="199"/>
      <c r="K72" s="199">
        <v>2</v>
      </c>
      <c r="L72" s="91" t="str">
        <f>IF(K72=1,"BAJA",IF(K72=2,"MEDIA",IF(K72=3,"ALTA","")))</f>
        <v>MEDIA</v>
      </c>
      <c r="M72" s="199">
        <v>20</v>
      </c>
      <c r="N72" s="91" t="str">
        <f t="shared" si="9"/>
        <v>CATASTROFICO</v>
      </c>
      <c r="O72" s="91"/>
      <c r="P72" s="205" t="s">
        <v>6</v>
      </c>
      <c r="Q72" s="92" t="str">
        <f>IF(P72=C72,"Se mantiene en la zona de riesgo",IF(AND(P72="*",C72="·"),"·","Cambia la evaluación antes de controles"))</f>
        <v>Cambia la evaluación antes de controles</v>
      </c>
      <c r="R72" s="201" t="s">
        <v>82</v>
      </c>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row>
    <row r="73" spans="1:66" s="106" customFormat="1" ht="20.25" customHeight="1">
      <c r="A73" s="249"/>
      <c r="B73" s="196"/>
      <c r="C73" s="250"/>
      <c r="D73" s="197"/>
      <c r="E73" s="198"/>
      <c r="F73" s="199"/>
      <c r="G73" s="199"/>
      <c r="H73" s="199"/>
      <c r="I73" s="199"/>
      <c r="J73" s="199"/>
      <c r="K73" s="199"/>
      <c r="L73" s="91"/>
      <c r="M73" s="199"/>
      <c r="N73" s="91"/>
      <c r="O73" s="91"/>
      <c r="P73" s="253"/>
      <c r="Q73" s="200"/>
      <c r="R73" s="201"/>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row>
    <row r="74" spans="1:66" s="106" customFormat="1" ht="21.75" customHeight="1">
      <c r="A74" s="249"/>
      <c r="B74" s="196"/>
      <c r="C74" s="250"/>
      <c r="D74" s="197"/>
      <c r="E74" s="198"/>
      <c r="F74" s="199"/>
      <c r="G74" s="199"/>
      <c r="H74" s="199"/>
      <c r="I74" s="199"/>
      <c r="J74" s="199"/>
      <c r="K74" s="199"/>
      <c r="L74" s="91"/>
      <c r="M74" s="199"/>
      <c r="N74" s="91"/>
      <c r="O74" s="91"/>
      <c r="P74" s="253"/>
      <c r="Q74" s="200"/>
      <c r="R74" s="201"/>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row>
    <row r="75" spans="1:66" s="106" customFormat="1" ht="18" customHeight="1">
      <c r="A75" s="249"/>
      <c r="B75" s="196"/>
      <c r="C75" s="250"/>
      <c r="D75" s="197"/>
      <c r="E75" s="198"/>
      <c r="F75" s="199"/>
      <c r="G75" s="199"/>
      <c r="H75" s="199"/>
      <c r="I75" s="199"/>
      <c r="J75" s="199"/>
      <c r="K75" s="199"/>
      <c r="L75" s="91"/>
      <c r="M75" s="199"/>
      <c r="N75" s="91"/>
      <c r="O75" s="91"/>
      <c r="P75" s="253"/>
      <c r="Q75" s="200"/>
      <c r="R75" s="201"/>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row>
    <row r="76" spans="1:66" s="106" customFormat="1" ht="14.25" customHeight="1">
      <c r="A76" s="249"/>
      <c r="B76" s="196"/>
      <c r="C76" s="250"/>
      <c r="D76" s="197"/>
      <c r="E76" s="198"/>
      <c r="F76" s="199"/>
      <c r="G76" s="199"/>
      <c r="H76" s="199"/>
      <c r="I76" s="199"/>
      <c r="J76" s="199"/>
      <c r="K76" s="199"/>
      <c r="L76" s="91"/>
      <c r="M76" s="199"/>
      <c r="N76" s="91"/>
      <c r="O76" s="91"/>
      <c r="P76" s="253"/>
      <c r="Q76" s="200"/>
      <c r="R76" s="201"/>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row>
    <row r="77" spans="1:66" s="106" customFormat="1" ht="13.5" customHeight="1">
      <c r="A77" s="194"/>
      <c r="B77" s="196"/>
      <c r="C77" s="250"/>
      <c r="D77" s="197"/>
      <c r="E77" s="198"/>
      <c r="F77" s="199"/>
      <c r="G77" s="199"/>
      <c r="H77" s="199"/>
      <c r="I77" s="199"/>
      <c r="J77" s="199"/>
      <c r="K77" s="199"/>
      <c r="L77" s="91"/>
      <c r="M77" s="199"/>
      <c r="N77" s="91"/>
      <c r="O77" s="91"/>
      <c r="P77" s="250"/>
      <c r="Q77" s="200"/>
      <c r="R77" s="201"/>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row>
    <row r="78" spans="1:66" s="106" customFormat="1" ht="24" customHeight="1" thickBot="1">
      <c r="A78" s="195"/>
      <c r="B78" s="67">
        <f>'Identif y Analisis'!D76</f>
        <v>0</v>
      </c>
      <c r="C78" s="251" t="str">
        <f>'Identif y Analisis'!O76</f>
        <v>·</v>
      </c>
      <c r="D78" s="87"/>
      <c r="E78" s="88"/>
      <c r="F78" s="110"/>
      <c r="G78" s="110"/>
      <c r="H78" s="110"/>
      <c r="I78" s="110"/>
      <c r="J78" s="110"/>
      <c r="K78" s="110"/>
      <c r="L78" s="91">
        <f t="shared" si="5"/>
      </c>
      <c r="M78" s="110"/>
      <c r="N78" s="91">
        <f t="shared" si="4"/>
      </c>
      <c r="O78" s="91">
        <f>K78*M78</f>
        <v>0</v>
      </c>
      <c r="P78" s="251"/>
      <c r="Q78" s="93" t="str">
        <f t="shared" si="2"/>
        <v>Cambia la evaluación antes de controles</v>
      </c>
      <c r="R78" s="8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row>
    <row r="79" spans="1:66" s="111" customFormat="1" ht="14.25" customHeight="1">
      <c r="A79" s="119" t="s">
        <v>0</v>
      </c>
      <c r="B79" s="352"/>
      <c r="C79" s="352"/>
      <c r="D79" s="352"/>
      <c r="E79" s="352"/>
      <c r="F79" s="352"/>
      <c r="G79" s="122" t="s">
        <v>3</v>
      </c>
      <c r="H79" s="352"/>
      <c r="I79" s="352"/>
      <c r="J79" s="352"/>
      <c r="K79" s="352"/>
      <c r="L79" s="352"/>
      <c r="M79" s="352"/>
      <c r="N79" s="352"/>
      <c r="O79" s="352"/>
      <c r="P79" s="352"/>
      <c r="Q79" s="352"/>
      <c r="R79" s="353"/>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row>
    <row r="80" spans="1:66" s="73" customFormat="1" ht="14.25" customHeight="1">
      <c r="A80" s="120" t="s">
        <v>1</v>
      </c>
      <c r="B80" s="350"/>
      <c r="C80" s="350"/>
      <c r="D80" s="350"/>
      <c r="E80" s="350"/>
      <c r="F80" s="350"/>
      <c r="G80" s="123" t="s">
        <v>3</v>
      </c>
      <c r="H80" s="350"/>
      <c r="I80" s="350"/>
      <c r="J80" s="350"/>
      <c r="K80" s="350"/>
      <c r="L80" s="350"/>
      <c r="M80" s="350"/>
      <c r="N80" s="350"/>
      <c r="O80" s="350"/>
      <c r="P80" s="350"/>
      <c r="Q80" s="350"/>
      <c r="R80" s="355"/>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row>
    <row r="81" spans="1:66" s="73" customFormat="1" ht="14.25" customHeight="1" thickBot="1">
      <c r="A81" s="121" t="s">
        <v>2</v>
      </c>
      <c r="B81" s="351"/>
      <c r="C81" s="351"/>
      <c r="D81" s="351"/>
      <c r="E81" s="351"/>
      <c r="F81" s="351"/>
      <c r="G81" s="124" t="s">
        <v>3</v>
      </c>
      <c r="H81" s="351"/>
      <c r="I81" s="351"/>
      <c r="J81" s="351"/>
      <c r="K81" s="351"/>
      <c r="L81" s="351"/>
      <c r="M81" s="351"/>
      <c r="N81" s="351"/>
      <c r="O81" s="351"/>
      <c r="P81" s="351"/>
      <c r="Q81" s="351"/>
      <c r="R81" s="354"/>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row>
    <row r="82" spans="1:18" s="159" customFormat="1" ht="12.75">
      <c r="A82" s="158"/>
      <c r="B82" s="158"/>
      <c r="C82" s="158"/>
      <c r="D82" s="158"/>
      <c r="E82" s="158"/>
      <c r="F82" s="158"/>
      <c r="G82" s="158"/>
      <c r="H82" s="158"/>
      <c r="I82" s="158"/>
      <c r="J82" s="158"/>
      <c r="K82" s="158"/>
      <c r="L82" s="158"/>
      <c r="M82" s="158"/>
      <c r="N82" s="158"/>
      <c r="O82" s="158"/>
      <c r="P82" s="158"/>
      <c r="Q82" s="158"/>
      <c r="R82" s="158"/>
    </row>
    <row r="83" spans="1:18" s="159" customFormat="1" ht="12.75">
      <c r="A83" s="158"/>
      <c r="B83" s="158"/>
      <c r="C83" s="158"/>
      <c r="D83" s="158"/>
      <c r="E83" s="158"/>
      <c r="F83" s="158"/>
      <c r="G83" s="158"/>
      <c r="H83" s="158"/>
      <c r="I83" s="158"/>
      <c r="J83" s="158"/>
      <c r="K83" s="158"/>
      <c r="L83" s="158"/>
      <c r="M83" s="158"/>
      <c r="N83" s="158"/>
      <c r="O83" s="158"/>
      <c r="P83" s="158"/>
      <c r="Q83" s="158"/>
      <c r="R83" s="158"/>
    </row>
    <row r="84" spans="19:74" s="158" customFormat="1" ht="12.75">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row>
    <row r="85" spans="19:74" s="158" customFormat="1" ht="12.75">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row>
    <row r="86" spans="19:74" s="158" customFormat="1" ht="12.75">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row>
    <row r="87" s="158" customFormat="1" ht="12.75"/>
    <row r="88" s="158" customFormat="1" ht="12.75"/>
    <row r="89" s="158" customFormat="1" ht="12.75"/>
    <row r="90" s="158" customFormat="1" ht="12.75"/>
    <row r="91" s="158" customFormat="1" ht="12.75"/>
    <row r="92" s="158" customFormat="1" ht="12.75"/>
    <row r="93" s="158" customFormat="1" ht="12.75"/>
    <row r="94" s="158" customFormat="1" ht="12.75"/>
    <row r="95" s="158" customFormat="1" ht="12.75"/>
    <row r="96" s="158" customFormat="1" ht="12.75"/>
    <row r="97" s="158" customFormat="1" ht="12.75"/>
    <row r="98" s="158" customFormat="1" ht="12.75"/>
    <row r="99" s="158" customFormat="1" ht="12.75"/>
    <row r="100" s="158" customFormat="1" ht="12.75"/>
    <row r="101" s="158" customFormat="1" ht="12.75"/>
    <row r="102" s="158" customFormat="1" ht="12.75"/>
    <row r="103" s="158" customFormat="1" ht="12.75"/>
    <row r="104" s="158" customFormat="1" ht="12.75"/>
    <row r="105" s="158" customFormat="1" ht="12.75"/>
    <row r="106" s="158" customFormat="1" ht="12.75"/>
    <row r="107" s="158" customFormat="1" ht="12.75"/>
    <row r="108" s="158" customFormat="1" ht="12.75"/>
    <row r="109" s="158" customFormat="1" ht="12.75"/>
    <row r="110" s="158" customFormat="1" ht="12.75"/>
    <row r="111" s="158" customFormat="1" ht="12.75"/>
    <row r="112" s="158" customFormat="1" ht="12.75"/>
    <row r="113" s="158" customFormat="1" ht="12.75"/>
    <row r="114" s="158" customFormat="1" ht="12.75"/>
    <row r="115" s="158" customFormat="1" ht="12.75"/>
    <row r="116" s="158" customFormat="1" ht="12.75"/>
    <row r="117" s="158" customFormat="1" ht="12.75"/>
    <row r="118" s="158" customFormat="1" ht="12.75"/>
    <row r="119" s="158" customFormat="1" ht="12.75"/>
    <row r="120" s="158" customFormat="1" ht="12.75"/>
    <row r="121" s="158" customFormat="1" ht="12.75"/>
    <row r="122" s="158" customFormat="1" ht="12.75"/>
    <row r="123" spans="1:16" s="158" customFormat="1" ht="25.5" hidden="1">
      <c r="A123" s="160" t="s">
        <v>26</v>
      </c>
      <c r="B123" s="159"/>
      <c r="C123" s="160" t="s">
        <v>114</v>
      </c>
      <c r="D123" s="160" t="s">
        <v>77</v>
      </c>
      <c r="E123" s="160" t="s">
        <v>10</v>
      </c>
      <c r="F123" s="160" t="s">
        <v>70</v>
      </c>
      <c r="G123" s="159"/>
      <c r="H123" s="159">
        <v>1</v>
      </c>
      <c r="I123" s="160" t="s">
        <v>75</v>
      </c>
      <c r="J123" s="161" t="s">
        <v>96</v>
      </c>
      <c r="K123" s="161">
        <v>1</v>
      </c>
      <c r="L123" s="161">
        <v>5</v>
      </c>
      <c r="M123" s="161">
        <v>5</v>
      </c>
      <c r="N123" s="161" t="s">
        <v>4</v>
      </c>
      <c r="O123" s="161"/>
      <c r="P123" s="161"/>
    </row>
    <row r="124" spans="1:16" s="158" customFormat="1" ht="25.5" hidden="1">
      <c r="A124" s="160" t="s">
        <v>27</v>
      </c>
      <c r="B124" s="161" t="s">
        <v>93</v>
      </c>
      <c r="C124" s="160" t="s">
        <v>115</v>
      </c>
      <c r="D124" s="160" t="s">
        <v>78</v>
      </c>
      <c r="E124" s="160" t="s">
        <v>82</v>
      </c>
      <c r="F124" s="160" t="s">
        <v>67</v>
      </c>
      <c r="G124" s="160">
        <v>3</v>
      </c>
      <c r="H124" s="159">
        <v>2</v>
      </c>
      <c r="I124" s="160" t="s">
        <v>73</v>
      </c>
      <c r="J124" s="161" t="s">
        <v>97</v>
      </c>
      <c r="K124" s="161">
        <v>2</v>
      </c>
      <c r="L124" s="161">
        <v>10</v>
      </c>
      <c r="M124" s="161">
        <v>10</v>
      </c>
      <c r="N124" s="161" t="s">
        <v>5</v>
      </c>
      <c r="O124" s="161"/>
      <c r="P124" s="161"/>
    </row>
    <row r="125" spans="1:16" s="158" customFormat="1" ht="25.5" hidden="1">
      <c r="A125" s="160" t="s">
        <v>28</v>
      </c>
      <c r="B125" s="161" t="s">
        <v>94</v>
      </c>
      <c r="C125" s="160"/>
      <c r="D125" s="160" t="s">
        <v>79</v>
      </c>
      <c r="E125" s="160" t="s">
        <v>83</v>
      </c>
      <c r="F125" s="160" t="s">
        <v>68</v>
      </c>
      <c r="G125" s="160">
        <v>2</v>
      </c>
      <c r="H125" s="159">
        <v>3</v>
      </c>
      <c r="I125" s="160" t="s">
        <v>71</v>
      </c>
      <c r="J125" s="161" t="s">
        <v>98</v>
      </c>
      <c r="K125" s="161">
        <v>3</v>
      </c>
      <c r="L125" s="161">
        <v>20</v>
      </c>
      <c r="M125" s="161">
        <v>15</v>
      </c>
      <c r="N125" s="161" t="s">
        <v>6</v>
      </c>
      <c r="O125" s="161"/>
      <c r="P125" s="161"/>
    </row>
    <row r="126" spans="1:16" s="158" customFormat="1" ht="25.5" hidden="1">
      <c r="A126" s="159"/>
      <c r="B126" s="159"/>
      <c r="C126" s="160"/>
      <c r="D126" s="160" t="s">
        <v>80</v>
      </c>
      <c r="E126" s="160" t="s">
        <v>84</v>
      </c>
      <c r="F126" s="160" t="s">
        <v>69</v>
      </c>
      <c r="G126" s="160">
        <v>1</v>
      </c>
      <c r="H126" s="159">
        <v>4</v>
      </c>
      <c r="I126" s="160" t="s">
        <v>71</v>
      </c>
      <c r="J126" s="161" t="s">
        <v>99</v>
      </c>
      <c r="K126" s="161"/>
      <c r="L126" s="161"/>
      <c r="M126" s="161">
        <v>20</v>
      </c>
      <c r="N126" s="161" t="s">
        <v>6</v>
      </c>
      <c r="O126" s="161"/>
      <c r="P126" s="161"/>
    </row>
    <row r="127" spans="1:16" s="158" customFormat="1" ht="25.5" hidden="1">
      <c r="A127" s="159"/>
      <c r="B127" s="159"/>
      <c r="C127" s="159"/>
      <c r="D127" s="160" t="s">
        <v>81</v>
      </c>
      <c r="E127" s="160" t="s">
        <v>9</v>
      </c>
      <c r="F127" s="159"/>
      <c r="G127" s="160"/>
      <c r="H127" s="159">
        <v>6</v>
      </c>
      <c r="I127" s="160" t="s">
        <v>72</v>
      </c>
      <c r="J127" s="161" t="s">
        <v>95</v>
      </c>
      <c r="K127" s="161"/>
      <c r="L127" s="161"/>
      <c r="M127" s="161">
        <v>30</v>
      </c>
      <c r="N127" s="161" t="s">
        <v>7</v>
      </c>
      <c r="O127" s="161"/>
      <c r="P127" s="161"/>
    </row>
    <row r="128" spans="1:16" s="158" customFormat="1" ht="25.5" hidden="1">
      <c r="A128" s="159"/>
      <c r="B128" s="159"/>
      <c r="C128" s="159"/>
      <c r="D128" s="159"/>
      <c r="E128" s="159"/>
      <c r="F128" s="159"/>
      <c r="G128" s="160"/>
      <c r="H128" s="159">
        <v>9</v>
      </c>
      <c r="I128" s="160" t="s">
        <v>76</v>
      </c>
      <c r="J128" s="161" t="s">
        <v>100</v>
      </c>
      <c r="K128" s="161"/>
      <c r="L128" s="161"/>
      <c r="M128" s="161">
        <v>40</v>
      </c>
      <c r="N128" s="161" t="s">
        <v>7</v>
      </c>
      <c r="O128" s="161"/>
      <c r="P128" s="161"/>
    </row>
    <row r="129" spans="1:16" s="158" customFormat="1" ht="25.5" hidden="1">
      <c r="A129" s="159"/>
      <c r="B129" s="159"/>
      <c r="C129" s="159"/>
      <c r="D129" s="159"/>
      <c r="E129" s="159"/>
      <c r="F129" s="159"/>
      <c r="G129" s="159"/>
      <c r="H129" s="159"/>
      <c r="I129" s="159"/>
      <c r="J129" s="161" t="s">
        <v>101</v>
      </c>
      <c r="K129" s="161"/>
      <c r="L129" s="161"/>
      <c r="M129" s="161">
        <v>60</v>
      </c>
      <c r="N129" s="161" t="s">
        <v>8</v>
      </c>
      <c r="O129" s="161"/>
      <c r="P129" s="161"/>
    </row>
    <row r="130" spans="1:16" s="158" customFormat="1" ht="12.75" hidden="1">
      <c r="A130" s="159"/>
      <c r="B130" s="159"/>
      <c r="C130" s="159"/>
      <c r="D130" s="159"/>
      <c r="E130" s="159"/>
      <c r="F130" s="159"/>
      <c r="G130" s="159"/>
      <c r="H130" s="159"/>
      <c r="I130" s="159"/>
      <c r="J130" s="159"/>
      <c r="K130" s="159"/>
      <c r="L130" s="159"/>
      <c r="M130" s="159">
        <v>0</v>
      </c>
      <c r="N130" s="160" t="s">
        <v>106</v>
      </c>
      <c r="O130" s="159"/>
      <c r="P130" s="159"/>
    </row>
    <row r="131" s="158" customFormat="1" ht="12.75"/>
    <row r="132" s="158" customFormat="1" ht="12.75"/>
    <row r="133" s="158" customFormat="1" ht="12.75"/>
    <row r="134" s="158" customFormat="1" ht="12.75"/>
    <row r="135" s="158" customFormat="1" ht="12.75"/>
    <row r="136" s="158" customFormat="1" ht="12.75"/>
    <row r="137" s="158" customFormat="1" ht="12.75"/>
    <row r="138" s="158" customFormat="1" ht="12.75"/>
    <row r="139" s="158" customFormat="1" ht="12.75"/>
    <row r="140" s="158" customFormat="1" ht="12.75"/>
    <row r="141" s="158" customFormat="1" ht="12.75"/>
    <row r="142" s="158" customFormat="1" ht="12.75"/>
    <row r="143" s="158" customFormat="1" ht="12.75"/>
    <row r="144" s="158" customFormat="1" ht="12.75"/>
    <row r="145" s="158" customFormat="1" ht="12.75"/>
    <row r="146" s="158" customFormat="1" ht="12.75"/>
    <row r="147" s="158" customFormat="1" ht="12.75"/>
    <row r="148" s="158" customFormat="1" ht="12.75"/>
    <row r="149" s="158" customFormat="1" ht="12.75"/>
    <row r="150" s="158" customFormat="1" ht="12.75"/>
    <row r="151" s="158" customFormat="1" ht="12.75"/>
    <row r="152" s="158" customFormat="1" ht="12.75"/>
    <row r="153" s="158" customFormat="1" ht="12.75"/>
    <row r="154" s="158" customFormat="1" ht="12.75"/>
    <row r="155" s="158" customFormat="1" ht="12.75"/>
    <row r="156" s="158" customFormat="1" ht="12.75"/>
    <row r="157" s="158" customFormat="1" ht="12.75"/>
    <row r="158" s="158" customFormat="1" ht="12.75"/>
    <row r="159" s="158" customFormat="1" ht="12.75"/>
    <row r="160" s="158" customFormat="1" ht="12.75"/>
    <row r="161" s="158" customFormat="1" ht="12.75"/>
    <row r="162" s="158" customFormat="1" ht="12.75"/>
    <row r="163" s="158" customFormat="1" ht="12.75"/>
    <row r="164" s="158" customFormat="1" ht="12.75"/>
    <row r="165" s="158" customFormat="1" ht="12.75"/>
    <row r="166" s="158" customFormat="1" ht="12.75"/>
    <row r="167" s="158" customFormat="1" ht="12.75"/>
    <row r="168" s="158" customFormat="1" ht="12.75"/>
    <row r="169" s="158" customFormat="1" ht="12.75"/>
    <row r="170" s="158" customFormat="1" ht="12.75"/>
    <row r="171" s="158" customFormat="1" ht="12.75"/>
    <row r="172" s="158" customFormat="1" ht="12.75"/>
    <row r="173" s="158" customFormat="1" ht="12.75"/>
    <row r="174" s="158" customFormat="1" ht="12.75"/>
    <row r="175" s="158" customFormat="1" ht="12.75"/>
    <row r="176" s="158" customFormat="1" ht="12.75"/>
    <row r="177" s="158" customFormat="1" ht="12.75"/>
    <row r="178" s="158" customFormat="1" ht="12.75"/>
    <row r="179" s="158" customFormat="1" ht="12.75"/>
    <row r="180" s="158" customFormat="1" ht="12.75"/>
    <row r="181" s="158" customFormat="1" ht="12.75"/>
    <row r="182" s="158" customFormat="1" ht="12.75"/>
    <row r="183" s="158" customFormat="1" ht="12.75"/>
    <row r="184" s="158" customFormat="1" ht="12.75"/>
    <row r="185" s="158" customFormat="1" ht="12.75"/>
    <row r="186" s="158" customFormat="1" ht="12.75"/>
    <row r="187" s="158" customFormat="1" ht="12.75"/>
    <row r="188" s="158" customFormat="1" ht="12.75"/>
    <row r="189" s="158" customFormat="1" ht="12.75"/>
    <row r="190" s="158" customFormat="1" ht="12.75"/>
    <row r="191" s="158" customFormat="1" ht="12.75"/>
    <row r="192" s="158" customFormat="1" ht="12.75"/>
    <row r="193" s="158" customFormat="1" ht="12.75"/>
    <row r="194" s="158" customFormat="1" ht="12.75"/>
    <row r="195" s="158" customFormat="1" ht="12.75"/>
    <row r="196" s="158" customFormat="1" ht="12.75"/>
    <row r="197" s="158" customFormat="1" ht="12.75"/>
    <row r="198" s="158" customFormat="1" ht="12.75"/>
    <row r="199" s="158" customFormat="1" ht="12.75"/>
    <row r="200" s="158" customFormat="1" ht="12.75"/>
    <row r="201" s="158" customFormat="1" ht="12.75"/>
    <row r="202" s="158" customFormat="1" ht="12.75"/>
    <row r="203" s="158" customFormat="1" ht="12.75"/>
    <row r="204" s="158" customFormat="1" ht="12.75"/>
    <row r="205" s="158" customFormat="1" ht="12.75"/>
    <row r="206" s="158" customFormat="1" ht="12.75"/>
    <row r="207" s="158" customFormat="1" ht="12.75"/>
    <row r="208" s="158" customFormat="1" ht="12.75"/>
    <row r="209" s="158" customFormat="1" ht="12.75"/>
    <row r="210" s="158" customFormat="1" ht="12.75"/>
    <row r="211" s="158" customFormat="1" ht="12.75"/>
    <row r="212" s="158" customFormat="1" ht="12.75"/>
    <row r="213" s="158" customFormat="1" ht="12.75"/>
    <row r="214" s="158" customFormat="1" ht="12.75"/>
    <row r="215" s="158" customFormat="1" ht="12.75"/>
    <row r="216" s="158" customFormat="1" ht="12.75"/>
    <row r="217" s="158" customFormat="1" ht="12.75"/>
    <row r="218" s="158" customFormat="1" ht="12.75"/>
    <row r="219" s="158" customFormat="1" ht="12.75"/>
    <row r="220" s="158" customFormat="1" ht="12.75"/>
    <row r="221" s="158" customFormat="1" ht="12.75"/>
    <row r="222" s="158" customFormat="1" ht="12.75"/>
    <row r="223" s="158" customFormat="1" ht="12.75"/>
    <row r="224" s="158" customFormat="1" ht="12.75"/>
    <row r="225" s="158" customFormat="1" ht="12.75"/>
    <row r="226" s="158" customFormat="1" ht="12.75"/>
    <row r="227" s="158" customFormat="1" ht="12.75"/>
    <row r="228" s="158" customFormat="1" ht="12.75"/>
    <row r="229" s="158" customFormat="1" ht="12.75"/>
    <row r="230" s="158" customFormat="1" ht="12.75"/>
    <row r="231" s="158" customFormat="1" ht="12.75"/>
    <row r="232" s="158" customFormat="1" ht="12.75"/>
    <row r="233" s="158" customFormat="1" ht="12.75"/>
    <row r="234" s="158" customFormat="1" ht="12.75"/>
    <row r="235" s="158" customFormat="1" ht="12.75"/>
    <row r="236" s="158" customFormat="1" ht="12.75"/>
    <row r="237" s="158" customFormat="1" ht="12.75"/>
    <row r="238" s="158" customFormat="1" ht="12.75"/>
    <row r="239" s="158" customFormat="1" ht="12.75"/>
    <row r="240" s="158" customFormat="1" ht="12.75"/>
    <row r="241" s="158" customFormat="1" ht="12.75"/>
    <row r="242" s="158" customFormat="1" ht="12.75"/>
    <row r="243" s="158" customFormat="1" ht="12.75"/>
    <row r="244" s="158" customFormat="1" ht="12.75"/>
    <row r="245" s="158" customFormat="1" ht="12.75"/>
    <row r="246" s="158" customFormat="1" ht="12.75"/>
    <row r="247" s="158" customFormat="1" ht="12.75"/>
    <row r="248" s="158" customFormat="1" ht="12.75"/>
    <row r="249" s="158" customFormat="1" ht="12.75"/>
    <row r="250" s="158" customFormat="1" ht="12.75"/>
    <row r="251" s="158" customFormat="1" ht="12.75"/>
    <row r="252" s="158" customFormat="1" ht="12.75"/>
    <row r="253" s="158" customFormat="1" ht="12.75"/>
    <row r="254" s="158" customFormat="1" ht="12.75"/>
    <row r="255" s="158" customFormat="1" ht="12.75"/>
    <row r="256" s="158" customFormat="1" ht="12.75"/>
    <row r="257" s="158" customFormat="1" ht="12.75"/>
    <row r="258" s="158" customFormat="1" ht="12.75"/>
    <row r="259" s="158" customFormat="1" ht="12.75"/>
    <row r="260" s="158" customFormat="1" ht="12.75"/>
    <row r="261" s="158" customFormat="1" ht="12.75"/>
    <row r="262" s="158" customFormat="1" ht="12.75"/>
    <row r="263" s="158" customFormat="1" ht="12.75"/>
    <row r="264" s="158" customFormat="1" ht="12.75"/>
    <row r="265" s="158" customFormat="1" ht="12.75"/>
    <row r="266" s="158" customFormat="1" ht="12.75"/>
    <row r="267" s="158" customFormat="1" ht="12.75"/>
    <row r="268" s="158" customFormat="1" ht="12.75"/>
    <row r="269" s="158" customFormat="1" ht="12.75"/>
    <row r="270" s="158" customFormat="1" ht="12.75"/>
    <row r="271" s="158" customFormat="1" ht="12.75"/>
    <row r="272" s="158" customFormat="1" ht="12.75"/>
    <row r="273" s="158" customFormat="1" ht="12.75"/>
    <row r="274" s="158" customFormat="1" ht="12.75"/>
    <row r="275" s="158" customFormat="1" ht="12.75"/>
    <row r="276" s="158" customFormat="1" ht="12.75"/>
    <row r="277" s="158" customFormat="1" ht="12.75"/>
    <row r="278" s="158" customFormat="1" ht="12.75"/>
    <row r="279" s="158" customFormat="1" ht="12.75"/>
    <row r="280" s="158" customFormat="1" ht="12.75"/>
    <row r="281" s="158" customFormat="1" ht="12.75"/>
    <row r="282" s="158" customFormat="1" ht="12.75"/>
    <row r="283" s="158" customFormat="1" ht="12.75"/>
    <row r="284" s="158" customFormat="1" ht="12.75"/>
    <row r="285" s="158" customFormat="1" ht="12.75"/>
    <row r="286" s="158" customFormat="1" ht="12.75"/>
    <row r="287" s="158" customFormat="1" ht="12.75"/>
    <row r="288" s="158" customFormat="1" ht="12.75"/>
    <row r="289" s="158" customFormat="1" ht="12.75"/>
    <row r="290" s="158" customFormat="1" ht="12.75"/>
    <row r="291" s="158" customFormat="1" ht="12.75"/>
    <row r="292" s="158" customFormat="1" ht="12.75"/>
    <row r="293" s="158" customFormat="1" ht="12.75"/>
    <row r="294" s="158" customFormat="1" ht="12.75"/>
    <row r="295" s="158" customFormat="1" ht="12.75"/>
    <row r="296" s="158" customFormat="1" ht="12.75"/>
    <row r="297" s="158" customFormat="1" ht="12.75"/>
    <row r="298" s="158" customFormat="1" ht="12.75"/>
    <row r="299" s="158" customFormat="1" ht="12.75"/>
    <row r="300" s="158" customFormat="1" ht="12.75"/>
    <row r="301" s="158" customFormat="1" ht="12.75"/>
    <row r="302" s="158" customFormat="1" ht="12.75"/>
    <row r="303" s="158" customFormat="1" ht="12.75"/>
    <row r="304" s="158" customFormat="1" ht="12.75"/>
    <row r="305" s="158" customFormat="1" ht="12.75"/>
    <row r="306" s="158" customFormat="1" ht="12.75"/>
    <row r="307" s="158" customFormat="1" ht="12.75"/>
    <row r="308" s="158" customFormat="1" ht="12.75"/>
    <row r="309" s="158" customFormat="1" ht="12.75"/>
    <row r="310" s="158" customFormat="1" ht="12.75"/>
    <row r="311" s="158" customFormat="1" ht="12.75"/>
    <row r="312" s="158" customFormat="1" ht="12.75"/>
    <row r="313" s="158" customFormat="1" ht="12.75"/>
    <row r="314" s="158" customFormat="1" ht="12.75"/>
    <row r="315" s="158" customFormat="1" ht="12.75"/>
    <row r="316" s="158" customFormat="1" ht="12.75"/>
    <row r="317" s="158" customFormat="1" ht="12.75"/>
    <row r="318" s="158" customFormat="1" ht="12.75"/>
    <row r="319" s="158" customFormat="1" ht="12.75"/>
    <row r="320" s="158" customFormat="1" ht="12.75"/>
    <row r="321" s="158" customFormat="1" ht="12.75"/>
  </sheetData>
  <sheetProtection password="F234" sheet="1" objects="1" scenarios="1"/>
  <mergeCells count="36">
    <mergeCell ref="A34:A35"/>
    <mergeCell ref="A8:A11"/>
    <mergeCell ref="A24:A29"/>
    <mergeCell ref="A30:A33"/>
    <mergeCell ref="E2:E3"/>
    <mergeCell ref="A4:A7"/>
    <mergeCell ref="A14:A19"/>
    <mergeCell ref="A20:A23"/>
    <mergeCell ref="A12:A13"/>
    <mergeCell ref="A61:A63"/>
    <mergeCell ref="A64:A66"/>
    <mergeCell ref="A67:A69"/>
    <mergeCell ref="A70:A72"/>
    <mergeCell ref="A1:R1"/>
    <mergeCell ref="A2:A3"/>
    <mergeCell ref="B2:B3"/>
    <mergeCell ref="C2:C3"/>
    <mergeCell ref="H2:H3"/>
    <mergeCell ref="G2:G3"/>
    <mergeCell ref="F2:F3"/>
    <mergeCell ref="I2:I3"/>
    <mergeCell ref="J2:J3"/>
    <mergeCell ref="K2:P2"/>
    <mergeCell ref="Q2:R2"/>
    <mergeCell ref="D2:D3"/>
    <mergeCell ref="B80:F80"/>
    <mergeCell ref="B81:F81"/>
    <mergeCell ref="H79:R79"/>
    <mergeCell ref="H81:R81"/>
    <mergeCell ref="H80:R80"/>
    <mergeCell ref="B79:F79"/>
    <mergeCell ref="A36:A37"/>
    <mergeCell ref="A38:A41"/>
    <mergeCell ref="A43:A51"/>
    <mergeCell ref="A53:A56"/>
    <mergeCell ref="A57:A60"/>
  </mergeCells>
  <conditionalFormatting sqref="C4:C78 P4:P78">
    <cfRule type="cellIs" priority="28" dxfId="2" operator="equal" stopIfTrue="1">
      <formula>"ZONA DE RIESGO IMPORTANTE"</formula>
    </cfRule>
    <cfRule type="cellIs" priority="29" dxfId="1" operator="equal" stopIfTrue="1">
      <formula>"ZONA DE RIESGO MODERADO"</formula>
    </cfRule>
    <cfRule type="cellIs" priority="30" dxfId="0" operator="equal" stopIfTrue="1">
      <formula>"ZONA DE RIESGO TOLERABLE"</formula>
    </cfRule>
  </conditionalFormatting>
  <conditionalFormatting sqref="B4:B78">
    <cfRule type="cellIs" priority="24" dxfId="55" operator="equal" stopIfTrue="1">
      <formula>0</formula>
    </cfRule>
  </conditionalFormatting>
  <conditionalFormatting sqref="Q4:Q78">
    <cfRule type="cellIs" priority="25" dxfId="19" operator="equal" stopIfTrue="1">
      <formula>"Cambia la evaluación antes de controles"</formula>
    </cfRule>
    <cfRule type="cellIs" priority="26" dxfId="18" operator="equal" stopIfTrue="1">
      <formula>"Se mantiene en la zona de riesgo"</formula>
    </cfRule>
  </conditionalFormatting>
  <conditionalFormatting sqref="L4:L78">
    <cfRule type="cellIs" priority="31" dxfId="5" operator="equal" stopIfTrue="1">
      <formula>"alta"</formula>
    </cfRule>
    <cfRule type="cellIs" priority="32" dxfId="2" operator="equal" stopIfTrue="1">
      <formula>"media"</formula>
    </cfRule>
    <cfRule type="cellIs" priority="33" dxfId="3" operator="equal" stopIfTrue="1">
      <formula>"baja"</formula>
    </cfRule>
  </conditionalFormatting>
  <conditionalFormatting sqref="N4:N78">
    <cfRule type="cellIs" priority="34" dxfId="5" operator="equal" stopIfTrue="1">
      <formula>"catastrofico"</formula>
    </cfRule>
    <cfRule type="cellIs" priority="35" dxfId="2" operator="equal" stopIfTrue="1">
      <formula>"moderado"</formula>
    </cfRule>
    <cfRule type="cellIs" priority="36" dxfId="3" operator="equal" stopIfTrue="1">
      <formula>"leve"</formula>
    </cfRule>
  </conditionalFormatting>
  <conditionalFormatting sqref="P35">
    <cfRule type="cellIs" priority="1" dxfId="2" operator="equal" stopIfTrue="1">
      <formula>"ZONA DE RIESGO IMPORTANTE"</formula>
    </cfRule>
    <cfRule type="cellIs" priority="2" dxfId="1" operator="equal" stopIfTrue="1">
      <formula>"ZONA DE RIESGO MODERADO"</formula>
    </cfRule>
    <cfRule type="cellIs" priority="3" dxfId="0" operator="equal" stopIfTrue="1">
      <formula>"ZONA DE RIESGO TOLERABLE"</formula>
    </cfRule>
  </conditionalFormatting>
  <dataValidations count="15">
    <dataValidation type="list" allowBlank="1" showInputMessage="1" showErrorMessage="1" sqref="K4:K78">
      <formula1>$K$123:$K$125</formula1>
    </dataValidation>
    <dataValidation type="list" allowBlank="1" showInputMessage="1" showErrorMessage="1" sqref="M4:M78">
      <formula1>$L$123:$L$125</formula1>
    </dataValidation>
    <dataValidation type="list" allowBlank="1" showInputMessage="1" showErrorMessage="1" sqref="D4:D78 G4:I78">
      <formula1>$B$124:$B$125</formula1>
    </dataValidation>
    <dataValidation type="list" allowBlank="1" showInputMessage="1" showErrorMessage="1" sqref="R4:R78">
      <formula1>$E$123:$E$127</formula1>
    </dataValidation>
    <dataValidation type="list" allowBlank="1" showInputMessage="1" showErrorMessage="1" sqref="F5:F78">
      <formula1>$A$123:$A$125</formula1>
    </dataValidation>
    <dataValidation type="list" allowBlank="1" showInputMessage="1" showErrorMessage="1" sqref="J4:J78">
      <formula1>$J$123:$J$129</formula1>
    </dataValidation>
    <dataValidation allowBlank="1" showInputMessage="1" showErrorMessage="1" prompt="Nivel de riesgo correspondiente a la convergencia entre el nivel de probabilidad y la magnitud del impacto" sqref="C2:C3"/>
    <dataValidation allowBlank="1" showInputMessage="1" showErrorMessage="1" promptTitle="CONTROLES" prompt="Existen controles diseñados en la Entidad para gestionar el riesgo en estudio" sqref="D2:D3"/>
    <dataValidation allowBlank="1" showInputMessage="1" showErrorMessage="1" promptTitle="CONTROLES EXISTENTES" prompt="Describa los controles con los que cuenta para tratar el riesgo en estudio" sqref="E2:E3"/>
    <dataValidation allowBlank="1" showInputMessage="1" showErrorMessage="1" promptTitle="TIPO DE CONTROL" prompt="Especificque si el control es:&#10;Preventivo&#10;Detectivo&#10;Correctivo" sqref="F2:F3"/>
    <dataValidation allowBlank="1" showInputMessage="1" showErrorMessage="1" prompt="Determine si hay algún procedimiento, instructivo, política o formato que registre el control" sqref="G2:G3"/>
    <dataValidation allowBlank="1" showInputMessage="1" showErrorMessage="1" prompt="Verifique con el grupo de trabajo o con evidencia objetiva si el control se esta utilizando periódicamente" sqref="H2:H3"/>
    <dataValidation allowBlank="1" showInputMessage="1" showErrorMessage="1" prompt="Analice si el control minimiza el riesgo, sus causas o sus efectos. El análisis puede contemplar indicadores de la disminución del riesgo" sqref="I2:I3"/>
    <dataValidation allowBlank="1" showInputMessage="1" showErrorMessage="1" promptTitle="VALOR" prompt="Probabilidad de Ocurrencia&#10;3: ALTA&#10;2: MEDIA&#10;1: BAJA" sqref="K3"/>
    <dataValidation allowBlank="1" showInputMessage="1" showErrorMessage="1" promptTitle="MAGNITUD DEL IMPACTO DEL RIESGO" prompt="05: LEVE&#10;10: MODERADO&#10;20: CATASTROFICO" sqref="M3"/>
  </dataValidations>
  <printOptions/>
  <pageMargins left="0.65" right="0.44" top="0.61" bottom="0.62" header="0" footer="0"/>
  <pageSetup horizontalDpi="200" verticalDpi="200" orientation="landscape" scale="65" r:id="rId2"/>
  <ignoredErrors>
    <ignoredError sqref="A36" unlockedFormula="1"/>
  </ignoredErrors>
  <drawing r:id="rId1"/>
</worksheet>
</file>

<file path=xl/worksheets/sheet5.xml><?xml version="1.0" encoding="utf-8"?>
<worksheet xmlns="http://schemas.openxmlformats.org/spreadsheetml/2006/main" xmlns:r="http://schemas.openxmlformats.org/officeDocument/2006/relationships">
  <dimension ref="A1:AE124"/>
  <sheetViews>
    <sheetView zoomScale="90" zoomScaleNormal="90" zoomScalePageLayoutView="0" workbookViewId="0" topLeftCell="A1">
      <selection activeCell="A4" sqref="A4:A7"/>
    </sheetView>
  </sheetViews>
  <sheetFormatPr defaultColWidth="11.421875" defaultRowHeight="13.5"/>
  <cols>
    <col min="1" max="1" width="26.00390625" style="78" customWidth="1"/>
    <col min="2" max="2" width="26.8515625" style="79" customWidth="1"/>
    <col min="3" max="3" width="24.140625" style="78" customWidth="1"/>
    <col min="4" max="4" width="20.421875" style="78" customWidth="1"/>
    <col min="5" max="5" width="18.421875" style="78" customWidth="1"/>
    <col min="6" max="6" width="21.57421875" style="78" customWidth="1"/>
    <col min="7" max="7" width="25.00390625" style="78" customWidth="1"/>
    <col min="8" max="8" width="27.8515625" style="78" customWidth="1"/>
    <col min="9" max="9" width="22.57421875" style="78" customWidth="1"/>
    <col min="10" max="13" width="11.421875" style="163" customWidth="1"/>
    <col min="14" max="15" width="0" style="163" hidden="1" customWidth="1"/>
    <col min="16" max="31" width="11.421875" style="163" customWidth="1"/>
    <col min="32" max="16384" width="11.421875" style="78" customWidth="1"/>
  </cols>
  <sheetData>
    <row r="1" spans="1:9" ht="71.25" customHeight="1">
      <c r="A1" s="364" t="s">
        <v>92</v>
      </c>
      <c r="B1" s="364"/>
      <c r="C1" s="364"/>
      <c r="D1" s="364"/>
      <c r="E1" s="364"/>
      <c r="F1" s="364"/>
      <c r="G1" s="364"/>
      <c r="H1" s="364"/>
      <c r="I1" s="364"/>
    </row>
    <row r="2" spans="1:31" s="80" customFormat="1" ht="31.5" customHeight="1">
      <c r="A2" s="365" t="s">
        <v>108</v>
      </c>
      <c r="B2" s="366" t="s">
        <v>88</v>
      </c>
      <c r="C2" s="361" t="s">
        <v>103</v>
      </c>
      <c r="D2" s="361" t="s">
        <v>129</v>
      </c>
      <c r="E2" s="361" t="s">
        <v>23</v>
      </c>
      <c r="F2" s="361"/>
      <c r="G2" s="361" t="s">
        <v>90</v>
      </c>
      <c r="H2" s="366" t="s">
        <v>151</v>
      </c>
      <c r="I2" s="361" t="s">
        <v>152</v>
      </c>
      <c r="J2" s="177"/>
      <c r="K2" s="177"/>
      <c r="L2" s="177"/>
      <c r="M2" s="177"/>
      <c r="N2" s="177"/>
      <c r="O2" s="177"/>
      <c r="P2" s="177"/>
      <c r="Q2" s="177"/>
      <c r="R2" s="177"/>
      <c r="S2" s="177"/>
      <c r="T2" s="177"/>
      <c r="U2" s="177"/>
      <c r="V2" s="177"/>
      <c r="W2" s="177"/>
      <c r="X2" s="177"/>
      <c r="Y2" s="177"/>
      <c r="Z2" s="177"/>
      <c r="AA2" s="177"/>
      <c r="AB2" s="177"/>
      <c r="AC2" s="177"/>
      <c r="AD2" s="177"/>
      <c r="AE2" s="177"/>
    </row>
    <row r="3" spans="1:31" s="80" customFormat="1" ht="27.75" customHeight="1">
      <c r="A3" s="365"/>
      <c r="B3" s="366"/>
      <c r="C3" s="366"/>
      <c r="D3" s="361"/>
      <c r="E3" s="81" t="s">
        <v>74</v>
      </c>
      <c r="F3" s="81" t="s">
        <v>104</v>
      </c>
      <c r="G3" s="366"/>
      <c r="H3" s="366"/>
      <c r="I3" s="361"/>
      <c r="J3" s="177"/>
      <c r="K3" s="177"/>
      <c r="L3" s="177"/>
      <c r="M3" s="177"/>
      <c r="N3" s="177"/>
      <c r="O3" s="177"/>
      <c r="P3" s="177"/>
      <c r="Q3" s="177"/>
      <c r="R3" s="177"/>
      <c r="S3" s="177"/>
      <c r="T3" s="177"/>
      <c r="U3" s="177"/>
      <c r="V3" s="177"/>
      <c r="W3" s="177"/>
      <c r="X3" s="177"/>
      <c r="Y3" s="177"/>
      <c r="Z3" s="177"/>
      <c r="AA3" s="177"/>
      <c r="AB3" s="177"/>
      <c r="AC3" s="177"/>
      <c r="AD3" s="177"/>
      <c r="AE3" s="177"/>
    </row>
    <row r="4" spans="1:31" s="86" customFormat="1" ht="63" customHeight="1">
      <c r="A4" s="346" t="str">
        <f>'Identif y Analisis'!A3</f>
        <v>GESTIÓN DEL TALENTO HUMANO</v>
      </c>
      <c r="B4" s="68" t="str">
        <f>'Identif y Analisis'!D3</f>
        <v>No hay un proceso de capacitación y formación que permita desarrollar las habilidades del personal.</v>
      </c>
      <c r="C4" s="90" t="str">
        <f>'Identif y Analisis'!O3</f>
        <v>ZONA DE RIESGO MODERADO</v>
      </c>
      <c r="D4" s="91" t="str">
        <f>'Valoración '!P4:P4</f>
        <v>ZONA DE RIESGO MODERADO</v>
      </c>
      <c r="E4" s="91" t="str">
        <f>'Valoración '!Q4:Q4</f>
        <v>Se mantiene en la zona de riesgo</v>
      </c>
      <c r="F4" s="192" t="str">
        <f>'Valoración '!R4:R4</f>
        <v>Asumir el riesgo</v>
      </c>
      <c r="G4" s="108" t="s">
        <v>200</v>
      </c>
      <c r="H4" s="183" t="s">
        <v>201</v>
      </c>
      <c r="I4" s="184" t="s">
        <v>445</v>
      </c>
      <c r="J4" s="178"/>
      <c r="K4" s="178"/>
      <c r="L4" s="178"/>
      <c r="M4" s="178"/>
      <c r="N4" s="179" t="s">
        <v>38</v>
      </c>
      <c r="O4" s="179" t="s">
        <v>40</v>
      </c>
      <c r="P4" s="178"/>
      <c r="Q4" s="178"/>
      <c r="R4" s="178"/>
      <c r="S4" s="178"/>
      <c r="T4" s="178"/>
      <c r="U4" s="178"/>
      <c r="V4" s="178"/>
      <c r="W4" s="178"/>
      <c r="X4" s="178"/>
      <c r="Y4" s="178"/>
      <c r="Z4" s="178"/>
      <c r="AA4" s="178"/>
      <c r="AB4" s="178"/>
      <c r="AC4" s="178"/>
      <c r="AD4" s="178"/>
      <c r="AE4" s="178"/>
    </row>
    <row r="5" spans="1:31" s="86" customFormat="1" ht="45" customHeight="1">
      <c r="A5" s="347"/>
      <c r="B5" s="68" t="str">
        <f>'Identif y Analisis'!D4</f>
        <v>No identificación de los riesgos y necesidades de salud ocupacional.</v>
      </c>
      <c r="C5" s="90" t="str">
        <f>'Identif y Analisis'!O4</f>
        <v>ZONA DE RIESGO MODERADO</v>
      </c>
      <c r="D5" s="91" t="str">
        <f>'Valoración '!P5</f>
        <v>ZONA DE RIESGO MODERADO</v>
      </c>
      <c r="E5" s="91" t="str">
        <f>'Valoración '!Q5</f>
        <v>Se mantiene en la zona de riesgo</v>
      </c>
      <c r="F5" s="91" t="str">
        <f>'Valoración '!R5</f>
        <v>Asumir el riesgo</v>
      </c>
      <c r="G5" s="108" t="s">
        <v>234</v>
      </c>
      <c r="H5" s="183" t="s">
        <v>201</v>
      </c>
      <c r="I5" s="184" t="s">
        <v>445</v>
      </c>
      <c r="J5" s="178"/>
      <c r="K5" s="178"/>
      <c r="L5" s="178"/>
      <c r="M5" s="178"/>
      <c r="N5" s="179"/>
      <c r="O5" s="179"/>
      <c r="P5" s="178"/>
      <c r="Q5" s="178"/>
      <c r="R5" s="178"/>
      <c r="S5" s="178"/>
      <c r="T5" s="178"/>
      <c r="U5" s="178"/>
      <c r="V5" s="178"/>
      <c r="W5" s="178"/>
      <c r="X5" s="178"/>
      <c r="Y5" s="178"/>
      <c r="Z5" s="178"/>
      <c r="AA5" s="178"/>
      <c r="AB5" s="178"/>
      <c r="AC5" s="178"/>
      <c r="AD5" s="178"/>
      <c r="AE5" s="178"/>
    </row>
    <row r="6" spans="1:31" s="86" customFormat="1" ht="46.5" customHeight="1">
      <c r="A6" s="347"/>
      <c r="B6" s="68" t="str">
        <f>'Identif y Analisis'!D5</f>
        <v>Manual de funciones sin ajustar.</v>
      </c>
      <c r="C6" s="90" t="str">
        <f>'Identif y Analisis'!O5</f>
        <v>ZONA DE RIESGO ACEPTABLE</v>
      </c>
      <c r="D6" s="209" t="str">
        <f>'Valoración '!P6:P6</f>
        <v>ZONA DE RIESGO ACEPTABLE</v>
      </c>
      <c r="E6" s="91" t="str">
        <f>'Valoración '!Q6:Q6</f>
        <v>Se mantiene en la zona de riesgo</v>
      </c>
      <c r="F6" s="91" t="str">
        <f>'Valoración '!R6:R6</f>
        <v>Reducir el riesgo</v>
      </c>
      <c r="G6" s="108" t="s">
        <v>236</v>
      </c>
      <c r="H6" s="183" t="s">
        <v>201</v>
      </c>
      <c r="I6" s="184" t="s">
        <v>445</v>
      </c>
      <c r="J6" s="178"/>
      <c r="K6" s="178"/>
      <c r="L6" s="178"/>
      <c r="M6" s="178"/>
      <c r="N6" s="179"/>
      <c r="O6" s="179"/>
      <c r="P6" s="178"/>
      <c r="Q6" s="178"/>
      <c r="R6" s="178"/>
      <c r="S6" s="178"/>
      <c r="T6" s="178"/>
      <c r="U6" s="178"/>
      <c r="V6" s="178"/>
      <c r="W6" s="178"/>
      <c r="X6" s="178"/>
      <c r="Y6" s="178"/>
      <c r="Z6" s="178"/>
      <c r="AA6" s="178"/>
      <c r="AB6" s="178"/>
      <c r="AC6" s="178"/>
      <c r="AD6" s="178"/>
      <c r="AE6" s="178"/>
    </row>
    <row r="7" spans="1:31" s="86" customFormat="1" ht="72.75" customHeight="1">
      <c r="A7" s="348"/>
      <c r="B7" s="68" t="str">
        <f>'Identif y Analisis'!D6</f>
        <v>No existe señalización ni plan de evacuación en la alcaldía.</v>
      </c>
      <c r="C7" s="90" t="str">
        <f>'Identif y Analisis'!O6</f>
        <v>ZONA DE RIESGO INACEPTABLE</v>
      </c>
      <c r="D7" s="210" t="str">
        <f>'Valoración '!P7</f>
        <v>ZONA DE RIESGO INACEPTABLE</v>
      </c>
      <c r="E7" s="91" t="str">
        <f>'Valoración '!Q7</f>
        <v>Se mantiene en la zona de riesgo</v>
      </c>
      <c r="F7" s="91" t="str">
        <f>'Valoración '!R7</f>
        <v>Evitar el riesgo</v>
      </c>
      <c r="G7" s="108" t="s">
        <v>238</v>
      </c>
      <c r="H7" s="183" t="s">
        <v>239</v>
      </c>
      <c r="I7" s="183" t="s">
        <v>445</v>
      </c>
      <c r="J7" s="178"/>
      <c r="K7" s="178"/>
      <c r="L7" s="178"/>
      <c r="M7" s="178"/>
      <c r="N7" s="178"/>
      <c r="O7" s="178"/>
      <c r="P7" s="178"/>
      <c r="Q7" s="178"/>
      <c r="R7" s="178"/>
      <c r="S7" s="178"/>
      <c r="T7" s="178"/>
      <c r="U7" s="178"/>
      <c r="V7" s="178"/>
      <c r="W7" s="178"/>
      <c r="X7" s="178"/>
      <c r="Y7" s="178"/>
      <c r="Z7" s="178"/>
      <c r="AA7" s="178"/>
      <c r="AB7" s="178"/>
      <c r="AC7" s="178"/>
      <c r="AD7" s="178"/>
      <c r="AE7" s="178"/>
    </row>
    <row r="8" spans="1:31" s="86" customFormat="1" ht="102" customHeight="1">
      <c r="A8" s="346" t="str">
        <f>'Identif y Analisis'!A7</f>
        <v>ADQUISICIÓN DE OBRAS BIENES Y SERVICIOS</v>
      </c>
      <c r="B8" s="68" t="str">
        <f>'Identif y Analisis'!D7</f>
        <v>Imposibilidad para dar soporte a los procesos misionales de la entidad</v>
      </c>
      <c r="C8" s="90" t="str">
        <f>'Identif y Analisis'!O7</f>
        <v>ZONA DE RIESGO IMPORTANTE</v>
      </c>
      <c r="D8" s="91" t="str">
        <f>'Valoración '!P8</f>
        <v>ZONA DE RIESGO IMPORTANTE</v>
      </c>
      <c r="E8" s="91" t="str">
        <f>'Valoración '!Q8</f>
        <v>Se mantiene en la zona de riesgo</v>
      </c>
      <c r="F8" s="91" t="str">
        <f>'Valoración '!R8</f>
        <v>Evitar el riesgo</v>
      </c>
      <c r="G8" s="108" t="s">
        <v>446</v>
      </c>
      <c r="H8" s="183" t="s">
        <v>447</v>
      </c>
      <c r="I8" s="183" t="s">
        <v>445</v>
      </c>
      <c r="J8" s="178"/>
      <c r="K8" s="178"/>
      <c r="L8" s="178"/>
      <c r="M8" s="178"/>
      <c r="N8" s="178"/>
      <c r="O8" s="178"/>
      <c r="P8" s="178"/>
      <c r="Q8" s="178"/>
      <c r="R8" s="178"/>
      <c r="S8" s="178"/>
      <c r="T8" s="178"/>
      <c r="U8" s="178"/>
      <c r="V8" s="178"/>
      <c r="W8" s="178"/>
      <c r="X8" s="178"/>
      <c r="Y8" s="178"/>
      <c r="Z8" s="178"/>
      <c r="AA8" s="178"/>
      <c r="AB8" s="178"/>
      <c r="AC8" s="178"/>
      <c r="AD8" s="178"/>
      <c r="AE8" s="178"/>
    </row>
    <row r="9" spans="1:31" s="86" customFormat="1" ht="72.75" customHeight="1">
      <c r="A9" s="347"/>
      <c r="B9" s="68" t="str">
        <f>'Identif y Analisis'!D8</f>
        <v>Sanciones por Organismos de control .</v>
      </c>
      <c r="C9" s="90" t="str">
        <f>'Identif y Analisis'!O8</f>
        <v>ZONA DE RIESGO INACEPTABLE</v>
      </c>
      <c r="D9" s="91" t="str">
        <f>'Valoración '!P9</f>
        <v>ZONA DE RIESGO TOLERABLE</v>
      </c>
      <c r="E9" s="91" t="str">
        <f>'Valoración '!Q9</f>
        <v>Cambia la evaluación antes de controles</v>
      </c>
      <c r="F9" s="91" t="str">
        <f>'Valoración '!R9</f>
        <v>Reducir el riesgo</v>
      </c>
      <c r="G9" s="108" t="s">
        <v>243</v>
      </c>
      <c r="H9" s="183" t="s">
        <v>448</v>
      </c>
      <c r="I9" s="183" t="s">
        <v>445</v>
      </c>
      <c r="J9" s="178"/>
      <c r="K9" s="178"/>
      <c r="L9" s="178"/>
      <c r="M9" s="178"/>
      <c r="N9" s="178"/>
      <c r="O9" s="178"/>
      <c r="P9" s="178"/>
      <c r="Q9" s="178"/>
      <c r="R9" s="178"/>
      <c r="S9" s="178"/>
      <c r="T9" s="178"/>
      <c r="U9" s="178"/>
      <c r="V9" s="178"/>
      <c r="W9" s="178"/>
      <c r="X9" s="178"/>
      <c r="Y9" s="178"/>
      <c r="Z9" s="178"/>
      <c r="AA9" s="178"/>
      <c r="AB9" s="178"/>
      <c r="AC9" s="178"/>
      <c r="AD9" s="178"/>
      <c r="AE9" s="178"/>
    </row>
    <row r="10" spans="1:31" s="86" customFormat="1" ht="72.75" customHeight="1">
      <c r="A10" s="347"/>
      <c r="B10" s="68" t="str">
        <f>'Identif y Analisis'!D9</f>
        <v>Desactualización del Almacén.</v>
      </c>
      <c r="C10" s="90" t="str">
        <f>'Identif y Analisis'!O9</f>
        <v>ZONA DE RIESGO INACEPTABLE</v>
      </c>
      <c r="D10" s="91" t="str">
        <f>'Valoración '!P10</f>
        <v>ZONA DE RIESGO INACEPTABLE</v>
      </c>
      <c r="E10" s="91" t="str">
        <f>'Valoración '!Q10</f>
        <v>Se mantiene en la zona de riesgo</v>
      </c>
      <c r="F10" s="91" t="str">
        <f>'Valoración '!R10</f>
        <v>Evitar el riesgo</v>
      </c>
      <c r="G10" s="108" t="s">
        <v>449</v>
      </c>
      <c r="H10" s="183" t="s">
        <v>447</v>
      </c>
      <c r="I10" s="183" t="s">
        <v>445</v>
      </c>
      <c r="J10" s="178"/>
      <c r="K10" s="178"/>
      <c r="L10" s="178"/>
      <c r="M10" s="178"/>
      <c r="N10" s="178"/>
      <c r="O10" s="178"/>
      <c r="P10" s="178"/>
      <c r="Q10" s="178"/>
      <c r="R10" s="178"/>
      <c r="S10" s="178"/>
      <c r="T10" s="178"/>
      <c r="U10" s="178"/>
      <c r="V10" s="178"/>
      <c r="W10" s="178"/>
      <c r="X10" s="178"/>
      <c r="Y10" s="178"/>
      <c r="Z10" s="178"/>
      <c r="AA10" s="178"/>
      <c r="AB10" s="178"/>
      <c r="AC10" s="178"/>
      <c r="AD10" s="178"/>
      <c r="AE10" s="178"/>
    </row>
    <row r="11" spans="1:31" s="86" customFormat="1" ht="72.75" customHeight="1">
      <c r="A11" s="348"/>
      <c r="B11" s="68" t="str">
        <f>'Identif y Analisis'!D10</f>
        <v>Perida o deterioro. La mercancia almacenada se deteriore o se extravie por factores externo y/o internos </v>
      </c>
      <c r="C11" s="90" t="str">
        <f>'Identif y Analisis'!O10</f>
        <v>ZONA DE RIESGO INACEPTABLE</v>
      </c>
      <c r="D11" s="91" t="str">
        <f>'Valoración '!P11</f>
        <v>ZONA DE RIESGO INACEPTABLE</v>
      </c>
      <c r="E11" s="91" t="str">
        <f>'Valoración '!Q11</f>
        <v>Se mantiene en la zona de riesgo</v>
      </c>
      <c r="F11" s="91" t="str">
        <f>'Valoración '!R11</f>
        <v>Evitar el riesgo</v>
      </c>
      <c r="G11" s="108" t="s">
        <v>450</v>
      </c>
      <c r="H11" s="183" t="s">
        <v>447</v>
      </c>
      <c r="I11" s="183" t="s">
        <v>445</v>
      </c>
      <c r="J11" s="178"/>
      <c r="K11" s="178"/>
      <c r="L11" s="178"/>
      <c r="M11" s="178"/>
      <c r="N11" s="178"/>
      <c r="O11" s="178"/>
      <c r="P11" s="178"/>
      <c r="Q11" s="178"/>
      <c r="R11" s="178"/>
      <c r="S11" s="178"/>
      <c r="T11" s="178"/>
      <c r="U11" s="178"/>
      <c r="V11" s="178"/>
      <c r="W11" s="178"/>
      <c r="X11" s="178"/>
      <c r="Y11" s="178"/>
      <c r="Z11" s="178"/>
      <c r="AA11" s="178"/>
      <c r="AB11" s="178"/>
      <c r="AC11" s="178"/>
      <c r="AD11" s="178"/>
      <c r="AE11" s="178"/>
    </row>
    <row r="12" spans="1:31" s="86" customFormat="1" ht="72.75" customHeight="1">
      <c r="A12" s="346" t="str">
        <f>'Identif y Analisis'!A11</f>
        <v>MOVILIDAD</v>
      </c>
      <c r="B12" s="68" t="str">
        <f>'Identif y Analisis'!D11</f>
        <v>Ausencia de compromiso de la Administración municipal para aplicar el código nacional de tránsito.</v>
      </c>
      <c r="C12" s="90" t="str">
        <f>'Identif y Analisis'!O11</f>
        <v>ZONA DE RIESGO IMPORTANTE</v>
      </c>
      <c r="D12" s="91" t="str">
        <f>'Valoración '!P12</f>
        <v>ZONA DE RIESGO TOLERABLE</v>
      </c>
      <c r="E12" s="91" t="str">
        <f>'Valoración '!Q12</f>
        <v>Cambia la evaluación antes de controles</v>
      </c>
      <c r="F12" s="91" t="str">
        <f>'Valoración '!R12</f>
        <v>Evitar el riesgo</v>
      </c>
      <c r="G12" s="108" t="s">
        <v>452</v>
      </c>
      <c r="H12" s="183" t="s">
        <v>451</v>
      </c>
      <c r="I12" s="183" t="s">
        <v>445</v>
      </c>
      <c r="J12" s="178"/>
      <c r="K12" s="178"/>
      <c r="L12" s="178"/>
      <c r="M12" s="178"/>
      <c r="N12" s="178"/>
      <c r="O12" s="178"/>
      <c r="P12" s="178"/>
      <c r="Q12" s="178"/>
      <c r="R12" s="178"/>
      <c r="S12" s="178"/>
      <c r="T12" s="178"/>
      <c r="U12" s="178"/>
      <c r="V12" s="178"/>
      <c r="W12" s="178"/>
      <c r="X12" s="178"/>
      <c r="Y12" s="178"/>
      <c r="Z12" s="178"/>
      <c r="AA12" s="178"/>
      <c r="AB12" s="178"/>
      <c r="AC12" s="178"/>
      <c r="AD12" s="178"/>
      <c r="AE12" s="178"/>
    </row>
    <row r="13" spans="1:31" s="86" customFormat="1" ht="82.5" customHeight="1">
      <c r="A13" s="348"/>
      <c r="B13" s="68" t="str">
        <f>'Identif y Analisis'!D12</f>
        <v>Falta de asignación presupuestal que permita brindar capacitación en temas de tránsito (nueva legislación y nuevos sistemas en tránsito)</v>
      </c>
      <c r="C13" s="90" t="str">
        <f>'Identif y Analisis'!O12</f>
        <v>ZONA DE RIESGO TOLERABLE</v>
      </c>
      <c r="D13" s="91" t="str">
        <f>'Valoración '!P13</f>
        <v>ZONA DE RIESGO TOLERABLE</v>
      </c>
      <c r="E13" s="91" t="str">
        <f>'Valoración '!Q13</f>
        <v>Se mantiene en la zona de riesgo</v>
      </c>
      <c r="F13" s="91" t="str">
        <f>'Valoración '!R13</f>
        <v>Reducir el riesgo</v>
      </c>
      <c r="G13" s="108" t="s">
        <v>246</v>
      </c>
      <c r="H13" s="183" t="s">
        <v>447</v>
      </c>
      <c r="I13" s="183" t="s">
        <v>445</v>
      </c>
      <c r="J13" s="178"/>
      <c r="K13" s="178"/>
      <c r="L13" s="178"/>
      <c r="M13" s="178"/>
      <c r="N13" s="178"/>
      <c r="O13" s="178"/>
      <c r="P13" s="178"/>
      <c r="Q13" s="178"/>
      <c r="R13" s="178"/>
      <c r="S13" s="178"/>
      <c r="T13" s="178"/>
      <c r="U13" s="178"/>
      <c r="V13" s="178"/>
      <c r="W13" s="178"/>
      <c r="X13" s="178"/>
      <c r="Y13" s="178"/>
      <c r="Z13" s="178"/>
      <c r="AA13" s="178"/>
      <c r="AB13" s="178"/>
      <c r="AC13" s="178"/>
      <c r="AD13" s="178"/>
      <c r="AE13" s="178"/>
    </row>
    <row r="14" spans="1:31" s="86" customFormat="1" ht="42.75" customHeight="1">
      <c r="A14" s="347" t="str">
        <f>'Identif y Analisis'!A14</f>
        <v>SALUD</v>
      </c>
      <c r="B14" s="68" t="str">
        <f>'Identif y Analisis'!D13</f>
        <v>Perdida de información cuando se alimenta la base de datos.</v>
      </c>
      <c r="C14" s="90" t="str">
        <f>'Identif y Analisis'!O13</f>
        <v>ZONA DE RIESGO MODERADO</v>
      </c>
      <c r="D14" s="91" t="str">
        <f>'Valoración '!P14:P14</f>
        <v>ZONA DE RIESGO TOLERABLE</v>
      </c>
      <c r="E14" s="91" t="str">
        <f>'Valoración '!Q14:Q14</f>
        <v>Cambia la evaluación antes de controles</v>
      </c>
      <c r="F14" s="91" t="str">
        <f>'Valoración '!R14:R14</f>
        <v>Reducir el riesgo</v>
      </c>
      <c r="G14" s="108" t="s">
        <v>453</v>
      </c>
      <c r="H14" s="183" t="s">
        <v>454</v>
      </c>
      <c r="I14" s="183" t="s">
        <v>445</v>
      </c>
      <c r="J14" s="178"/>
      <c r="K14" s="178"/>
      <c r="L14" s="178"/>
      <c r="M14" s="178"/>
      <c r="N14" s="178"/>
      <c r="O14" s="178"/>
      <c r="P14" s="178"/>
      <c r="Q14" s="178"/>
      <c r="R14" s="178"/>
      <c r="S14" s="178"/>
      <c r="T14" s="178"/>
      <c r="U14" s="178"/>
      <c r="V14" s="178"/>
      <c r="W14" s="178"/>
      <c r="X14" s="178"/>
      <c r="Y14" s="178"/>
      <c r="Z14" s="178"/>
      <c r="AA14" s="178"/>
      <c r="AB14" s="178"/>
      <c r="AC14" s="178"/>
      <c r="AD14" s="178"/>
      <c r="AE14" s="178"/>
    </row>
    <row r="15" spans="1:31" s="86" customFormat="1" ht="42.75" customHeight="1">
      <c r="A15" s="347"/>
      <c r="B15" s="68" t="str">
        <f>'Identif y Analisis'!D14</f>
        <v>Antivirus desactualizado</v>
      </c>
      <c r="C15" s="90" t="str">
        <f>'Identif y Analisis'!O14</f>
        <v>ZONA DE RIESGO INACEPTABLE</v>
      </c>
      <c r="D15" s="210" t="str">
        <f>'Valoración '!P15</f>
        <v>ZONA DE RIESGO INACEPTABLE</v>
      </c>
      <c r="E15" s="91" t="str">
        <f>'Valoración '!Q15</f>
        <v>Se mantiene en la zona de riesgo</v>
      </c>
      <c r="F15" s="91" t="str">
        <f>'Valoración '!R15</f>
        <v>Evitar el riesgo</v>
      </c>
      <c r="G15" s="108" t="s">
        <v>212</v>
      </c>
      <c r="H15" s="193" t="s">
        <v>447</v>
      </c>
      <c r="I15" s="183" t="s">
        <v>445</v>
      </c>
      <c r="J15" s="178"/>
      <c r="K15" s="178"/>
      <c r="L15" s="178"/>
      <c r="M15" s="178"/>
      <c r="N15" s="178"/>
      <c r="O15" s="178"/>
      <c r="P15" s="178"/>
      <c r="Q15" s="178"/>
      <c r="R15" s="178"/>
      <c r="S15" s="178"/>
      <c r="T15" s="178"/>
      <c r="U15" s="178"/>
      <c r="V15" s="178"/>
      <c r="W15" s="178"/>
      <c r="X15" s="178"/>
      <c r="Y15" s="178"/>
      <c r="Z15" s="178"/>
      <c r="AA15" s="178"/>
      <c r="AB15" s="178"/>
      <c r="AC15" s="178"/>
      <c r="AD15" s="178"/>
      <c r="AE15" s="178"/>
    </row>
    <row r="16" spans="1:31" s="86" customFormat="1" ht="24.75" customHeight="1">
      <c r="A16" s="347"/>
      <c r="B16" s="68" t="str">
        <f>'Identif y Analisis'!D15</f>
        <v>Equipos de computo desactualizados y falta UPS.</v>
      </c>
      <c r="C16" s="90" t="str">
        <f>'Identif y Analisis'!O15</f>
        <v>ZONA DE RIESGO MODERADO</v>
      </c>
      <c r="D16" s="91" t="str">
        <f>'Valoración '!P16:P16</f>
        <v>ZONA DE RIESGO MODERADO</v>
      </c>
      <c r="E16" s="91" t="str">
        <f>'Valoración '!Q16:Q16</f>
        <v>Se mantiene en la zona de riesgo</v>
      </c>
      <c r="F16" s="91" t="str">
        <f>'Valoración '!R16:R16</f>
        <v>Evitar el riesgo</v>
      </c>
      <c r="G16" s="108" t="s">
        <v>455</v>
      </c>
      <c r="H16" s="193" t="s">
        <v>447</v>
      </c>
      <c r="I16" s="183" t="s">
        <v>445</v>
      </c>
      <c r="J16" s="178"/>
      <c r="K16" s="178"/>
      <c r="L16" s="178"/>
      <c r="M16" s="178"/>
      <c r="N16" s="178"/>
      <c r="O16" s="178"/>
      <c r="P16" s="178"/>
      <c r="Q16" s="178"/>
      <c r="R16" s="178"/>
      <c r="S16" s="178"/>
      <c r="T16" s="178"/>
      <c r="U16" s="178"/>
      <c r="V16" s="178"/>
      <c r="W16" s="178"/>
      <c r="X16" s="178"/>
      <c r="Y16" s="178"/>
      <c r="Z16" s="178"/>
      <c r="AA16" s="178"/>
      <c r="AB16" s="178"/>
      <c r="AC16" s="178"/>
      <c r="AD16" s="178"/>
      <c r="AE16" s="178"/>
    </row>
    <row r="17" spans="1:31" s="86" customFormat="1" ht="65.25" customHeight="1">
      <c r="A17" s="347"/>
      <c r="B17" s="68" t="str">
        <f>'Identif y Analisis'!D16</f>
        <v>Incumplimiento de contratos pactados con la IPS pública, EPS,S  y otras entidades prestadoras de servicios de salud.</v>
      </c>
      <c r="C17" s="90" t="str">
        <f>'Identif y Analisis'!O16</f>
        <v>ZONA DE RIESGO TOLERABLE</v>
      </c>
      <c r="D17" s="91" t="str">
        <f>'Valoración '!P17:P17</f>
        <v>ZONA DE RIESGO TOLERABLE</v>
      </c>
      <c r="E17" s="91" t="str">
        <f>'Valoración '!Q17:Q17</f>
        <v>Se mantiene en la zona de riesgo</v>
      </c>
      <c r="F17" s="91" t="str">
        <f>'Valoración '!R17:R17</f>
        <v>Reducir el riesgo</v>
      </c>
      <c r="G17" s="108" t="s">
        <v>250</v>
      </c>
      <c r="H17" s="203" t="s">
        <v>251</v>
      </c>
      <c r="I17" s="183" t="s">
        <v>445</v>
      </c>
      <c r="J17" s="178"/>
      <c r="K17" s="178"/>
      <c r="L17" s="178"/>
      <c r="M17" s="178"/>
      <c r="N17" s="178"/>
      <c r="O17" s="178"/>
      <c r="P17" s="178"/>
      <c r="Q17" s="178"/>
      <c r="R17" s="178"/>
      <c r="S17" s="178"/>
      <c r="T17" s="178"/>
      <c r="U17" s="178"/>
      <c r="V17" s="178"/>
      <c r="W17" s="178"/>
      <c r="X17" s="178"/>
      <c r="Y17" s="178"/>
      <c r="Z17" s="178"/>
      <c r="AA17" s="178"/>
      <c r="AB17" s="178"/>
      <c r="AC17" s="178"/>
      <c r="AD17" s="178"/>
      <c r="AE17" s="178"/>
    </row>
    <row r="18" spans="1:31" s="86" customFormat="1" ht="65.25" customHeight="1">
      <c r="A18" s="347"/>
      <c r="B18" s="68" t="str">
        <f>'Identif y Analisis'!D17</f>
        <v>No reportar la base de datos depurada de aseguramiento mensualmente.</v>
      </c>
      <c r="C18" s="90" t="str">
        <f>'Identif y Analisis'!O17</f>
        <v>ZONA DE RIESGO MODERADO</v>
      </c>
      <c r="D18" s="91" t="str">
        <f>'Valoración '!P18:P18</f>
        <v>ZONA DE RIESGO TOLERABLE</v>
      </c>
      <c r="E18" s="91" t="str">
        <f>'Valoración '!Q18:Q18</f>
        <v>Cambia la evaluación antes de controles</v>
      </c>
      <c r="F18" s="91" t="str">
        <f>'Valoración '!R18:R18</f>
        <v>Reducir el riesgo</v>
      </c>
      <c r="G18" s="108" t="s">
        <v>253</v>
      </c>
      <c r="H18" s="203" t="s">
        <v>254</v>
      </c>
      <c r="I18" s="183" t="s">
        <v>445</v>
      </c>
      <c r="J18" s="178"/>
      <c r="K18" s="178"/>
      <c r="L18" s="178"/>
      <c r="M18" s="178"/>
      <c r="N18" s="178"/>
      <c r="O18" s="178"/>
      <c r="P18" s="178"/>
      <c r="Q18" s="178"/>
      <c r="R18" s="178"/>
      <c r="S18" s="178"/>
      <c r="T18" s="178"/>
      <c r="U18" s="178"/>
      <c r="V18" s="178"/>
      <c r="W18" s="178"/>
      <c r="X18" s="178"/>
      <c r="Y18" s="178"/>
      <c r="Z18" s="178"/>
      <c r="AA18" s="178"/>
      <c r="AB18" s="178"/>
      <c r="AC18" s="178"/>
      <c r="AD18" s="178"/>
      <c r="AE18" s="178"/>
    </row>
    <row r="19" spans="1:31" s="86" customFormat="1" ht="65.25" customHeight="1">
      <c r="A19" s="348"/>
      <c r="B19" s="68" t="str">
        <f>'Identif y Analisis'!D18</f>
        <v>Incumplimiento de las metas propuestas en el plan de acción.</v>
      </c>
      <c r="C19" s="90" t="str">
        <f>'Identif y Analisis'!O18</f>
        <v>ZONA DE RIESGO MODERADO</v>
      </c>
      <c r="D19" s="91" t="str">
        <f>'Valoración '!P19:P19</f>
        <v>ZONA DE RIESGO MODERADO</v>
      </c>
      <c r="E19" s="91" t="str">
        <f>'Valoración '!Q19:Q19</f>
        <v>Se mantiene en la zona de riesgo</v>
      </c>
      <c r="F19" s="91" t="str">
        <f>'Valoración '!R19:R19</f>
        <v>Reducir el riesgo</v>
      </c>
      <c r="G19" s="108" t="s">
        <v>255</v>
      </c>
      <c r="H19" s="203" t="s">
        <v>251</v>
      </c>
      <c r="I19" s="183" t="s">
        <v>445</v>
      </c>
      <c r="J19" s="178"/>
      <c r="K19" s="178"/>
      <c r="L19" s="178"/>
      <c r="M19" s="178"/>
      <c r="N19" s="178"/>
      <c r="O19" s="178"/>
      <c r="P19" s="178"/>
      <c r="Q19" s="178"/>
      <c r="R19" s="178"/>
      <c r="S19" s="178"/>
      <c r="T19" s="178"/>
      <c r="U19" s="178"/>
      <c r="V19" s="178"/>
      <c r="W19" s="178"/>
      <c r="X19" s="178"/>
      <c r="Y19" s="178"/>
      <c r="Z19" s="178"/>
      <c r="AA19" s="178"/>
      <c r="AB19" s="178"/>
      <c r="AC19" s="178"/>
      <c r="AD19" s="178"/>
      <c r="AE19" s="178"/>
    </row>
    <row r="20" spans="1:31" s="86" customFormat="1" ht="52.5" customHeight="1">
      <c r="A20" s="346" t="str">
        <f>'Identif y Analisis'!A19</f>
        <v>APOYO TECNICO  A UNIDADES AGRICOLAS PECUARIAS </v>
      </c>
      <c r="B20" s="68" t="str">
        <f>'Identif y Analisis'!D19</f>
        <v>Falta actualización del censo agropecuario.</v>
      </c>
      <c r="C20" s="90" t="str">
        <f>'Identif y Analisis'!O19</f>
        <v>ZONA DE RIESGO IMPORTANTE</v>
      </c>
      <c r="D20" s="91" t="str">
        <f>'Valoración '!P20:P20</f>
        <v>ZONA DE RIESGO IMPORTANTE</v>
      </c>
      <c r="E20" s="91" t="str">
        <f>'Valoración '!Q20:Q20</f>
        <v>Se mantiene en la zona de riesgo</v>
      </c>
      <c r="F20" s="91" t="str">
        <f>'Valoración '!R20:R20</f>
        <v>Asumir el riesgo</v>
      </c>
      <c r="G20" s="108" t="s">
        <v>217</v>
      </c>
      <c r="H20" s="193" t="s">
        <v>447</v>
      </c>
      <c r="I20" s="183" t="s">
        <v>445</v>
      </c>
      <c r="J20" s="178"/>
      <c r="K20" s="178"/>
      <c r="L20" s="178"/>
      <c r="M20" s="178"/>
      <c r="N20" s="178"/>
      <c r="O20" s="178"/>
      <c r="P20" s="178"/>
      <c r="Q20" s="178"/>
      <c r="R20" s="178"/>
      <c r="S20" s="178"/>
      <c r="T20" s="178"/>
      <c r="U20" s="178"/>
      <c r="V20" s="178"/>
      <c r="W20" s="178"/>
      <c r="X20" s="178"/>
      <c r="Y20" s="178"/>
      <c r="Z20" s="178"/>
      <c r="AA20" s="178"/>
      <c r="AB20" s="178"/>
      <c r="AC20" s="178"/>
      <c r="AD20" s="178"/>
      <c r="AE20" s="178"/>
    </row>
    <row r="21" spans="1:31" s="86" customFormat="1" ht="52.5" customHeight="1">
      <c r="A21" s="347"/>
      <c r="B21" s="68" t="str">
        <f>'Identif y Analisis'!D20</f>
        <v>Falta de transporte para realizar desplazamiento de personas y materias primas al sitio de trabajo</v>
      </c>
      <c r="C21" s="90" t="str">
        <f>'Identif y Analisis'!O20</f>
        <v>ZONA DE RIESGO IMPORTANTE</v>
      </c>
      <c r="D21" s="91" t="str">
        <f>'Valoración '!P21:P21</f>
        <v>ZONA DE RIESGO MODERADO</v>
      </c>
      <c r="E21" s="91" t="str">
        <f>'Valoración '!Q21:Q21</f>
        <v>Cambia la evaluación antes de controles</v>
      </c>
      <c r="F21" s="91" t="str">
        <f>'Valoración '!R21:R21</f>
        <v>Reducir el riesgo</v>
      </c>
      <c r="G21" s="108" t="s">
        <v>259</v>
      </c>
      <c r="H21" s="193" t="s">
        <v>447</v>
      </c>
      <c r="I21" s="183" t="s">
        <v>445</v>
      </c>
      <c r="J21" s="178"/>
      <c r="K21" s="178"/>
      <c r="L21" s="178"/>
      <c r="M21" s="178"/>
      <c r="N21" s="178"/>
      <c r="O21" s="178"/>
      <c r="P21" s="178"/>
      <c r="Q21" s="178"/>
      <c r="R21" s="178"/>
      <c r="S21" s="178"/>
      <c r="T21" s="178"/>
      <c r="U21" s="178"/>
      <c r="V21" s="178"/>
      <c r="W21" s="178"/>
      <c r="X21" s="178"/>
      <c r="Y21" s="178"/>
      <c r="Z21" s="178"/>
      <c r="AA21" s="178"/>
      <c r="AB21" s="178"/>
      <c r="AC21" s="178"/>
      <c r="AD21" s="178"/>
      <c r="AE21" s="178"/>
    </row>
    <row r="22" spans="1:31" s="86" customFormat="1" ht="52.5" customHeight="1">
      <c r="A22" s="347"/>
      <c r="B22" s="68" t="str">
        <f>'Identif y Analisis'!D21</f>
        <v>Falta de personal técnico</v>
      </c>
      <c r="C22" s="90" t="str">
        <f>'Identif y Analisis'!O21</f>
        <v>ZONA DE RIESGO IMPORTANTE</v>
      </c>
      <c r="D22" s="91" t="str">
        <f>'Valoración '!P22:P22</f>
        <v>ZONA DE RIESGO IMPORTANTE</v>
      </c>
      <c r="E22" s="91" t="str">
        <f>'Valoración '!Q22:Q22</f>
        <v>Se mantiene en la zona de riesgo</v>
      </c>
      <c r="F22" s="91" t="str">
        <f>'Valoración '!R22:R22</f>
        <v>Asumir el riesgo</v>
      </c>
      <c r="G22" s="108" t="s">
        <v>262</v>
      </c>
      <c r="H22" s="193" t="s">
        <v>447</v>
      </c>
      <c r="I22" s="183" t="s">
        <v>445</v>
      </c>
      <c r="J22" s="178"/>
      <c r="K22" s="178"/>
      <c r="L22" s="178"/>
      <c r="M22" s="178"/>
      <c r="N22" s="178"/>
      <c r="O22" s="178"/>
      <c r="P22" s="178"/>
      <c r="Q22" s="178"/>
      <c r="R22" s="178"/>
      <c r="S22" s="178"/>
      <c r="T22" s="178"/>
      <c r="U22" s="178"/>
      <c r="V22" s="178"/>
      <c r="W22" s="178"/>
      <c r="X22" s="178"/>
      <c r="Y22" s="178"/>
      <c r="Z22" s="178"/>
      <c r="AA22" s="178"/>
      <c r="AB22" s="178"/>
      <c r="AC22" s="178"/>
      <c r="AD22" s="178"/>
      <c r="AE22" s="178"/>
    </row>
    <row r="23" spans="1:31" s="86" customFormat="1" ht="52.5" customHeight="1">
      <c r="A23" s="348"/>
      <c r="B23" s="68" t="str">
        <f>'Identif y Analisis'!D22</f>
        <v>Falta de recursos economicos.</v>
      </c>
      <c r="C23" s="90" t="str">
        <f>'Identif y Analisis'!O22</f>
        <v>ZONA DE RIESGO IMPORTANTE</v>
      </c>
      <c r="D23" s="91" t="str">
        <f>'Valoración '!P23:P23</f>
        <v>ZONA DE RIESGO IMPORTANTE</v>
      </c>
      <c r="E23" s="91" t="str">
        <f>'Valoración '!Q23:Q23</f>
        <v>Se mantiene en la zona de riesgo</v>
      </c>
      <c r="F23" s="91" t="str">
        <f>'Valoración '!R23:R23</f>
        <v>Asumir el riesgo</v>
      </c>
      <c r="G23" s="108" t="s">
        <v>264</v>
      </c>
      <c r="H23" s="193" t="s">
        <v>447</v>
      </c>
      <c r="I23" s="183" t="s">
        <v>445</v>
      </c>
      <c r="J23" s="178"/>
      <c r="K23" s="178"/>
      <c r="L23" s="178"/>
      <c r="M23" s="178"/>
      <c r="N23" s="178"/>
      <c r="O23" s="178"/>
      <c r="P23" s="178"/>
      <c r="Q23" s="178"/>
      <c r="R23" s="178"/>
      <c r="S23" s="178"/>
      <c r="T23" s="178"/>
      <c r="U23" s="178"/>
      <c r="V23" s="178"/>
      <c r="W23" s="178"/>
      <c r="X23" s="178"/>
      <c r="Y23" s="178"/>
      <c r="Z23" s="178"/>
      <c r="AA23" s="178"/>
      <c r="AB23" s="178"/>
      <c r="AC23" s="178"/>
      <c r="AD23" s="178"/>
      <c r="AE23" s="178"/>
    </row>
    <row r="24" spans="1:31" s="86" customFormat="1" ht="34.5" customHeight="1">
      <c r="A24" s="346" t="s">
        <v>218</v>
      </c>
      <c r="B24" s="68" t="str">
        <f>'Identif y Analisis'!D23</f>
        <v>Falta de recursos economicos.</v>
      </c>
      <c r="C24" s="90" t="str">
        <f>'Identif y Analisis'!O23</f>
        <v>ZONA DE RIESGO IMPORTANTE</v>
      </c>
      <c r="D24" s="91" t="str">
        <f>'Valoración '!P24</f>
        <v>ZONA DE RIESGO IMPORTANTE</v>
      </c>
      <c r="E24" s="91" t="str">
        <f>'Valoración '!Q24:Q24</f>
        <v>Se mantiene en la zona de riesgo</v>
      </c>
      <c r="F24" s="91" t="str">
        <f>'Valoración '!R24</f>
        <v>Reducir el riesgo</v>
      </c>
      <c r="G24" s="108" t="s">
        <v>223</v>
      </c>
      <c r="H24" s="203" t="s">
        <v>456</v>
      </c>
      <c r="I24" s="183" t="s">
        <v>445</v>
      </c>
      <c r="J24" s="178"/>
      <c r="K24" s="178"/>
      <c r="L24" s="178"/>
      <c r="M24" s="178"/>
      <c r="N24" s="178"/>
      <c r="O24" s="178"/>
      <c r="P24" s="178"/>
      <c r="Q24" s="178"/>
      <c r="R24" s="178"/>
      <c r="S24" s="178"/>
      <c r="T24" s="178"/>
      <c r="U24" s="178"/>
      <c r="V24" s="178"/>
      <c r="W24" s="178"/>
      <c r="X24" s="178"/>
      <c r="Y24" s="178"/>
      <c r="Z24" s="178"/>
      <c r="AA24" s="178"/>
      <c r="AB24" s="178"/>
      <c r="AC24" s="178"/>
      <c r="AD24" s="178"/>
      <c r="AE24" s="178"/>
    </row>
    <row r="25" spans="1:31" s="86" customFormat="1" ht="42.75" customHeight="1">
      <c r="A25" s="347"/>
      <c r="B25" s="68" t="str">
        <f>'Identif y Analisis'!D24</f>
        <v>Incumplimiento de las metas propuestas en el plan de acción.</v>
      </c>
      <c r="C25" s="90" t="str">
        <f>'Identif y Analisis'!O24</f>
        <v>ZONA DE RIESGO IMPORTANTE</v>
      </c>
      <c r="D25" s="211" t="str">
        <f>'Valoración '!P25</f>
        <v>ZONA DE RIESGO ACEPTABLE</v>
      </c>
      <c r="E25" s="91" t="str">
        <f>'Valoración '!Q25:Q25</f>
        <v>Cambia la evaluación antes de controles</v>
      </c>
      <c r="F25" s="91" t="str">
        <f>'Valoración '!R25:R25</f>
        <v>Asumir el riesgo</v>
      </c>
      <c r="G25" s="108" t="s">
        <v>229</v>
      </c>
      <c r="H25" s="183" t="s">
        <v>230</v>
      </c>
      <c r="I25" s="183" t="s">
        <v>445</v>
      </c>
      <c r="J25" s="178"/>
      <c r="K25" s="178"/>
      <c r="L25" s="178"/>
      <c r="M25" s="178"/>
      <c r="N25" s="178"/>
      <c r="O25" s="178"/>
      <c r="P25" s="178"/>
      <c r="Q25" s="178"/>
      <c r="R25" s="178"/>
      <c r="S25" s="178"/>
      <c r="T25" s="178"/>
      <c r="U25" s="178"/>
      <c r="V25" s="178"/>
      <c r="W25" s="178"/>
      <c r="X25" s="178"/>
      <c r="Y25" s="178"/>
      <c r="Z25" s="178"/>
      <c r="AA25" s="178"/>
      <c r="AB25" s="178"/>
      <c r="AC25" s="178"/>
      <c r="AD25" s="178"/>
      <c r="AE25" s="178"/>
    </row>
    <row r="26" spans="1:31" s="86" customFormat="1" ht="63" customHeight="1">
      <c r="A26" s="347"/>
      <c r="B26" s="68" t="str">
        <f>'Identif y Analisis'!D25</f>
        <v>Envío de información incompleta y extemporanea</v>
      </c>
      <c r="C26" s="90" t="str">
        <f>'Identif y Analisis'!O25</f>
        <v>ZONA DE RIESGO MODERADO</v>
      </c>
      <c r="D26" s="210" t="str">
        <f>'Valoración '!P26</f>
        <v>ZONA DE RIESGO INACEPTABLE</v>
      </c>
      <c r="E26" s="91" t="str">
        <f>'Valoración '!Q26:Q26</f>
        <v>Cambia la evaluación antes de controles</v>
      </c>
      <c r="F26" s="91" t="str">
        <f>'Valoración '!R26:R26</f>
        <v>Asumir el riesgo</v>
      </c>
      <c r="G26" s="108" t="s">
        <v>457</v>
      </c>
      <c r="H26" s="183" t="s">
        <v>230</v>
      </c>
      <c r="I26" s="183" t="s">
        <v>445</v>
      </c>
      <c r="J26" s="178"/>
      <c r="K26" s="178"/>
      <c r="L26" s="178"/>
      <c r="M26" s="178"/>
      <c r="N26" s="178"/>
      <c r="O26" s="178"/>
      <c r="P26" s="178"/>
      <c r="Q26" s="178"/>
      <c r="R26" s="178"/>
      <c r="S26" s="178"/>
      <c r="T26" s="178"/>
      <c r="U26" s="178"/>
      <c r="V26" s="178"/>
      <c r="W26" s="178"/>
      <c r="X26" s="178"/>
      <c r="Y26" s="178"/>
      <c r="Z26" s="178"/>
      <c r="AA26" s="178"/>
      <c r="AB26" s="178"/>
      <c r="AC26" s="178"/>
      <c r="AD26" s="178"/>
      <c r="AE26" s="178"/>
    </row>
    <row r="27" spans="1:31" s="86" customFormat="1" ht="55.5" customHeight="1">
      <c r="A27" s="347"/>
      <c r="B27" s="68" t="str">
        <f>'Identif y Analisis'!D26</f>
        <v>Construcciones sin cumplimiento de normas</v>
      </c>
      <c r="C27" s="90" t="str">
        <f>'Identif y Analisis'!O26</f>
        <v>ZONA DE RIESGO ACEPTABLE</v>
      </c>
      <c r="D27" s="210" t="str">
        <f>'Valoración '!P27</f>
        <v>ZONA DE RIESGO ACEPTABLE</v>
      </c>
      <c r="E27" s="91" t="str">
        <f>'Valoración '!Q27:Q27</f>
        <v>Se mantiene en la zona de riesgo</v>
      </c>
      <c r="F27" s="91" t="str">
        <f>'Valoración '!R27:R27</f>
        <v>Asumir el riesgo</v>
      </c>
      <c r="G27" s="108" t="s">
        <v>458</v>
      </c>
      <c r="H27" s="183" t="s">
        <v>230</v>
      </c>
      <c r="I27" s="193" t="s">
        <v>459</v>
      </c>
      <c r="J27" s="178"/>
      <c r="K27" s="178"/>
      <c r="L27" s="178"/>
      <c r="M27" s="178"/>
      <c r="N27" s="178"/>
      <c r="O27" s="178"/>
      <c r="P27" s="178"/>
      <c r="Q27" s="178"/>
      <c r="R27" s="178"/>
      <c r="S27" s="178"/>
      <c r="T27" s="178"/>
      <c r="U27" s="178"/>
      <c r="V27" s="178"/>
      <c r="W27" s="178"/>
      <c r="X27" s="178"/>
      <c r="Y27" s="178"/>
      <c r="Z27" s="178"/>
      <c r="AA27" s="178"/>
      <c r="AB27" s="178"/>
      <c r="AC27" s="178"/>
      <c r="AD27" s="178"/>
      <c r="AE27" s="178"/>
    </row>
    <row r="28" spans="1:31" s="86" customFormat="1" ht="47.25" customHeight="1">
      <c r="A28" s="347"/>
      <c r="B28" s="68" t="str">
        <f>'Identif y Analisis'!D27</f>
        <v>Invasión del espacio público</v>
      </c>
      <c r="C28" s="90" t="str">
        <f>'Identif y Analisis'!O27</f>
        <v>ZONA DE RIESGO ACEPTABLE</v>
      </c>
      <c r="D28" s="210" t="str">
        <f>'Valoración '!P28</f>
        <v>ZONA DE RIESGO ACEPTABLE</v>
      </c>
      <c r="E28" s="91" t="str">
        <f>'Valoración '!Q28:Q28</f>
        <v>Se mantiene en la zona de riesgo</v>
      </c>
      <c r="F28" s="91" t="str">
        <f>'Valoración '!R28:R28</f>
        <v>Asumir el riesgo</v>
      </c>
      <c r="G28" s="108" t="s">
        <v>460</v>
      </c>
      <c r="H28" s="183" t="s">
        <v>461</v>
      </c>
      <c r="I28" s="183" t="s">
        <v>445</v>
      </c>
      <c r="J28" s="178"/>
      <c r="K28" s="178"/>
      <c r="L28" s="178"/>
      <c r="M28" s="178"/>
      <c r="N28" s="178"/>
      <c r="O28" s="178"/>
      <c r="P28" s="178"/>
      <c r="Q28" s="178"/>
      <c r="R28" s="178"/>
      <c r="S28" s="178"/>
      <c r="T28" s="178"/>
      <c r="U28" s="178"/>
      <c r="V28" s="178"/>
      <c r="W28" s="178"/>
      <c r="X28" s="178"/>
      <c r="Y28" s="178"/>
      <c r="Z28" s="178"/>
      <c r="AA28" s="178"/>
      <c r="AB28" s="178"/>
      <c r="AC28" s="178"/>
      <c r="AD28" s="178"/>
      <c r="AE28" s="178"/>
    </row>
    <row r="29" spans="1:31" s="86" customFormat="1" ht="47.25" customHeight="1">
      <c r="A29" s="348"/>
      <c r="B29" s="68" t="str">
        <f>'Identif y Analisis'!D28</f>
        <v>Perdidas de información en la base de datos</v>
      </c>
      <c r="C29" s="90" t="str">
        <f>'Identif y Analisis'!O28</f>
        <v>ZONA DE RIESGO MODERADO</v>
      </c>
      <c r="D29" s="210" t="str">
        <f>'Valoración '!P29</f>
        <v>ZONA DE RIESGO TOLERABLE</v>
      </c>
      <c r="E29" s="91" t="str">
        <f>'Valoración '!Q29:Q29</f>
        <v>Cambia la evaluación antes de controles</v>
      </c>
      <c r="F29" s="91" t="str">
        <f>'Valoración '!R29:R29</f>
        <v>Asumir el riesgo</v>
      </c>
      <c r="G29" s="108"/>
      <c r="H29" s="183"/>
      <c r="I29" s="193"/>
      <c r="J29" s="178"/>
      <c r="K29" s="178"/>
      <c r="L29" s="178"/>
      <c r="M29" s="178"/>
      <c r="N29" s="178"/>
      <c r="O29" s="178"/>
      <c r="P29" s="178"/>
      <c r="Q29" s="178"/>
      <c r="R29" s="178"/>
      <c r="S29" s="178"/>
      <c r="T29" s="178"/>
      <c r="U29" s="178"/>
      <c r="V29" s="178"/>
      <c r="W29" s="178"/>
      <c r="X29" s="178"/>
      <c r="Y29" s="178"/>
      <c r="Z29" s="178"/>
      <c r="AA29" s="178"/>
      <c r="AB29" s="178"/>
      <c r="AC29" s="178"/>
      <c r="AD29" s="178"/>
      <c r="AE29" s="178"/>
    </row>
    <row r="30" spans="1:31" s="86" customFormat="1" ht="75" customHeight="1">
      <c r="A30" s="346" t="str">
        <f>'Identif y Analisis'!A29</f>
        <v>COMUNICACIÓN</v>
      </c>
      <c r="B30" s="68" t="str">
        <f>'Identif y Analisis'!D29</f>
        <v>Información herrada o sesgada</v>
      </c>
      <c r="C30" s="90" t="str">
        <f>'Identif y Analisis'!O29</f>
        <v>ZONA DE RIESGO MODERADO</v>
      </c>
      <c r="D30" s="210" t="str">
        <f>'Valoración '!P30</f>
        <v>ZONA DE RIESGO MODERADO</v>
      </c>
      <c r="E30" s="91" t="str">
        <f>'Valoración '!Q30:Q30</f>
        <v>Se mantiene en la zona de riesgo</v>
      </c>
      <c r="F30" s="91" t="str">
        <f>'Valoración '!R30:R30</f>
        <v>Asumir el riesgo</v>
      </c>
      <c r="G30" s="108" t="s">
        <v>462</v>
      </c>
      <c r="H30" s="183" t="s">
        <v>463</v>
      </c>
      <c r="I30" s="183" t="s">
        <v>445</v>
      </c>
      <c r="J30" s="178"/>
      <c r="K30" s="178"/>
      <c r="L30" s="178"/>
      <c r="M30" s="178"/>
      <c r="N30" s="178"/>
      <c r="O30" s="178"/>
      <c r="P30" s="178"/>
      <c r="Q30" s="178"/>
      <c r="R30" s="178"/>
      <c r="S30" s="178"/>
      <c r="T30" s="178"/>
      <c r="U30" s="178"/>
      <c r="V30" s="178"/>
      <c r="W30" s="178"/>
      <c r="X30" s="178"/>
      <c r="Y30" s="178"/>
      <c r="Z30" s="178"/>
      <c r="AA30" s="178"/>
      <c r="AB30" s="178"/>
      <c r="AC30" s="178"/>
      <c r="AD30" s="178"/>
      <c r="AE30" s="178"/>
    </row>
    <row r="31" spans="1:31" s="86" customFormat="1" ht="99.75" customHeight="1">
      <c r="A31" s="347"/>
      <c r="B31" s="68" t="str">
        <f>'Identif y Analisis'!D30</f>
        <v>Inoportunidad en la información</v>
      </c>
      <c r="C31" s="90" t="str">
        <f>'Identif y Analisis'!O30</f>
        <v>ZONA DE RIESGO MODERADO</v>
      </c>
      <c r="D31" s="210" t="str">
        <f>'Valoración '!P31</f>
        <v>ZONA DE RIESGO MODERADO</v>
      </c>
      <c r="E31" s="91" t="str">
        <f>'Valoración '!Q31:Q31</f>
        <v>Se mantiene en la zona de riesgo</v>
      </c>
      <c r="F31" s="91" t="str">
        <f>'Valoración '!R31:R31</f>
        <v>Asumir el riesgo</v>
      </c>
      <c r="G31" s="108" t="s">
        <v>464</v>
      </c>
      <c r="H31" s="183" t="s">
        <v>463</v>
      </c>
      <c r="I31" s="183" t="s">
        <v>445</v>
      </c>
      <c r="J31" s="178"/>
      <c r="K31" s="178"/>
      <c r="L31" s="178"/>
      <c r="M31" s="178"/>
      <c r="N31" s="178"/>
      <c r="O31" s="178"/>
      <c r="P31" s="178"/>
      <c r="Q31" s="178"/>
      <c r="R31" s="178"/>
      <c r="S31" s="178"/>
      <c r="T31" s="178"/>
      <c r="U31" s="178"/>
      <c r="V31" s="178"/>
      <c r="W31" s="178"/>
      <c r="X31" s="178"/>
      <c r="Y31" s="178"/>
      <c r="Z31" s="178"/>
      <c r="AA31" s="178"/>
      <c r="AB31" s="178"/>
      <c r="AC31" s="178"/>
      <c r="AD31" s="178"/>
      <c r="AE31" s="178"/>
    </row>
    <row r="32" spans="1:31" s="86" customFormat="1" ht="66.75" customHeight="1">
      <c r="A32" s="347"/>
      <c r="B32" s="68" t="str">
        <f>'Identif y Analisis'!D31</f>
        <v>Ausencia de radicación y que no se pueda certificar el ingreso de documentación</v>
      </c>
      <c r="C32" s="90" t="str">
        <f>'Identif y Analisis'!O31</f>
        <v>ZONA DE RIESGO MODERADO</v>
      </c>
      <c r="D32" s="210" t="str">
        <f>'Valoración '!P32</f>
        <v>ZONA DE RIESGO MODERADO</v>
      </c>
      <c r="E32" s="91" t="str">
        <f>'Valoración '!Q32:Q32</f>
        <v>Se mantiene en la zona de riesgo</v>
      </c>
      <c r="F32" s="91" t="str">
        <f>'Valoración '!R32:R32</f>
        <v>Asumir el riesgo</v>
      </c>
      <c r="G32" s="108" t="s">
        <v>465</v>
      </c>
      <c r="H32" s="183" t="s">
        <v>463</v>
      </c>
      <c r="I32" s="183" t="s">
        <v>445</v>
      </c>
      <c r="J32" s="178"/>
      <c r="K32" s="178"/>
      <c r="L32" s="178"/>
      <c r="M32" s="178"/>
      <c r="N32" s="178"/>
      <c r="O32" s="178"/>
      <c r="P32" s="178"/>
      <c r="Q32" s="178"/>
      <c r="R32" s="178"/>
      <c r="S32" s="178"/>
      <c r="T32" s="178"/>
      <c r="U32" s="178"/>
      <c r="V32" s="178"/>
      <c r="W32" s="178"/>
      <c r="X32" s="178"/>
      <c r="Y32" s="178"/>
      <c r="Z32" s="178"/>
      <c r="AA32" s="178"/>
      <c r="AB32" s="178"/>
      <c r="AC32" s="178"/>
      <c r="AD32" s="178"/>
      <c r="AE32" s="178"/>
    </row>
    <row r="33" spans="1:31" s="86" customFormat="1" ht="57.75" customHeight="1">
      <c r="A33" s="348"/>
      <c r="B33" s="68" t="str">
        <f>'Identif y Analisis'!D32</f>
        <v>Entrega de comunicación a destinatarios diferentes</v>
      </c>
      <c r="C33" s="90" t="str">
        <f>'Identif y Analisis'!O32</f>
        <v>ZONA DE RIESGO MODERADO</v>
      </c>
      <c r="D33" s="210" t="str">
        <f>'Valoración '!P33</f>
        <v>ZONA DE RIESGO MODERADO</v>
      </c>
      <c r="E33" s="91" t="str">
        <f>'Valoración '!Q33:Q33</f>
        <v>Se mantiene en la zona de riesgo</v>
      </c>
      <c r="F33" s="91" t="str">
        <f>'Valoración '!R33:R33</f>
        <v>Asumir el riesgo</v>
      </c>
      <c r="G33" s="108" t="s">
        <v>466</v>
      </c>
      <c r="H33" s="183" t="s">
        <v>467</v>
      </c>
      <c r="I33" s="183" t="s">
        <v>445</v>
      </c>
      <c r="J33" s="178"/>
      <c r="K33" s="178"/>
      <c r="L33" s="178"/>
      <c r="M33" s="178"/>
      <c r="N33" s="178"/>
      <c r="O33" s="178"/>
      <c r="P33" s="178"/>
      <c r="Q33" s="178"/>
      <c r="R33" s="178"/>
      <c r="S33" s="178"/>
      <c r="T33" s="178"/>
      <c r="U33" s="178"/>
      <c r="V33" s="178"/>
      <c r="W33" s="178"/>
      <c r="X33" s="178"/>
      <c r="Y33" s="178"/>
      <c r="Z33" s="178"/>
      <c r="AA33" s="178"/>
      <c r="AB33" s="178"/>
      <c r="AC33" s="178"/>
      <c r="AD33" s="178"/>
      <c r="AE33" s="178"/>
    </row>
    <row r="34" spans="1:31" s="86" customFormat="1" ht="81" customHeight="1">
      <c r="A34" s="346" t="str">
        <f>'Identif y Analisis'!A33</f>
        <v>GESTIÓN AMBIENTAL Y RECURSOS NATURALES</v>
      </c>
      <c r="B34" s="68" t="str">
        <f>'Identif y Analisis'!D33</f>
        <v>Transmisión de enfermedades</v>
      </c>
      <c r="C34" s="90" t="str">
        <f>'Identif y Analisis'!O33</f>
        <v>ZONA DE RIESGO MODERADO</v>
      </c>
      <c r="D34" s="91" t="str">
        <f>'Valoración '!P34</f>
        <v>ZONA DE RIESGO MODERADO</v>
      </c>
      <c r="E34" s="91" t="str">
        <f>'Valoración '!Q34:Q34</f>
        <v>Se mantiene en la zona de riesgo</v>
      </c>
      <c r="F34" s="91" t="str">
        <f>'Valoración '!R34:R34</f>
        <v>Evitar el riesgo</v>
      </c>
      <c r="G34" s="108" t="s">
        <v>468</v>
      </c>
      <c r="H34" s="183" t="s">
        <v>230</v>
      </c>
      <c r="I34" s="183" t="s">
        <v>445</v>
      </c>
      <c r="J34" s="178"/>
      <c r="K34" s="178"/>
      <c r="L34" s="178"/>
      <c r="M34" s="178"/>
      <c r="N34" s="178"/>
      <c r="O34" s="178"/>
      <c r="P34" s="178"/>
      <c r="Q34" s="178"/>
      <c r="R34" s="178"/>
      <c r="S34" s="178"/>
      <c r="T34" s="178"/>
      <c r="U34" s="178"/>
      <c r="V34" s="178"/>
      <c r="W34" s="178"/>
      <c r="X34" s="178"/>
      <c r="Y34" s="178"/>
      <c r="Z34" s="178"/>
      <c r="AA34" s="178"/>
      <c r="AB34" s="178"/>
      <c r="AC34" s="178"/>
      <c r="AD34" s="178"/>
      <c r="AE34" s="178"/>
    </row>
    <row r="35" spans="1:31" s="86" customFormat="1" ht="74.25" customHeight="1">
      <c r="A35" s="348"/>
      <c r="B35" s="68" t="str">
        <f>'Identif y Analisis'!D34</f>
        <v>No contar con políticas apropiadas para el trascurrir del proceso</v>
      </c>
      <c r="C35" s="90" t="str">
        <f>'Identif y Analisis'!O34</f>
        <v>ZONA DE RIESGO IMPORTANTE</v>
      </c>
      <c r="D35" s="91" t="str">
        <f>'Valoración '!P35</f>
        <v>ZONA DE RIESGO IMPORTANTE</v>
      </c>
      <c r="E35" s="91" t="str">
        <f>'Valoración '!Q35:Q35</f>
        <v>Se mantiene en la zona de riesgo</v>
      </c>
      <c r="F35" s="91" t="str">
        <f>'Valoración '!R35:R35</f>
        <v>Asumir el riesgo</v>
      </c>
      <c r="G35" s="108" t="s">
        <v>469</v>
      </c>
      <c r="H35" s="183" t="s">
        <v>230</v>
      </c>
      <c r="I35" s="183" t="s">
        <v>445</v>
      </c>
      <c r="J35" s="178"/>
      <c r="K35" s="178"/>
      <c r="L35" s="178"/>
      <c r="M35" s="178"/>
      <c r="N35" s="178"/>
      <c r="O35" s="178"/>
      <c r="P35" s="178"/>
      <c r="Q35" s="178"/>
      <c r="R35" s="178"/>
      <c r="S35" s="178"/>
      <c r="T35" s="178"/>
      <c r="U35" s="178"/>
      <c r="V35" s="178"/>
      <c r="W35" s="178"/>
      <c r="X35" s="178"/>
      <c r="Y35" s="178"/>
      <c r="Z35" s="178"/>
      <c r="AA35" s="178"/>
      <c r="AB35" s="178"/>
      <c r="AC35" s="178"/>
      <c r="AD35" s="178"/>
      <c r="AE35" s="178"/>
    </row>
    <row r="36" spans="1:31" s="86" customFormat="1" ht="61.5" customHeight="1">
      <c r="A36" s="346" t="s">
        <v>282</v>
      </c>
      <c r="B36" s="68" t="str">
        <f>'Identif y Analisis'!D35</f>
        <v>Las metas propuestas en el plan de accion no se han cumplido  debido a la falta de recursos económicos </v>
      </c>
      <c r="C36" s="90" t="str">
        <f>'Identif y Analisis'!O35</f>
        <v>ZONA DE RIESGO MODERADO</v>
      </c>
      <c r="D36" s="91" t="str">
        <f>'Valoración '!P35</f>
        <v>ZONA DE RIESGO IMPORTANTE</v>
      </c>
      <c r="E36" s="91" t="str">
        <f>'Valoración '!Q35:Q35</f>
        <v>Se mantiene en la zona de riesgo</v>
      </c>
      <c r="F36" s="91" t="str">
        <f>'Valoración '!R35:R35</f>
        <v>Asumir el riesgo</v>
      </c>
      <c r="G36" s="108" t="s">
        <v>470</v>
      </c>
      <c r="H36" s="193" t="s">
        <v>201</v>
      </c>
      <c r="I36" s="183" t="s">
        <v>445</v>
      </c>
      <c r="J36" s="178"/>
      <c r="K36" s="178"/>
      <c r="L36" s="178"/>
      <c r="M36" s="178"/>
      <c r="N36" s="178"/>
      <c r="O36" s="178"/>
      <c r="P36" s="178"/>
      <c r="Q36" s="178"/>
      <c r="R36" s="178"/>
      <c r="S36" s="178"/>
      <c r="T36" s="178"/>
      <c r="U36" s="178"/>
      <c r="V36" s="178"/>
      <c r="W36" s="178"/>
      <c r="X36" s="178"/>
      <c r="Y36" s="178"/>
      <c r="Z36" s="178"/>
      <c r="AA36" s="178"/>
      <c r="AB36" s="178"/>
      <c r="AC36" s="178"/>
      <c r="AD36" s="178"/>
      <c r="AE36" s="178"/>
    </row>
    <row r="37" spans="1:31" s="86" customFormat="1" ht="65.25" customHeight="1">
      <c r="A37" s="348"/>
      <c r="B37" s="68" t="str">
        <f>'Identif y Analisis'!D36</f>
        <v>Falta de escenarios deportivos conlleva a la juventud a no aprovechar el tiempo libre </v>
      </c>
      <c r="C37" s="90" t="str">
        <f>'Identif y Analisis'!O35</f>
        <v>ZONA DE RIESGO MODERADO</v>
      </c>
      <c r="D37" s="91" t="str">
        <f>'Valoración '!P36</f>
        <v>ZONA DE RIESGO MODERADO</v>
      </c>
      <c r="E37" s="91" t="str">
        <f>'Valoración '!Q36:Q36</f>
        <v>Se mantiene en la zona de riesgo</v>
      </c>
      <c r="F37" s="91" t="str">
        <f>'Valoración '!R36:R36</f>
        <v>Reducir el riesgo</v>
      </c>
      <c r="G37" s="108" t="s">
        <v>320</v>
      </c>
      <c r="H37" s="203" t="s">
        <v>471</v>
      </c>
      <c r="I37" s="183" t="s">
        <v>472</v>
      </c>
      <c r="J37" s="178"/>
      <c r="K37" s="178"/>
      <c r="L37" s="178"/>
      <c r="M37" s="178"/>
      <c r="N37" s="178"/>
      <c r="O37" s="178"/>
      <c r="P37" s="178"/>
      <c r="Q37" s="178"/>
      <c r="R37" s="178"/>
      <c r="S37" s="178"/>
      <c r="T37" s="178"/>
      <c r="U37" s="178"/>
      <c r="V37" s="178"/>
      <c r="W37" s="178"/>
      <c r="X37" s="178"/>
      <c r="Y37" s="178"/>
      <c r="Z37" s="178"/>
      <c r="AA37" s="178"/>
      <c r="AB37" s="178"/>
      <c r="AC37" s="178"/>
      <c r="AD37" s="178"/>
      <c r="AE37" s="178"/>
    </row>
    <row r="38" spans="1:31" s="86" customFormat="1" ht="49.5" customHeight="1">
      <c r="A38" s="346" t="str">
        <f>'Identif y Analisis'!A37</f>
        <v>INFRAESTRUCTURA</v>
      </c>
      <c r="B38" s="68" t="str">
        <f>'Identif y Analisis'!D37</f>
        <v>Colapso de obra</v>
      </c>
      <c r="C38" s="90" t="str">
        <f>'Identif y Analisis'!O36</f>
        <v>ZONA DE RIESGO MODERADO</v>
      </c>
      <c r="D38" s="91" t="str">
        <f>'Valoración '!P38</f>
        <v>ZONA DE RIESGO MODERADO</v>
      </c>
      <c r="E38" s="91" t="str">
        <f>'Valoración '!Q38:Q38</f>
        <v>Se mantiene en la zona de riesgo</v>
      </c>
      <c r="F38" s="91" t="str">
        <f>'Valoración '!R38:R38</f>
        <v>Reducir el riesgo</v>
      </c>
      <c r="G38" s="108" t="s">
        <v>304</v>
      </c>
      <c r="H38" s="193" t="s">
        <v>230</v>
      </c>
      <c r="I38" s="183" t="s">
        <v>473</v>
      </c>
      <c r="J38" s="178"/>
      <c r="K38" s="178"/>
      <c r="L38" s="178"/>
      <c r="M38" s="178"/>
      <c r="N38" s="178"/>
      <c r="O38" s="178"/>
      <c r="P38" s="178"/>
      <c r="Q38" s="178"/>
      <c r="R38" s="178"/>
      <c r="S38" s="178"/>
      <c r="T38" s="178"/>
      <c r="U38" s="178"/>
      <c r="V38" s="178"/>
      <c r="W38" s="178"/>
      <c r="X38" s="178"/>
      <c r="Y38" s="178"/>
      <c r="Z38" s="178"/>
      <c r="AA38" s="178"/>
      <c r="AB38" s="178"/>
      <c r="AC38" s="178"/>
      <c r="AD38" s="178"/>
      <c r="AE38" s="178"/>
    </row>
    <row r="39" spans="1:31" s="86" customFormat="1" ht="48.75" customHeight="1">
      <c r="A39" s="347"/>
      <c r="B39" s="68" t="str">
        <f>'Identif y Analisis'!D38</f>
        <v>Demora en la ejecución de obras</v>
      </c>
      <c r="C39" s="90" t="str">
        <f>'Identif y Analisis'!O37</f>
        <v>ZONA DE RIESGO MODERADO</v>
      </c>
      <c r="D39" s="211" t="str">
        <f>'Valoración '!P39</f>
        <v>ZONA DE RIESGO ACEPTABLE</v>
      </c>
      <c r="E39" s="91" t="str">
        <f>'Valoración '!Q39:Q39</f>
        <v>Cambia la evaluación antes de controles</v>
      </c>
      <c r="F39" s="91" t="str">
        <f>'Valoración '!R39:R39</f>
        <v>Reducir el riesgo</v>
      </c>
      <c r="G39" s="108" t="s">
        <v>308</v>
      </c>
      <c r="H39" s="193" t="s">
        <v>230</v>
      </c>
      <c r="I39" s="183" t="s">
        <v>473</v>
      </c>
      <c r="J39" s="178"/>
      <c r="K39" s="178"/>
      <c r="L39" s="178"/>
      <c r="M39" s="178"/>
      <c r="N39" s="178"/>
      <c r="O39" s="178"/>
      <c r="P39" s="178"/>
      <c r="Q39" s="178"/>
      <c r="R39" s="178"/>
      <c r="S39" s="178"/>
      <c r="T39" s="178"/>
      <c r="U39" s="178"/>
      <c r="V39" s="178"/>
      <c r="W39" s="178"/>
      <c r="X39" s="178"/>
      <c r="Y39" s="178"/>
      <c r="Z39" s="178"/>
      <c r="AA39" s="178"/>
      <c r="AB39" s="178"/>
      <c r="AC39" s="178"/>
      <c r="AD39" s="178"/>
      <c r="AE39" s="178"/>
    </row>
    <row r="40" spans="1:31" s="86" customFormat="1" ht="53.25" customHeight="1">
      <c r="A40" s="347"/>
      <c r="B40" s="68" t="str">
        <f>'Identif y Analisis'!D39</f>
        <v>Falta de continuidad en los proyectos</v>
      </c>
      <c r="C40" s="90" t="str">
        <f>'Identif y Analisis'!O38</f>
        <v>ZONA DE RIESGO TOLERABLE</v>
      </c>
      <c r="D40" s="91" t="str">
        <f>'Valoración '!P40</f>
        <v>ZONA DE RIESGO MODERADO</v>
      </c>
      <c r="E40" s="91" t="str">
        <f>'Valoración '!Q40:Q40</f>
        <v>Cambia la evaluación antes de controles</v>
      </c>
      <c r="F40" s="91" t="str">
        <f>'Valoración '!R40:R40</f>
        <v>Compartir el riesgo</v>
      </c>
      <c r="G40" s="108" t="s">
        <v>311</v>
      </c>
      <c r="H40" s="193" t="s">
        <v>213</v>
      </c>
      <c r="I40" s="183" t="s">
        <v>473</v>
      </c>
      <c r="J40" s="178"/>
      <c r="K40" s="178"/>
      <c r="L40" s="178"/>
      <c r="M40" s="178"/>
      <c r="N40" s="178"/>
      <c r="O40" s="178"/>
      <c r="P40" s="178"/>
      <c r="Q40" s="178"/>
      <c r="R40" s="178"/>
      <c r="S40" s="178"/>
      <c r="T40" s="178"/>
      <c r="U40" s="178"/>
      <c r="V40" s="178"/>
      <c r="W40" s="178"/>
      <c r="X40" s="178"/>
      <c r="Y40" s="178"/>
      <c r="Z40" s="178"/>
      <c r="AA40" s="178"/>
      <c r="AB40" s="178"/>
      <c r="AC40" s="178"/>
      <c r="AD40" s="178"/>
      <c r="AE40" s="178"/>
    </row>
    <row r="41" spans="1:31" s="86" customFormat="1" ht="53.25" customHeight="1">
      <c r="A41" s="348"/>
      <c r="B41" s="68" t="str">
        <f>'Identif y Analisis'!D40</f>
        <v>No realización de visitas periódicas que verifiquen las especificaciones técnicas</v>
      </c>
      <c r="C41" s="90" t="str">
        <f>'Identif y Analisis'!O39</f>
        <v>ZONA DE RIESGO MODERADO</v>
      </c>
      <c r="D41" s="91" t="str">
        <f>'Valoración '!P41</f>
        <v>ZONA DE RIESGO MODERADO</v>
      </c>
      <c r="E41" s="91" t="str">
        <f>'Valoración '!Q41:Q41</f>
        <v>Se mantiene en la zona de riesgo</v>
      </c>
      <c r="F41" s="91" t="str">
        <f>'Valoración '!R41:R41</f>
        <v>Reducir el riesgo</v>
      </c>
      <c r="G41" s="108" t="s">
        <v>474</v>
      </c>
      <c r="H41" s="193" t="s">
        <v>230</v>
      </c>
      <c r="I41" s="183" t="s">
        <v>473</v>
      </c>
      <c r="J41" s="178"/>
      <c r="K41" s="178"/>
      <c r="L41" s="178"/>
      <c r="M41" s="178"/>
      <c r="N41" s="178"/>
      <c r="O41" s="178"/>
      <c r="P41" s="178"/>
      <c r="Q41" s="178"/>
      <c r="R41" s="178"/>
      <c r="S41" s="178"/>
      <c r="T41" s="178"/>
      <c r="U41" s="178"/>
      <c r="V41" s="178"/>
      <c r="W41" s="178"/>
      <c r="X41" s="178"/>
      <c r="Y41" s="178"/>
      <c r="Z41" s="178"/>
      <c r="AA41" s="178"/>
      <c r="AB41" s="178"/>
      <c r="AC41" s="178"/>
      <c r="AD41" s="178"/>
      <c r="AE41" s="178"/>
    </row>
    <row r="42" spans="1:31" s="86" customFormat="1" ht="71.25" customHeight="1">
      <c r="A42" s="207" t="str">
        <f>'Identif y Analisis'!A41</f>
        <v>EDUCACIÓN</v>
      </c>
      <c r="B42" s="68" t="str">
        <f>'Identif y Analisis'!D41</f>
        <v>Deserción escolar alta</v>
      </c>
      <c r="C42" s="90" t="str">
        <f>'Identif y Analisis'!O39</f>
        <v>ZONA DE RIESGO MODERADO</v>
      </c>
      <c r="D42" s="91" t="str">
        <f>'Valoración '!P42</f>
        <v>ZONA DE RIESGO IMPORTANTE</v>
      </c>
      <c r="E42" s="91" t="str">
        <f>'Valoración '!Q42:Q42</f>
        <v>Cambia la evaluación antes de controles</v>
      </c>
      <c r="F42" s="91" t="str">
        <f>'Valoración '!R42:R42</f>
        <v>Reducir el riesgo</v>
      </c>
      <c r="G42" s="108" t="s">
        <v>316</v>
      </c>
      <c r="H42" s="183" t="s">
        <v>475</v>
      </c>
      <c r="I42" s="183" t="s">
        <v>473</v>
      </c>
      <c r="J42" s="178"/>
      <c r="K42" s="178"/>
      <c r="L42" s="178"/>
      <c r="M42" s="178"/>
      <c r="N42" s="178"/>
      <c r="O42" s="178"/>
      <c r="P42" s="178"/>
      <c r="Q42" s="178"/>
      <c r="R42" s="178"/>
      <c r="S42" s="178"/>
      <c r="T42" s="178"/>
      <c r="U42" s="178"/>
      <c r="V42" s="178"/>
      <c r="W42" s="178"/>
      <c r="X42" s="178"/>
      <c r="Y42" s="178"/>
      <c r="Z42" s="178"/>
      <c r="AA42" s="178"/>
      <c r="AB42" s="178"/>
      <c r="AC42" s="178"/>
      <c r="AD42" s="178"/>
      <c r="AE42" s="178"/>
    </row>
    <row r="43" spans="1:31" s="86" customFormat="1" ht="57" customHeight="1">
      <c r="A43" s="349" t="str">
        <f>'Identif y Analisis'!A42</f>
        <v>GESTIÓN FINANCIERA</v>
      </c>
      <c r="B43" s="68" t="str">
        <f>'Identif y Analisis'!D42</f>
        <v>No poseer un sistema de archivo adecuado y seguro</v>
      </c>
      <c r="C43" s="90" t="str">
        <f>'Identif y Analisis'!O41</f>
        <v>ZONA DE RIESGO IMPORTANTE</v>
      </c>
      <c r="D43" s="210" t="str">
        <f>'Valoración '!P43</f>
        <v>ZONA DE RIESGO INACEPTABLE</v>
      </c>
      <c r="E43" s="91" t="str">
        <f>'Valoración '!Q43:Q43</f>
        <v>Cambia la evaluación antes de controles</v>
      </c>
      <c r="F43" s="91" t="str">
        <f>'Valoración '!R43:R43</f>
        <v>Reducir el riesgo</v>
      </c>
      <c r="G43" s="108" t="s">
        <v>319</v>
      </c>
      <c r="H43" s="193" t="s">
        <v>447</v>
      </c>
      <c r="I43" s="183" t="s">
        <v>473</v>
      </c>
      <c r="J43" s="178"/>
      <c r="K43" s="178"/>
      <c r="L43" s="178"/>
      <c r="M43" s="178"/>
      <c r="N43" s="178"/>
      <c r="O43" s="178"/>
      <c r="P43" s="178"/>
      <c r="Q43" s="178"/>
      <c r="R43" s="178"/>
      <c r="S43" s="178"/>
      <c r="T43" s="178"/>
      <c r="U43" s="178"/>
      <c r="V43" s="178"/>
      <c r="W43" s="178"/>
      <c r="X43" s="178"/>
      <c r="Y43" s="178"/>
      <c r="Z43" s="178"/>
      <c r="AA43" s="178"/>
      <c r="AB43" s="178"/>
      <c r="AC43" s="178"/>
      <c r="AD43" s="178"/>
      <c r="AE43" s="178"/>
    </row>
    <row r="44" spans="1:31" s="86" customFormat="1" ht="104.25" customHeight="1">
      <c r="A44" s="349"/>
      <c r="B44" s="68" t="str">
        <f>'Identif y Analisis'!D43</f>
        <v>Perdida de información por daños en el servidor que contiene esta información</v>
      </c>
      <c r="C44" s="90" t="str">
        <f>'Identif y Analisis'!O42</f>
        <v>ZONA DE RIESGO MODERADO</v>
      </c>
      <c r="D44" s="210" t="str">
        <f>'Valoración '!P44</f>
        <v>ZONA DE RIESGO TOLERABLE</v>
      </c>
      <c r="E44" s="91" t="str">
        <f>'Valoración '!Q44:Q44</f>
        <v>Cambia la evaluación antes de controles</v>
      </c>
      <c r="F44" s="91" t="str">
        <f>'Valoración '!R44:R44</f>
        <v>Reducir el riesgo</v>
      </c>
      <c r="G44" s="108" t="s">
        <v>476</v>
      </c>
      <c r="H44" s="183" t="s">
        <v>477</v>
      </c>
      <c r="I44" s="183" t="s">
        <v>473</v>
      </c>
      <c r="J44" s="178"/>
      <c r="K44" s="178"/>
      <c r="L44" s="178"/>
      <c r="M44" s="178"/>
      <c r="N44" s="178"/>
      <c r="O44" s="178"/>
      <c r="P44" s="178"/>
      <c r="Q44" s="178"/>
      <c r="R44" s="178"/>
      <c r="S44" s="178"/>
      <c r="T44" s="178"/>
      <c r="U44" s="178"/>
      <c r="V44" s="178"/>
      <c r="W44" s="178"/>
      <c r="X44" s="178"/>
      <c r="Y44" s="178"/>
      <c r="Z44" s="178"/>
      <c r="AA44" s="178"/>
      <c r="AB44" s="178"/>
      <c r="AC44" s="178"/>
      <c r="AD44" s="178"/>
      <c r="AE44" s="178"/>
    </row>
    <row r="45" spans="1:31" s="86" customFormat="1" ht="57" customHeight="1">
      <c r="A45" s="349"/>
      <c r="B45" s="68" t="str">
        <f>'Identif y Analisis'!D44</f>
        <v>No aplicar las normas relativas al proceso contable, por desconocimiento de las normas</v>
      </c>
      <c r="C45" s="90" t="str">
        <f>'Identif y Analisis'!O43</f>
        <v>ZONA DE RIESGO IMPORTANTE</v>
      </c>
      <c r="D45" s="210" t="str">
        <f>'Valoración '!P45</f>
        <v>ZONA DE RIESGO TOLERABLE</v>
      </c>
      <c r="E45" s="91" t="str">
        <f>'Valoración '!Q45:Q45</f>
        <v>Cambia la evaluación antes de controles</v>
      </c>
      <c r="F45" s="91" t="str">
        <f>'Valoración '!R45:R45</f>
        <v>Reducir el riesgo</v>
      </c>
      <c r="G45" s="108" t="s">
        <v>478</v>
      </c>
      <c r="H45" s="183" t="s">
        <v>477</v>
      </c>
      <c r="I45" s="183" t="s">
        <v>473</v>
      </c>
      <c r="J45" s="178"/>
      <c r="K45" s="178"/>
      <c r="L45" s="178"/>
      <c r="M45" s="178"/>
      <c r="N45" s="178"/>
      <c r="O45" s="178"/>
      <c r="P45" s="178"/>
      <c r="Q45" s="178"/>
      <c r="R45" s="178"/>
      <c r="S45" s="178"/>
      <c r="T45" s="178"/>
      <c r="U45" s="178"/>
      <c r="V45" s="178"/>
      <c r="W45" s="178"/>
      <c r="X45" s="178"/>
      <c r="Y45" s="178"/>
      <c r="Z45" s="178"/>
      <c r="AA45" s="178"/>
      <c r="AB45" s="178"/>
      <c r="AC45" s="178"/>
      <c r="AD45" s="178"/>
      <c r="AE45" s="178"/>
    </row>
    <row r="46" spans="1:31" s="86" customFormat="1" ht="57" customHeight="1">
      <c r="A46" s="349"/>
      <c r="B46" s="68" t="str">
        <f>'Identif y Analisis'!D45</f>
        <v>Errores en el registro de la información</v>
      </c>
      <c r="C46" s="90" t="str">
        <f>'Identif y Analisis'!O44</f>
        <v>ZONA DE RIESGO MODERADO</v>
      </c>
      <c r="D46" s="210" t="str">
        <f>'Valoración '!P46</f>
        <v>ZONA DE RIESGO MODERADO</v>
      </c>
      <c r="E46" s="91" t="str">
        <f>'Valoración '!Q46:Q46</f>
        <v>Se mantiene en la zona de riesgo</v>
      </c>
      <c r="F46" s="91" t="str">
        <f>'Valoración '!R46:R46</f>
        <v>Reducir el riesgo</v>
      </c>
      <c r="G46" s="108" t="s">
        <v>479</v>
      </c>
      <c r="H46" s="193" t="s">
        <v>480</v>
      </c>
      <c r="I46" s="183" t="s">
        <v>473</v>
      </c>
      <c r="J46" s="178"/>
      <c r="K46" s="178"/>
      <c r="L46" s="178"/>
      <c r="M46" s="178"/>
      <c r="N46" s="178"/>
      <c r="O46" s="178"/>
      <c r="P46" s="178"/>
      <c r="Q46" s="178"/>
      <c r="R46" s="178"/>
      <c r="S46" s="178"/>
      <c r="T46" s="178"/>
      <c r="U46" s="178"/>
      <c r="V46" s="178"/>
      <c r="W46" s="178"/>
      <c r="X46" s="178"/>
      <c r="Y46" s="178"/>
      <c r="Z46" s="178"/>
      <c r="AA46" s="178"/>
      <c r="AB46" s="178"/>
      <c r="AC46" s="178"/>
      <c r="AD46" s="178"/>
      <c r="AE46" s="178"/>
    </row>
    <row r="47" spans="1:31" s="86" customFormat="1" ht="57" customHeight="1">
      <c r="A47" s="349"/>
      <c r="B47" s="68" t="str">
        <f>'Identif y Analisis'!D46</f>
        <v>Descargar partidas o valores en rubros diferentes al solicitado </v>
      </c>
      <c r="C47" s="90" t="str">
        <f>'Identif y Analisis'!O45</f>
        <v>ZONA DE RIESGO IMPORTANTE</v>
      </c>
      <c r="D47" s="210" t="str">
        <f>'Valoración '!P47</f>
        <v>ZONA DE RIESGO TOLERABLE</v>
      </c>
      <c r="E47" s="91" t="str">
        <f>'Valoración '!Q47:Q47</f>
        <v>Cambia la evaluación antes de controles</v>
      </c>
      <c r="F47" s="91" t="str">
        <f>'Valoración '!R47:R47</f>
        <v>Asumir el riesgo</v>
      </c>
      <c r="G47" s="108" t="s">
        <v>481</v>
      </c>
      <c r="H47" s="193" t="s">
        <v>480</v>
      </c>
      <c r="I47" s="183" t="s">
        <v>473</v>
      </c>
      <c r="J47" s="178"/>
      <c r="K47" s="178"/>
      <c r="L47" s="178"/>
      <c r="M47" s="178"/>
      <c r="N47" s="178"/>
      <c r="O47" s="178"/>
      <c r="P47" s="178"/>
      <c r="Q47" s="178"/>
      <c r="R47" s="178"/>
      <c r="S47" s="178"/>
      <c r="T47" s="178"/>
      <c r="U47" s="178"/>
      <c r="V47" s="178"/>
      <c r="W47" s="178"/>
      <c r="X47" s="178"/>
      <c r="Y47" s="178"/>
      <c r="Z47" s="178"/>
      <c r="AA47" s="178"/>
      <c r="AB47" s="178"/>
      <c r="AC47" s="178"/>
      <c r="AD47" s="178"/>
      <c r="AE47" s="178"/>
    </row>
    <row r="48" spans="1:31" s="86" customFormat="1" ht="57" customHeight="1">
      <c r="A48" s="349"/>
      <c r="B48" s="68" t="str">
        <f>'Identif y Analisis'!D47</f>
        <v>Perdida de documentación por falta de un sistema de archivo adecuado</v>
      </c>
      <c r="C48" s="90" t="str">
        <f>'Identif y Analisis'!O46</f>
        <v>ZONA DE RIESGO MODERADO</v>
      </c>
      <c r="D48" s="210" t="str">
        <f>'Valoración '!P48</f>
        <v>ZONA DE RIESGO TOLERABLE</v>
      </c>
      <c r="E48" s="91" t="str">
        <f>'Valoración '!Q48:Q48</f>
        <v>Cambia la evaluación antes de controles</v>
      </c>
      <c r="F48" s="91" t="str">
        <f>'Valoración '!R48:R48</f>
        <v>Evitar el riesgo</v>
      </c>
      <c r="G48" s="108" t="s">
        <v>482</v>
      </c>
      <c r="H48" s="193" t="s">
        <v>447</v>
      </c>
      <c r="I48" s="183" t="s">
        <v>473</v>
      </c>
      <c r="J48" s="178"/>
      <c r="K48" s="178"/>
      <c r="L48" s="178"/>
      <c r="M48" s="178"/>
      <c r="N48" s="178"/>
      <c r="O48" s="178"/>
      <c r="P48" s="178"/>
      <c r="Q48" s="178"/>
      <c r="R48" s="178"/>
      <c r="S48" s="178"/>
      <c r="T48" s="178"/>
      <c r="U48" s="178"/>
      <c r="V48" s="178"/>
      <c r="W48" s="178"/>
      <c r="X48" s="178"/>
      <c r="Y48" s="178"/>
      <c r="Z48" s="178"/>
      <c r="AA48" s="178"/>
      <c r="AB48" s="178"/>
      <c r="AC48" s="178"/>
      <c r="AD48" s="178"/>
      <c r="AE48" s="178"/>
    </row>
    <row r="49" spans="1:31" s="86" customFormat="1" ht="78.75" customHeight="1">
      <c r="A49" s="349"/>
      <c r="B49" s="68" t="str">
        <f>'Identif y Analisis'!D48</f>
        <v>Tramite de cuentas sin requisitos</v>
      </c>
      <c r="C49" s="90" t="str">
        <f>'Identif y Analisis'!O47</f>
        <v>ZONA DE RIESGO MODERADO</v>
      </c>
      <c r="D49" s="210" t="str">
        <f>'Valoración '!P49</f>
        <v>ZONA DE RIESGO MODERADO</v>
      </c>
      <c r="E49" s="91" t="str">
        <f>'Valoración '!Q49:Q49</f>
        <v>Se mantiene en la zona de riesgo</v>
      </c>
      <c r="F49" s="91" t="str">
        <f>'Valoración '!R49:R49</f>
        <v>Reducir el riesgo</v>
      </c>
      <c r="G49" s="108" t="s">
        <v>483</v>
      </c>
      <c r="H49" s="193" t="s">
        <v>480</v>
      </c>
      <c r="I49" s="183" t="s">
        <v>473</v>
      </c>
      <c r="J49" s="178"/>
      <c r="K49" s="178"/>
      <c r="L49" s="178"/>
      <c r="M49" s="178"/>
      <c r="N49" s="178"/>
      <c r="O49" s="178"/>
      <c r="P49" s="178"/>
      <c r="Q49" s="178"/>
      <c r="R49" s="178"/>
      <c r="S49" s="178"/>
      <c r="T49" s="178"/>
      <c r="U49" s="178"/>
      <c r="V49" s="178"/>
      <c r="W49" s="178"/>
      <c r="X49" s="178"/>
      <c r="Y49" s="178"/>
      <c r="Z49" s="178"/>
      <c r="AA49" s="178"/>
      <c r="AB49" s="178"/>
      <c r="AC49" s="178"/>
      <c r="AD49" s="178"/>
      <c r="AE49" s="178"/>
    </row>
    <row r="50" spans="1:31" s="86" customFormat="1" ht="57" customHeight="1">
      <c r="A50" s="349"/>
      <c r="B50" s="68" t="str">
        <f>'Identif y Analisis'!D49</f>
        <v>Duplicidad en el pago de cuentas (Que una cuenta se pague más de una vez)</v>
      </c>
      <c r="C50" s="90" t="str">
        <f>'Identif y Analisis'!O48</f>
        <v>ZONA DE RIESGO MODERADO</v>
      </c>
      <c r="D50" s="210" t="str">
        <f>'Valoración '!P50</f>
        <v>ZONA DE RIESGO MODERADO</v>
      </c>
      <c r="E50" s="91" t="str">
        <f>'Valoración '!Q50:Q50</f>
        <v>Se mantiene en la zona de riesgo</v>
      </c>
      <c r="F50" s="91" t="str">
        <f>'Valoración '!R50:R50</f>
        <v>Evitar el riesgo</v>
      </c>
      <c r="G50" s="108" t="s">
        <v>484</v>
      </c>
      <c r="H50" s="193" t="s">
        <v>480</v>
      </c>
      <c r="I50" s="183" t="s">
        <v>473</v>
      </c>
      <c r="J50" s="178"/>
      <c r="K50" s="178"/>
      <c r="L50" s="178"/>
      <c r="M50" s="178"/>
      <c r="N50" s="178"/>
      <c r="O50" s="178"/>
      <c r="P50" s="178"/>
      <c r="Q50" s="178"/>
      <c r="R50" s="178"/>
      <c r="S50" s="178"/>
      <c r="T50" s="178"/>
      <c r="U50" s="178"/>
      <c r="V50" s="178"/>
      <c r="W50" s="178"/>
      <c r="X50" s="178"/>
      <c r="Y50" s="178"/>
      <c r="Z50" s="178"/>
      <c r="AA50" s="178"/>
      <c r="AB50" s="178"/>
      <c r="AC50" s="178"/>
      <c r="AD50" s="178"/>
      <c r="AE50" s="178"/>
    </row>
    <row r="51" spans="1:31" s="86" customFormat="1" ht="72.75" customHeight="1">
      <c r="A51" s="349"/>
      <c r="B51" s="68" t="str">
        <f>'Identif y Analisis'!D50</f>
        <v>Evasión (No efectuar cruces de información en forma oportuna)</v>
      </c>
      <c r="C51" s="90" t="str">
        <f>'Identif y Analisis'!O49</f>
        <v>ZONA DE RIESGO MODERADO</v>
      </c>
      <c r="D51" s="210" t="str">
        <f>'Valoración '!P51</f>
        <v>ZONA DE RIESGO ACEPTABLE</v>
      </c>
      <c r="E51" s="91" t="str">
        <f>'Valoración '!Q51:Q51</f>
        <v>Cambia la evaluación antes de controles</v>
      </c>
      <c r="F51" s="91" t="str">
        <f>'Valoración '!R51:R51</f>
        <v>Evitar el riesgo</v>
      </c>
      <c r="G51" s="108" t="s">
        <v>485</v>
      </c>
      <c r="H51" s="193" t="s">
        <v>480</v>
      </c>
      <c r="I51" s="183" t="s">
        <v>473</v>
      </c>
      <c r="J51" s="178"/>
      <c r="K51" s="178"/>
      <c r="L51" s="178"/>
      <c r="M51" s="178"/>
      <c r="N51" s="178"/>
      <c r="O51" s="178"/>
      <c r="P51" s="178"/>
      <c r="Q51" s="178"/>
      <c r="R51" s="178"/>
      <c r="S51" s="178"/>
      <c r="T51" s="178"/>
      <c r="U51" s="178"/>
      <c r="V51" s="178"/>
      <c r="W51" s="178"/>
      <c r="X51" s="178"/>
      <c r="Y51" s="178"/>
      <c r="Z51" s="178"/>
      <c r="AA51" s="178"/>
      <c r="AB51" s="178"/>
      <c r="AC51" s="178"/>
      <c r="AD51" s="178"/>
      <c r="AE51" s="178"/>
    </row>
    <row r="52" spans="1:31" s="86" customFormat="1" ht="57" customHeight="1">
      <c r="A52" s="233" t="str">
        <f>'Identif y Analisis'!A51</f>
        <v>GESTIÓN JURÍDICA</v>
      </c>
      <c r="B52" s="68" t="str">
        <f>'Identif y Analisis'!D51</f>
        <v>Vencimiento de términos       ( Que no se de respuesta o no se interpongan los recursos oportunamente)</v>
      </c>
      <c r="C52" s="90" t="str">
        <f>'Identif y Analisis'!O50</f>
        <v>ZONA DE RIESGO ACEPTABLE</v>
      </c>
      <c r="D52" s="210" t="str">
        <f>'Valoración '!P52</f>
        <v>ZONA DE RIESGO MODERADO</v>
      </c>
      <c r="E52" s="91" t="str">
        <f>'Valoración '!Q52:Q52</f>
        <v>Cambia la evaluación antes de controles</v>
      </c>
      <c r="F52" s="91" t="str">
        <f>'Valoración '!R52:R52</f>
        <v>Evitar el riesgo</v>
      </c>
      <c r="G52" s="108" t="s">
        <v>486</v>
      </c>
      <c r="H52" s="193" t="s">
        <v>201</v>
      </c>
      <c r="I52" s="183" t="s">
        <v>473</v>
      </c>
      <c r="J52" s="178"/>
      <c r="K52" s="178"/>
      <c r="L52" s="178"/>
      <c r="M52" s="178"/>
      <c r="N52" s="178"/>
      <c r="O52" s="178"/>
      <c r="P52" s="178"/>
      <c r="Q52" s="178"/>
      <c r="R52" s="178"/>
      <c r="S52" s="178"/>
      <c r="T52" s="178"/>
      <c r="U52" s="178"/>
      <c r="V52" s="178"/>
      <c r="W52" s="178"/>
      <c r="X52" s="178"/>
      <c r="Y52" s="178"/>
      <c r="Z52" s="178"/>
      <c r="AA52" s="178"/>
      <c r="AB52" s="178"/>
      <c r="AC52" s="178"/>
      <c r="AD52" s="178"/>
      <c r="AE52" s="178"/>
    </row>
    <row r="53" spans="1:31" s="86" customFormat="1" ht="57" customHeight="1">
      <c r="A53" s="349" t="str">
        <f>'Identif y Analisis'!A52</f>
        <v>EVALUACIÓN Y CONTROL</v>
      </c>
      <c r="B53" s="68" t="str">
        <f>'Identif y Analisis'!D52</f>
        <v>Incumplimiento  ( que el programa de auditoría no se haga en su totalidad)</v>
      </c>
      <c r="C53" s="90" t="str">
        <f>'Identif y Analisis'!O51</f>
        <v>ZONA DE RIESGO MODERADO</v>
      </c>
      <c r="D53" s="210" t="str">
        <f>'Valoración '!P53</f>
        <v>ZONA DE RIESGO MODERADO</v>
      </c>
      <c r="E53" s="91" t="str">
        <f>'Valoración '!Q53:Q53</f>
        <v>Se mantiene en la zona de riesgo</v>
      </c>
      <c r="F53" s="91" t="str">
        <f>'Valoración '!R53:R53</f>
        <v>Evitar el riesgo</v>
      </c>
      <c r="G53" s="108" t="s">
        <v>487</v>
      </c>
      <c r="H53" s="193" t="s">
        <v>447</v>
      </c>
      <c r="I53" s="183" t="s">
        <v>473</v>
      </c>
      <c r="J53" s="178"/>
      <c r="K53" s="178"/>
      <c r="L53" s="178"/>
      <c r="M53" s="178"/>
      <c r="N53" s="178"/>
      <c r="O53" s="178"/>
      <c r="P53" s="178"/>
      <c r="Q53" s="178"/>
      <c r="R53" s="178"/>
      <c r="S53" s="178"/>
      <c r="T53" s="178"/>
      <c r="U53" s="178"/>
      <c r="V53" s="178"/>
      <c r="W53" s="178"/>
      <c r="X53" s="178"/>
      <c r="Y53" s="178"/>
      <c r="Z53" s="178"/>
      <c r="AA53" s="178"/>
      <c r="AB53" s="178"/>
      <c r="AC53" s="178"/>
      <c r="AD53" s="178"/>
      <c r="AE53" s="178"/>
    </row>
    <row r="54" spans="1:31" s="86" customFormat="1" ht="57" customHeight="1">
      <c r="A54" s="349"/>
      <c r="B54" s="68" t="str">
        <f>'Identif y Analisis'!D53</f>
        <v>Inexactitud. Informes basados en hechos no reales</v>
      </c>
      <c r="C54" s="90" t="str">
        <f>'Identif y Analisis'!O52</f>
        <v>ZONA DE RIESGO IMPORTANTE</v>
      </c>
      <c r="D54" s="210" t="str">
        <f>'Valoración '!P54</f>
        <v>ZONA DE RIESGO MODERADO</v>
      </c>
      <c r="E54" s="91" t="str">
        <f>'Valoración '!Q54:Q54</f>
        <v>Cambia la evaluación antes de controles</v>
      </c>
      <c r="F54" s="91" t="str">
        <f>'Valoración '!R54:R54</f>
        <v>Evitar el riesgo</v>
      </c>
      <c r="G54" s="108" t="s">
        <v>487</v>
      </c>
      <c r="H54" s="193" t="s">
        <v>447</v>
      </c>
      <c r="I54" s="183" t="s">
        <v>473</v>
      </c>
      <c r="J54" s="178"/>
      <c r="K54" s="178"/>
      <c r="L54" s="178"/>
      <c r="M54" s="178"/>
      <c r="N54" s="178"/>
      <c r="O54" s="178"/>
      <c r="P54" s="178"/>
      <c r="Q54" s="178"/>
      <c r="R54" s="178"/>
      <c r="S54" s="178"/>
      <c r="T54" s="178"/>
      <c r="U54" s="178"/>
      <c r="V54" s="178"/>
      <c r="W54" s="178"/>
      <c r="X54" s="178"/>
      <c r="Y54" s="178"/>
      <c r="Z54" s="178"/>
      <c r="AA54" s="178"/>
      <c r="AB54" s="178"/>
      <c r="AC54" s="178"/>
      <c r="AD54" s="178"/>
      <c r="AE54" s="178"/>
    </row>
    <row r="55" spans="1:31" s="86" customFormat="1" ht="57" customHeight="1">
      <c r="A55" s="349"/>
      <c r="B55" s="68" t="str">
        <f>'Identif y Analisis'!D54</f>
        <v>Entrega extemporánea del informe ejecutivo</v>
      </c>
      <c r="C55" s="90" t="str">
        <f>'Identif y Analisis'!O53</f>
        <v>ZONA DE RIESGO IMPORTANTE</v>
      </c>
      <c r="D55" s="210" t="str">
        <f>'Valoración '!P55</f>
        <v>ZONA DE RIESGO ACEPTABLE</v>
      </c>
      <c r="E55" s="91" t="str">
        <f>'Valoración '!Q55:Q55</f>
        <v>Cambia la evaluación antes de controles</v>
      </c>
      <c r="F55" s="91" t="str">
        <f>'Valoración '!R55:R55</f>
        <v>Reducir el riesgo</v>
      </c>
      <c r="G55" s="108" t="s">
        <v>488</v>
      </c>
      <c r="H55" s="193" t="s">
        <v>489</v>
      </c>
      <c r="I55" s="183" t="s">
        <v>473</v>
      </c>
      <c r="J55" s="178"/>
      <c r="K55" s="178"/>
      <c r="L55" s="178"/>
      <c r="M55" s="178"/>
      <c r="N55" s="178"/>
      <c r="O55" s="178"/>
      <c r="P55" s="178"/>
      <c r="Q55" s="178"/>
      <c r="R55" s="178"/>
      <c r="S55" s="178"/>
      <c r="T55" s="178"/>
      <c r="U55" s="178"/>
      <c r="V55" s="178"/>
      <c r="W55" s="178"/>
      <c r="X55" s="178"/>
      <c r="Y55" s="178"/>
      <c r="Z55" s="178"/>
      <c r="AA55" s="178"/>
      <c r="AB55" s="178"/>
      <c r="AC55" s="178"/>
      <c r="AD55" s="178"/>
      <c r="AE55" s="178"/>
    </row>
    <row r="56" spans="1:31" s="86" customFormat="1" ht="87" customHeight="1">
      <c r="A56" s="349"/>
      <c r="B56" s="68" t="str">
        <f>'Identif y Analisis'!D55</f>
        <v>No contestación a tiempo de los requerimientos</v>
      </c>
      <c r="C56" s="90" t="str">
        <f>'Identif y Analisis'!O54</f>
        <v>ZONA DE RIESGO ACEPTABLE</v>
      </c>
      <c r="D56" s="210" t="str">
        <f>'Valoración '!P56</f>
        <v>ZONA DE RIESGO MODERADO</v>
      </c>
      <c r="E56" s="91" t="str">
        <f>'Valoración '!Q56:Q56</f>
        <v>Cambia la evaluación antes de controles</v>
      </c>
      <c r="F56" s="91" t="str">
        <f>'Valoración '!R56:R56</f>
        <v>Asumir el riesgo</v>
      </c>
      <c r="G56" s="108" t="s">
        <v>490</v>
      </c>
      <c r="H56" s="193" t="s">
        <v>447</v>
      </c>
      <c r="I56" s="183" t="s">
        <v>473</v>
      </c>
      <c r="J56" s="178"/>
      <c r="K56" s="178"/>
      <c r="L56" s="178"/>
      <c r="M56" s="178"/>
      <c r="N56" s="178"/>
      <c r="O56" s="178"/>
      <c r="P56" s="178"/>
      <c r="Q56" s="178"/>
      <c r="R56" s="178"/>
      <c r="S56" s="178"/>
      <c r="T56" s="178"/>
      <c r="U56" s="178"/>
      <c r="V56" s="178"/>
      <c r="W56" s="178"/>
      <c r="X56" s="178"/>
      <c r="Y56" s="178"/>
      <c r="Z56" s="178"/>
      <c r="AA56" s="178"/>
      <c r="AB56" s="178"/>
      <c r="AC56" s="178"/>
      <c r="AD56" s="178"/>
      <c r="AE56" s="178"/>
    </row>
    <row r="57" spans="1:31" s="86" customFormat="1" ht="57" customHeight="1">
      <c r="A57" s="349" t="str">
        <f>'Identif y Analisis'!A56</f>
        <v>GESTIÓN DOCUMENTAL</v>
      </c>
      <c r="B57" s="68" t="str">
        <f>'Identif y Analisis'!D56</f>
        <v>Ausencia de funcionario </v>
      </c>
      <c r="C57" s="90" t="str">
        <f>'Identif y Analisis'!O55</f>
        <v>ZONA DE RIESGO MODERADO</v>
      </c>
      <c r="D57" s="210" t="str">
        <f>'Valoración '!P57</f>
        <v>ZONA DE RIESGO INACEPTABLE</v>
      </c>
      <c r="E57" s="91" t="str">
        <f>'Valoración '!Q57:Q57</f>
        <v>Cambia la evaluación antes de controles</v>
      </c>
      <c r="F57" s="91" t="str">
        <f>'Valoración '!R57:R57</f>
        <v>Evitar el riesgo</v>
      </c>
      <c r="G57" s="108" t="s">
        <v>491</v>
      </c>
      <c r="H57" s="193" t="s">
        <v>447</v>
      </c>
      <c r="I57" s="183" t="s">
        <v>473</v>
      </c>
      <c r="J57" s="178"/>
      <c r="K57" s="178"/>
      <c r="L57" s="178"/>
      <c r="M57" s="178"/>
      <c r="N57" s="178"/>
      <c r="O57" s="178"/>
      <c r="P57" s="178"/>
      <c r="Q57" s="178"/>
      <c r="R57" s="178"/>
      <c r="S57" s="178"/>
      <c r="T57" s="178"/>
      <c r="U57" s="178"/>
      <c r="V57" s="178"/>
      <c r="W57" s="178"/>
      <c r="X57" s="178"/>
      <c r="Y57" s="178"/>
      <c r="Z57" s="178"/>
      <c r="AA57" s="178"/>
      <c r="AB57" s="178"/>
      <c r="AC57" s="178"/>
      <c r="AD57" s="178"/>
      <c r="AE57" s="178"/>
    </row>
    <row r="58" spans="1:31" s="86" customFormat="1" ht="57" customHeight="1">
      <c r="A58" s="349"/>
      <c r="B58" s="68" t="str">
        <f>'Identif y Analisis'!D57</f>
        <v>Deterioro.</v>
      </c>
      <c r="C58" s="90" t="str">
        <f>'Identif y Analisis'!O56</f>
        <v>ZONA DE RIESGO INACEPTABLE</v>
      </c>
      <c r="D58" s="210" t="str">
        <f>'Valoración '!P58</f>
        <v>ZONA DE RIESGO INACEPTABLE</v>
      </c>
      <c r="E58" s="91" t="str">
        <f>'Valoración '!Q58:Q58</f>
        <v>Se mantiene en la zona de riesgo</v>
      </c>
      <c r="F58" s="91" t="str">
        <f>'Valoración '!R58:R58</f>
        <v>Evitar el riesgo</v>
      </c>
      <c r="G58" s="108" t="s">
        <v>492</v>
      </c>
      <c r="H58" s="193" t="s">
        <v>447</v>
      </c>
      <c r="I58" s="183" t="s">
        <v>473</v>
      </c>
      <c r="J58" s="178"/>
      <c r="K58" s="178"/>
      <c r="L58" s="178"/>
      <c r="M58" s="178"/>
      <c r="N58" s="178"/>
      <c r="O58" s="178"/>
      <c r="P58" s="178"/>
      <c r="Q58" s="178"/>
      <c r="R58" s="178"/>
      <c r="S58" s="178"/>
      <c r="T58" s="178"/>
      <c r="U58" s="178"/>
      <c r="V58" s="178"/>
      <c r="W58" s="178"/>
      <c r="X58" s="178"/>
      <c r="Y58" s="178"/>
      <c r="Z58" s="178"/>
      <c r="AA58" s="178"/>
      <c r="AB58" s="178"/>
      <c r="AC58" s="178"/>
      <c r="AD58" s="178"/>
      <c r="AE58" s="178"/>
    </row>
    <row r="59" spans="1:31" s="86" customFormat="1" ht="96" customHeight="1">
      <c r="A59" s="349"/>
      <c r="B59" s="68" t="str">
        <f>'Identif y Analisis'!D58</f>
        <v>Demora</v>
      </c>
      <c r="C59" s="90" t="str">
        <f>'Identif y Analisis'!O57</f>
        <v>ZONA DE RIESGO INACEPTABLE</v>
      </c>
      <c r="D59" s="210" t="str">
        <f>'Valoración '!P59</f>
        <v>ZONA DE RIESGO MODERADO</v>
      </c>
      <c r="E59" s="91" t="str">
        <f>'Valoración '!Q59:Q59</f>
        <v>Cambia la evaluación antes de controles</v>
      </c>
      <c r="F59" s="91" t="str">
        <f>'Valoración '!R59:R59</f>
        <v>Reducir el riesgo</v>
      </c>
      <c r="G59" s="108" t="s">
        <v>493</v>
      </c>
      <c r="H59" s="193" t="s">
        <v>447</v>
      </c>
      <c r="I59" s="183" t="s">
        <v>473</v>
      </c>
      <c r="J59" s="178"/>
      <c r="K59" s="178"/>
      <c r="L59" s="178"/>
      <c r="M59" s="178"/>
      <c r="N59" s="178"/>
      <c r="O59" s="178"/>
      <c r="P59" s="178"/>
      <c r="Q59" s="178"/>
      <c r="R59" s="178"/>
      <c r="S59" s="178"/>
      <c r="T59" s="178"/>
      <c r="U59" s="178"/>
      <c r="V59" s="178"/>
      <c r="W59" s="178"/>
      <c r="X59" s="178"/>
      <c r="Y59" s="178"/>
      <c r="Z59" s="178"/>
      <c r="AA59" s="178"/>
      <c r="AB59" s="178"/>
      <c r="AC59" s="178"/>
      <c r="AD59" s="178"/>
      <c r="AE59" s="178"/>
    </row>
    <row r="60" spans="1:31" s="86" customFormat="1" ht="93" customHeight="1">
      <c r="A60" s="349"/>
      <c r="B60" s="68" t="str">
        <f>'Identif y Analisis'!D59</f>
        <v>Cortos circuitos</v>
      </c>
      <c r="C60" s="90" t="str">
        <f>'Identif y Analisis'!O58</f>
        <v>ZONA DE RIESGO IMPORTANTE</v>
      </c>
      <c r="D60" s="210" t="str">
        <f>'Valoración '!P60</f>
        <v>ZONA DE RIESGO MODERADO</v>
      </c>
      <c r="E60" s="91" t="str">
        <f>'Valoración '!Q60:Q60</f>
        <v>Cambia la evaluación antes de controles</v>
      </c>
      <c r="F60" s="91" t="str">
        <f>'Valoración '!R60:R60</f>
        <v>Reducir el riesgo</v>
      </c>
      <c r="G60" s="108" t="s">
        <v>494</v>
      </c>
      <c r="H60" s="183" t="s">
        <v>495</v>
      </c>
      <c r="I60" s="183" t="s">
        <v>473</v>
      </c>
      <c r="J60" s="178"/>
      <c r="K60" s="178"/>
      <c r="L60" s="178"/>
      <c r="M60" s="178"/>
      <c r="N60" s="178"/>
      <c r="O60" s="178"/>
      <c r="P60" s="178"/>
      <c r="Q60" s="178"/>
      <c r="R60" s="178"/>
      <c r="S60" s="178"/>
      <c r="T60" s="178"/>
      <c r="U60" s="178"/>
      <c r="V60" s="178"/>
      <c r="W60" s="178"/>
      <c r="X60" s="178"/>
      <c r="Y60" s="178"/>
      <c r="Z60" s="178"/>
      <c r="AA60" s="178"/>
      <c r="AB60" s="178"/>
      <c r="AC60" s="178"/>
      <c r="AD60" s="178"/>
      <c r="AE60" s="178"/>
    </row>
    <row r="61" spans="1:31" s="86" customFormat="1" ht="57" customHeight="1">
      <c r="A61" s="349" t="str">
        <f>'Identif y Analisis'!A60</f>
        <v>PROTECCIÓN A INFANCIA Y ADOLESCENCIA</v>
      </c>
      <c r="B61" s="68" t="str">
        <f>'Identif y Analisis'!D60</f>
        <v>Situacion de desacuerdo u oposicion constante entre personas</v>
      </c>
      <c r="C61" s="90" t="str">
        <f>'Identif y Analisis'!O59</f>
        <v>ZONA DE RIESGO IMPORTANTE</v>
      </c>
      <c r="D61" s="210" t="str">
        <f>'Valoración '!P61</f>
        <v>ZONA DE RIESGO ACEPTABLE</v>
      </c>
      <c r="E61" s="91" t="str">
        <f>'Valoración '!Q61:Q61</f>
        <v>Cambia la evaluación antes de controles</v>
      </c>
      <c r="F61" s="91" t="str">
        <f>'Valoración '!R61:R61</f>
        <v>Reducir el riesgo</v>
      </c>
      <c r="G61" s="108" t="s">
        <v>496</v>
      </c>
      <c r="H61" s="193" t="s">
        <v>497</v>
      </c>
      <c r="I61" s="183" t="s">
        <v>473</v>
      </c>
      <c r="J61" s="178"/>
      <c r="K61" s="178"/>
      <c r="L61" s="178"/>
      <c r="M61" s="178"/>
      <c r="N61" s="178"/>
      <c r="O61" s="178"/>
      <c r="P61" s="178"/>
      <c r="Q61" s="178"/>
      <c r="R61" s="178"/>
      <c r="S61" s="178"/>
      <c r="T61" s="178"/>
      <c r="U61" s="178"/>
      <c r="V61" s="178"/>
      <c r="W61" s="178"/>
      <c r="X61" s="178"/>
      <c r="Y61" s="178"/>
      <c r="Z61" s="178"/>
      <c r="AA61" s="178"/>
      <c r="AB61" s="178"/>
      <c r="AC61" s="178"/>
      <c r="AD61" s="178"/>
      <c r="AE61" s="178"/>
    </row>
    <row r="62" spans="1:31" s="86" customFormat="1" ht="57" customHeight="1">
      <c r="A62" s="349"/>
      <c r="B62" s="68" t="str">
        <f>'Identif y Analisis'!D61</f>
        <v>Falta de seguridad, hace referencia a aquello que esta expuesto al peligro, daño o riesgo</v>
      </c>
      <c r="C62" s="90" t="str">
        <f>'Identif y Analisis'!O60</f>
        <v>ZONA DE RIESGO ACEPTABLE</v>
      </c>
      <c r="D62" s="210" t="str">
        <f>'Valoración '!P62</f>
        <v>ZONA DE RIESGO MODERADO</v>
      </c>
      <c r="E62" s="91" t="str">
        <f>'Valoración '!Q62:Q62</f>
        <v>Cambia la evaluación antes de controles</v>
      </c>
      <c r="F62" s="91" t="str">
        <f>'Valoración '!R62:R62</f>
        <v>Reducir el riesgo</v>
      </c>
      <c r="G62" s="108" t="s">
        <v>498</v>
      </c>
      <c r="H62" s="193" t="s">
        <v>447</v>
      </c>
      <c r="I62" s="183" t="s">
        <v>473</v>
      </c>
      <c r="J62" s="178"/>
      <c r="K62" s="178"/>
      <c r="L62" s="178"/>
      <c r="M62" s="178"/>
      <c r="N62" s="178"/>
      <c r="O62" s="178"/>
      <c r="P62" s="178"/>
      <c r="Q62" s="178"/>
      <c r="R62" s="178"/>
      <c r="S62" s="178"/>
      <c r="T62" s="178"/>
      <c r="U62" s="178"/>
      <c r="V62" s="178"/>
      <c r="W62" s="178"/>
      <c r="X62" s="178"/>
      <c r="Y62" s="178"/>
      <c r="Z62" s="178"/>
      <c r="AA62" s="178"/>
      <c r="AB62" s="178"/>
      <c r="AC62" s="178"/>
      <c r="AD62" s="178"/>
      <c r="AE62" s="178"/>
    </row>
    <row r="63" spans="1:31" s="86" customFormat="1" ht="82.5" customHeight="1">
      <c r="A63" s="349"/>
      <c r="B63" s="68" t="str">
        <f>'Identif y Analisis'!D62</f>
        <v>El espacio fisico donde se encuentra ubicada la comisaria de familia  no es el apropiado, la instalación es estrecha no garantiza privacidad.</v>
      </c>
      <c r="C63" s="90" t="str">
        <f>'Identif y Analisis'!O61</f>
        <v>ZONA DE RIESGO IMPORTANTE</v>
      </c>
      <c r="D63" s="210" t="str">
        <f>'Valoración '!P63</f>
        <v>ZONA DE RIESGO MODERADO</v>
      </c>
      <c r="E63" s="91" t="str">
        <f>'Valoración '!Q63:Q63</f>
        <v>Cambia la evaluación antes de controles</v>
      </c>
      <c r="F63" s="91" t="str">
        <f>'Valoración '!R63:R63</f>
        <v>Reducir el riesgo</v>
      </c>
      <c r="G63" s="108" t="s">
        <v>499</v>
      </c>
      <c r="H63" s="193" t="s">
        <v>447</v>
      </c>
      <c r="I63" s="183" t="s">
        <v>473</v>
      </c>
      <c r="J63" s="178"/>
      <c r="K63" s="178"/>
      <c r="L63" s="178"/>
      <c r="M63" s="178"/>
      <c r="N63" s="178"/>
      <c r="O63" s="178"/>
      <c r="P63" s="178"/>
      <c r="Q63" s="178"/>
      <c r="R63" s="178"/>
      <c r="S63" s="178"/>
      <c r="T63" s="178"/>
      <c r="U63" s="178"/>
      <c r="V63" s="178"/>
      <c r="W63" s="178"/>
      <c r="X63" s="178"/>
      <c r="Y63" s="178"/>
      <c r="Z63" s="178"/>
      <c r="AA63" s="178"/>
      <c r="AB63" s="178"/>
      <c r="AC63" s="178"/>
      <c r="AD63" s="178"/>
      <c r="AE63" s="178"/>
    </row>
    <row r="64" spans="1:31" s="86" customFormat="1" ht="57" customHeight="1">
      <c r="A64" s="349" t="str">
        <f>'Identif y Analisis'!A63</f>
        <v>CONTROL Y MANTENIMIENTO DEL ORDEN PÚBLICO</v>
      </c>
      <c r="B64" s="68" t="str">
        <f>'Identif y Analisis'!D63</f>
        <v>Situación de desacuerdo u oposición constante entre personas.</v>
      </c>
      <c r="C64" s="90" t="str">
        <f>'Identif y Analisis'!O62</f>
        <v>ZONA DE RIESGO IMPORTANTE</v>
      </c>
      <c r="D64" s="210" t="str">
        <f>'Valoración '!P64</f>
        <v>ZONA DE RIESGO MODERADO</v>
      </c>
      <c r="E64" s="91" t="str">
        <f>'Valoración '!Q64:Q64</f>
        <v>Cambia la evaluación antes de controles</v>
      </c>
      <c r="F64" s="91" t="str">
        <f>'Valoración '!R64:R64</f>
        <v>Reducir el riesgo</v>
      </c>
      <c r="G64" s="108" t="s">
        <v>498</v>
      </c>
      <c r="H64" s="193" t="s">
        <v>447</v>
      </c>
      <c r="I64" s="183" t="s">
        <v>473</v>
      </c>
      <c r="J64" s="178"/>
      <c r="K64" s="178"/>
      <c r="L64" s="178"/>
      <c r="M64" s="178"/>
      <c r="N64" s="178"/>
      <c r="O64" s="178"/>
      <c r="P64" s="178"/>
      <c r="Q64" s="178"/>
      <c r="R64" s="178"/>
      <c r="S64" s="178"/>
      <c r="T64" s="178"/>
      <c r="U64" s="178"/>
      <c r="V64" s="178"/>
      <c r="W64" s="178"/>
      <c r="X64" s="178"/>
      <c r="Y64" s="178"/>
      <c r="Z64" s="178"/>
      <c r="AA64" s="178"/>
      <c r="AB64" s="178"/>
      <c r="AC64" s="178"/>
      <c r="AD64" s="178"/>
      <c r="AE64" s="178"/>
    </row>
    <row r="65" spans="1:31" s="86" customFormat="1" ht="57" customHeight="1">
      <c r="A65" s="349"/>
      <c r="B65" s="68" t="str">
        <f>'Identif y Analisis'!D64</f>
        <v>Presentar datos o estimaciones equivocadas, incompletas o desfiguradas</v>
      </c>
      <c r="C65" s="90" t="str">
        <f>'Identif y Analisis'!O63</f>
        <v>ZONA DE RIESGO IMPORTANTE</v>
      </c>
      <c r="D65" s="210" t="str">
        <f>'Valoración '!P65</f>
        <v>ZONA DE RIESGO MODERADO</v>
      </c>
      <c r="E65" s="91" t="str">
        <f>'Valoración '!Q65:Q65</f>
        <v>Cambia la evaluación antes de controles</v>
      </c>
      <c r="F65" s="91" t="str">
        <f>'Valoración '!R65:R65</f>
        <v>Reducir el riesgo</v>
      </c>
      <c r="G65" s="108" t="s">
        <v>502</v>
      </c>
      <c r="H65" s="193" t="s">
        <v>501</v>
      </c>
      <c r="I65" s="183" t="s">
        <v>473</v>
      </c>
      <c r="J65" s="178"/>
      <c r="K65" s="178"/>
      <c r="L65" s="178"/>
      <c r="M65" s="178"/>
      <c r="N65" s="178"/>
      <c r="O65" s="178"/>
      <c r="P65" s="178"/>
      <c r="Q65" s="178"/>
      <c r="R65" s="178"/>
      <c r="S65" s="178"/>
      <c r="T65" s="178"/>
      <c r="U65" s="178"/>
      <c r="V65" s="178"/>
      <c r="W65" s="178"/>
      <c r="X65" s="178"/>
      <c r="Y65" s="178"/>
      <c r="Z65" s="178"/>
      <c r="AA65" s="178"/>
      <c r="AB65" s="178"/>
      <c r="AC65" s="178"/>
      <c r="AD65" s="178"/>
      <c r="AE65" s="178"/>
    </row>
    <row r="66" spans="1:31" s="86" customFormat="1" ht="57" customHeight="1">
      <c r="A66" s="349"/>
      <c r="B66" s="68" t="str">
        <f>'Identif y Analisis'!D65</f>
        <v>Ocupar fraudulentamente el lugar de otro (perdida de documentos)</v>
      </c>
      <c r="C66" s="90" t="str">
        <f>'Identif y Analisis'!O64</f>
        <v>ZONA DE RIESGO IMPORTANTE</v>
      </c>
      <c r="D66" s="210" t="str">
        <f>'Valoración '!P66</f>
        <v>ZONA DE RIESGO ACEPTABLE</v>
      </c>
      <c r="E66" s="91" t="str">
        <f>'Valoración '!Q66:Q66</f>
        <v>Cambia la evaluación antes de controles</v>
      </c>
      <c r="F66" s="91" t="str">
        <f>'Valoración '!R66:R66</f>
        <v>Reducir el riesgo</v>
      </c>
      <c r="G66" s="108" t="s">
        <v>500</v>
      </c>
      <c r="H66" s="193" t="s">
        <v>501</v>
      </c>
      <c r="I66" s="183" t="s">
        <v>473</v>
      </c>
      <c r="J66" s="178"/>
      <c r="K66" s="178"/>
      <c r="L66" s="178"/>
      <c r="M66" s="178"/>
      <c r="N66" s="178"/>
      <c r="O66" s="178"/>
      <c r="P66" s="178"/>
      <c r="Q66" s="178"/>
      <c r="R66" s="178"/>
      <c r="S66" s="178"/>
      <c r="T66" s="178"/>
      <c r="U66" s="178"/>
      <c r="V66" s="178"/>
      <c r="W66" s="178"/>
      <c r="X66" s="178"/>
      <c r="Y66" s="178"/>
      <c r="Z66" s="178"/>
      <c r="AA66" s="178"/>
      <c r="AB66" s="178"/>
      <c r="AC66" s="178"/>
      <c r="AD66" s="178"/>
      <c r="AE66" s="178"/>
    </row>
    <row r="67" spans="1:31" s="86" customFormat="1" ht="38.25" customHeight="1">
      <c r="A67" s="349" t="str">
        <f>'Identif y Analisis'!A66</f>
        <v>DESARROLLO COMUNITARIO</v>
      </c>
      <c r="B67" s="68" t="str">
        <f>'Identif y Analisis'!D66</f>
        <v>Tardanza en el cumplimiento de algo</v>
      </c>
      <c r="C67" s="90" t="str">
        <f>'Identif y Analisis'!O65</f>
        <v>ZONA DE RIESGO ACEPTABLE</v>
      </c>
      <c r="D67" s="210" t="str">
        <f>'Valoración '!P67</f>
        <v>ZONA DE RIESGO MODERADO</v>
      </c>
      <c r="E67" s="91" t="str">
        <f>'Valoración '!Q67:Q67</f>
        <v>Cambia la evaluación antes de controles</v>
      </c>
      <c r="F67" s="91" t="str">
        <f>'Valoración '!R67:R67</f>
        <v>Reducir el riesgo</v>
      </c>
      <c r="G67" s="108" t="s">
        <v>470</v>
      </c>
      <c r="H67" s="193" t="s">
        <v>447</v>
      </c>
      <c r="I67" s="183" t="s">
        <v>473</v>
      </c>
      <c r="J67" s="178"/>
      <c r="K67" s="178"/>
      <c r="L67" s="178"/>
      <c r="M67" s="178"/>
      <c r="N67" s="178"/>
      <c r="O67" s="178"/>
      <c r="P67" s="178"/>
      <c r="Q67" s="178"/>
      <c r="R67" s="178"/>
      <c r="S67" s="178"/>
      <c r="T67" s="178"/>
      <c r="U67" s="178"/>
      <c r="V67" s="178"/>
      <c r="W67" s="178"/>
      <c r="X67" s="178"/>
      <c r="Y67" s="178"/>
      <c r="Z67" s="178"/>
      <c r="AA67" s="178"/>
      <c r="AB67" s="178"/>
      <c r="AC67" s="178"/>
      <c r="AD67" s="178"/>
      <c r="AE67" s="178"/>
    </row>
    <row r="68" spans="1:31" s="86" customFormat="1" ht="63.75" customHeight="1">
      <c r="A68" s="349"/>
      <c r="B68" s="68" t="str">
        <f>'Identif y Analisis'!D67</f>
        <v>Incumplimiento</v>
      </c>
      <c r="C68" s="90" t="str">
        <f>'Identif y Analisis'!O66</f>
        <v>ZONA DE RIESGO IMPORTANTE</v>
      </c>
      <c r="D68" s="210" t="str">
        <f>'Valoración '!P68</f>
        <v>ZONA DE RIESGO MODERADO</v>
      </c>
      <c r="E68" s="91" t="str">
        <f>'Valoración '!Q68:Q68</f>
        <v>Cambia la evaluación antes de controles</v>
      </c>
      <c r="F68" s="91" t="str">
        <f>'Valoración '!R68:R68</f>
        <v>Reducir el riesgo</v>
      </c>
      <c r="G68" s="108" t="s">
        <v>503</v>
      </c>
      <c r="H68" s="193" t="s">
        <v>201</v>
      </c>
      <c r="I68" s="183" t="s">
        <v>473</v>
      </c>
      <c r="J68" s="178"/>
      <c r="K68" s="178"/>
      <c r="L68" s="178"/>
      <c r="M68" s="178"/>
      <c r="N68" s="178"/>
      <c r="O68" s="178"/>
      <c r="P68" s="178"/>
      <c r="Q68" s="178"/>
      <c r="R68" s="178"/>
      <c r="S68" s="178"/>
      <c r="T68" s="178"/>
      <c r="U68" s="178"/>
      <c r="V68" s="178"/>
      <c r="W68" s="178"/>
      <c r="X68" s="178"/>
      <c r="Y68" s="178"/>
      <c r="Z68" s="178"/>
      <c r="AA68" s="178"/>
      <c r="AB68" s="178"/>
      <c r="AC68" s="178"/>
      <c r="AD68" s="178"/>
      <c r="AE68" s="178"/>
    </row>
    <row r="69" spans="1:31" s="86" customFormat="1" ht="39" customHeight="1">
      <c r="A69" s="349"/>
      <c r="B69" s="68" t="str">
        <f>'Identif y Analisis'!D68</f>
        <v>Insuficiencia de recursos para la ejecución de los planes y proyectos</v>
      </c>
      <c r="C69" s="90" t="str">
        <f>'Identif y Analisis'!O67</f>
        <v>ZONA DE RIESGO IMPORTANTE</v>
      </c>
      <c r="D69" s="210" t="str">
        <f>'Valoración '!P69</f>
        <v>ZONA DE RIESGO MODERADO</v>
      </c>
      <c r="E69" s="91" t="str">
        <f>'Valoración '!Q69:Q69</f>
        <v>Cambia la evaluación antes de controles</v>
      </c>
      <c r="F69" s="91" t="str">
        <f>'Valoración '!R69:R69</f>
        <v>Reducir el riesgo</v>
      </c>
      <c r="G69" s="108" t="s">
        <v>470</v>
      </c>
      <c r="H69" s="193" t="s">
        <v>447</v>
      </c>
      <c r="I69" s="183" t="s">
        <v>473</v>
      </c>
      <c r="J69" s="178"/>
      <c r="K69" s="178"/>
      <c r="L69" s="178"/>
      <c r="M69" s="178"/>
      <c r="N69" s="178"/>
      <c r="O69" s="178"/>
      <c r="P69" s="178"/>
      <c r="Q69" s="178"/>
      <c r="R69" s="178"/>
      <c r="S69" s="178"/>
      <c r="T69" s="178"/>
      <c r="U69" s="178"/>
      <c r="V69" s="178"/>
      <c r="W69" s="178"/>
      <c r="X69" s="178"/>
      <c r="Y69" s="178"/>
      <c r="Z69" s="178"/>
      <c r="AA69" s="178"/>
      <c r="AB69" s="178"/>
      <c r="AC69" s="178"/>
      <c r="AD69" s="178"/>
      <c r="AE69" s="178"/>
    </row>
    <row r="70" spans="1:31" s="86" customFormat="1" ht="74.25" customHeight="1">
      <c r="A70" s="349" t="str">
        <f>'Identif y Analisis'!A69</f>
        <v>ADMINISTRACIÓN DE BIENES Y SERVICIOS</v>
      </c>
      <c r="B70" s="68" t="str">
        <f>'Identif y Analisis'!D69</f>
        <v>Inconsistencia / fallas de redacción en la elaboración del contrato</v>
      </c>
      <c r="C70" s="90" t="str">
        <f>'Identif y Analisis'!O68</f>
        <v>ZONA DE RIESGO IMPORTANTE</v>
      </c>
      <c r="D70" s="210" t="str">
        <f>'Valoración '!P70</f>
        <v>ZONA DE RIESGO MODERADO</v>
      </c>
      <c r="E70" s="91" t="str">
        <f>'Valoración '!Q70:Q70</f>
        <v>Cambia la evaluación antes de controles</v>
      </c>
      <c r="F70" s="91" t="str">
        <f>'Valoración '!R70:R70</f>
        <v>Reducir el riesgo</v>
      </c>
      <c r="G70" s="108" t="s">
        <v>504</v>
      </c>
      <c r="H70" s="193" t="s">
        <v>505</v>
      </c>
      <c r="I70" s="193" t="s">
        <v>506</v>
      </c>
      <c r="J70" s="178"/>
      <c r="K70" s="178"/>
      <c r="L70" s="178"/>
      <c r="M70" s="178"/>
      <c r="N70" s="178"/>
      <c r="O70" s="178"/>
      <c r="P70" s="178"/>
      <c r="Q70" s="178"/>
      <c r="R70" s="178"/>
      <c r="S70" s="178"/>
      <c r="T70" s="178"/>
      <c r="U70" s="178"/>
      <c r="V70" s="178"/>
      <c r="W70" s="178"/>
      <c r="X70" s="178"/>
      <c r="Y70" s="178"/>
      <c r="Z70" s="178"/>
      <c r="AA70" s="178"/>
      <c r="AB70" s="178"/>
      <c r="AC70" s="178"/>
      <c r="AD70" s="178"/>
      <c r="AE70" s="178"/>
    </row>
    <row r="71" spans="1:31" s="86" customFormat="1" ht="65.25" customHeight="1">
      <c r="A71" s="349"/>
      <c r="B71" s="68" t="str">
        <f>'Identif y Analisis'!D70</f>
        <v>Fallas en alguna etapa del proceso de contratación</v>
      </c>
      <c r="C71" s="90" t="str">
        <f>'Identif y Analisis'!O69</f>
        <v>ZONA DE RIESGO IMPORTANTE</v>
      </c>
      <c r="D71" s="210" t="str">
        <f>'Valoración '!P71</f>
        <v>ZONA DE RIESGO MODERADO</v>
      </c>
      <c r="E71" s="91" t="str">
        <f>'Valoración '!Q71:Q71</f>
        <v>Cambia la evaluación antes de controles</v>
      </c>
      <c r="F71" s="91" t="str">
        <f>'Valoración '!R71:R71</f>
        <v>Reducir el riesgo</v>
      </c>
      <c r="G71" s="108" t="s">
        <v>507</v>
      </c>
      <c r="H71" s="193" t="s">
        <v>505</v>
      </c>
      <c r="I71" s="193" t="s">
        <v>506</v>
      </c>
      <c r="J71" s="178"/>
      <c r="K71" s="178"/>
      <c r="L71" s="178"/>
      <c r="M71" s="178"/>
      <c r="N71" s="178"/>
      <c r="O71" s="178"/>
      <c r="P71" s="178"/>
      <c r="Q71" s="178"/>
      <c r="R71" s="178"/>
      <c r="S71" s="178"/>
      <c r="T71" s="178"/>
      <c r="U71" s="178"/>
      <c r="V71" s="178"/>
      <c r="W71" s="178"/>
      <c r="X71" s="178"/>
      <c r="Y71" s="178"/>
      <c r="Z71" s="178"/>
      <c r="AA71" s="178"/>
      <c r="AB71" s="178"/>
      <c r="AC71" s="178"/>
      <c r="AD71" s="178"/>
      <c r="AE71" s="178"/>
    </row>
    <row r="72" spans="1:31" s="86" customFormat="1" ht="62.25" customHeight="1">
      <c r="A72" s="349"/>
      <c r="B72" s="68" t="str">
        <f>'Identif y Analisis'!D71</f>
        <v>Presentación de informes de interventoría no ajustados a la realidad en la ejecución del contrato</v>
      </c>
      <c r="C72" s="90" t="str">
        <f>'Identif y Analisis'!O70</f>
        <v>ZONA DE RIESGO IMPORTANTE</v>
      </c>
      <c r="D72" s="210" t="str">
        <f>'Valoración '!P72</f>
        <v>ZONA DE RIESGO MODERADO</v>
      </c>
      <c r="E72" s="91" t="str">
        <f>'Valoración '!Q72:Q72</f>
        <v>Cambia la evaluación antes de controles</v>
      </c>
      <c r="F72" s="91" t="str">
        <f>'Valoración '!R72:R72</f>
        <v>Reducir el riesgo</v>
      </c>
      <c r="G72" s="108" t="s">
        <v>508</v>
      </c>
      <c r="H72" s="183" t="s">
        <v>509</v>
      </c>
      <c r="I72" s="193" t="s">
        <v>506</v>
      </c>
      <c r="J72" s="178"/>
      <c r="K72" s="178"/>
      <c r="L72" s="178"/>
      <c r="M72" s="178"/>
      <c r="N72" s="178"/>
      <c r="O72" s="178"/>
      <c r="P72" s="178"/>
      <c r="Q72" s="178"/>
      <c r="R72" s="178"/>
      <c r="S72" s="178"/>
      <c r="T72" s="178"/>
      <c r="U72" s="178"/>
      <c r="V72" s="178"/>
      <c r="W72" s="178"/>
      <c r="X72" s="178"/>
      <c r="Y72" s="178"/>
      <c r="Z72" s="178"/>
      <c r="AA72" s="178"/>
      <c r="AB72" s="178"/>
      <c r="AC72" s="178"/>
      <c r="AD72" s="178"/>
      <c r="AE72" s="178"/>
    </row>
    <row r="73" spans="1:31" s="86" customFormat="1" ht="24.75" customHeight="1">
      <c r="A73" s="185"/>
      <c r="B73" s="68"/>
      <c r="C73" s="204"/>
      <c r="D73" s="91"/>
      <c r="E73" s="91"/>
      <c r="F73" s="91"/>
      <c r="G73" s="94"/>
      <c r="H73" s="95"/>
      <c r="I73" s="95"/>
      <c r="J73" s="178"/>
      <c r="K73" s="178"/>
      <c r="L73" s="178"/>
      <c r="M73" s="178"/>
      <c r="N73" s="178"/>
      <c r="O73" s="178"/>
      <c r="P73" s="178"/>
      <c r="Q73" s="178"/>
      <c r="R73" s="178"/>
      <c r="S73" s="178"/>
      <c r="T73" s="178"/>
      <c r="U73" s="178"/>
      <c r="V73" s="178"/>
      <c r="W73" s="178"/>
      <c r="X73" s="178"/>
      <c r="Y73" s="178"/>
      <c r="Z73" s="178"/>
      <c r="AA73" s="178"/>
      <c r="AB73" s="178"/>
      <c r="AC73" s="178"/>
      <c r="AD73" s="178"/>
      <c r="AE73" s="178"/>
    </row>
    <row r="74" spans="1:31" s="86" customFormat="1" ht="24.75" customHeight="1">
      <c r="A74" s="185"/>
      <c r="B74" s="68"/>
      <c r="C74" s="204"/>
      <c r="D74" s="91"/>
      <c r="E74" s="91"/>
      <c r="F74" s="91"/>
      <c r="G74" s="94"/>
      <c r="H74" s="95"/>
      <c r="I74" s="95"/>
      <c r="J74" s="178"/>
      <c r="K74" s="178"/>
      <c r="L74" s="178"/>
      <c r="M74" s="178"/>
      <c r="N74" s="178"/>
      <c r="O74" s="178"/>
      <c r="P74" s="178"/>
      <c r="Q74" s="178"/>
      <c r="R74" s="178"/>
      <c r="S74" s="178"/>
      <c r="T74" s="178"/>
      <c r="U74" s="178"/>
      <c r="V74" s="178"/>
      <c r="W74" s="178"/>
      <c r="X74" s="178"/>
      <c r="Y74" s="178"/>
      <c r="Z74" s="178"/>
      <c r="AA74" s="178"/>
      <c r="AB74" s="178"/>
      <c r="AC74" s="178"/>
      <c r="AD74" s="178"/>
      <c r="AE74" s="178"/>
    </row>
    <row r="75" spans="1:31" s="86" customFormat="1" ht="24.75" customHeight="1">
      <c r="A75" s="185"/>
      <c r="B75" s="68"/>
      <c r="C75" s="204"/>
      <c r="D75" s="91"/>
      <c r="E75" s="91"/>
      <c r="F75" s="91"/>
      <c r="G75" s="94"/>
      <c r="H75" s="95"/>
      <c r="I75" s="95"/>
      <c r="J75" s="178"/>
      <c r="K75" s="178"/>
      <c r="L75" s="178"/>
      <c r="M75" s="178"/>
      <c r="N75" s="178"/>
      <c r="O75" s="178"/>
      <c r="P75" s="178"/>
      <c r="Q75" s="178"/>
      <c r="R75" s="178"/>
      <c r="S75" s="178"/>
      <c r="T75" s="178"/>
      <c r="U75" s="178"/>
      <c r="V75" s="178"/>
      <c r="W75" s="178"/>
      <c r="X75" s="178"/>
      <c r="Y75" s="178"/>
      <c r="Z75" s="178"/>
      <c r="AA75" s="178"/>
      <c r="AB75" s="178"/>
      <c r="AC75" s="178"/>
      <c r="AD75" s="178"/>
      <c r="AE75" s="178"/>
    </row>
    <row r="76" spans="1:31" s="86" customFormat="1" ht="24.75" customHeight="1">
      <c r="A76" s="185"/>
      <c r="B76" s="68"/>
      <c r="C76" s="204"/>
      <c r="D76" s="91"/>
      <c r="E76" s="91"/>
      <c r="F76" s="91"/>
      <c r="G76" s="94"/>
      <c r="H76" s="95"/>
      <c r="I76" s="95"/>
      <c r="J76" s="178"/>
      <c r="K76" s="178"/>
      <c r="L76" s="178"/>
      <c r="M76" s="178"/>
      <c r="N76" s="178"/>
      <c r="O76" s="178"/>
      <c r="P76" s="178"/>
      <c r="Q76" s="178"/>
      <c r="R76" s="178"/>
      <c r="S76" s="178"/>
      <c r="T76" s="178"/>
      <c r="U76" s="178"/>
      <c r="V76" s="178"/>
      <c r="W76" s="178"/>
      <c r="X76" s="178"/>
      <c r="Y76" s="178"/>
      <c r="Z76" s="178"/>
      <c r="AA76" s="178"/>
      <c r="AB76" s="178"/>
      <c r="AC76" s="178"/>
      <c r="AD76" s="178"/>
      <c r="AE76" s="178"/>
    </row>
    <row r="77" spans="1:31" s="86" customFormat="1" ht="24.75" customHeight="1">
      <c r="A77" s="185"/>
      <c r="B77" s="68"/>
      <c r="C77" s="204"/>
      <c r="D77" s="91"/>
      <c r="E77" s="91"/>
      <c r="F77" s="91"/>
      <c r="G77" s="94"/>
      <c r="H77" s="95"/>
      <c r="I77" s="95"/>
      <c r="J77" s="178"/>
      <c r="K77" s="178"/>
      <c r="L77" s="178"/>
      <c r="M77" s="178"/>
      <c r="N77" s="178"/>
      <c r="O77" s="178"/>
      <c r="P77" s="178"/>
      <c r="Q77" s="178"/>
      <c r="R77" s="178"/>
      <c r="S77" s="178"/>
      <c r="T77" s="178"/>
      <c r="U77" s="178"/>
      <c r="V77" s="178"/>
      <c r="W77" s="178"/>
      <c r="X77" s="178"/>
      <c r="Y77" s="178"/>
      <c r="Z77" s="178"/>
      <c r="AA77" s="178"/>
      <c r="AB77" s="178"/>
      <c r="AC77" s="178"/>
      <c r="AD77" s="178"/>
      <c r="AE77" s="178"/>
    </row>
    <row r="78" spans="1:31" s="86" customFormat="1" ht="24.75" customHeight="1">
      <c r="A78" s="185"/>
      <c r="B78" s="68"/>
      <c r="C78" s="204"/>
      <c r="D78" s="91"/>
      <c r="E78" s="91"/>
      <c r="F78" s="91"/>
      <c r="G78" s="94"/>
      <c r="H78" s="95"/>
      <c r="I78" s="95"/>
      <c r="J78" s="178"/>
      <c r="K78" s="178"/>
      <c r="L78" s="178"/>
      <c r="M78" s="178"/>
      <c r="N78" s="178"/>
      <c r="O78" s="178"/>
      <c r="P78" s="178"/>
      <c r="Q78" s="178"/>
      <c r="R78" s="178"/>
      <c r="S78" s="178"/>
      <c r="T78" s="178"/>
      <c r="U78" s="178"/>
      <c r="V78" s="178"/>
      <c r="W78" s="178"/>
      <c r="X78" s="178"/>
      <c r="Y78" s="178"/>
      <c r="Z78" s="178"/>
      <c r="AA78" s="178"/>
      <c r="AB78" s="178"/>
      <c r="AC78" s="178"/>
      <c r="AD78" s="178"/>
      <c r="AE78" s="178"/>
    </row>
    <row r="79" spans="1:31" s="86" customFormat="1" ht="24.75" customHeight="1">
      <c r="A79" s="185"/>
      <c r="B79" s="68"/>
      <c r="C79" s="204"/>
      <c r="D79" s="91"/>
      <c r="E79" s="91"/>
      <c r="F79" s="91"/>
      <c r="G79" s="94"/>
      <c r="H79" s="95"/>
      <c r="I79" s="95"/>
      <c r="J79" s="178"/>
      <c r="K79" s="178"/>
      <c r="L79" s="178"/>
      <c r="M79" s="178"/>
      <c r="N79" s="178"/>
      <c r="O79" s="178"/>
      <c r="P79" s="178"/>
      <c r="Q79" s="178"/>
      <c r="R79" s="178"/>
      <c r="S79" s="178"/>
      <c r="T79" s="178"/>
      <c r="U79" s="178"/>
      <c r="V79" s="178"/>
      <c r="W79" s="178"/>
      <c r="X79" s="178"/>
      <c r="Y79" s="178"/>
      <c r="Z79" s="178"/>
      <c r="AA79" s="178"/>
      <c r="AB79" s="178"/>
      <c r="AC79" s="178"/>
      <c r="AD79" s="178"/>
      <c r="AE79" s="178"/>
    </row>
    <row r="80" spans="1:31" s="86" customFormat="1" ht="24.75" customHeight="1">
      <c r="A80" s="186"/>
      <c r="B80" s="68">
        <f>'Identif y Analisis'!D76</f>
        <v>0</v>
      </c>
      <c r="C80" s="204" t="str">
        <f>'Identif y Analisis'!O76</f>
        <v>·</v>
      </c>
      <c r="D80" s="91"/>
      <c r="E80" s="91"/>
      <c r="F80" s="91">
        <f>'Valoración '!R78</f>
        <v>0</v>
      </c>
      <c r="G80" s="94"/>
      <c r="H80" s="95"/>
      <c r="I80" s="95"/>
      <c r="J80" s="178"/>
      <c r="K80" s="178"/>
      <c r="L80" s="178"/>
      <c r="M80" s="178"/>
      <c r="N80" s="178"/>
      <c r="O80" s="178"/>
      <c r="P80" s="178"/>
      <c r="Q80" s="178"/>
      <c r="R80" s="178"/>
      <c r="S80" s="178"/>
      <c r="T80" s="178"/>
      <c r="U80" s="178"/>
      <c r="V80" s="178"/>
      <c r="W80" s="178"/>
      <c r="X80" s="178"/>
      <c r="Y80" s="178"/>
      <c r="Z80" s="178"/>
      <c r="AA80" s="178"/>
      <c r="AB80" s="178"/>
      <c r="AC80" s="178"/>
      <c r="AD80" s="178"/>
      <c r="AE80" s="178"/>
    </row>
    <row r="81" spans="1:31" s="96" customFormat="1" ht="14.25" customHeight="1">
      <c r="A81" s="125" t="s">
        <v>0</v>
      </c>
      <c r="B81" s="368" t="s">
        <v>444</v>
      </c>
      <c r="C81" s="369"/>
      <c r="D81" s="369"/>
      <c r="E81" s="370"/>
      <c r="F81" s="125" t="s">
        <v>3</v>
      </c>
      <c r="G81" s="367"/>
      <c r="H81" s="367"/>
      <c r="I81" s="367"/>
      <c r="J81" s="180"/>
      <c r="K81" s="180"/>
      <c r="L81" s="180"/>
      <c r="M81" s="180"/>
      <c r="N81" s="180"/>
      <c r="O81" s="180"/>
      <c r="P81" s="180"/>
      <c r="Q81" s="180"/>
      <c r="R81" s="180"/>
      <c r="S81" s="180"/>
      <c r="T81" s="180"/>
      <c r="U81" s="180"/>
      <c r="V81" s="180"/>
      <c r="W81" s="180"/>
      <c r="X81" s="180"/>
      <c r="Y81" s="180"/>
      <c r="Z81" s="180"/>
      <c r="AA81" s="180"/>
      <c r="AB81" s="180"/>
      <c r="AC81" s="180"/>
      <c r="AD81" s="180"/>
      <c r="AE81" s="180"/>
    </row>
    <row r="82" spans="1:31" s="97" customFormat="1" ht="12.75">
      <c r="A82" s="125" t="s">
        <v>1</v>
      </c>
      <c r="B82" s="368"/>
      <c r="C82" s="369"/>
      <c r="D82" s="369"/>
      <c r="E82" s="370"/>
      <c r="F82" s="125" t="s">
        <v>3</v>
      </c>
      <c r="G82" s="367"/>
      <c r="H82" s="367"/>
      <c r="I82" s="367"/>
      <c r="J82" s="181"/>
      <c r="K82" s="181"/>
      <c r="L82" s="181"/>
      <c r="M82" s="181"/>
      <c r="N82" s="181"/>
      <c r="O82" s="181"/>
      <c r="P82" s="181"/>
      <c r="Q82" s="181"/>
      <c r="R82" s="181"/>
      <c r="S82" s="181"/>
      <c r="T82" s="181"/>
      <c r="U82" s="181"/>
      <c r="V82" s="181"/>
      <c r="W82" s="181"/>
      <c r="X82" s="181"/>
      <c r="Y82" s="181"/>
      <c r="Z82" s="181"/>
      <c r="AA82" s="181"/>
      <c r="AB82" s="181"/>
      <c r="AC82" s="181"/>
      <c r="AD82" s="181"/>
      <c r="AE82" s="181"/>
    </row>
    <row r="83" spans="1:31" s="97" customFormat="1" ht="14.25" customHeight="1">
      <c r="A83" s="125" t="s">
        <v>2</v>
      </c>
      <c r="B83" s="368"/>
      <c r="C83" s="369"/>
      <c r="D83" s="369"/>
      <c r="E83" s="370"/>
      <c r="F83" s="125" t="s">
        <v>3</v>
      </c>
      <c r="G83" s="367"/>
      <c r="H83" s="367"/>
      <c r="I83" s="367"/>
      <c r="J83" s="182"/>
      <c r="K83" s="182"/>
      <c r="L83" s="182"/>
      <c r="M83" s="182"/>
      <c r="N83" s="182"/>
      <c r="O83" s="182"/>
      <c r="P83" s="182"/>
      <c r="Q83" s="182"/>
      <c r="R83" s="182"/>
      <c r="S83" s="182"/>
      <c r="T83" s="182"/>
      <c r="U83" s="182"/>
      <c r="V83" s="182"/>
      <c r="W83" s="182"/>
      <c r="X83" s="182"/>
      <c r="Y83" s="181"/>
      <c r="Z83" s="181"/>
      <c r="AA83" s="181"/>
      <c r="AB83" s="181"/>
      <c r="AC83" s="181"/>
      <c r="AD83" s="181"/>
      <c r="AE83" s="181"/>
    </row>
    <row r="84" s="163" customFormat="1" ht="12.75"/>
    <row r="85" s="163" customFormat="1" ht="12.75"/>
    <row r="86" s="163" customFormat="1" ht="12.75"/>
    <row r="87" s="163" customFormat="1" ht="12.75"/>
    <row r="88" s="163" customFormat="1" ht="12.75"/>
    <row r="89" s="163" customFormat="1" ht="12.75"/>
    <row r="90" s="163" customFormat="1" ht="12.75"/>
    <row r="91" s="163" customFormat="1" ht="12.75"/>
    <row r="92" s="163" customFormat="1" ht="12.75"/>
    <row r="93" s="163" customFormat="1" ht="12.75"/>
    <row r="94" s="163" customFormat="1" ht="12.75"/>
    <row r="95" s="163" customFormat="1" ht="12.75"/>
    <row r="96" s="163" customFormat="1" ht="12.75"/>
    <row r="97" s="163" customFormat="1" ht="12.75"/>
    <row r="98" s="163" customFormat="1" ht="12.75"/>
    <row r="99" s="163" customFormat="1" ht="12.75"/>
    <row r="100" s="163" customFormat="1" ht="12.75"/>
    <row r="101" s="163" customFormat="1" ht="12.75"/>
    <row r="102" s="163" customFormat="1" ht="12.75"/>
    <row r="103" s="163" customFormat="1" ht="12.75"/>
    <row r="104" s="163" customFormat="1" ht="12.75"/>
    <row r="105" s="163" customFormat="1" ht="12.75"/>
    <row r="106" s="163" customFormat="1" ht="12.75"/>
    <row r="107" s="163" customFormat="1" ht="12.75"/>
    <row r="108" s="163" customFormat="1" ht="12.75"/>
    <row r="109" s="163" customFormat="1" ht="12.75"/>
    <row r="110" s="163" customFormat="1" ht="12.75"/>
    <row r="111" s="163" customFormat="1" ht="12.75"/>
    <row r="112" s="163" customFormat="1" ht="12.75"/>
    <row r="113" s="163" customFormat="1" ht="12.75"/>
    <row r="114" s="163" customFormat="1" ht="12.75"/>
    <row r="115" s="163" customFormat="1" ht="12.75"/>
    <row r="116" s="163" customFormat="1" ht="12.75"/>
    <row r="117" s="163" customFormat="1" ht="12.75"/>
    <row r="118" spans="1:7" s="163" customFormat="1" ht="12.75" hidden="1">
      <c r="A118" s="164"/>
      <c r="B118" s="165"/>
      <c r="C118" s="166"/>
      <c r="D118" s="167"/>
      <c r="E118" s="165"/>
      <c r="F118" s="165"/>
      <c r="G118" s="165"/>
    </row>
    <row r="119" spans="1:7" s="163" customFormat="1" ht="12.75" hidden="1">
      <c r="A119" s="168"/>
      <c r="B119" s="169" t="s">
        <v>93</v>
      </c>
      <c r="C119" s="170"/>
      <c r="D119" s="169"/>
      <c r="E119" s="171"/>
      <c r="F119" s="171"/>
      <c r="G119" s="171"/>
    </row>
    <row r="120" spans="1:7" s="163" customFormat="1" ht="12.75" hidden="1">
      <c r="A120" s="168"/>
      <c r="B120" s="169" t="s">
        <v>94</v>
      </c>
      <c r="C120" s="170"/>
      <c r="D120" s="169"/>
      <c r="E120" s="171"/>
      <c r="F120" s="171"/>
      <c r="G120" s="171"/>
    </row>
    <row r="121" spans="1:7" s="163" customFormat="1" ht="12.75" hidden="1">
      <c r="A121" s="172"/>
      <c r="B121" s="171"/>
      <c r="C121" s="170"/>
      <c r="D121" s="169"/>
      <c r="E121" s="171"/>
      <c r="F121" s="171"/>
      <c r="G121" s="171"/>
    </row>
    <row r="122" spans="1:7" s="163" customFormat="1" ht="12.75" hidden="1">
      <c r="A122" s="172"/>
      <c r="B122" s="171"/>
      <c r="C122" s="171"/>
      <c r="D122" s="169"/>
      <c r="E122" s="171"/>
      <c r="F122" s="171"/>
      <c r="G122" s="171"/>
    </row>
    <row r="123" spans="1:7" s="163" customFormat="1" ht="13.5" hidden="1" thickBot="1">
      <c r="A123" s="173"/>
      <c r="B123" s="174"/>
      <c r="C123" s="174"/>
      <c r="D123" s="175"/>
      <c r="E123" s="174"/>
      <c r="F123" s="174"/>
      <c r="G123" s="174"/>
    </row>
    <row r="124" s="163" customFormat="1" ht="12.75">
      <c r="D124" s="176"/>
    </row>
    <row r="125" s="163" customFormat="1" ht="12.75"/>
    <row r="126" s="163" customFormat="1" ht="12.75"/>
    <row r="127" s="163" customFormat="1" ht="12.75"/>
    <row r="128" s="163" customFormat="1" ht="12.75"/>
    <row r="129" s="163" customFormat="1" ht="12.75"/>
    <row r="130" s="163" customFormat="1" ht="12.75"/>
    <row r="131" s="163" customFormat="1" ht="12.75"/>
    <row r="132" s="163" customFormat="1" ht="12.75"/>
    <row r="133" s="163" customFormat="1" ht="12.75"/>
    <row r="134" s="163" customFormat="1" ht="12.75"/>
    <row r="135" s="163" customFormat="1" ht="12.75"/>
    <row r="136" s="163" customFormat="1" ht="12.75"/>
    <row r="137" s="163" customFormat="1" ht="12.75"/>
    <row r="138" s="163" customFormat="1" ht="12.75"/>
    <row r="139" s="163" customFormat="1" ht="12.75"/>
    <row r="140" s="163" customFormat="1" ht="12.75"/>
    <row r="141" s="163" customFormat="1" ht="12.75"/>
    <row r="142" s="163" customFormat="1" ht="12.75"/>
    <row r="143" s="163" customFormat="1" ht="12.75"/>
    <row r="144" s="163" customFormat="1" ht="12.75"/>
    <row r="145" s="163" customFormat="1" ht="12.75"/>
    <row r="146" s="163" customFormat="1" ht="12.75"/>
    <row r="147" s="163" customFormat="1" ht="12.75"/>
    <row r="148" s="163" customFormat="1" ht="12.75"/>
    <row r="149" s="163" customFormat="1" ht="12.75"/>
    <row r="150" s="163" customFormat="1" ht="12.75"/>
    <row r="151" s="163" customFormat="1" ht="12.75"/>
    <row r="152" s="163" customFormat="1" ht="12.75"/>
    <row r="153" s="163" customFormat="1" ht="12.75"/>
    <row r="154" s="163" customFormat="1" ht="12.75"/>
    <row r="155" s="163" customFormat="1" ht="12.75"/>
    <row r="156" s="163" customFormat="1" ht="12.75"/>
    <row r="157" s="163" customFormat="1" ht="12.75"/>
    <row r="158" s="163" customFormat="1" ht="12.75"/>
    <row r="159" s="163" customFormat="1" ht="12.75"/>
    <row r="160" s="163" customFormat="1" ht="12.75"/>
    <row r="161" s="163" customFormat="1" ht="12.75"/>
    <row r="162" s="163" customFormat="1" ht="12.75"/>
    <row r="163" s="163" customFormat="1" ht="12.75"/>
    <row r="164" s="163" customFormat="1" ht="12.75"/>
    <row r="165" s="163" customFormat="1" ht="12.75"/>
    <row r="166" s="163" customFormat="1" ht="12.75"/>
  </sheetData>
  <sheetProtection password="F234" sheet="1" objects="1" scenarios="1"/>
  <mergeCells count="32">
    <mergeCell ref="A8:A11"/>
    <mergeCell ref="A12:A13"/>
    <mergeCell ref="A24:A29"/>
    <mergeCell ref="A30:A33"/>
    <mergeCell ref="A34:A35"/>
    <mergeCell ref="G81:I81"/>
    <mergeCell ref="B81:E81"/>
    <mergeCell ref="B83:E83"/>
    <mergeCell ref="B82:E82"/>
    <mergeCell ref="G82:I82"/>
    <mergeCell ref="G83:I83"/>
    <mergeCell ref="A38:A41"/>
    <mergeCell ref="A43:A51"/>
    <mergeCell ref="A53:A56"/>
    <mergeCell ref="A1:I1"/>
    <mergeCell ref="A2:A3"/>
    <mergeCell ref="B2:B3"/>
    <mergeCell ref="C2:C3"/>
    <mergeCell ref="E2:F2"/>
    <mergeCell ref="H2:H3"/>
    <mergeCell ref="I2:I3"/>
    <mergeCell ref="G2:G3"/>
    <mergeCell ref="D2:D3"/>
    <mergeCell ref="A4:A7"/>
    <mergeCell ref="A14:A19"/>
    <mergeCell ref="A20:A23"/>
    <mergeCell ref="A36:A37"/>
    <mergeCell ref="A57:A60"/>
    <mergeCell ref="A61:A63"/>
    <mergeCell ref="A64:A66"/>
    <mergeCell ref="A67:A69"/>
    <mergeCell ref="A70:A72"/>
  </mergeCells>
  <conditionalFormatting sqref="B4:B80 F4:F80">
    <cfRule type="cellIs" priority="18" dxfId="55" operator="equal" stopIfTrue="1">
      <formula>0</formula>
    </cfRule>
  </conditionalFormatting>
  <conditionalFormatting sqref="F4:F80">
    <cfRule type="cellIs" priority="7" dxfId="29" operator="equal" stopIfTrue="1">
      <formula>"ZONA DE RIESGO INACEPTABLE"</formula>
    </cfRule>
    <cfRule type="cellIs" priority="8" dxfId="28" operator="equal" stopIfTrue="1">
      <formula>"ZONA DE RIESGO IMPORTANTE"</formula>
    </cfRule>
    <cfRule type="cellIs" priority="9" dxfId="27" operator="equal" stopIfTrue="1">
      <formula>"ZONA DE RIESGO MODERADO"</formula>
    </cfRule>
    <cfRule type="cellIs" priority="10" dxfId="26" operator="equal" stopIfTrue="1">
      <formula>"ZONA DE RIESGO TOLERABLE"</formula>
    </cfRule>
    <cfRule type="cellIs" priority="11" dxfId="25" operator="equal" stopIfTrue="1">
      <formula>"ZONA DE RIESGO ACEPTABLE"</formula>
    </cfRule>
  </conditionalFormatting>
  <conditionalFormatting sqref="C4:D80">
    <cfRule type="cellIs" priority="24" dxfId="2" operator="equal" stopIfTrue="1">
      <formula>"ZONA DE RIESGO IMPORTANTE"</formula>
    </cfRule>
    <cfRule type="cellIs" priority="25" dxfId="1" operator="equal" stopIfTrue="1">
      <formula>"ZONA DE RIESGO MODERADO"</formula>
    </cfRule>
    <cfRule type="cellIs" priority="26" dxfId="0" operator="equal" stopIfTrue="1">
      <formula>"ZONA DE RIESGO TOLERABLE"</formula>
    </cfRule>
  </conditionalFormatting>
  <conditionalFormatting sqref="E4:F80">
    <cfRule type="cellIs" priority="27" dxfId="18" operator="equal" stopIfTrue="1">
      <formula>"Se mantiene en la zona de riesgo"</formula>
    </cfRule>
    <cfRule type="cellIs" priority="28" dxfId="19" operator="equal" stopIfTrue="1">
      <formula>"Cambia la evaluación antes de controles"</formula>
    </cfRule>
  </conditionalFormatting>
  <conditionalFormatting sqref="E4:F80">
    <cfRule type="cellIs" priority="29" dxfId="56" operator="equal" stopIfTrue="1">
      <formula>"Cambia la evaluación antes de controles"</formula>
    </cfRule>
    <cfRule type="cellIs" priority="30" dxfId="18" operator="equal" stopIfTrue="1">
      <formula>"Se mantiene en la zona de riesgo"</formula>
    </cfRule>
  </conditionalFormatting>
  <printOptions/>
  <pageMargins left="0.6692913385826772" right="0.4330708661417323" top="0.5905511811023623" bottom="0.6299212598425197" header="0" footer="0"/>
  <pageSetup horizontalDpi="200" verticalDpi="200" orientation="landscape" scale="55" r:id="rId4"/>
  <headerFooter alignWithMargins="0">
    <oddFooter>&amp;R&amp;P  de &amp;N</oddFooter>
  </headerFooter>
  <drawing r:id="rId3"/>
  <legacyDrawing r:id="rId2"/>
</worksheet>
</file>

<file path=xl/worksheets/sheet6.xml><?xml version="1.0" encoding="utf-8"?>
<worksheet xmlns="http://schemas.openxmlformats.org/spreadsheetml/2006/main" xmlns:r="http://schemas.openxmlformats.org/officeDocument/2006/relationships">
  <dimension ref="A1:F240"/>
  <sheetViews>
    <sheetView zoomScale="85" zoomScaleNormal="85" zoomScalePageLayoutView="0" workbookViewId="0" topLeftCell="A1">
      <selection activeCell="E5" sqref="E5"/>
    </sheetView>
  </sheetViews>
  <sheetFormatPr defaultColWidth="11.421875" defaultRowHeight="13.5"/>
  <cols>
    <col min="1" max="1" width="21.8515625" style="0" customWidth="1"/>
    <col min="7" max="31" width="11.421875" style="140" customWidth="1"/>
  </cols>
  <sheetData>
    <row r="1" spans="1:6" ht="20.25" customHeight="1">
      <c r="A1" s="372"/>
      <c r="B1" s="377" t="s">
        <v>130</v>
      </c>
      <c r="C1" s="378"/>
      <c r="D1" s="378"/>
      <c r="E1" s="378"/>
      <c r="F1" s="379"/>
    </row>
    <row r="2" spans="1:6" ht="52.5" customHeight="1">
      <c r="A2" s="372"/>
      <c r="B2" s="380"/>
      <c r="C2" s="381"/>
      <c r="D2" s="381"/>
      <c r="E2" s="381"/>
      <c r="F2" s="382"/>
    </row>
    <row r="3" spans="1:6" ht="36">
      <c r="A3" s="140"/>
      <c r="B3" s="383" t="s">
        <v>46</v>
      </c>
      <c r="C3" s="98" t="s">
        <v>131</v>
      </c>
      <c r="D3" s="99" t="s">
        <v>132</v>
      </c>
      <c r="E3" s="100" t="s">
        <v>133</v>
      </c>
      <c r="F3" s="101" t="s">
        <v>134</v>
      </c>
    </row>
    <row r="4" spans="1:6" ht="36">
      <c r="A4" s="140"/>
      <c r="B4" s="384"/>
      <c r="C4" s="98" t="s">
        <v>135</v>
      </c>
      <c r="D4" s="102" t="s">
        <v>136</v>
      </c>
      <c r="E4" s="99" t="s">
        <v>137</v>
      </c>
      <c r="F4" s="100" t="s">
        <v>138</v>
      </c>
    </row>
    <row r="5" spans="1:6" ht="24">
      <c r="A5" s="140"/>
      <c r="B5" s="384"/>
      <c r="C5" s="98" t="s">
        <v>139</v>
      </c>
      <c r="D5" s="103" t="s">
        <v>140</v>
      </c>
      <c r="E5" s="102" t="s">
        <v>136</v>
      </c>
      <c r="F5" s="99" t="s">
        <v>137</v>
      </c>
    </row>
    <row r="6" spans="1:6" ht="36">
      <c r="A6" s="140"/>
      <c r="B6" s="385"/>
      <c r="C6" s="98"/>
      <c r="D6" s="98" t="s">
        <v>147</v>
      </c>
      <c r="E6" s="98" t="s">
        <v>148</v>
      </c>
      <c r="F6" s="98" t="s">
        <v>149</v>
      </c>
    </row>
    <row r="7" spans="1:6" ht="13.5">
      <c r="A7" s="140"/>
      <c r="B7" s="386"/>
      <c r="C7" s="387"/>
      <c r="D7" s="388" t="s">
        <v>141</v>
      </c>
      <c r="E7" s="389"/>
      <c r="F7" s="390"/>
    </row>
    <row r="8" spans="1:6" ht="13.5">
      <c r="A8" s="140"/>
      <c r="B8" s="104"/>
      <c r="C8" s="104"/>
      <c r="D8" s="104"/>
      <c r="E8" s="104"/>
      <c r="F8" s="104"/>
    </row>
    <row r="9" spans="1:6" ht="21.75" customHeight="1">
      <c r="A9" s="140"/>
      <c r="B9" s="373" t="s">
        <v>142</v>
      </c>
      <c r="C9" s="373"/>
      <c r="D9" s="373"/>
      <c r="E9" s="373"/>
      <c r="F9" s="373"/>
    </row>
    <row r="10" spans="1:6" ht="27" customHeight="1">
      <c r="A10" s="140"/>
      <c r="B10" s="374" t="s">
        <v>143</v>
      </c>
      <c r="C10" s="374"/>
      <c r="D10" s="374"/>
      <c r="E10" s="374"/>
      <c r="F10" s="374"/>
    </row>
    <row r="11" spans="1:6" ht="24" customHeight="1">
      <c r="A11" s="140"/>
      <c r="B11" s="375" t="s">
        <v>144</v>
      </c>
      <c r="C11" s="375"/>
      <c r="D11" s="375"/>
      <c r="E11" s="375"/>
      <c r="F11" s="375"/>
    </row>
    <row r="12" spans="1:6" ht="24" customHeight="1">
      <c r="A12" s="140"/>
      <c r="B12" s="376" t="s">
        <v>145</v>
      </c>
      <c r="C12" s="376"/>
      <c r="D12" s="376"/>
      <c r="E12" s="376"/>
      <c r="F12" s="376"/>
    </row>
    <row r="13" spans="1:6" ht="20.25" customHeight="1">
      <c r="A13" s="140"/>
      <c r="B13" s="371" t="s">
        <v>146</v>
      </c>
      <c r="C13" s="371"/>
      <c r="D13" s="371"/>
      <c r="E13" s="371"/>
      <c r="F13" s="371"/>
    </row>
    <row r="14" spans="1:6" ht="13.5">
      <c r="A14" s="140"/>
      <c r="B14" s="140"/>
      <c r="C14" s="140"/>
      <c r="D14" s="140"/>
      <c r="E14" s="140"/>
      <c r="F14" s="140"/>
    </row>
    <row r="15" spans="1:6" ht="13.5">
      <c r="A15" s="140"/>
      <c r="B15" s="140"/>
      <c r="C15" s="140"/>
      <c r="D15" s="140"/>
      <c r="E15" s="140"/>
      <c r="F15" s="140"/>
    </row>
    <row r="16" spans="1:6" ht="13.5">
      <c r="A16" s="140"/>
      <c r="B16" s="140"/>
      <c r="C16" s="140"/>
      <c r="D16" s="140"/>
      <c r="E16" s="140"/>
      <c r="F16" s="140"/>
    </row>
    <row r="17" s="140" customFormat="1" ht="13.5"/>
    <row r="18" s="140" customFormat="1" ht="13.5"/>
    <row r="19" s="140" customFormat="1" ht="13.5"/>
    <row r="20" s="140" customFormat="1" ht="13.5"/>
    <row r="21" s="140" customFormat="1" ht="13.5"/>
    <row r="22" s="140" customFormat="1" ht="13.5"/>
    <row r="23" s="140" customFormat="1" ht="13.5"/>
    <row r="24" s="140" customFormat="1" ht="13.5"/>
    <row r="25" s="140" customFormat="1" ht="13.5"/>
    <row r="26" s="140" customFormat="1" ht="13.5"/>
    <row r="27" s="140" customFormat="1" ht="13.5"/>
    <row r="28" s="140" customFormat="1" ht="13.5"/>
    <row r="29" s="140" customFormat="1" ht="13.5"/>
    <row r="30" s="140" customFormat="1" ht="13.5"/>
    <row r="31" s="140" customFormat="1" ht="13.5"/>
    <row r="32" s="140" customFormat="1" ht="13.5"/>
    <row r="33" s="140" customFormat="1" ht="13.5"/>
    <row r="34" s="140" customFormat="1" ht="13.5"/>
    <row r="35" s="140" customFormat="1" ht="13.5"/>
    <row r="36" s="140" customFormat="1" ht="13.5"/>
    <row r="37" s="140" customFormat="1" ht="13.5"/>
    <row r="38" s="140" customFormat="1" ht="13.5"/>
    <row r="39" s="140" customFormat="1" ht="13.5"/>
    <row r="40" s="140" customFormat="1" ht="13.5"/>
    <row r="41" s="140" customFormat="1" ht="13.5"/>
    <row r="42" s="140" customFormat="1" ht="13.5"/>
    <row r="43" s="140" customFormat="1" ht="13.5"/>
    <row r="44" s="140" customFormat="1" ht="13.5"/>
    <row r="45" s="140" customFormat="1" ht="13.5"/>
    <row r="46" s="140" customFormat="1" ht="13.5"/>
    <row r="47" s="140" customFormat="1" ht="13.5"/>
    <row r="48" s="140" customFormat="1" ht="13.5"/>
    <row r="49" s="140" customFormat="1" ht="13.5"/>
    <row r="50" s="140" customFormat="1" ht="13.5"/>
    <row r="51" s="140" customFormat="1" ht="13.5"/>
    <row r="52" s="140" customFormat="1" ht="13.5"/>
    <row r="53" s="140" customFormat="1" ht="13.5"/>
    <row r="54" s="140" customFormat="1" ht="13.5"/>
    <row r="55" s="140" customFormat="1" ht="13.5"/>
    <row r="56" s="140" customFormat="1" ht="13.5"/>
    <row r="57" s="140" customFormat="1" ht="13.5"/>
    <row r="58" s="140" customFormat="1" ht="13.5"/>
    <row r="59" s="140" customFormat="1" ht="13.5"/>
    <row r="60" s="140" customFormat="1" ht="13.5"/>
    <row r="61" s="140" customFormat="1" ht="13.5"/>
    <row r="62" s="140" customFormat="1" ht="13.5"/>
    <row r="63" s="140" customFormat="1" ht="13.5"/>
    <row r="64" s="140" customFormat="1" ht="13.5"/>
    <row r="65" s="140" customFormat="1" ht="13.5"/>
    <row r="66" s="140" customFormat="1" ht="13.5"/>
    <row r="67" s="140" customFormat="1" ht="13.5"/>
    <row r="68" s="140" customFormat="1" ht="13.5"/>
    <row r="69" s="140" customFormat="1" ht="13.5"/>
    <row r="70" s="140" customFormat="1" ht="13.5"/>
    <row r="71" s="140" customFormat="1" ht="13.5"/>
    <row r="72" s="140" customFormat="1" ht="13.5"/>
    <row r="73" s="140" customFormat="1" ht="13.5"/>
    <row r="74" s="140" customFormat="1" ht="13.5"/>
    <row r="75" s="140" customFormat="1" ht="13.5"/>
    <row r="76" s="140" customFormat="1" ht="13.5"/>
    <row r="77" s="140" customFormat="1" ht="13.5"/>
    <row r="78" s="140" customFormat="1" ht="13.5"/>
    <row r="79" s="140" customFormat="1" ht="13.5"/>
    <row r="80" s="140" customFormat="1" ht="13.5"/>
    <row r="81" s="140" customFormat="1" ht="13.5"/>
    <row r="82" s="140" customFormat="1" ht="13.5"/>
    <row r="83" s="140" customFormat="1" ht="13.5"/>
    <row r="84" s="140" customFormat="1" ht="13.5"/>
    <row r="85" s="140" customFormat="1" ht="13.5"/>
    <row r="86" s="140" customFormat="1" ht="13.5"/>
    <row r="87" s="140" customFormat="1" ht="13.5"/>
    <row r="88" s="140" customFormat="1" ht="13.5"/>
    <row r="89" s="140" customFormat="1" ht="13.5"/>
    <row r="90" s="140" customFormat="1" ht="13.5"/>
    <row r="91" s="140" customFormat="1" ht="13.5"/>
    <row r="92" s="140" customFormat="1" ht="13.5"/>
    <row r="93" s="140" customFormat="1" ht="13.5"/>
    <row r="94" s="140" customFormat="1" ht="13.5"/>
    <row r="95" s="140" customFormat="1" ht="13.5"/>
    <row r="96" s="140" customFormat="1" ht="13.5"/>
    <row r="97" s="140" customFormat="1" ht="13.5"/>
    <row r="98" s="140" customFormat="1" ht="13.5"/>
    <row r="99" s="140" customFormat="1" ht="13.5"/>
    <row r="100" s="140" customFormat="1" ht="13.5"/>
    <row r="101" s="140" customFormat="1" ht="13.5"/>
    <row r="102" s="140" customFormat="1" ht="13.5"/>
    <row r="103" s="140" customFormat="1" ht="13.5"/>
    <row r="104" s="140" customFormat="1" ht="13.5"/>
    <row r="105" s="140" customFormat="1" ht="13.5"/>
    <row r="106" s="140" customFormat="1" ht="13.5"/>
    <row r="107" s="140" customFormat="1" ht="13.5"/>
    <row r="108" s="140" customFormat="1" ht="13.5"/>
    <row r="109" s="140" customFormat="1" ht="13.5"/>
    <row r="110" s="140" customFormat="1" ht="13.5"/>
    <row r="111" s="140" customFormat="1" ht="13.5"/>
    <row r="112" s="140" customFormat="1" ht="13.5"/>
    <row r="113" s="140" customFormat="1" ht="13.5"/>
    <row r="114" s="140" customFormat="1" ht="13.5"/>
    <row r="115" s="140" customFormat="1" ht="13.5"/>
    <row r="116" s="140" customFormat="1" ht="13.5"/>
    <row r="117" s="140" customFormat="1" ht="13.5"/>
    <row r="118" s="140" customFormat="1" ht="13.5"/>
    <row r="119" s="140" customFormat="1" ht="13.5"/>
    <row r="120" s="140" customFormat="1" ht="13.5"/>
    <row r="121" s="140" customFormat="1" ht="13.5"/>
    <row r="122" s="140" customFormat="1" ht="13.5"/>
    <row r="123" s="140" customFormat="1" ht="13.5"/>
    <row r="124" s="140" customFormat="1" ht="13.5"/>
    <row r="125" s="140" customFormat="1" ht="13.5"/>
    <row r="126" s="140" customFormat="1" ht="13.5"/>
    <row r="127" s="140" customFormat="1" ht="13.5"/>
    <row r="128" s="140" customFormat="1" ht="13.5"/>
    <row r="129" ht="13.5">
      <c r="A129" s="140"/>
    </row>
    <row r="130" ht="13.5">
      <c r="A130" s="140"/>
    </row>
    <row r="131" ht="13.5">
      <c r="A131" s="140"/>
    </row>
    <row r="132" ht="13.5">
      <c r="A132" s="140"/>
    </row>
    <row r="133" ht="13.5">
      <c r="A133" s="140"/>
    </row>
    <row r="134" ht="13.5">
      <c r="A134" s="140"/>
    </row>
    <row r="135" ht="13.5">
      <c r="A135" s="140"/>
    </row>
    <row r="136" ht="13.5">
      <c r="A136" s="140"/>
    </row>
    <row r="137" ht="13.5">
      <c r="A137" s="140"/>
    </row>
    <row r="138" ht="13.5">
      <c r="A138" s="140"/>
    </row>
    <row r="139" ht="13.5">
      <c r="A139" s="140"/>
    </row>
    <row r="140" ht="13.5">
      <c r="A140" s="140"/>
    </row>
    <row r="141" ht="13.5">
      <c r="A141" s="140"/>
    </row>
    <row r="142" ht="13.5">
      <c r="A142" s="140"/>
    </row>
    <row r="143" ht="13.5">
      <c r="A143" s="140"/>
    </row>
    <row r="144" ht="13.5">
      <c r="A144" s="140"/>
    </row>
    <row r="145" ht="13.5">
      <c r="A145" s="140"/>
    </row>
    <row r="146" ht="13.5">
      <c r="A146" s="140"/>
    </row>
    <row r="147" ht="13.5">
      <c r="A147" s="140"/>
    </row>
    <row r="148" ht="13.5">
      <c r="A148" s="140"/>
    </row>
    <row r="149" ht="13.5">
      <c r="A149" s="140"/>
    </row>
    <row r="150" ht="13.5">
      <c r="A150" s="140"/>
    </row>
    <row r="151" ht="13.5">
      <c r="A151" s="140"/>
    </row>
    <row r="152" ht="13.5">
      <c r="A152" s="140"/>
    </row>
    <row r="153" ht="13.5">
      <c r="A153" s="140"/>
    </row>
    <row r="154" ht="13.5">
      <c r="A154" s="140"/>
    </row>
    <row r="155" ht="13.5">
      <c r="A155" s="140"/>
    </row>
    <row r="156" ht="13.5">
      <c r="A156" s="140"/>
    </row>
    <row r="157" ht="13.5">
      <c r="A157" s="140"/>
    </row>
    <row r="158" ht="13.5">
      <c r="A158" s="140"/>
    </row>
    <row r="159" ht="13.5">
      <c r="A159" s="140"/>
    </row>
    <row r="160" ht="13.5">
      <c r="A160" s="140"/>
    </row>
    <row r="161" ht="13.5">
      <c r="A161" s="140"/>
    </row>
    <row r="162" ht="13.5">
      <c r="A162" s="140"/>
    </row>
    <row r="163" ht="13.5">
      <c r="A163" s="140"/>
    </row>
    <row r="164" ht="13.5">
      <c r="A164" s="140"/>
    </row>
    <row r="165" ht="13.5">
      <c r="A165" s="140"/>
    </row>
    <row r="166" ht="13.5">
      <c r="A166" s="140"/>
    </row>
    <row r="167" ht="13.5">
      <c r="A167" s="140"/>
    </row>
    <row r="168" ht="13.5">
      <c r="A168" s="140"/>
    </row>
    <row r="169" ht="13.5">
      <c r="A169" s="140"/>
    </row>
    <row r="170" ht="13.5">
      <c r="A170" s="140"/>
    </row>
    <row r="171" ht="13.5">
      <c r="A171" s="140"/>
    </row>
    <row r="172" ht="13.5">
      <c r="A172" s="140"/>
    </row>
    <row r="173" ht="13.5">
      <c r="A173" s="140"/>
    </row>
    <row r="174" ht="13.5">
      <c r="A174" s="140"/>
    </row>
    <row r="175" ht="13.5">
      <c r="A175" s="140"/>
    </row>
    <row r="176" ht="13.5">
      <c r="A176" s="140"/>
    </row>
    <row r="177" ht="13.5">
      <c r="A177" s="140"/>
    </row>
    <row r="178" ht="13.5">
      <c r="A178" s="140"/>
    </row>
    <row r="179" ht="13.5">
      <c r="A179" s="140"/>
    </row>
    <row r="180" ht="13.5">
      <c r="A180" s="140"/>
    </row>
    <row r="181" ht="13.5">
      <c r="A181" s="140"/>
    </row>
    <row r="182" ht="13.5">
      <c r="A182" s="140"/>
    </row>
    <row r="183" ht="13.5">
      <c r="A183" s="140"/>
    </row>
    <row r="184" ht="13.5">
      <c r="A184" s="140"/>
    </row>
    <row r="185" ht="13.5">
      <c r="A185" s="140"/>
    </row>
    <row r="186" ht="13.5">
      <c r="A186" s="140"/>
    </row>
    <row r="187" ht="13.5">
      <c r="A187" s="140"/>
    </row>
    <row r="188" ht="13.5">
      <c r="A188" s="140"/>
    </row>
    <row r="189" ht="13.5">
      <c r="A189" s="140"/>
    </row>
    <row r="190" ht="13.5">
      <c r="A190" s="140"/>
    </row>
    <row r="191" ht="13.5">
      <c r="A191" s="140"/>
    </row>
    <row r="192" ht="13.5">
      <c r="A192" s="140"/>
    </row>
    <row r="193" ht="13.5">
      <c r="A193" s="140"/>
    </row>
    <row r="194" ht="13.5">
      <c r="A194" s="140"/>
    </row>
    <row r="195" ht="13.5">
      <c r="A195" s="140"/>
    </row>
    <row r="196" ht="13.5">
      <c r="A196" s="140"/>
    </row>
    <row r="197" ht="13.5">
      <c r="A197" s="140"/>
    </row>
    <row r="198" ht="13.5">
      <c r="A198" s="140"/>
    </row>
    <row r="199" ht="13.5">
      <c r="A199" s="140"/>
    </row>
    <row r="200" ht="13.5">
      <c r="A200" s="140"/>
    </row>
    <row r="201" ht="13.5">
      <c r="A201" s="140"/>
    </row>
    <row r="202" ht="13.5">
      <c r="A202" s="140"/>
    </row>
    <row r="203" ht="13.5">
      <c r="A203" s="140"/>
    </row>
    <row r="204" ht="13.5">
      <c r="A204" s="140"/>
    </row>
    <row r="205" ht="13.5">
      <c r="A205" s="140"/>
    </row>
    <row r="206" ht="13.5">
      <c r="A206" s="140"/>
    </row>
    <row r="207" ht="13.5">
      <c r="A207" s="140"/>
    </row>
    <row r="208" ht="13.5">
      <c r="A208" s="140"/>
    </row>
    <row r="209" ht="13.5">
      <c r="A209" s="140"/>
    </row>
    <row r="210" ht="13.5">
      <c r="A210" s="140"/>
    </row>
    <row r="211" ht="13.5">
      <c r="A211" s="140"/>
    </row>
    <row r="212" ht="13.5">
      <c r="A212" s="140"/>
    </row>
    <row r="213" ht="13.5">
      <c r="A213" s="140"/>
    </row>
    <row r="214" ht="13.5">
      <c r="A214" s="140"/>
    </row>
    <row r="215" ht="13.5">
      <c r="A215" s="140"/>
    </row>
    <row r="216" ht="13.5">
      <c r="A216" s="140"/>
    </row>
    <row r="217" ht="13.5">
      <c r="A217" s="140"/>
    </row>
    <row r="218" ht="13.5">
      <c r="A218" s="140"/>
    </row>
    <row r="219" ht="13.5">
      <c r="A219" s="140"/>
    </row>
    <row r="220" ht="13.5">
      <c r="A220" s="140"/>
    </row>
    <row r="221" ht="13.5">
      <c r="A221" s="140"/>
    </row>
    <row r="222" ht="13.5">
      <c r="A222" s="140"/>
    </row>
    <row r="223" ht="13.5">
      <c r="A223" s="140"/>
    </row>
    <row r="224" ht="13.5">
      <c r="A224" s="140"/>
    </row>
    <row r="225" ht="13.5">
      <c r="A225" s="140"/>
    </row>
    <row r="226" ht="13.5">
      <c r="A226" s="140"/>
    </row>
    <row r="227" ht="13.5">
      <c r="A227" s="140"/>
    </row>
    <row r="228" ht="13.5">
      <c r="A228" s="140"/>
    </row>
    <row r="229" ht="13.5">
      <c r="A229" s="140"/>
    </row>
    <row r="230" ht="13.5">
      <c r="A230" s="140"/>
    </row>
    <row r="231" ht="13.5">
      <c r="A231" s="140"/>
    </row>
    <row r="232" ht="13.5">
      <c r="A232" s="140"/>
    </row>
    <row r="233" ht="13.5">
      <c r="A233" s="140"/>
    </row>
    <row r="234" ht="13.5">
      <c r="A234" s="140"/>
    </row>
    <row r="235" ht="13.5">
      <c r="A235" s="140"/>
    </row>
    <row r="236" ht="13.5">
      <c r="A236" s="140"/>
    </row>
    <row r="237" ht="13.5">
      <c r="A237" s="140"/>
    </row>
    <row r="238" ht="13.5">
      <c r="A238" s="140"/>
    </row>
    <row r="239" ht="13.5">
      <c r="A239" s="140"/>
    </row>
    <row r="240" ht="13.5">
      <c r="A240" s="140"/>
    </row>
  </sheetData>
  <sheetProtection/>
  <mergeCells count="10">
    <mergeCell ref="B13:F13"/>
    <mergeCell ref="A1:A2"/>
    <mergeCell ref="B9:F9"/>
    <mergeCell ref="B10:F10"/>
    <mergeCell ref="B11:F11"/>
    <mergeCell ref="B12:F12"/>
    <mergeCell ref="B1:F2"/>
    <mergeCell ref="B3:B6"/>
    <mergeCell ref="B7:C7"/>
    <mergeCell ref="D7:F7"/>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A1:AF263"/>
  <sheetViews>
    <sheetView zoomScalePageLayoutView="0" workbookViewId="0" topLeftCell="A1">
      <selection activeCell="F5" sqref="F5"/>
    </sheetView>
  </sheetViews>
  <sheetFormatPr defaultColWidth="11.421875" defaultRowHeight="13.5"/>
  <cols>
    <col min="3" max="3" width="16.7109375" style="0" customWidth="1"/>
    <col min="4" max="4" width="14.140625" style="0" customWidth="1"/>
    <col min="5" max="5" width="14.57421875" style="0" customWidth="1"/>
    <col min="6" max="6" width="15.8515625" style="0" customWidth="1"/>
    <col min="7" max="7" width="27.28125" style="0" customWidth="1"/>
    <col min="8" max="8" width="16.00390625" style="0" customWidth="1"/>
    <col min="9" max="30" width="11.421875" style="140" customWidth="1"/>
  </cols>
  <sheetData>
    <row r="1" spans="2:32" ht="70.5" customHeight="1" thickBot="1">
      <c r="B1" s="391" t="s">
        <v>442</v>
      </c>
      <c r="C1" s="391"/>
      <c r="D1" s="391"/>
      <c r="E1" s="391"/>
      <c r="F1" s="391"/>
      <c r="G1" s="391"/>
      <c r="H1" s="391"/>
      <c r="AE1" s="138"/>
      <c r="AF1" s="138"/>
    </row>
    <row r="2" spans="1:32" ht="25.5">
      <c r="A2" s="217"/>
      <c r="B2" s="392" t="s">
        <v>116</v>
      </c>
      <c r="C2" s="394" t="s">
        <v>37</v>
      </c>
      <c r="D2" s="218" t="s">
        <v>117</v>
      </c>
      <c r="E2" s="394" t="s">
        <v>118</v>
      </c>
      <c r="F2" s="394"/>
      <c r="G2" s="394"/>
      <c r="H2" s="396"/>
      <c r="AE2" s="138"/>
      <c r="AF2" s="138"/>
    </row>
    <row r="3" spans="1:32" ht="25.5">
      <c r="A3" s="217"/>
      <c r="B3" s="393"/>
      <c r="C3" s="395"/>
      <c r="D3" s="215" t="s">
        <v>119</v>
      </c>
      <c r="E3" s="215" t="s">
        <v>46</v>
      </c>
      <c r="F3" s="215" t="s">
        <v>45</v>
      </c>
      <c r="G3" s="215"/>
      <c r="H3" s="219" t="s">
        <v>119</v>
      </c>
      <c r="AE3" s="138"/>
      <c r="AF3" s="138"/>
    </row>
    <row r="4" spans="1:32" ht="76.5">
      <c r="A4" s="217"/>
      <c r="B4" s="220">
        <f>'Identif y Analisis'!C3</f>
        <v>1</v>
      </c>
      <c r="C4" s="64" t="str">
        <f>'Identif y Analisis'!D3</f>
        <v>No hay un proceso de capacitación y formación que permita desarrollar las habilidades del personal.</v>
      </c>
      <c r="D4" s="66" t="str">
        <f>'Identif y Analisis'!O3</f>
        <v>ZONA DE RIESGO MODERADO</v>
      </c>
      <c r="E4" s="22" t="str">
        <f>'Valoración '!L4</f>
        <v>MEDIA</v>
      </c>
      <c r="F4" s="22" t="str">
        <f>'Valoración '!N4</f>
        <v>MODERADO</v>
      </c>
      <c r="G4" s="22" t="str">
        <f>CONCATENATE(F4,E4)</f>
        <v>MODERADOMEDIA</v>
      </c>
      <c r="H4" s="221" t="str">
        <f>'Valoración '!P4</f>
        <v>ZONA DE RIESGO MODERADO</v>
      </c>
      <c r="AE4" s="138"/>
      <c r="AF4" s="138"/>
    </row>
    <row r="5" spans="1:32" ht="51">
      <c r="A5" s="217"/>
      <c r="B5" s="220">
        <f>'Identif y Analisis'!C4</f>
        <v>2</v>
      </c>
      <c r="C5" s="64" t="str">
        <f>'Identif y Analisis'!D4</f>
        <v>No identificación de los riesgos y necesidades de salud ocupacional.</v>
      </c>
      <c r="D5" s="66" t="str">
        <f>'Identif y Analisis'!O4</f>
        <v>ZONA DE RIESGO MODERADO</v>
      </c>
      <c r="E5" s="22" t="str">
        <f>'Valoración '!L5</f>
        <v>MEDIA</v>
      </c>
      <c r="F5" s="22" t="str">
        <f>'Valoración '!N5</f>
        <v>MODERADO</v>
      </c>
      <c r="G5" s="22" t="str">
        <f>CONCATENATE(F5,E5)</f>
        <v>MODERADOMEDIA</v>
      </c>
      <c r="H5" s="221" t="str">
        <f>'Valoración '!P5</f>
        <v>ZONA DE RIESGO MODERADO</v>
      </c>
      <c r="AE5" s="138"/>
      <c r="AF5" s="138"/>
    </row>
    <row r="6" spans="1:32" ht="38.25">
      <c r="A6" s="217"/>
      <c r="B6" s="220">
        <f>'Identif y Analisis'!C5</f>
        <v>3</v>
      </c>
      <c r="C6" s="64" t="str">
        <f>'Identif y Analisis'!D5</f>
        <v>Manual de funciones sin ajustar.</v>
      </c>
      <c r="D6" s="66" t="str">
        <f>'Identif y Analisis'!O5</f>
        <v>ZONA DE RIESGO ACEPTABLE</v>
      </c>
      <c r="E6" s="22" t="str">
        <f>'Valoración '!L6</f>
        <v>BAJA</v>
      </c>
      <c r="F6" s="22" t="str">
        <f>'Valoración '!N6</f>
        <v>LEVE</v>
      </c>
      <c r="G6" s="22" t="str">
        <f>CONCATENATE(F6,E6)</f>
        <v>LEVEBAJA</v>
      </c>
      <c r="H6" s="222" t="str">
        <f>'Valoración '!P6</f>
        <v>ZONA DE RIESGO ACEPTABLE</v>
      </c>
      <c r="AE6" s="138"/>
      <c r="AF6" s="138"/>
    </row>
    <row r="7" spans="1:32" ht="63.75">
      <c r="A7" s="217"/>
      <c r="B7" s="220">
        <f>'Identif y Analisis'!C6</f>
        <v>4</v>
      </c>
      <c r="C7" s="64" t="str">
        <f>'Identif y Analisis'!D6</f>
        <v>No existe señalización ni plan de evacuación en la alcaldía.</v>
      </c>
      <c r="D7" s="214" t="str">
        <f>'Identif y Analisis'!O6</f>
        <v>ZONA DE RIESGO INACEPTABLE</v>
      </c>
      <c r="E7" s="22" t="str">
        <f>'Valoración '!L7</f>
        <v>ALTA</v>
      </c>
      <c r="F7" s="22" t="str">
        <f>'Valoración '!N7</f>
        <v>CATASTROFICO</v>
      </c>
      <c r="G7" s="22" t="str">
        <f>CONCATENATE(F7,E7)</f>
        <v>CATASTROFICOALTA</v>
      </c>
      <c r="H7" s="223" t="str">
        <f>'Valoración '!P7</f>
        <v>ZONA DE RIESGO INACEPTABLE</v>
      </c>
      <c r="AE7" s="138"/>
      <c r="AF7" s="138"/>
    </row>
    <row r="8" spans="1:32" ht="63.75">
      <c r="A8" s="217"/>
      <c r="B8" s="220">
        <f>'Identif y Analisis'!C7</f>
        <v>5</v>
      </c>
      <c r="C8" s="64" t="str">
        <f>'Identif y Analisis'!D7</f>
        <v>Imposibilidad para dar soporte a los procesos misionales de la entidad</v>
      </c>
      <c r="D8" s="66" t="str">
        <f>'Identif y Analisis'!O7</f>
        <v>ZONA DE RIESGO IMPORTANTE</v>
      </c>
      <c r="E8" s="22" t="str">
        <f>'Valoración '!L8</f>
        <v>MEDIA</v>
      </c>
      <c r="F8" s="22" t="str">
        <f>'Valoración '!N8</f>
        <v>CATASTROFICO</v>
      </c>
      <c r="G8" s="22" t="str">
        <f aca="true" t="shared" si="0" ref="G8:G22">CONCATENATE(F8,E8)</f>
        <v>CATASTROFICOMEDIA</v>
      </c>
      <c r="H8" s="221" t="str">
        <f>'Valoración '!P8</f>
        <v>ZONA DE RIESGO IMPORTANTE</v>
      </c>
      <c r="AE8" s="138"/>
      <c r="AF8" s="138"/>
    </row>
    <row r="9" spans="1:32" ht="38.25">
      <c r="A9" s="217"/>
      <c r="B9" s="220">
        <f>'Identif y Analisis'!C8</f>
        <v>6</v>
      </c>
      <c r="C9" s="64" t="str">
        <f>'Identif y Analisis'!D8</f>
        <v>Sanciones por Organismos de control .</v>
      </c>
      <c r="D9" s="66" t="str">
        <f>'Identif y Analisis'!O8</f>
        <v>ZONA DE RIESGO INACEPTABLE</v>
      </c>
      <c r="E9" s="22" t="str">
        <f>'Valoración '!L9</f>
        <v>BAJA</v>
      </c>
      <c r="F9" s="22" t="str">
        <f>'Valoración '!N9</f>
        <v>MODERADO</v>
      </c>
      <c r="G9" s="22" t="str">
        <f t="shared" si="0"/>
        <v>MODERADOBAJA</v>
      </c>
      <c r="H9" s="223" t="str">
        <f>'Valoración '!P9</f>
        <v>ZONA DE RIESGO TOLERABLE</v>
      </c>
      <c r="AE9" s="138"/>
      <c r="AF9" s="138"/>
    </row>
    <row r="10" spans="1:32" ht="89.25">
      <c r="A10" s="217"/>
      <c r="B10" s="220">
        <f>'Identif y Analisis'!C11</f>
        <v>7</v>
      </c>
      <c r="C10" s="64" t="str">
        <f>'Identif y Analisis'!D11</f>
        <v>Ausencia de compromiso de la Administración municipal para aplicar el código nacional de tránsito.</v>
      </c>
      <c r="D10" s="66" t="str">
        <f>'Identif y Analisis'!O11</f>
        <v>ZONA DE RIESGO IMPORTANTE</v>
      </c>
      <c r="E10" s="22" t="str">
        <f>'Valoración '!L12</f>
        <v>BAJA</v>
      </c>
      <c r="F10" s="22" t="str">
        <f>'Valoración '!N12</f>
        <v>MODERADO</v>
      </c>
      <c r="G10" s="22" t="str">
        <f t="shared" si="0"/>
        <v>MODERADOBAJA</v>
      </c>
      <c r="H10" s="223" t="str">
        <f>'Valoración '!P12</f>
        <v>ZONA DE RIESGO TOLERABLE</v>
      </c>
      <c r="AE10" s="138"/>
      <c r="AF10" s="138"/>
    </row>
    <row r="11" spans="1:32" ht="114.75">
      <c r="A11" s="217"/>
      <c r="B11" s="220">
        <f>'Identif y Analisis'!C12</f>
        <v>8</v>
      </c>
      <c r="C11" s="64" t="str">
        <f>'Identif y Analisis'!D12</f>
        <v>Falta de asignación presupuestal que permita brindar capacitación en temas de tránsito (nueva legislación y nuevos sistemas en tránsito)</v>
      </c>
      <c r="D11" s="66" t="str">
        <f>'Identif y Analisis'!O12</f>
        <v>ZONA DE RIESGO TOLERABLE</v>
      </c>
      <c r="E11" s="22" t="str">
        <f>'Valoración '!L13</f>
        <v>BAJA</v>
      </c>
      <c r="F11" s="22" t="str">
        <f>'Valoración '!N13</f>
        <v>MODERADO</v>
      </c>
      <c r="G11" s="22" t="str">
        <f t="shared" si="0"/>
        <v>MODERADOBAJA</v>
      </c>
      <c r="H11" s="223" t="str">
        <f>'Valoración '!P13</f>
        <v>ZONA DE RIESGO TOLERABLE</v>
      </c>
      <c r="AE11" s="138"/>
      <c r="AF11" s="138"/>
    </row>
    <row r="12" spans="1:32" ht="63.75">
      <c r="A12" s="217"/>
      <c r="B12" s="220">
        <f>'Identif y Analisis'!C13</f>
        <v>9</v>
      </c>
      <c r="C12" s="64" t="str">
        <f>'Identif y Analisis'!D13</f>
        <v>Perdida de información cuando se alimenta la base de datos.</v>
      </c>
      <c r="D12" s="66" t="str">
        <f>'Identif y Analisis'!O13</f>
        <v>ZONA DE RIESGO MODERADO</v>
      </c>
      <c r="E12" s="22" t="str">
        <f>'Valoración '!L14</f>
        <v>BAJA</v>
      </c>
      <c r="F12" s="22" t="str">
        <f>'Valoración '!N14</f>
        <v>MODERADO</v>
      </c>
      <c r="G12" s="22" t="str">
        <f t="shared" si="0"/>
        <v>MODERADOBAJA</v>
      </c>
      <c r="H12" s="221" t="str">
        <f>'Valoración '!P14</f>
        <v>ZONA DE RIESGO TOLERABLE</v>
      </c>
      <c r="AE12" s="138"/>
      <c r="AF12" s="138"/>
    </row>
    <row r="13" spans="1:32" ht="38.25">
      <c r="A13" s="217"/>
      <c r="B13" s="220">
        <f>'Identif y Analisis'!C14</f>
        <v>10</v>
      </c>
      <c r="C13" s="64" t="str">
        <f>'Identif y Analisis'!D14</f>
        <v>Antivirus desactualizado</v>
      </c>
      <c r="D13" s="214" t="str">
        <f>'Identif y Analisis'!O14</f>
        <v>ZONA DE RIESGO INACEPTABLE</v>
      </c>
      <c r="E13" s="22" t="str">
        <f>'Valoración '!L15</f>
        <v>ALTA</v>
      </c>
      <c r="F13" s="22" t="str">
        <f>'Valoración '!N15</f>
        <v>CATASTROFICO</v>
      </c>
      <c r="G13" s="22" t="str">
        <f>CONCATENATE(F13,E13)</f>
        <v>CATASTROFICOALTA</v>
      </c>
      <c r="H13" s="223" t="str">
        <f>'Valoración '!P15</f>
        <v>ZONA DE RIESGO INACEPTABLE</v>
      </c>
      <c r="AE13" s="138"/>
      <c r="AF13" s="138"/>
    </row>
    <row r="14" spans="1:32" ht="51">
      <c r="A14" s="217"/>
      <c r="B14" s="220">
        <f>'Identif y Analisis'!C15</f>
        <v>11</v>
      </c>
      <c r="C14" s="64" t="str">
        <f>'Identif y Analisis'!D15</f>
        <v>Equipos de computo desactualizados y falta UPS.</v>
      </c>
      <c r="D14" s="66" t="str">
        <f>'Identif y Analisis'!O15</f>
        <v>ZONA DE RIESGO MODERADO</v>
      </c>
      <c r="E14" s="22" t="str">
        <f>'Valoración '!L16</f>
        <v>MEDIA</v>
      </c>
      <c r="F14" s="22" t="str">
        <f>'Valoración '!N16</f>
        <v>MODERADO</v>
      </c>
      <c r="G14" s="22" t="str">
        <f t="shared" si="0"/>
        <v>MODERADOMEDIA</v>
      </c>
      <c r="H14" s="221" t="str">
        <f>'Valoración '!P16</f>
        <v>ZONA DE RIESGO MODERADO</v>
      </c>
      <c r="AE14" s="138"/>
      <c r="AF14" s="138"/>
    </row>
    <row r="15" spans="1:32" ht="115.5" customHeight="1">
      <c r="A15" s="217"/>
      <c r="B15" s="220">
        <f>'Identif y Analisis'!C16</f>
        <v>12</v>
      </c>
      <c r="C15" s="64" t="str">
        <f>'Identif y Analisis'!D16</f>
        <v>Incumplimiento de contratos pactados con la IPS pública, EPS,S  y otras entidades prestadoras de servicios de salud.</v>
      </c>
      <c r="D15" s="66" t="str">
        <f>'Identif y Analisis'!O16</f>
        <v>ZONA DE RIESGO TOLERABLE</v>
      </c>
      <c r="E15" s="22" t="str">
        <f>'Valoración '!L17</f>
        <v>BAJA</v>
      </c>
      <c r="F15" s="22" t="str">
        <f>'Valoración '!N17</f>
        <v>MODERADO</v>
      </c>
      <c r="G15" s="22" t="str">
        <f t="shared" si="0"/>
        <v>MODERADOBAJA</v>
      </c>
      <c r="H15" s="221" t="str">
        <f>'Valoración '!P17</f>
        <v>ZONA DE RIESGO TOLERABLE</v>
      </c>
      <c r="AE15" s="138"/>
      <c r="AF15" s="138"/>
    </row>
    <row r="16" spans="1:32" ht="63.75">
      <c r="A16" s="217"/>
      <c r="B16" s="220">
        <f>'Identif y Analisis'!C17</f>
        <v>13</v>
      </c>
      <c r="C16" s="64" t="str">
        <f>'Identif y Analisis'!D17</f>
        <v>No reportar la base de datos depurada de aseguramiento mensualmente.</v>
      </c>
      <c r="D16" s="66" t="str">
        <f>'Identif y Analisis'!O17</f>
        <v>ZONA DE RIESGO MODERADO</v>
      </c>
      <c r="E16" s="22" t="str">
        <f>'Valoración '!L18</f>
        <v>BAJA</v>
      </c>
      <c r="F16" s="22" t="str">
        <f>'Valoración '!N18</f>
        <v>LEVE</v>
      </c>
      <c r="G16" s="22" t="str">
        <f t="shared" si="0"/>
        <v>LEVEBAJA</v>
      </c>
      <c r="H16" s="221" t="str">
        <f>'Valoración '!P18</f>
        <v>ZONA DE RIESGO TOLERABLE</v>
      </c>
      <c r="AE16" s="138"/>
      <c r="AF16" s="138"/>
    </row>
    <row r="17" spans="1:32" ht="51">
      <c r="A17" s="217"/>
      <c r="B17" s="220">
        <f>'Identif y Analisis'!C18</f>
        <v>14</v>
      </c>
      <c r="C17" s="64" t="str">
        <f>'Identif y Analisis'!D18</f>
        <v>Incumplimiento de las metas propuestas en el plan de acción.</v>
      </c>
      <c r="D17" s="66" t="str">
        <f>'Identif y Analisis'!O18</f>
        <v>ZONA DE RIESGO MODERADO</v>
      </c>
      <c r="E17" s="22" t="str">
        <f>'Valoración '!L19</f>
        <v>MEDIA</v>
      </c>
      <c r="F17" s="22" t="str">
        <f>'Valoración '!N19</f>
        <v>CATASTROFICO</v>
      </c>
      <c r="G17" s="22" t="str">
        <f t="shared" si="0"/>
        <v>CATASTROFICOMEDIA</v>
      </c>
      <c r="H17" s="221" t="str">
        <f>'Valoración '!P19</f>
        <v>ZONA DE RIESGO MODERADO</v>
      </c>
      <c r="AE17" s="138"/>
      <c r="AF17" s="138"/>
    </row>
    <row r="18" spans="1:32" ht="38.25">
      <c r="A18" s="217"/>
      <c r="B18" s="220">
        <f>'Identif y Analisis'!C19</f>
        <v>15</v>
      </c>
      <c r="C18" s="64" t="str">
        <f>'Identif y Analisis'!D19</f>
        <v>Falta actualización del censo agropecuario.</v>
      </c>
      <c r="D18" s="66" t="str">
        <f>'Identif y Analisis'!O19</f>
        <v>ZONA DE RIESGO IMPORTANTE</v>
      </c>
      <c r="E18" s="22" t="str">
        <f>'Valoración '!L20</f>
        <v>ALTA</v>
      </c>
      <c r="F18" s="22" t="str">
        <f>'Valoración '!N20</f>
        <v>MODERADO</v>
      </c>
      <c r="G18" s="22" t="str">
        <f t="shared" si="0"/>
        <v>MODERADOALTA</v>
      </c>
      <c r="H18" s="221" t="str">
        <f>'Valoración '!P20</f>
        <v>ZONA DE RIESGO IMPORTANTE</v>
      </c>
      <c r="AE18" s="138"/>
      <c r="AF18" s="138"/>
    </row>
    <row r="19" spans="1:32" ht="76.5">
      <c r="A19" s="217"/>
      <c r="B19" s="220">
        <f>'Identif y Analisis'!C20</f>
        <v>16</v>
      </c>
      <c r="C19" s="64" t="str">
        <f>'Identif y Analisis'!D20</f>
        <v>Falta de transporte para realizar desplazamiento de personas y materias primas al sitio de trabajo</v>
      </c>
      <c r="D19" s="66" t="str">
        <f>'Identif y Analisis'!O20</f>
        <v>ZONA DE RIESGO IMPORTANTE</v>
      </c>
      <c r="E19" s="22" t="str">
        <f>'Valoración '!L21</f>
        <v>MEDIA</v>
      </c>
      <c r="F19" s="22" t="str">
        <f>'Valoración '!N21</f>
        <v>MODERADO</v>
      </c>
      <c r="G19" s="22" t="str">
        <f t="shared" si="0"/>
        <v>MODERADOMEDIA</v>
      </c>
      <c r="H19" s="221" t="str">
        <f>'Valoración '!P21</f>
        <v>ZONA DE RIESGO MODERADO</v>
      </c>
      <c r="AE19" s="138"/>
      <c r="AF19" s="138"/>
    </row>
    <row r="20" spans="1:32" ht="38.25">
      <c r="A20" s="217"/>
      <c r="B20" s="220">
        <f>'Identif y Analisis'!C21</f>
        <v>17</v>
      </c>
      <c r="C20" s="64" t="str">
        <f>'Identif y Analisis'!D21</f>
        <v>Falta de personal técnico</v>
      </c>
      <c r="D20" s="66" t="str">
        <f>'Identif y Analisis'!O21</f>
        <v>ZONA DE RIESGO IMPORTANTE</v>
      </c>
      <c r="E20" s="22" t="str">
        <f>'Valoración '!L22</f>
        <v>ALTA</v>
      </c>
      <c r="F20" s="22" t="str">
        <f>'Valoración '!N22</f>
        <v>MODERADO</v>
      </c>
      <c r="G20" s="22" t="str">
        <f t="shared" si="0"/>
        <v>MODERADOALTA</v>
      </c>
      <c r="H20" s="221" t="str">
        <f>'Valoración '!P22</f>
        <v>ZONA DE RIESGO IMPORTANTE</v>
      </c>
      <c r="AE20" s="138"/>
      <c r="AF20" s="138"/>
    </row>
    <row r="21" spans="1:32" ht="38.25">
      <c r="A21" s="217"/>
      <c r="B21" s="220">
        <f>'Identif y Analisis'!C22</f>
        <v>18</v>
      </c>
      <c r="C21" s="64" t="str">
        <f>'Identif y Analisis'!D22</f>
        <v>Falta de recursos economicos.</v>
      </c>
      <c r="D21" s="66" t="str">
        <f>'Identif y Analisis'!O22</f>
        <v>ZONA DE RIESGO IMPORTANTE</v>
      </c>
      <c r="E21" s="22" t="str">
        <f>'Valoración '!L23</f>
        <v>ALTA</v>
      </c>
      <c r="F21" s="22" t="str">
        <f>'Valoración '!N23</f>
        <v>MODERADO</v>
      </c>
      <c r="G21" s="22" t="str">
        <f t="shared" si="0"/>
        <v>MODERADOALTA</v>
      </c>
      <c r="H21" s="221" t="str">
        <f>'Valoración '!P23</f>
        <v>ZONA DE RIESGO IMPORTANTE</v>
      </c>
      <c r="AE21" s="138"/>
      <c r="AF21" s="138"/>
    </row>
    <row r="22" spans="1:32" ht="38.25">
      <c r="A22" s="217"/>
      <c r="B22" s="220">
        <f>'Identif y Analisis'!C23</f>
        <v>19</v>
      </c>
      <c r="C22" s="64" t="str">
        <f>'Identif y Analisis'!D23</f>
        <v>Falta de recursos economicos.</v>
      </c>
      <c r="D22" s="66" t="str">
        <f>'Identif y Analisis'!O23</f>
        <v>ZONA DE RIESGO IMPORTANTE</v>
      </c>
      <c r="E22" s="22" t="str">
        <f>'Valoración '!L24</f>
        <v>ALTA</v>
      </c>
      <c r="F22" s="22" t="str">
        <f>'Valoración '!N24</f>
        <v>MODERADO</v>
      </c>
      <c r="G22" s="22" t="str">
        <f t="shared" si="0"/>
        <v>MODERADOALTA</v>
      </c>
      <c r="H22" s="223" t="str">
        <f>'Valoración '!P24</f>
        <v>ZONA DE RIESGO IMPORTANTE</v>
      </c>
      <c r="AE22" s="138"/>
      <c r="AF22" s="138"/>
    </row>
    <row r="23" spans="1:32" ht="51">
      <c r="A23" s="217"/>
      <c r="B23" s="220">
        <f>'Identif y Analisis'!C24</f>
        <v>20</v>
      </c>
      <c r="C23" s="64" t="str">
        <f>'Identif y Analisis'!D24</f>
        <v>Incumplimiento de las metas propuestas en el plan de acción.</v>
      </c>
      <c r="D23" s="66" t="str">
        <f>'Identif y Analisis'!O24</f>
        <v>ZONA DE RIESGO IMPORTANTE</v>
      </c>
      <c r="E23" s="22" t="str">
        <f>'Valoración '!L25</f>
        <v>BAJA</v>
      </c>
      <c r="F23" s="22" t="str">
        <f>'Valoración '!N25</f>
        <v>LEVE</v>
      </c>
      <c r="G23" s="22" t="str">
        <f>CONCATENATE(F23,E23)</f>
        <v>LEVEBAJA</v>
      </c>
      <c r="H23" s="222" t="str">
        <f>'Valoración '!P25</f>
        <v>ZONA DE RIESGO ACEPTABLE</v>
      </c>
      <c r="AE23" s="138"/>
      <c r="AF23" s="138"/>
    </row>
    <row r="24" spans="1:32" ht="51">
      <c r="A24" s="217"/>
      <c r="B24" s="220">
        <f>'Identif y Analisis'!C25</f>
        <v>21</v>
      </c>
      <c r="C24" s="64" t="str">
        <f>'Identif y Analisis'!D25</f>
        <v>Envío de información incompleta y extemporanea</v>
      </c>
      <c r="D24" s="66" t="str">
        <f>'Identif y Analisis'!O25</f>
        <v>ZONA DE RIESGO MODERADO</v>
      </c>
      <c r="E24" s="22" t="str">
        <f>'Valoración '!L26</f>
        <v>ALTA</v>
      </c>
      <c r="F24" s="22" t="str">
        <f>'Valoración '!N26</f>
        <v>CATASTROFICO</v>
      </c>
      <c r="G24" s="22" t="str">
        <f aca="true" t="shared" si="1" ref="G24:G31">CONCATENATE(F24,E24)</f>
        <v>CATASTROFICOALTA</v>
      </c>
      <c r="H24" s="222" t="str">
        <f>'Valoración '!P26</f>
        <v>ZONA DE RIESGO INACEPTABLE</v>
      </c>
      <c r="AE24" s="138"/>
      <c r="AF24" s="138"/>
    </row>
    <row r="25" spans="1:32" ht="38.25">
      <c r="A25" s="217"/>
      <c r="B25" s="220">
        <f>'Identif y Analisis'!C26</f>
        <v>22</v>
      </c>
      <c r="C25" s="64" t="str">
        <f>'Identif y Analisis'!D26</f>
        <v>Construcciones sin cumplimiento de normas</v>
      </c>
      <c r="D25" s="66" t="str">
        <f>'Identif y Analisis'!O26</f>
        <v>ZONA DE RIESGO ACEPTABLE</v>
      </c>
      <c r="E25" s="22" t="str">
        <f>'Valoración '!L27</f>
        <v>BAJA</v>
      </c>
      <c r="F25" s="22" t="str">
        <f>'Valoración '!N27</f>
        <v>LEVE</v>
      </c>
      <c r="G25" s="22" t="str">
        <f t="shared" si="1"/>
        <v>LEVEBAJA</v>
      </c>
      <c r="H25" s="222" t="str">
        <f>'Valoración '!P27</f>
        <v>ZONA DE RIESGO ACEPTABLE</v>
      </c>
      <c r="AE25" s="138"/>
      <c r="AF25" s="138"/>
    </row>
    <row r="26" spans="1:32" ht="38.25">
      <c r="A26" s="217"/>
      <c r="B26" s="220">
        <f>'Identif y Analisis'!C27</f>
        <v>23</v>
      </c>
      <c r="C26" s="64" t="str">
        <f>'Identif y Analisis'!D27</f>
        <v>Invasión del espacio público</v>
      </c>
      <c r="D26" s="66" t="str">
        <f>'Identif y Analisis'!O27</f>
        <v>ZONA DE RIESGO ACEPTABLE</v>
      </c>
      <c r="E26" s="22" t="str">
        <f>'Valoración '!L28</f>
        <v>BAJA</v>
      </c>
      <c r="F26" s="22" t="str">
        <f>'Valoración '!N28</f>
        <v>LEVE</v>
      </c>
      <c r="G26" s="22" t="str">
        <f t="shared" si="1"/>
        <v>LEVEBAJA</v>
      </c>
      <c r="H26" s="222" t="str">
        <f>'Valoración '!P28</f>
        <v>ZONA DE RIESGO ACEPTABLE</v>
      </c>
      <c r="AE26" s="138"/>
      <c r="AF26" s="138"/>
    </row>
    <row r="27" spans="1:32" ht="38.25">
      <c r="A27" s="217"/>
      <c r="B27" s="220">
        <f>'Identif y Analisis'!C28</f>
        <v>24</v>
      </c>
      <c r="C27" s="64" t="str">
        <f>'Identif y Analisis'!D28</f>
        <v>Perdidas de información en la base de datos</v>
      </c>
      <c r="D27" s="66" t="str">
        <f>'Identif y Analisis'!O28</f>
        <v>ZONA DE RIESGO MODERADO</v>
      </c>
      <c r="E27" s="22" t="str">
        <f>'Valoración '!L29</f>
        <v>MEDIA</v>
      </c>
      <c r="F27" s="22" t="str">
        <f>'Valoración '!N29</f>
        <v>LEVE</v>
      </c>
      <c r="G27" s="22" t="str">
        <f t="shared" si="1"/>
        <v>LEVEMEDIA</v>
      </c>
      <c r="H27" s="222" t="str">
        <f>'Valoración '!P29</f>
        <v>ZONA DE RIESGO TOLERABLE</v>
      </c>
      <c r="AE27" s="138"/>
      <c r="AF27" s="138"/>
    </row>
    <row r="28" spans="1:32" ht="38.25">
      <c r="A28" s="217"/>
      <c r="B28" s="220">
        <f>'Identif y Analisis'!C29</f>
        <v>25</v>
      </c>
      <c r="C28" s="64" t="str">
        <f>'Identif y Analisis'!D29</f>
        <v>Información herrada o sesgada</v>
      </c>
      <c r="D28" s="66" t="str">
        <f>'Identif y Analisis'!O29</f>
        <v>ZONA DE RIESGO MODERADO</v>
      </c>
      <c r="E28" s="22" t="str">
        <f>'Valoración '!L30</f>
        <v>MEDIA</v>
      </c>
      <c r="F28" s="22" t="str">
        <f>'Valoración '!N30</f>
        <v>MODERADO</v>
      </c>
      <c r="G28" s="22" t="str">
        <f t="shared" si="1"/>
        <v>MODERADOMEDIA</v>
      </c>
      <c r="H28" s="222" t="str">
        <f>'Valoración '!P30</f>
        <v>ZONA DE RIESGO MODERADO</v>
      </c>
      <c r="AE28" s="138"/>
      <c r="AF28" s="138"/>
    </row>
    <row r="29" spans="1:32" ht="38.25">
      <c r="A29" s="217"/>
      <c r="B29" s="220">
        <f>'Identif y Analisis'!C30</f>
        <v>26</v>
      </c>
      <c r="C29" s="64" t="str">
        <f>'Identif y Analisis'!D30</f>
        <v>Inoportunidad en la información</v>
      </c>
      <c r="D29" s="66" t="str">
        <f>'Identif y Analisis'!O30</f>
        <v>ZONA DE RIESGO MODERADO</v>
      </c>
      <c r="E29" s="22" t="str">
        <f>'Valoración '!L31</f>
        <v>MEDIA</v>
      </c>
      <c r="F29" s="22" t="str">
        <f>'Valoración '!N31</f>
        <v>MODERADO</v>
      </c>
      <c r="G29" s="22" t="str">
        <f t="shared" si="1"/>
        <v>MODERADOMEDIA</v>
      </c>
      <c r="H29" s="222" t="str">
        <f>'Valoración '!P31</f>
        <v>ZONA DE RIESGO MODERADO</v>
      </c>
      <c r="AE29" s="138"/>
      <c r="AF29" s="138"/>
    </row>
    <row r="30" spans="1:32" ht="63.75">
      <c r="A30" s="217"/>
      <c r="B30" s="220">
        <f>'Identif y Analisis'!C31</f>
        <v>27</v>
      </c>
      <c r="C30" s="64" t="str">
        <f>'Identif y Analisis'!D31</f>
        <v>Ausencia de radicación y que no se pueda certificar el ingreso de documentación</v>
      </c>
      <c r="D30" s="66" t="str">
        <f>'Identif y Analisis'!O31</f>
        <v>ZONA DE RIESGO MODERADO</v>
      </c>
      <c r="E30" s="22" t="str">
        <f>'Valoración '!L32</f>
        <v>MEDIA</v>
      </c>
      <c r="F30" s="22" t="str">
        <f>'Valoración '!N32</f>
        <v>MODERADO</v>
      </c>
      <c r="G30" s="22" t="str">
        <f t="shared" si="1"/>
        <v>MODERADOMEDIA</v>
      </c>
      <c r="H30" s="222" t="str">
        <f>'Valoración '!P32</f>
        <v>ZONA DE RIESGO MODERADO</v>
      </c>
      <c r="AE30" s="138"/>
      <c r="AF30" s="138"/>
    </row>
    <row r="31" spans="1:32" ht="51">
      <c r="A31" s="217"/>
      <c r="B31" s="220">
        <f>'Identif y Analisis'!C32</f>
        <v>28</v>
      </c>
      <c r="C31" s="64" t="str">
        <f>'Identif y Analisis'!D32</f>
        <v>Entrega de comunicación a destinatarios diferentes</v>
      </c>
      <c r="D31" s="66" t="str">
        <f>'Identif y Analisis'!O32</f>
        <v>ZONA DE RIESGO MODERADO</v>
      </c>
      <c r="E31" s="22" t="str">
        <f>'Valoración '!L33</f>
        <v>MEDIA</v>
      </c>
      <c r="F31" s="22" t="str">
        <f>'Valoración '!N33</f>
        <v>MODERADO</v>
      </c>
      <c r="G31" s="22" t="str">
        <f t="shared" si="1"/>
        <v>MODERADOMEDIA</v>
      </c>
      <c r="H31" s="222" t="str">
        <f>'Valoración '!P33</f>
        <v>ZONA DE RIESGO MODERADO</v>
      </c>
      <c r="AE31" s="138"/>
      <c r="AF31" s="138"/>
    </row>
    <row r="32" spans="1:32" ht="38.25">
      <c r="A32" s="217"/>
      <c r="B32" s="220">
        <f>'Identif y Analisis'!C33</f>
        <v>29</v>
      </c>
      <c r="C32" s="64" t="str">
        <f>'Identif y Analisis'!D33</f>
        <v>Transmisión de enfermedades</v>
      </c>
      <c r="D32" s="66" t="str">
        <f>'Identif y Analisis'!O33</f>
        <v>ZONA DE RIESGO MODERADO</v>
      </c>
      <c r="E32" s="22" t="str">
        <f>'Valoración '!L34</f>
        <v>MEDIA</v>
      </c>
      <c r="F32" s="22" t="str">
        <f>'Valoración '!N34</f>
        <v>MODERADO</v>
      </c>
      <c r="G32" s="22" t="str">
        <f aca="true" t="shared" si="2" ref="G32:G69">CONCATENATE(F32,E32)</f>
        <v>MODERADOMEDIA</v>
      </c>
      <c r="H32" s="221" t="str">
        <f>'Valoración '!P34</f>
        <v>ZONA DE RIESGO MODERADO</v>
      </c>
      <c r="AE32" s="138"/>
      <c r="AF32" s="138"/>
    </row>
    <row r="33" spans="1:32" ht="66.75" customHeight="1">
      <c r="A33" s="217"/>
      <c r="B33" s="220">
        <f>'Identif y Analisis'!C34</f>
        <v>30</v>
      </c>
      <c r="C33" s="64" t="str">
        <f>'Identif y Analisis'!D34</f>
        <v>No contar con políticas apropiadas para el trascurrir del proceso</v>
      </c>
      <c r="D33" s="66" t="str">
        <f>'Identif y Analisis'!O34</f>
        <v>ZONA DE RIESGO IMPORTANTE</v>
      </c>
      <c r="E33" s="22" t="str">
        <f>'Valoración '!L35</f>
        <v>ALTA</v>
      </c>
      <c r="F33" s="22" t="str">
        <f>'Valoración '!N35</f>
        <v>MODERADO</v>
      </c>
      <c r="G33" s="22" t="str">
        <f t="shared" si="2"/>
        <v>MODERADOALTA</v>
      </c>
      <c r="H33" s="221" t="str">
        <f>'Valoración '!P35</f>
        <v>ZONA DE RIESGO IMPORTANTE</v>
      </c>
      <c r="AE33" s="138"/>
      <c r="AF33" s="138"/>
    </row>
    <row r="34" spans="1:32" ht="89.25">
      <c r="A34" s="217"/>
      <c r="B34" s="220">
        <f>'Identif y Analisis'!C35</f>
        <v>31</v>
      </c>
      <c r="C34" s="64" t="str">
        <f>'Identif y Analisis'!D35</f>
        <v>Las metas propuestas en el plan de accion no se han cumplido  debido a la falta de recursos económicos </v>
      </c>
      <c r="D34" s="66" t="str">
        <f>'Identif y Analisis'!O35</f>
        <v>ZONA DE RIESGO MODERADO</v>
      </c>
      <c r="E34" s="22" t="str">
        <f>'Valoración '!L36</f>
        <v>MEDIA</v>
      </c>
      <c r="F34" s="22" t="str">
        <f>'Valoración '!N36</f>
        <v>MODERADO</v>
      </c>
      <c r="G34" s="22" t="str">
        <f t="shared" si="2"/>
        <v>MODERADOMEDIA</v>
      </c>
      <c r="H34" s="221" t="str">
        <f>'Valoración '!P36</f>
        <v>ZONA DE RIESGO MODERADO</v>
      </c>
      <c r="AE34" s="138"/>
      <c r="AF34" s="138"/>
    </row>
    <row r="35" spans="1:32" ht="76.5">
      <c r="A35" s="217"/>
      <c r="B35" s="220">
        <f>'Identif y Analisis'!C36</f>
        <v>32</v>
      </c>
      <c r="C35" s="64" t="str">
        <f>'Identif y Analisis'!D36</f>
        <v>Falta de escenarios deportivos conlleva a la juventud a no aprovechar el tiempo libre </v>
      </c>
      <c r="D35" s="66" t="str">
        <f>'Identif y Analisis'!O35</f>
        <v>ZONA DE RIESGO MODERADO</v>
      </c>
      <c r="E35" s="22" t="str">
        <f>'Valoración '!L37</f>
        <v>MEDIA</v>
      </c>
      <c r="F35" s="22" t="str">
        <f>'Valoración '!N37</f>
        <v>MODERADO</v>
      </c>
      <c r="G35" s="22" t="str">
        <f t="shared" si="2"/>
        <v>MODERADOMEDIA</v>
      </c>
      <c r="H35" s="221" t="str">
        <f>'Valoración '!P37</f>
        <v>ZONA DE RIESGO MODERADO</v>
      </c>
      <c r="AE35" s="138"/>
      <c r="AF35" s="138"/>
    </row>
    <row r="36" spans="1:32" ht="48" customHeight="1">
      <c r="A36" s="217"/>
      <c r="B36" s="220">
        <f>'Identif y Analisis'!C37</f>
        <v>33</v>
      </c>
      <c r="C36" s="64" t="str">
        <f>'Identif y Analisis'!D37</f>
        <v>Colapso de obra</v>
      </c>
      <c r="D36" s="66" t="str">
        <f>'Identif y Analisis'!O36</f>
        <v>ZONA DE RIESGO MODERADO</v>
      </c>
      <c r="E36" s="22" t="str">
        <f>'Valoración '!L38</f>
        <v>BAJA</v>
      </c>
      <c r="F36" s="214" t="str">
        <f>'Valoración '!N38</f>
        <v>CATASTROFICO</v>
      </c>
      <c r="G36" s="22" t="str">
        <f t="shared" si="2"/>
        <v>CATASTROFICOBAJA</v>
      </c>
      <c r="H36" s="221" t="str">
        <f>'Valoración '!P38</f>
        <v>ZONA DE RIESGO MODERADO</v>
      </c>
      <c r="AE36" s="138"/>
      <c r="AF36" s="138"/>
    </row>
    <row r="37" spans="1:32" ht="38.25">
      <c r="A37" s="217"/>
      <c r="B37" s="220">
        <f>'Identif y Analisis'!C38</f>
        <v>34</v>
      </c>
      <c r="C37" s="64" t="str">
        <f>'Identif y Analisis'!D38</f>
        <v>Demora en la ejecución de obras</v>
      </c>
      <c r="D37" s="66" t="str">
        <f>'Identif y Analisis'!O37</f>
        <v>ZONA DE RIESGO MODERADO</v>
      </c>
      <c r="E37" s="22" t="str">
        <f>'Valoración '!L39</f>
        <v>BAJA</v>
      </c>
      <c r="F37" s="22" t="str">
        <f>'Valoración '!N39</f>
        <v>LEVE</v>
      </c>
      <c r="G37" s="22" t="str">
        <f t="shared" si="2"/>
        <v>LEVEBAJA</v>
      </c>
      <c r="H37" s="222" t="str">
        <f>'Valoración '!P39</f>
        <v>ZONA DE RIESGO ACEPTABLE</v>
      </c>
      <c r="AE37" s="138"/>
      <c r="AF37" s="138"/>
    </row>
    <row r="38" spans="1:32" ht="38.25">
      <c r="A38" s="217"/>
      <c r="B38" s="220">
        <f>'Identif y Analisis'!C39</f>
        <v>35</v>
      </c>
      <c r="C38" s="64" t="str">
        <f>'Identif y Analisis'!D39</f>
        <v>Falta de continuidad en los proyectos</v>
      </c>
      <c r="D38" s="66" t="str">
        <f>'Identif y Analisis'!O38</f>
        <v>ZONA DE RIESGO TOLERABLE</v>
      </c>
      <c r="E38" s="22" t="str">
        <f>'Valoración '!L40</f>
        <v>BAJA</v>
      </c>
      <c r="F38" s="22" t="str">
        <f>'Valoración '!N40</f>
        <v>CATASTROFICO</v>
      </c>
      <c r="G38" s="22" t="str">
        <f t="shared" si="2"/>
        <v>CATASTROFICOBAJA</v>
      </c>
      <c r="H38" s="221" t="str">
        <f>'Valoración '!P40</f>
        <v>ZONA DE RIESGO MODERADO</v>
      </c>
      <c r="AE38" s="138"/>
      <c r="AF38" s="138"/>
    </row>
    <row r="39" spans="1:32" ht="46.5" customHeight="1">
      <c r="A39" s="217"/>
      <c r="B39" s="220">
        <f>'Identif y Analisis'!C41</f>
        <v>37</v>
      </c>
      <c r="C39" s="64" t="str">
        <f>'Identif y Analisis'!D41</f>
        <v>Deserción escolar alta</v>
      </c>
      <c r="D39" s="66" t="str">
        <f>'Identif y Analisis'!O39</f>
        <v>ZONA DE RIESGO MODERADO</v>
      </c>
      <c r="E39" s="22" t="str">
        <f>'Valoración '!L42</f>
        <v>ALTA</v>
      </c>
      <c r="F39" s="22" t="str">
        <f>'Valoración '!N42</f>
        <v>MODERADO</v>
      </c>
      <c r="G39" s="22" t="str">
        <f t="shared" si="2"/>
        <v>MODERADOALTA</v>
      </c>
      <c r="H39" s="221" t="str">
        <f>'Valoración '!P42</f>
        <v>ZONA DE RIESGO IMPORTANTE</v>
      </c>
      <c r="AE39" s="138"/>
      <c r="AF39" s="138"/>
    </row>
    <row r="40" spans="1:32" ht="53.25" customHeight="1">
      <c r="A40" s="217"/>
      <c r="B40" s="220">
        <f>'Identif y Analisis'!C42</f>
        <v>38</v>
      </c>
      <c r="C40" s="64" t="str">
        <f>'Identif y Analisis'!D42</f>
        <v>No poseer un sistema de archivo adecuado y seguro</v>
      </c>
      <c r="D40" s="66" t="str">
        <f>'Identif y Analisis'!O41</f>
        <v>ZONA DE RIESGO IMPORTANTE</v>
      </c>
      <c r="E40" s="22" t="str">
        <f>'Valoración '!L43</f>
        <v>ALTA</v>
      </c>
      <c r="F40" s="22" t="str">
        <f>'Valoración '!N43</f>
        <v>CATASTROFICO</v>
      </c>
      <c r="G40" s="22" t="str">
        <f t="shared" si="2"/>
        <v>CATASTROFICOALTA</v>
      </c>
      <c r="H40" s="222" t="str">
        <f>'Valoración '!P43</f>
        <v>ZONA DE RIESGO INACEPTABLE</v>
      </c>
      <c r="AE40" s="138"/>
      <c r="AF40" s="138"/>
    </row>
    <row r="41" spans="1:32" ht="76.5">
      <c r="A41" s="217"/>
      <c r="B41" s="220">
        <f>'Identif y Analisis'!C43</f>
        <v>39</v>
      </c>
      <c r="C41" s="64" t="str">
        <f>'Identif y Analisis'!D43</f>
        <v>Perdida de información por daños en el servidor que contiene esta información</v>
      </c>
      <c r="D41" s="66" t="str">
        <f>'Identif y Analisis'!O42</f>
        <v>ZONA DE RIESGO MODERADO</v>
      </c>
      <c r="E41" s="22" t="str">
        <f>'Valoración '!L44</f>
        <v>MEDIA</v>
      </c>
      <c r="F41" s="22" t="str">
        <f>'Valoración '!N44</f>
        <v>LEVE</v>
      </c>
      <c r="G41" s="22" t="str">
        <f t="shared" si="2"/>
        <v>LEVEMEDIA</v>
      </c>
      <c r="H41" s="222" t="str">
        <f>'Valoración '!P44</f>
        <v>ZONA DE RIESGO TOLERABLE</v>
      </c>
      <c r="AE41" s="138"/>
      <c r="AF41" s="138"/>
    </row>
    <row r="42" spans="1:32" ht="76.5">
      <c r="A42" s="217"/>
      <c r="B42" s="220">
        <f>'Identif y Analisis'!C44</f>
        <v>40</v>
      </c>
      <c r="C42" s="64" t="str">
        <f>'Identif y Analisis'!D44</f>
        <v>No aplicar las normas relativas al proceso contable, por desconocimiento de las normas</v>
      </c>
      <c r="D42" s="66" t="str">
        <f>'Identif y Analisis'!O43</f>
        <v>ZONA DE RIESGO IMPORTANTE</v>
      </c>
      <c r="E42" s="22" t="str">
        <f>'Valoración '!L45</f>
        <v>BAJA</v>
      </c>
      <c r="F42" s="22" t="str">
        <f>'Valoración '!N45</f>
        <v>MODERADO</v>
      </c>
      <c r="G42" s="22" t="str">
        <f t="shared" si="2"/>
        <v>MODERADOBAJA</v>
      </c>
      <c r="H42" s="222" t="str">
        <f>'Valoración '!P45</f>
        <v>ZONA DE RIESGO TOLERABLE</v>
      </c>
      <c r="AE42" s="138"/>
      <c r="AF42" s="138"/>
    </row>
    <row r="43" spans="1:32" ht="38.25">
      <c r="A43" s="217"/>
      <c r="B43" s="220">
        <f>'Identif y Analisis'!C45</f>
        <v>41</v>
      </c>
      <c r="C43" s="64" t="str">
        <f>'Identif y Analisis'!D45</f>
        <v>Errores en el registro de la información</v>
      </c>
      <c r="D43" s="66" t="str">
        <f>'Identif y Analisis'!O44</f>
        <v>ZONA DE RIESGO MODERADO</v>
      </c>
      <c r="E43" s="22" t="str">
        <f>'Valoración '!L46</f>
        <v>MEDIA</v>
      </c>
      <c r="F43" s="22" t="str">
        <f>'Valoración '!N46</f>
        <v>MODERADO</v>
      </c>
      <c r="G43" s="22" t="str">
        <f t="shared" si="2"/>
        <v>MODERADOMEDIA</v>
      </c>
      <c r="H43" s="222" t="str">
        <f>'Valoración '!P46</f>
        <v>ZONA DE RIESGO MODERADO</v>
      </c>
      <c r="AE43" s="138"/>
      <c r="AF43" s="138"/>
    </row>
    <row r="44" spans="1:32" ht="51">
      <c r="A44" s="217"/>
      <c r="B44" s="220">
        <f>'Identif y Analisis'!C46</f>
        <v>42</v>
      </c>
      <c r="C44" s="64" t="str">
        <f>'Identif y Analisis'!D46</f>
        <v>Descargar partidas o valores en rubros diferentes al solicitado </v>
      </c>
      <c r="D44" s="66" t="str">
        <f>'Identif y Analisis'!O45</f>
        <v>ZONA DE RIESGO IMPORTANTE</v>
      </c>
      <c r="E44" s="22" t="str">
        <f>'Valoración '!L47</f>
        <v>BAJA</v>
      </c>
      <c r="F44" s="22" t="str">
        <f>'Valoración '!N47</f>
        <v>MODERADO</v>
      </c>
      <c r="G44" s="22" t="str">
        <f t="shared" si="2"/>
        <v>MODERADOBAJA</v>
      </c>
      <c r="H44" s="222" t="str">
        <f>'Valoración '!P47</f>
        <v>ZONA DE RIESGO TOLERABLE</v>
      </c>
      <c r="AE44" s="138"/>
      <c r="AF44" s="138"/>
    </row>
    <row r="45" spans="1:32" ht="63.75">
      <c r="A45" s="217"/>
      <c r="B45" s="220">
        <f>'Identif y Analisis'!C47</f>
        <v>43</v>
      </c>
      <c r="C45" s="64" t="str">
        <f>'Identif y Analisis'!D47</f>
        <v>Perdida de documentación por falta de un sistema de archivo adecuado</v>
      </c>
      <c r="D45" s="66" t="str">
        <f>'Identif y Analisis'!O46</f>
        <v>ZONA DE RIESGO MODERADO</v>
      </c>
      <c r="E45" s="22" t="str">
        <f>'Valoración '!L48</f>
        <v>BAJA</v>
      </c>
      <c r="F45" s="22" t="str">
        <f>'Valoración '!N48</f>
        <v>MODERADO</v>
      </c>
      <c r="G45" s="22" t="str">
        <f t="shared" si="2"/>
        <v>MODERADOBAJA</v>
      </c>
      <c r="H45" s="222" t="str">
        <f>'Valoración '!P48</f>
        <v>ZONA DE RIESGO TOLERABLE</v>
      </c>
      <c r="AE45" s="138"/>
      <c r="AF45" s="138"/>
    </row>
    <row r="46" spans="1:32" ht="38.25">
      <c r="A46" s="217"/>
      <c r="B46" s="220">
        <f>'Identif y Analisis'!C48</f>
        <v>44</v>
      </c>
      <c r="C46" s="64" t="str">
        <f>'Identif y Analisis'!D48</f>
        <v>Tramite de cuentas sin requisitos</v>
      </c>
      <c r="D46" s="66" t="str">
        <f>'Identif y Analisis'!O47</f>
        <v>ZONA DE RIESGO MODERADO</v>
      </c>
      <c r="E46" s="22" t="str">
        <f>'Valoración '!L49</f>
        <v>MEDIA</v>
      </c>
      <c r="F46" s="22" t="str">
        <f>'Valoración '!N49</f>
        <v>MODERADO</v>
      </c>
      <c r="G46" s="22" t="str">
        <f t="shared" si="2"/>
        <v>MODERADOMEDIA</v>
      </c>
      <c r="H46" s="222" t="str">
        <f>'Valoración '!P49</f>
        <v>ZONA DE RIESGO MODERADO</v>
      </c>
      <c r="AE46" s="138"/>
      <c r="AF46" s="138"/>
    </row>
    <row r="47" spans="1:32" ht="63.75">
      <c r="A47" s="217"/>
      <c r="B47" s="220">
        <f>'Identif y Analisis'!C49</f>
        <v>45</v>
      </c>
      <c r="C47" s="64" t="str">
        <f>'Identif y Analisis'!D49</f>
        <v>Duplicidad en el pago de cuentas (Que una cuenta se pague más de una vez)</v>
      </c>
      <c r="D47" s="66" t="str">
        <f>'Identif y Analisis'!O48</f>
        <v>ZONA DE RIESGO MODERADO</v>
      </c>
      <c r="E47" s="22" t="str">
        <f>'Valoración '!L50</f>
        <v>MEDIA</v>
      </c>
      <c r="F47" s="22" t="str">
        <f>'Valoración '!N50</f>
        <v>MODERADO</v>
      </c>
      <c r="G47" s="22" t="str">
        <f t="shared" si="2"/>
        <v>MODERADOMEDIA</v>
      </c>
      <c r="H47" s="222" t="str">
        <f>'Valoración '!P50</f>
        <v>ZONA DE RIESGO MODERADO</v>
      </c>
      <c r="AE47" s="138"/>
      <c r="AF47" s="138"/>
    </row>
    <row r="48" spans="1:32" ht="51">
      <c r="A48" s="217"/>
      <c r="B48" s="220">
        <f>'Identif y Analisis'!C50</f>
        <v>46</v>
      </c>
      <c r="C48" s="64" t="str">
        <f>'Identif y Analisis'!D50</f>
        <v>Evasión (No efectuar cruces de información en forma oportuna)</v>
      </c>
      <c r="D48" s="66" t="str">
        <f>'Identif y Analisis'!O49</f>
        <v>ZONA DE RIESGO MODERADO</v>
      </c>
      <c r="E48" s="22" t="str">
        <f>'Valoración '!L51</f>
        <v>BAJA</v>
      </c>
      <c r="F48" s="22" t="str">
        <f>'Valoración '!N51</f>
        <v>LEVE</v>
      </c>
      <c r="G48" s="22" t="str">
        <f t="shared" si="2"/>
        <v>LEVEBAJA</v>
      </c>
      <c r="H48" s="222" t="str">
        <f>'Valoración '!P51</f>
        <v>ZONA DE RIESGO ACEPTABLE</v>
      </c>
      <c r="AE48" s="138"/>
      <c r="AF48" s="138"/>
    </row>
    <row r="49" spans="1:32" ht="89.25">
      <c r="A49" s="217"/>
      <c r="B49" s="220">
        <f>'Identif y Analisis'!C51</f>
        <v>47</v>
      </c>
      <c r="C49" s="64" t="str">
        <f>'Identif y Analisis'!D51</f>
        <v>Vencimiento de términos       ( Que no se de respuesta o no se interpongan los recursos oportunamente)</v>
      </c>
      <c r="D49" s="66" t="str">
        <f>'Identif y Analisis'!O50</f>
        <v>ZONA DE RIESGO ACEPTABLE</v>
      </c>
      <c r="E49" s="22" t="str">
        <f>'Valoración '!L52</f>
        <v>MEDIA</v>
      </c>
      <c r="F49" s="22" t="str">
        <f>'Valoración '!N52</f>
        <v>MODERADO</v>
      </c>
      <c r="G49" s="22" t="str">
        <f t="shared" si="2"/>
        <v>MODERADOMEDIA</v>
      </c>
      <c r="H49" s="222" t="str">
        <f>'Valoración '!P52</f>
        <v>ZONA DE RIESGO MODERADO</v>
      </c>
      <c r="AE49" s="138"/>
      <c r="AF49" s="138"/>
    </row>
    <row r="50" spans="1:32" ht="63.75">
      <c r="A50" s="217"/>
      <c r="B50" s="220">
        <f>'Identif y Analisis'!C52</f>
        <v>48</v>
      </c>
      <c r="C50" s="64" t="str">
        <f>'Identif y Analisis'!D52</f>
        <v>Incumplimiento  ( que el programa de auditoría no se haga en su totalidad)</v>
      </c>
      <c r="D50" s="66" t="str">
        <f>'Identif y Analisis'!O51</f>
        <v>ZONA DE RIESGO MODERADO</v>
      </c>
      <c r="E50" s="22" t="str">
        <f>'Valoración '!L53</f>
        <v>MEDIA</v>
      </c>
      <c r="F50" s="22" t="str">
        <f>'Valoración '!N53</f>
        <v>CATASTROFICO</v>
      </c>
      <c r="G50" s="22" t="str">
        <f t="shared" si="2"/>
        <v>CATASTROFICOMEDIA</v>
      </c>
      <c r="H50" s="222" t="str">
        <f>'Valoración '!P53</f>
        <v>ZONA DE RIESGO MODERADO</v>
      </c>
      <c r="AE50" s="138"/>
      <c r="AF50" s="138"/>
    </row>
    <row r="51" spans="1:32" ht="51">
      <c r="A51" s="217"/>
      <c r="B51" s="220">
        <f>'Identif y Analisis'!C53</f>
        <v>49</v>
      </c>
      <c r="C51" s="64" t="str">
        <f>'Identif y Analisis'!D53</f>
        <v>Inexactitud. Informes basados en hechos no reales</v>
      </c>
      <c r="D51" s="66" t="str">
        <f>'Identif y Analisis'!O52</f>
        <v>ZONA DE RIESGO IMPORTANTE</v>
      </c>
      <c r="E51" s="22" t="str">
        <f>'Valoración '!L54</f>
        <v>MEDIA</v>
      </c>
      <c r="F51" s="22" t="str">
        <f>'Valoración '!N54</f>
        <v>CATASTROFICO</v>
      </c>
      <c r="G51" s="22" t="str">
        <f t="shared" si="2"/>
        <v>CATASTROFICOMEDIA</v>
      </c>
      <c r="H51" s="222" t="str">
        <f>'Valoración '!P54</f>
        <v>ZONA DE RIESGO MODERADO</v>
      </c>
      <c r="AE51" s="138"/>
      <c r="AF51" s="138"/>
    </row>
    <row r="52" spans="1:32" ht="38.25">
      <c r="A52" s="217"/>
      <c r="B52" s="220">
        <f>'Identif y Analisis'!C54</f>
        <v>50</v>
      </c>
      <c r="C52" s="64" t="str">
        <f>'Identif y Analisis'!D54</f>
        <v>Entrega extemporánea del informe ejecutivo</v>
      </c>
      <c r="D52" s="66" t="str">
        <f>'Identif y Analisis'!O53</f>
        <v>ZONA DE RIESGO IMPORTANTE</v>
      </c>
      <c r="E52" s="22" t="str">
        <f>'Valoración '!L55</f>
        <v>BAJA</v>
      </c>
      <c r="F52" s="22" t="str">
        <f>'Valoración '!N55</f>
        <v>LEVE</v>
      </c>
      <c r="G52" s="22" t="str">
        <f t="shared" si="2"/>
        <v>LEVEBAJA</v>
      </c>
      <c r="H52" s="222" t="str">
        <f>'Valoración '!P55</f>
        <v>ZONA DE RIESGO ACEPTABLE</v>
      </c>
      <c r="AE52" s="138"/>
      <c r="AF52" s="138"/>
    </row>
    <row r="53" spans="1:32" ht="38.25">
      <c r="A53" s="217"/>
      <c r="B53" s="220">
        <f>'Identif y Analisis'!C55</f>
        <v>51</v>
      </c>
      <c r="C53" s="64" t="str">
        <f>'Identif y Analisis'!D55</f>
        <v>No contestación a tiempo de los requerimientos</v>
      </c>
      <c r="D53" s="66" t="str">
        <f>'Identif y Analisis'!O54</f>
        <v>ZONA DE RIESGO ACEPTABLE</v>
      </c>
      <c r="E53" s="22" t="str">
        <f>'Valoración '!L56</f>
        <v>MEDIA</v>
      </c>
      <c r="F53" s="22" t="str">
        <f>'Valoración '!N56</f>
        <v>LEVE</v>
      </c>
      <c r="G53" s="22" t="str">
        <f t="shared" si="2"/>
        <v>LEVEMEDIA</v>
      </c>
      <c r="H53" s="222" t="str">
        <f>'Valoración '!P56</f>
        <v>ZONA DE RIESGO MODERADO</v>
      </c>
      <c r="AE53" s="138"/>
      <c r="AF53" s="138"/>
    </row>
    <row r="54" spans="1:32" ht="38.25">
      <c r="A54" s="217"/>
      <c r="B54" s="220">
        <f>'Identif y Analisis'!C56</f>
        <v>52</v>
      </c>
      <c r="C54" s="64" t="str">
        <f>'Identif y Analisis'!D56</f>
        <v>Ausencia de funcionario </v>
      </c>
      <c r="D54" s="66" t="str">
        <f>'Identif y Analisis'!O55</f>
        <v>ZONA DE RIESGO MODERADO</v>
      </c>
      <c r="E54" s="22" t="str">
        <f>'Valoración '!L57</f>
        <v>ALTA</v>
      </c>
      <c r="F54" s="22" t="str">
        <f>'Valoración '!N57</f>
        <v>CATASTROFICO</v>
      </c>
      <c r="G54" s="22" t="str">
        <f t="shared" si="2"/>
        <v>CATASTROFICOALTA</v>
      </c>
      <c r="H54" s="222" t="str">
        <f>'Valoración '!P57</f>
        <v>ZONA DE RIESGO INACEPTABLE</v>
      </c>
      <c r="AE54" s="138"/>
      <c r="AF54" s="138"/>
    </row>
    <row r="55" spans="1:32" ht="38.25">
      <c r="A55" s="217"/>
      <c r="B55" s="220">
        <f>'Identif y Analisis'!C57</f>
        <v>53</v>
      </c>
      <c r="C55" s="64" t="str">
        <f>'Identif y Analisis'!D57</f>
        <v>Deterioro.</v>
      </c>
      <c r="D55" s="66" t="str">
        <f>'Identif y Analisis'!O56</f>
        <v>ZONA DE RIESGO INACEPTABLE</v>
      </c>
      <c r="E55" s="22" t="str">
        <f>'Valoración '!L58</f>
        <v>ALTA</v>
      </c>
      <c r="F55" s="22" t="str">
        <f>'Valoración '!N58</f>
        <v>CATASTROFICO</v>
      </c>
      <c r="G55" s="22" t="str">
        <f t="shared" si="2"/>
        <v>CATASTROFICOALTA</v>
      </c>
      <c r="H55" s="222" t="str">
        <f>'Valoración '!P58</f>
        <v>ZONA DE RIESGO INACEPTABLE</v>
      </c>
      <c r="AE55" s="138"/>
      <c r="AF55" s="138"/>
    </row>
    <row r="56" spans="1:32" ht="38.25">
      <c r="A56" s="217"/>
      <c r="B56" s="220">
        <f>'Identif y Analisis'!C58</f>
        <v>54</v>
      </c>
      <c r="C56" s="64" t="str">
        <f>'Identif y Analisis'!D58</f>
        <v>Demora</v>
      </c>
      <c r="D56" s="66" t="str">
        <f>'Identif y Analisis'!O57</f>
        <v>ZONA DE RIESGO INACEPTABLE</v>
      </c>
      <c r="E56" s="22" t="str">
        <f>'Valoración '!L59</f>
        <v>MEDIA</v>
      </c>
      <c r="F56" s="22" t="str">
        <f>'Valoración '!N59</f>
        <v>MODERADO</v>
      </c>
      <c r="G56" s="22" t="str">
        <f t="shared" si="2"/>
        <v>MODERADOMEDIA</v>
      </c>
      <c r="H56" s="222" t="str">
        <f>'Valoración '!P59</f>
        <v>ZONA DE RIESGO MODERADO</v>
      </c>
      <c r="AE56" s="138"/>
      <c r="AF56" s="138"/>
    </row>
    <row r="57" spans="1:32" ht="38.25">
      <c r="A57" s="217"/>
      <c r="B57" s="220">
        <f>'Identif y Analisis'!C59</f>
        <v>55</v>
      </c>
      <c r="C57" s="64" t="str">
        <f>'Identif y Analisis'!D59</f>
        <v>Cortos circuitos</v>
      </c>
      <c r="D57" s="66" t="str">
        <f>'Identif y Analisis'!O58</f>
        <v>ZONA DE RIESGO IMPORTANTE</v>
      </c>
      <c r="E57" s="22" t="str">
        <f>'Valoración '!L60</f>
        <v>MEDIA</v>
      </c>
      <c r="F57" s="22" t="str">
        <f>'Valoración '!N60</f>
        <v>CATASTROFICO</v>
      </c>
      <c r="G57" s="22" t="str">
        <f t="shared" si="2"/>
        <v>CATASTROFICOMEDIA</v>
      </c>
      <c r="H57" s="222" t="str">
        <f>'Valoración '!P60</f>
        <v>ZONA DE RIESGO MODERADO</v>
      </c>
      <c r="AE57" s="138"/>
      <c r="AF57" s="138"/>
    </row>
    <row r="58" spans="1:32" ht="63.75">
      <c r="A58" s="217"/>
      <c r="B58" s="220">
        <f>'Identif y Analisis'!C60</f>
        <v>56</v>
      </c>
      <c r="C58" s="64" t="str">
        <f>'Identif y Analisis'!D60</f>
        <v>Situacion de desacuerdo u oposicion constante entre personas</v>
      </c>
      <c r="D58" s="66" t="str">
        <f>'Identif y Analisis'!O59</f>
        <v>ZONA DE RIESGO IMPORTANTE</v>
      </c>
      <c r="E58" s="22" t="str">
        <f>'Valoración '!L61</f>
        <v>BAJA</v>
      </c>
      <c r="F58" s="22" t="str">
        <f>'Valoración '!N61</f>
        <v>LEVE</v>
      </c>
      <c r="G58" s="22" t="str">
        <f t="shared" si="2"/>
        <v>LEVEBAJA</v>
      </c>
      <c r="H58" s="222" t="str">
        <f>'Valoración '!P61</f>
        <v>ZONA DE RIESGO ACEPTABLE</v>
      </c>
      <c r="AE58" s="138"/>
      <c r="AF58" s="138"/>
    </row>
    <row r="59" spans="1:32" ht="89.25">
      <c r="A59" s="217"/>
      <c r="B59" s="220">
        <f>'Identif y Analisis'!C61</f>
        <v>57</v>
      </c>
      <c r="C59" s="64" t="str">
        <f>'Identif y Analisis'!D61</f>
        <v>Falta de seguridad, hace referencia a aquello que esta expuesto al peligro, daño o riesgo</v>
      </c>
      <c r="D59" s="66" t="str">
        <f>'Identif y Analisis'!O60</f>
        <v>ZONA DE RIESGO ACEPTABLE</v>
      </c>
      <c r="E59" s="22" t="str">
        <f>'Valoración '!L62</f>
        <v>MEDIA</v>
      </c>
      <c r="F59" s="22" t="str">
        <f>'Valoración '!N62</f>
        <v>MODERADO</v>
      </c>
      <c r="G59" s="22" t="str">
        <f t="shared" si="2"/>
        <v>MODERADOMEDIA</v>
      </c>
      <c r="H59" s="222" t="str">
        <f>'Valoración '!P62</f>
        <v>ZONA DE RIESGO MODERADO</v>
      </c>
      <c r="AE59" s="138"/>
      <c r="AF59" s="138"/>
    </row>
    <row r="60" spans="1:32" ht="127.5">
      <c r="A60" s="217"/>
      <c r="B60" s="220">
        <f>'Identif y Analisis'!C62</f>
        <v>58</v>
      </c>
      <c r="C60" s="64" t="str">
        <f>'Identif y Analisis'!D62</f>
        <v>El espacio fisico donde se encuentra ubicada la comisaria de familia  no es el apropiado, la instalación es estrecha no garantiza privacidad.</v>
      </c>
      <c r="D60" s="66" t="str">
        <f>'Identif y Analisis'!O61</f>
        <v>ZONA DE RIESGO IMPORTANTE</v>
      </c>
      <c r="E60" s="22" t="str">
        <f>'Valoración '!L63</f>
        <v>MEDIA</v>
      </c>
      <c r="F60" s="22" t="str">
        <f>'Valoración '!N63</f>
        <v>MODERADO</v>
      </c>
      <c r="G60" s="22" t="str">
        <f t="shared" si="2"/>
        <v>MODERADOMEDIA</v>
      </c>
      <c r="H60" s="222" t="str">
        <f>'Valoración '!P63</f>
        <v>ZONA DE RIESGO MODERADO</v>
      </c>
      <c r="AE60" s="138"/>
      <c r="AF60" s="138"/>
    </row>
    <row r="61" spans="1:32" ht="63.75">
      <c r="A61" s="217"/>
      <c r="B61" s="220">
        <f>'Identif y Analisis'!C63</f>
        <v>59</v>
      </c>
      <c r="C61" s="64" t="str">
        <f>'Identif y Analisis'!D63</f>
        <v>Situación de desacuerdo u oposición constante entre personas.</v>
      </c>
      <c r="D61" s="66" t="str">
        <f>'Identif y Analisis'!O62</f>
        <v>ZONA DE RIESGO IMPORTANTE</v>
      </c>
      <c r="E61" s="22" t="str">
        <f>'Valoración '!L64</f>
        <v>MEDIA</v>
      </c>
      <c r="F61" s="22" t="str">
        <f>'Valoración '!N64</f>
        <v>LEVE</v>
      </c>
      <c r="G61" s="22" t="str">
        <f t="shared" si="2"/>
        <v>LEVEMEDIA</v>
      </c>
      <c r="H61" s="222" t="str">
        <f>'Valoración '!P64</f>
        <v>ZONA DE RIESGO MODERADO</v>
      </c>
      <c r="AE61" s="138"/>
      <c r="AF61" s="138"/>
    </row>
    <row r="62" spans="1:32" ht="63.75">
      <c r="A62" s="217"/>
      <c r="B62" s="220">
        <f>'Identif y Analisis'!C64</f>
        <v>60</v>
      </c>
      <c r="C62" s="64" t="str">
        <f>'Identif y Analisis'!D64</f>
        <v>Presentar datos o estimaciones equivocadas, incompletas o desfiguradas</v>
      </c>
      <c r="D62" s="66" t="str">
        <f>'Identif y Analisis'!O63</f>
        <v>ZONA DE RIESGO IMPORTANTE</v>
      </c>
      <c r="E62" s="22" t="str">
        <f>'Valoración '!L65</f>
        <v>MEDIA</v>
      </c>
      <c r="F62" s="22" t="str">
        <f>'Valoración '!N65</f>
        <v>MODERADO</v>
      </c>
      <c r="G62" s="22" t="str">
        <f t="shared" si="2"/>
        <v>MODERADOMEDIA</v>
      </c>
      <c r="H62" s="222" t="str">
        <f>'Valoración '!P65</f>
        <v>ZONA DE RIESGO MODERADO</v>
      </c>
      <c r="AE62" s="138"/>
      <c r="AF62" s="138"/>
    </row>
    <row r="63" spans="1:32" ht="63.75">
      <c r="A63" s="217"/>
      <c r="B63" s="220">
        <f>'Identif y Analisis'!C65</f>
        <v>61</v>
      </c>
      <c r="C63" s="64" t="str">
        <f>'Identif y Analisis'!D65</f>
        <v>Ocupar fraudulentamente el lugar de otro (perdida de documentos)</v>
      </c>
      <c r="D63" s="66" t="str">
        <f>'Identif y Analisis'!O64</f>
        <v>ZONA DE RIESGO IMPORTANTE</v>
      </c>
      <c r="E63" s="22" t="str">
        <f>'Valoración '!L66</f>
        <v>BAJA</v>
      </c>
      <c r="F63" s="22" t="str">
        <f>'Valoración '!N66</f>
        <v>LEVE</v>
      </c>
      <c r="G63" s="22" t="str">
        <f t="shared" si="2"/>
        <v>LEVEBAJA</v>
      </c>
      <c r="H63" s="222" t="str">
        <f>'Valoración '!P66</f>
        <v>ZONA DE RIESGO ACEPTABLE</v>
      </c>
      <c r="AE63" s="138"/>
      <c r="AF63" s="138"/>
    </row>
    <row r="64" spans="1:32" ht="38.25">
      <c r="A64" s="217"/>
      <c r="B64" s="220">
        <f>'Identif y Analisis'!C66</f>
        <v>62</v>
      </c>
      <c r="C64" s="64" t="str">
        <f>'Identif y Analisis'!D66</f>
        <v>Tardanza en el cumplimiento de algo</v>
      </c>
      <c r="D64" s="66" t="str">
        <f>'Identif y Analisis'!O65</f>
        <v>ZONA DE RIESGO ACEPTABLE</v>
      </c>
      <c r="E64" s="22" t="str">
        <f>'Valoración '!L67</f>
        <v>ALTA</v>
      </c>
      <c r="F64" s="22" t="str">
        <f>'Valoración '!N67</f>
        <v>LEVE</v>
      </c>
      <c r="G64" s="22" t="str">
        <f t="shared" si="2"/>
        <v>LEVEALTA</v>
      </c>
      <c r="H64" s="222" t="str">
        <f>'Valoración '!P67</f>
        <v>ZONA DE RIESGO MODERADO</v>
      </c>
      <c r="AE64" s="138"/>
      <c r="AF64" s="138"/>
    </row>
    <row r="65" spans="1:32" ht="38.25">
      <c r="A65" s="217"/>
      <c r="B65" s="220">
        <f>'Identif y Analisis'!C67</f>
        <v>63</v>
      </c>
      <c r="C65" s="64" t="str">
        <f>'Identif y Analisis'!D67</f>
        <v>Incumplimiento</v>
      </c>
      <c r="D65" s="66" t="str">
        <f>'Identif y Analisis'!O66</f>
        <v>ZONA DE RIESGO IMPORTANTE</v>
      </c>
      <c r="E65" s="22" t="str">
        <f>'Valoración '!L68</f>
        <v>MEDIA</v>
      </c>
      <c r="F65" s="22" t="str">
        <f>'Valoración '!N68</f>
        <v>LEVE</v>
      </c>
      <c r="G65" s="22" t="str">
        <f t="shared" si="2"/>
        <v>LEVEMEDIA</v>
      </c>
      <c r="H65" s="222" t="str">
        <f>'Valoración '!P68</f>
        <v>ZONA DE RIESGO MODERADO</v>
      </c>
      <c r="AE65" s="138"/>
      <c r="AF65" s="138"/>
    </row>
    <row r="66" spans="1:32" ht="63.75">
      <c r="A66" s="217"/>
      <c r="B66" s="220">
        <f>'Identif y Analisis'!C68</f>
        <v>64</v>
      </c>
      <c r="C66" s="64" t="str">
        <f>'Identif y Analisis'!D68</f>
        <v>Insuficiencia de recursos para la ejecución de los planes y proyectos</v>
      </c>
      <c r="D66" s="66" t="str">
        <f>'Identif y Analisis'!O67</f>
        <v>ZONA DE RIESGO IMPORTANTE</v>
      </c>
      <c r="E66" s="22" t="str">
        <f>'Valoración '!L69</f>
        <v>ALTA</v>
      </c>
      <c r="F66" s="22" t="str">
        <f>'Valoración '!N69</f>
        <v>LEVE</v>
      </c>
      <c r="G66" s="22" t="str">
        <f t="shared" si="2"/>
        <v>LEVEALTA</v>
      </c>
      <c r="H66" s="222" t="str">
        <f>'Valoración '!P69</f>
        <v>ZONA DE RIESGO MODERADO</v>
      </c>
      <c r="AE66" s="138"/>
      <c r="AF66" s="138"/>
    </row>
    <row r="67" spans="1:32" ht="51">
      <c r="A67" s="217"/>
      <c r="B67" s="220">
        <f>'Identif y Analisis'!C69</f>
        <v>65</v>
      </c>
      <c r="C67" s="64" t="str">
        <f>'Identif y Analisis'!D69</f>
        <v>Inconsistencia / fallas de redacción en la elaboración del contrato</v>
      </c>
      <c r="D67" s="66" t="str">
        <f>'Identif y Analisis'!O68</f>
        <v>ZONA DE RIESGO IMPORTANTE</v>
      </c>
      <c r="E67" s="22" t="str">
        <f>'Valoración '!L70</f>
        <v>MEDIA</v>
      </c>
      <c r="F67" s="22" t="str">
        <f>'Valoración '!N70</f>
        <v>LEVE</v>
      </c>
      <c r="G67" s="22" t="str">
        <f t="shared" si="2"/>
        <v>LEVEMEDIA</v>
      </c>
      <c r="H67" s="222" t="str">
        <f>'Valoración '!P70</f>
        <v>ZONA DE RIESGO MODERADO</v>
      </c>
      <c r="AE67" s="138"/>
      <c r="AF67" s="138"/>
    </row>
    <row r="68" spans="1:32" ht="38.25">
      <c r="A68" s="217"/>
      <c r="B68" s="220">
        <f>'Identif y Analisis'!C70</f>
        <v>66</v>
      </c>
      <c r="C68" s="64" t="str">
        <f>'Identif y Analisis'!D70</f>
        <v>Fallas en alguna etapa del proceso de contratación</v>
      </c>
      <c r="D68" s="66" t="str">
        <f>'Identif y Analisis'!O69</f>
        <v>ZONA DE RIESGO IMPORTANTE</v>
      </c>
      <c r="E68" s="22" t="str">
        <f>'Valoración '!L71</f>
        <v>MEDIA</v>
      </c>
      <c r="F68" s="22" t="str">
        <f>'Valoración '!N71</f>
        <v>MODERADO</v>
      </c>
      <c r="G68" s="22" t="str">
        <f t="shared" si="2"/>
        <v>MODERADOMEDIA</v>
      </c>
      <c r="H68" s="222" t="str">
        <f>'Valoración '!P71</f>
        <v>ZONA DE RIESGO MODERADO</v>
      </c>
      <c r="AE68" s="138"/>
      <c r="AF68" s="138"/>
    </row>
    <row r="69" spans="1:32" ht="89.25">
      <c r="A69" s="217"/>
      <c r="B69" s="220">
        <f>'Identif y Analisis'!C71</f>
        <v>67</v>
      </c>
      <c r="C69" s="64" t="str">
        <f>'Identif y Analisis'!D71</f>
        <v>Presentación de informes de interventoría no ajustados a la realidad en la ejecución del contrato</v>
      </c>
      <c r="D69" s="66" t="str">
        <f>'Identif y Analisis'!O70</f>
        <v>ZONA DE RIESGO IMPORTANTE</v>
      </c>
      <c r="E69" s="22" t="str">
        <f>'Valoración '!L72</f>
        <v>MEDIA</v>
      </c>
      <c r="F69" s="22" t="str">
        <f>'Valoración '!N72</f>
        <v>CATASTROFICO</v>
      </c>
      <c r="G69" s="22" t="str">
        <f t="shared" si="2"/>
        <v>CATASTROFICOMEDIA</v>
      </c>
      <c r="H69" s="222" t="str">
        <f>'Valoración '!P72</f>
        <v>ZONA DE RIESGO MODERADO</v>
      </c>
      <c r="AE69" s="138"/>
      <c r="AF69" s="138"/>
    </row>
    <row r="70" spans="1:32" ht="13.5">
      <c r="A70" s="217"/>
      <c r="B70" s="220"/>
      <c r="C70" s="64"/>
      <c r="D70" s="216"/>
      <c r="E70" s="22"/>
      <c r="F70" s="22"/>
      <c r="G70" s="22"/>
      <c r="H70" s="221"/>
      <c r="AE70" s="138"/>
      <c r="AF70" s="138"/>
    </row>
    <row r="71" spans="1:32" ht="13.5">
      <c r="A71" s="217"/>
      <c r="B71" s="220"/>
      <c r="C71" s="64"/>
      <c r="D71" s="216"/>
      <c r="E71" s="22"/>
      <c r="F71" s="22"/>
      <c r="G71" s="22"/>
      <c r="H71" s="221"/>
      <c r="AE71" s="138"/>
      <c r="AF71" s="138"/>
    </row>
    <row r="72" spans="1:32" ht="13.5">
      <c r="A72" s="217"/>
      <c r="B72" s="220"/>
      <c r="C72" s="64"/>
      <c r="D72" s="216"/>
      <c r="E72" s="22"/>
      <c r="F72" s="22"/>
      <c r="G72" s="22"/>
      <c r="H72" s="221"/>
      <c r="AE72" s="138"/>
      <c r="AF72" s="138"/>
    </row>
    <row r="73" spans="1:32" ht="13.5">
      <c r="A73" s="217"/>
      <c r="B73" s="220"/>
      <c r="C73" s="64"/>
      <c r="D73" s="216"/>
      <c r="E73" s="22"/>
      <c r="F73" s="22"/>
      <c r="G73" s="22"/>
      <c r="H73" s="221"/>
      <c r="AE73" s="138"/>
      <c r="AF73" s="138"/>
    </row>
    <row r="74" spans="1:32" ht="14.25" thickBot="1">
      <c r="A74" s="217"/>
      <c r="B74" s="224"/>
      <c r="C74" s="225"/>
      <c r="D74" s="226" t="str">
        <f>'Identif y Analisis'!O76</f>
        <v>·</v>
      </c>
      <c r="E74" s="31">
        <f>'Valoración '!L78</f>
      </c>
      <c r="F74" s="31">
        <f>'Valoración '!N78</f>
      </c>
      <c r="G74" s="31">
        <f>CONCATENATE(F74,E74)</f>
      </c>
      <c r="H74" s="227"/>
      <c r="AE74" s="138"/>
      <c r="AF74" s="138"/>
    </row>
    <row r="75" s="140" customFormat="1" ht="13.5"/>
    <row r="76" s="140" customFormat="1" ht="13.5"/>
    <row r="77" s="140" customFormat="1" ht="13.5"/>
    <row r="78" s="140" customFormat="1" ht="13.5"/>
    <row r="79" s="140" customFormat="1" ht="13.5"/>
    <row r="80" s="140" customFormat="1" ht="13.5"/>
    <row r="81" s="140" customFormat="1" ht="13.5"/>
    <row r="82" s="140" customFormat="1" ht="13.5"/>
    <row r="83" s="140" customFormat="1" ht="13.5"/>
    <row r="84" s="140" customFormat="1" ht="13.5"/>
    <row r="85" s="140" customFormat="1" ht="13.5"/>
    <row r="86" s="140" customFormat="1" ht="13.5"/>
    <row r="87" s="140" customFormat="1" ht="13.5"/>
    <row r="88" s="140" customFormat="1" ht="13.5"/>
    <row r="89" s="140" customFormat="1" ht="13.5"/>
    <row r="90" s="140" customFormat="1" ht="13.5"/>
    <row r="91" s="140" customFormat="1" ht="13.5"/>
    <row r="92" s="140" customFormat="1" ht="13.5"/>
    <row r="93" s="140" customFormat="1" ht="13.5"/>
    <row r="94" s="140" customFormat="1" ht="13.5"/>
    <row r="95" s="140" customFormat="1" ht="13.5"/>
    <row r="96" s="140" customFormat="1" ht="13.5"/>
    <row r="97" s="140" customFormat="1" ht="13.5"/>
    <row r="98" s="140" customFormat="1" ht="13.5"/>
    <row r="99" s="140" customFormat="1" ht="13.5"/>
    <row r="100" s="140" customFormat="1" ht="13.5"/>
    <row r="101" s="140" customFormat="1" ht="13.5"/>
    <row r="102" s="140" customFormat="1" ht="13.5"/>
    <row r="103" s="140" customFormat="1" ht="13.5"/>
    <row r="104" s="140" customFormat="1" ht="13.5"/>
    <row r="105" s="140" customFormat="1" ht="13.5"/>
    <row r="106" s="140" customFormat="1" ht="13.5"/>
    <row r="107" s="140" customFormat="1" ht="13.5"/>
    <row r="108" s="140" customFormat="1" ht="13.5"/>
    <row r="109" s="140" customFormat="1" ht="13.5"/>
    <row r="110" s="140" customFormat="1" ht="13.5"/>
    <row r="111" s="140" customFormat="1" ht="13.5"/>
    <row r="112" s="140" customFormat="1" ht="13.5"/>
    <row r="113" s="140" customFormat="1" ht="13.5"/>
    <row r="114" s="140" customFormat="1" ht="13.5"/>
    <row r="115" s="140" customFormat="1" ht="13.5"/>
    <row r="116" s="140" customFormat="1" ht="13.5"/>
    <row r="117" s="140" customFormat="1" ht="13.5"/>
    <row r="118" s="140" customFormat="1" ht="13.5"/>
    <row r="119" s="140" customFormat="1" ht="13.5"/>
    <row r="120" s="140" customFormat="1" ht="13.5"/>
    <row r="121" s="140" customFormat="1" ht="13.5"/>
    <row r="122" s="140" customFormat="1" ht="13.5"/>
    <row r="123" s="140" customFormat="1" ht="13.5"/>
    <row r="124" s="140" customFormat="1" ht="13.5"/>
    <row r="125" s="140" customFormat="1" ht="13.5"/>
    <row r="126" s="140" customFormat="1" ht="13.5"/>
    <row r="127" s="140" customFormat="1" ht="13.5"/>
    <row r="128" s="140" customFormat="1" ht="13.5"/>
    <row r="129" s="140" customFormat="1" ht="13.5"/>
    <row r="130" s="140" customFormat="1" ht="13.5"/>
    <row r="131" s="140" customFormat="1" ht="13.5"/>
    <row r="132" s="140" customFormat="1" ht="13.5"/>
    <row r="133" s="140" customFormat="1" ht="13.5"/>
    <row r="134" s="140" customFormat="1" ht="13.5"/>
    <row r="135" s="140" customFormat="1" ht="13.5"/>
    <row r="136" s="140" customFormat="1" ht="13.5"/>
    <row r="137" s="140" customFormat="1" ht="13.5"/>
    <row r="138" s="140" customFormat="1" ht="13.5"/>
    <row r="139" s="140" customFormat="1" ht="13.5"/>
    <row r="140" s="140" customFormat="1" ht="13.5"/>
    <row r="141" s="140" customFormat="1" ht="13.5"/>
    <row r="142" s="140" customFormat="1" ht="13.5"/>
    <row r="143" s="140" customFormat="1" ht="13.5"/>
    <row r="144" s="140" customFormat="1" ht="13.5"/>
    <row r="145" s="140" customFormat="1" ht="13.5"/>
    <row r="146" s="140" customFormat="1" ht="13.5"/>
    <row r="147" s="140" customFormat="1" ht="13.5"/>
    <row r="148" s="140" customFormat="1" ht="13.5"/>
    <row r="149" s="140" customFormat="1" ht="13.5"/>
    <row r="150" s="140" customFormat="1" ht="13.5"/>
    <row r="151" s="140" customFormat="1" ht="13.5"/>
    <row r="152" s="140" customFormat="1" ht="13.5"/>
    <row r="153" s="140" customFormat="1" ht="13.5"/>
    <row r="154" s="140" customFormat="1" ht="13.5"/>
    <row r="155" s="140" customFormat="1" ht="13.5"/>
    <row r="156" s="140" customFormat="1" ht="13.5"/>
    <row r="157" s="140" customFormat="1" ht="13.5"/>
    <row r="158" s="140" customFormat="1" ht="13.5"/>
    <row r="159" s="140" customFormat="1" ht="13.5"/>
    <row r="160" s="140" customFormat="1" ht="13.5"/>
    <row r="161" s="140" customFormat="1" ht="13.5"/>
    <row r="162" s="140" customFormat="1" ht="13.5"/>
    <row r="163" s="140" customFormat="1" ht="13.5"/>
    <row r="164" s="140" customFormat="1" ht="13.5"/>
    <row r="165" s="140" customFormat="1" ht="13.5"/>
    <row r="166" s="140" customFormat="1" ht="13.5"/>
    <row r="167" s="140" customFormat="1" ht="13.5"/>
    <row r="168" s="140" customFormat="1" ht="13.5"/>
    <row r="169" s="140" customFormat="1" ht="13.5"/>
    <row r="170" s="140" customFormat="1" ht="13.5"/>
    <row r="171" s="140" customFormat="1" ht="13.5"/>
    <row r="172" s="140" customFormat="1" ht="13.5"/>
    <row r="173" s="140" customFormat="1" ht="13.5"/>
    <row r="174" s="140" customFormat="1" ht="13.5"/>
    <row r="175" s="140" customFormat="1" ht="13.5"/>
    <row r="176" s="140" customFormat="1" ht="13.5"/>
    <row r="177" s="140" customFormat="1" ht="13.5"/>
    <row r="178" s="140" customFormat="1" ht="13.5"/>
    <row r="179" s="140" customFormat="1" ht="13.5"/>
    <row r="180" s="140" customFormat="1" ht="13.5"/>
    <row r="181" s="140" customFormat="1" ht="13.5"/>
    <row r="182" s="140" customFormat="1" ht="13.5"/>
    <row r="183" s="140" customFormat="1" ht="13.5"/>
    <row r="184" s="140" customFormat="1" ht="13.5"/>
    <row r="185" s="140" customFormat="1" ht="13.5"/>
    <row r="186" s="140" customFormat="1" ht="13.5"/>
    <row r="187" s="140" customFormat="1" ht="13.5"/>
    <row r="188" s="140" customFormat="1" ht="13.5"/>
    <row r="189" s="140" customFormat="1" ht="13.5"/>
    <row r="190" s="140" customFormat="1" ht="13.5"/>
    <row r="191" s="140" customFormat="1" ht="13.5"/>
    <row r="192" s="140" customFormat="1" ht="13.5"/>
    <row r="193" s="140" customFormat="1" ht="13.5"/>
    <row r="194" s="140" customFormat="1" ht="13.5"/>
    <row r="195" s="140" customFormat="1" ht="13.5"/>
    <row r="196" s="140" customFormat="1" ht="13.5"/>
    <row r="197" s="140" customFormat="1" ht="13.5"/>
    <row r="198" s="140" customFormat="1" ht="13.5"/>
    <row r="199" s="140" customFormat="1" ht="13.5"/>
    <row r="200" s="140" customFormat="1" ht="13.5"/>
    <row r="201" s="140" customFormat="1" ht="13.5"/>
    <row r="202" s="140" customFormat="1" ht="13.5"/>
    <row r="203" s="140" customFormat="1" ht="13.5"/>
    <row r="204" s="140" customFormat="1" ht="13.5"/>
    <row r="205" s="140" customFormat="1" ht="13.5"/>
    <row r="206" s="140" customFormat="1" ht="13.5"/>
    <row r="207" s="140" customFormat="1" ht="13.5"/>
    <row r="208" s="140" customFormat="1" ht="13.5"/>
    <row r="209" s="140" customFormat="1" ht="13.5"/>
    <row r="210" s="140" customFormat="1" ht="13.5"/>
    <row r="211" s="140" customFormat="1" ht="13.5"/>
    <row r="212" s="140" customFormat="1" ht="13.5"/>
    <row r="213" s="140" customFormat="1" ht="13.5"/>
    <row r="214" s="140" customFormat="1" ht="13.5"/>
    <row r="215" s="140" customFormat="1" ht="13.5"/>
    <row r="216" s="140" customFormat="1" ht="13.5"/>
    <row r="217" s="140" customFormat="1" ht="13.5"/>
    <row r="218" s="140" customFormat="1" ht="13.5"/>
    <row r="219" s="140" customFormat="1" ht="13.5"/>
    <row r="220" ht="13.5">
      <c r="A220" s="140"/>
    </row>
    <row r="221" ht="13.5">
      <c r="A221" s="140"/>
    </row>
    <row r="222" ht="13.5">
      <c r="A222" s="140"/>
    </row>
    <row r="223" ht="13.5">
      <c r="A223" s="140"/>
    </row>
    <row r="224" ht="13.5">
      <c r="A224" s="140"/>
    </row>
    <row r="225" ht="13.5">
      <c r="A225" s="140"/>
    </row>
    <row r="226" ht="13.5">
      <c r="A226" s="140"/>
    </row>
    <row r="227" ht="13.5">
      <c r="A227" s="140"/>
    </row>
    <row r="228" ht="13.5">
      <c r="A228" s="140"/>
    </row>
    <row r="229" ht="13.5">
      <c r="A229" s="140"/>
    </row>
    <row r="230" ht="13.5">
      <c r="A230" s="140"/>
    </row>
    <row r="231" ht="13.5">
      <c r="A231" s="140"/>
    </row>
    <row r="232" ht="13.5">
      <c r="A232" s="140"/>
    </row>
    <row r="233" ht="13.5">
      <c r="A233" s="140"/>
    </row>
    <row r="234" ht="13.5">
      <c r="A234" s="140"/>
    </row>
    <row r="235" ht="13.5">
      <c r="A235" s="140"/>
    </row>
    <row r="236" ht="13.5">
      <c r="A236" s="140"/>
    </row>
    <row r="237" ht="13.5">
      <c r="A237" s="140"/>
    </row>
    <row r="238" ht="13.5">
      <c r="A238" s="140"/>
    </row>
    <row r="239" ht="13.5">
      <c r="A239" s="140"/>
    </row>
    <row r="240" ht="13.5">
      <c r="A240" s="140"/>
    </row>
    <row r="241" ht="13.5">
      <c r="A241" s="140"/>
    </row>
    <row r="242" ht="13.5">
      <c r="A242" s="140"/>
    </row>
    <row r="243" ht="13.5">
      <c r="A243" s="140"/>
    </row>
    <row r="244" ht="13.5">
      <c r="A244" s="140"/>
    </row>
    <row r="245" ht="13.5">
      <c r="A245" s="140"/>
    </row>
    <row r="246" ht="13.5">
      <c r="A246" s="140"/>
    </row>
    <row r="247" ht="13.5">
      <c r="A247" s="140"/>
    </row>
    <row r="248" ht="13.5">
      <c r="A248" s="140"/>
    </row>
    <row r="249" ht="13.5">
      <c r="A249" s="140"/>
    </row>
    <row r="250" ht="13.5">
      <c r="A250" s="140"/>
    </row>
    <row r="251" ht="13.5">
      <c r="A251" s="140"/>
    </row>
    <row r="252" ht="13.5">
      <c r="A252" s="140"/>
    </row>
    <row r="253" ht="13.5">
      <c r="A253" s="140"/>
    </row>
    <row r="254" ht="13.5">
      <c r="A254" s="140"/>
    </row>
    <row r="255" ht="13.5">
      <c r="A255" s="140"/>
    </row>
    <row r="256" ht="13.5">
      <c r="A256" s="140"/>
    </row>
    <row r="257" ht="13.5">
      <c r="A257" s="140"/>
    </row>
    <row r="258" ht="13.5">
      <c r="A258" s="140"/>
    </row>
    <row r="259" ht="13.5">
      <c r="A259" s="140"/>
    </row>
    <row r="260" ht="13.5">
      <c r="A260" s="140"/>
    </row>
    <row r="261" ht="13.5">
      <c r="A261" s="140"/>
    </row>
    <row r="262" ht="13.5">
      <c r="A262" s="140"/>
    </row>
    <row r="263" ht="13.5">
      <c r="A263" s="140"/>
    </row>
  </sheetData>
  <sheetProtection password="F234" sheet="1" objects="1" scenarios="1"/>
  <mergeCells count="4">
    <mergeCell ref="B1:H1"/>
    <mergeCell ref="B2:B3"/>
    <mergeCell ref="C2:C3"/>
    <mergeCell ref="E2:H2"/>
  </mergeCells>
  <conditionalFormatting sqref="D4:D74 H4:H74">
    <cfRule type="cellIs" priority="1" dxfId="10" operator="equal" stopIfTrue="1">
      <formula>"ZONA DE RIESGO IMPORTANTE"</formula>
    </cfRule>
    <cfRule type="cellIs" priority="2" dxfId="16" operator="equal" stopIfTrue="1">
      <formula>"ZONA DE RIESGO MODERADO"</formula>
    </cfRule>
    <cfRule type="cellIs" priority="3" dxfId="15" operator="equal" stopIfTrue="1">
      <formula>"ZONA DE RIESGO TOLERABLE"</formula>
    </cfRule>
  </conditionalFormatting>
  <conditionalFormatting sqref="F4:F74">
    <cfRule type="cellIs" priority="4" dxfId="11" operator="equal" stopIfTrue="1">
      <formula>"CATASTROFICO"</formula>
    </cfRule>
    <cfRule type="cellIs" priority="5" dxfId="10" operator="equal" stopIfTrue="1">
      <formula>"MODERADO"</formula>
    </cfRule>
    <cfRule type="cellIs" priority="6" dxfId="9" operator="equal" stopIfTrue="1">
      <formula>"LEVE"</formula>
    </cfRule>
  </conditionalFormatting>
  <conditionalFormatting sqref="E4:E74">
    <cfRule type="cellIs" priority="7" dxfId="11" operator="equal" stopIfTrue="1">
      <formula>"ALTA"</formula>
    </cfRule>
    <cfRule type="cellIs" priority="8" dxfId="10" operator="equal" stopIfTrue="1">
      <formula>"MEDIA"</formula>
    </cfRule>
    <cfRule type="cellIs" priority="9" dxfId="9" operator="equal" stopIfTrue="1">
      <formula>"BAJA"</formula>
    </cfRule>
  </conditionalFormatting>
  <printOptions/>
  <pageMargins left="0.7480314960629921" right="0.7480314960629921" top="0.984251968503937" bottom="0.984251968503937" header="0" footer="0"/>
  <pageSetup horizontalDpi="300" verticalDpi="300" orientation="landscape" scale="90" r:id="rId2"/>
  <headerFooter alignWithMargins="0">
    <oddFooter>&amp;R&amp;P de &amp;N</oddFooter>
  </headerFooter>
  <drawing r:id="rId1"/>
</worksheet>
</file>

<file path=xl/worksheets/sheet8.xml><?xml version="1.0" encoding="utf-8"?>
<worksheet xmlns="http://schemas.openxmlformats.org/spreadsheetml/2006/main" xmlns:r="http://schemas.openxmlformats.org/officeDocument/2006/relationships">
  <dimension ref="A1:L131"/>
  <sheetViews>
    <sheetView zoomScale="130" zoomScaleNormal="130" zoomScalePageLayoutView="0" workbookViewId="0" topLeftCell="A1">
      <selection activeCell="C14" sqref="C14"/>
    </sheetView>
  </sheetViews>
  <sheetFormatPr defaultColWidth="11.421875" defaultRowHeight="13.5"/>
  <cols>
    <col min="1" max="1" width="26.140625" style="62" customWidth="1"/>
    <col min="2" max="2" width="34.421875" style="61" customWidth="1"/>
    <col min="3" max="3" width="16.8515625" style="62" customWidth="1"/>
    <col min="4" max="4" width="17.28125" style="62" customWidth="1"/>
    <col min="5" max="5" width="23.00390625" style="62" customWidth="1"/>
    <col min="6" max="6" width="26.8515625" style="63" customWidth="1"/>
    <col min="7" max="7" width="21.421875" style="63" customWidth="1"/>
    <col min="8" max="8" width="19.8515625" style="63" customWidth="1"/>
    <col min="9" max="9" width="17.421875" style="62" customWidth="1"/>
    <col min="10" max="10" width="17.7109375" style="62" customWidth="1"/>
    <col min="11" max="11" width="15.7109375" style="62" customWidth="1"/>
    <col min="12" max="12" width="14.8515625" style="62" customWidth="1"/>
    <col min="13" max="16384" width="11.421875" style="62" customWidth="1"/>
  </cols>
  <sheetData>
    <row r="1" spans="1:12" s="54" customFormat="1" ht="14.25" customHeight="1">
      <c r="A1" s="397" t="s">
        <v>43</v>
      </c>
      <c r="B1" s="398"/>
      <c r="C1" s="398"/>
      <c r="D1" s="398"/>
      <c r="E1" s="398"/>
      <c r="F1" s="398"/>
      <c r="G1" s="398"/>
      <c r="H1" s="398"/>
      <c r="I1" s="398"/>
      <c r="J1" s="398"/>
      <c r="K1" s="398"/>
      <c r="L1" s="399"/>
    </row>
    <row r="2" spans="1:12" s="55" customFormat="1" ht="11.25">
      <c r="A2" s="400"/>
      <c r="B2" s="401"/>
      <c r="C2" s="401"/>
      <c r="D2" s="401"/>
      <c r="E2" s="401"/>
      <c r="F2" s="401"/>
      <c r="G2" s="401"/>
      <c r="H2" s="401"/>
      <c r="I2" s="401"/>
      <c r="J2" s="401"/>
      <c r="K2" s="401"/>
      <c r="L2" s="402"/>
    </row>
    <row r="3" spans="1:12" s="55" customFormat="1" ht="12" thickBot="1">
      <c r="A3" s="403"/>
      <c r="B3" s="404"/>
      <c r="C3" s="404"/>
      <c r="D3" s="404"/>
      <c r="E3" s="404"/>
      <c r="F3" s="404"/>
      <c r="G3" s="404"/>
      <c r="H3" s="404"/>
      <c r="I3" s="404"/>
      <c r="J3" s="404"/>
      <c r="K3" s="404"/>
      <c r="L3" s="405"/>
    </row>
    <row r="4" spans="1:12" s="55" customFormat="1" ht="11.25">
      <c r="A4" s="406"/>
      <c r="B4" s="407"/>
      <c r="C4" s="407"/>
      <c r="D4" s="407"/>
      <c r="E4" s="407"/>
      <c r="F4" s="407"/>
      <c r="G4" s="407"/>
      <c r="H4" s="407"/>
      <c r="I4" s="407"/>
      <c r="J4" s="407"/>
      <c r="K4" s="407"/>
      <c r="L4" s="408"/>
    </row>
    <row r="5" spans="1:12" s="60" customFormat="1" ht="12" thickBot="1">
      <c r="A5" s="56" t="s">
        <v>44</v>
      </c>
      <c r="B5" s="57" t="s">
        <v>37</v>
      </c>
      <c r="C5" s="58" t="s">
        <v>45</v>
      </c>
      <c r="D5" s="58" t="s">
        <v>46</v>
      </c>
      <c r="E5" s="58" t="s">
        <v>47</v>
      </c>
      <c r="F5" s="58" t="s">
        <v>48</v>
      </c>
      <c r="G5" s="58" t="s">
        <v>49</v>
      </c>
      <c r="H5" s="58" t="s">
        <v>50</v>
      </c>
      <c r="I5" s="58" t="s">
        <v>51</v>
      </c>
      <c r="J5" s="58" t="s">
        <v>52</v>
      </c>
      <c r="K5" s="58" t="s">
        <v>53</v>
      </c>
      <c r="L5" s="59" t="s">
        <v>54</v>
      </c>
    </row>
    <row r="6" spans="1:12" s="61" customFormat="1" ht="15" customHeight="1">
      <c r="A6" s="36"/>
      <c r="B6" s="37"/>
      <c r="C6" s="38"/>
      <c r="D6" s="38"/>
      <c r="E6" s="37"/>
      <c r="F6" s="39"/>
      <c r="G6" s="39"/>
      <c r="H6" s="39"/>
      <c r="I6" s="39"/>
      <c r="J6" s="39"/>
      <c r="K6" s="39"/>
      <c r="L6" s="40"/>
    </row>
    <row r="7" spans="1:12" s="61" customFormat="1" ht="15" customHeight="1">
      <c r="A7" s="41"/>
      <c r="B7" s="13"/>
      <c r="C7" s="10"/>
      <c r="D7" s="10"/>
      <c r="E7" s="13"/>
      <c r="F7" s="9"/>
      <c r="G7" s="9"/>
      <c r="H7" s="9"/>
      <c r="I7" s="9"/>
      <c r="J7" s="9"/>
      <c r="K7" s="9"/>
      <c r="L7" s="42"/>
    </row>
    <row r="8" spans="1:12" s="61" customFormat="1" ht="15" customHeight="1">
      <c r="A8" s="41"/>
      <c r="B8" s="13"/>
      <c r="C8" s="10"/>
      <c r="D8" s="10"/>
      <c r="E8" s="13"/>
      <c r="F8" s="9"/>
      <c r="G8" s="9"/>
      <c r="H8" s="9"/>
      <c r="I8" s="9"/>
      <c r="J8" s="9"/>
      <c r="K8" s="9"/>
      <c r="L8" s="42"/>
    </row>
    <row r="9" spans="1:12" s="61" customFormat="1" ht="15" customHeight="1">
      <c r="A9" s="41"/>
      <c r="B9" s="13"/>
      <c r="C9" s="10"/>
      <c r="D9" s="10"/>
      <c r="E9" s="13"/>
      <c r="F9" s="12"/>
      <c r="G9" s="12"/>
      <c r="H9" s="12"/>
      <c r="I9" s="14"/>
      <c r="J9" s="9"/>
      <c r="K9" s="9"/>
      <c r="L9" s="42"/>
    </row>
    <row r="10" spans="1:12" s="61" customFormat="1" ht="15" customHeight="1">
      <c r="A10" s="41"/>
      <c r="B10" s="13"/>
      <c r="C10" s="10"/>
      <c r="D10" s="10"/>
      <c r="E10" s="13"/>
      <c r="F10" s="12"/>
      <c r="G10" s="12"/>
      <c r="H10" s="12"/>
      <c r="I10" s="14"/>
      <c r="J10" s="9"/>
      <c r="K10" s="9"/>
      <c r="L10" s="42"/>
    </row>
    <row r="11" spans="1:12" s="61" customFormat="1" ht="15" customHeight="1">
      <c r="A11" s="43"/>
      <c r="B11" s="10"/>
      <c r="C11" s="10"/>
      <c r="D11" s="10"/>
      <c r="E11" s="10"/>
      <c r="F11" s="12"/>
      <c r="G11" s="12"/>
      <c r="H11" s="12"/>
      <c r="I11" s="11"/>
      <c r="J11" s="12"/>
      <c r="K11" s="12"/>
      <c r="L11" s="45"/>
    </row>
    <row r="12" spans="1:12" s="61" customFormat="1" ht="15" customHeight="1">
      <c r="A12" s="43"/>
      <c r="B12" s="10"/>
      <c r="C12" s="10"/>
      <c r="D12" s="10"/>
      <c r="E12" s="10"/>
      <c r="F12" s="12"/>
      <c r="G12" s="12"/>
      <c r="H12" s="12"/>
      <c r="I12" s="11"/>
      <c r="J12" s="12"/>
      <c r="K12" s="12"/>
      <c r="L12" s="45"/>
    </row>
    <row r="13" spans="1:12" s="61" customFormat="1" ht="15" customHeight="1">
      <c r="A13" s="43"/>
      <c r="B13" s="10"/>
      <c r="C13" s="10"/>
      <c r="D13" s="10"/>
      <c r="E13" s="10"/>
      <c r="F13" s="12"/>
      <c r="G13" s="12"/>
      <c r="H13" s="12"/>
      <c r="I13" s="11"/>
      <c r="J13" s="12"/>
      <c r="K13" s="12"/>
      <c r="L13" s="45"/>
    </row>
    <row r="14" spans="1:12" s="61" customFormat="1" ht="15" customHeight="1">
      <c r="A14" s="43"/>
      <c r="B14" s="10"/>
      <c r="C14" s="10"/>
      <c r="D14" s="10"/>
      <c r="E14" s="10"/>
      <c r="F14" s="12"/>
      <c r="G14" s="12"/>
      <c r="H14" s="12"/>
      <c r="I14" s="11"/>
      <c r="J14" s="12"/>
      <c r="K14" s="12"/>
      <c r="L14" s="45"/>
    </row>
    <row r="15" spans="1:12" s="61" customFormat="1" ht="15" customHeight="1">
      <c r="A15" s="43"/>
      <c r="B15" s="10"/>
      <c r="C15" s="10"/>
      <c r="D15" s="10"/>
      <c r="E15" s="10"/>
      <c r="F15" s="12"/>
      <c r="G15" s="12"/>
      <c r="H15" s="12"/>
      <c r="I15" s="11"/>
      <c r="J15" s="12"/>
      <c r="K15" s="12"/>
      <c r="L15" s="45"/>
    </row>
    <row r="16" spans="1:12" s="61" customFormat="1" ht="15" customHeight="1">
      <c r="A16" s="43"/>
      <c r="B16" s="10"/>
      <c r="C16" s="10"/>
      <c r="D16" s="10"/>
      <c r="E16" s="10"/>
      <c r="F16" s="12"/>
      <c r="G16" s="12"/>
      <c r="H16" s="12"/>
      <c r="I16" s="11"/>
      <c r="J16" s="12"/>
      <c r="K16" s="12"/>
      <c r="L16" s="45"/>
    </row>
    <row r="17" spans="1:12" s="61" customFormat="1" ht="15" customHeight="1">
      <c r="A17" s="43"/>
      <c r="B17" s="10"/>
      <c r="C17" s="10"/>
      <c r="D17" s="10"/>
      <c r="E17" s="10"/>
      <c r="F17" s="9"/>
      <c r="G17" s="10"/>
      <c r="H17" s="12"/>
      <c r="I17" s="11"/>
      <c r="J17" s="14"/>
      <c r="K17" s="14"/>
      <c r="L17" s="44"/>
    </row>
    <row r="18" spans="1:12" s="61" customFormat="1" ht="15" customHeight="1">
      <c r="A18" s="43"/>
      <c r="B18" s="10"/>
      <c r="C18" s="10"/>
      <c r="D18" s="10"/>
      <c r="E18" s="10"/>
      <c r="F18" s="9"/>
      <c r="G18" s="10"/>
      <c r="H18" s="12"/>
      <c r="I18" s="11"/>
      <c r="J18" s="14"/>
      <c r="K18" s="14"/>
      <c r="L18" s="44"/>
    </row>
    <row r="19" spans="1:12" s="61" customFormat="1" ht="15" customHeight="1">
      <c r="A19" s="43"/>
      <c r="B19" s="10"/>
      <c r="C19" s="10"/>
      <c r="D19" s="10"/>
      <c r="E19" s="10"/>
      <c r="F19" s="9"/>
      <c r="G19" s="10"/>
      <c r="H19" s="12"/>
      <c r="I19" s="11"/>
      <c r="J19" s="14"/>
      <c r="K19" s="14"/>
      <c r="L19" s="44"/>
    </row>
    <row r="20" spans="1:12" s="61" customFormat="1" ht="15" customHeight="1">
      <c r="A20" s="43"/>
      <c r="B20" s="10"/>
      <c r="C20" s="10"/>
      <c r="D20" s="10"/>
      <c r="E20" s="10"/>
      <c r="F20" s="9"/>
      <c r="G20" s="10"/>
      <c r="H20" s="12"/>
      <c r="I20" s="11"/>
      <c r="J20" s="35"/>
      <c r="K20" s="35"/>
      <c r="L20" s="46"/>
    </row>
    <row r="21" spans="1:12" s="61" customFormat="1" ht="15" customHeight="1" thickBot="1">
      <c r="A21" s="47"/>
      <c r="B21" s="48"/>
      <c r="C21" s="48"/>
      <c r="D21" s="48"/>
      <c r="E21" s="48"/>
      <c r="F21" s="49"/>
      <c r="G21" s="48"/>
      <c r="H21" s="50"/>
      <c r="I21" s="51"/>
      <c r="J21" s="52"/>
      <c r="K21" s="52"/>
      <c r="L21" s="53"/>
    </row>
    <row r="22" spans="6:8" s="61" customFormat="1" ht="15" customHeight="1">
      <c r="F22" s="15"/>
      <c r="G22" s="15"/>
      <c r="H22" s="15"/>
    </row>
    <row r="23" spans="6:8" s="61" customFormat="1" ht="15" customHeight="1">
      <c r="F23" s="15"/>
      <c r="G23" s="15"/>
      <c r="H23" s="15"/>
    </row>
    <row r="24" spans="6:8" s="61" customFormat="1" ht="15" customHeight="1">
      <c r="F24" s="15"/>
      <c r="G24" s="15"/>
      <c r="H24" s="15"/>
    </row>
    <row r="25" spans="6:8" s="61" customFormat="1" ht="15" customHeight="1">
      <c r="F25" s="15"/>
      <c r="G25" s="15"/>
      <c r="H25" s="15"/>
    </row>
    <row r="26" spans="6:8" s="61" customFormat="1" ht="15" customHeight="1">
      <c r="F26" s="15"/>
      <c r="G26" s="15"/>
      <c r="H26" s="15"/>
    </row>
    <row r="27" spans="6:8" s="61" customFormat="1" ht="15" customHeight="1">
      <c r="F27" s="15"/>
      <c r="G27" s="15"/>
      <c r="H27" s="15"/>
    </row>
    <row r="28" spans="6:8" s="61" customFormat="1" ht="15" customHeight="1">
      <c r="F28" s="15"/>
      <c r="G28" s="15"/>
      <c r="H28" s="15"/>
    </row>
    <row r="29" spans="6:8" s="61" customFormat="1" ht="15" customHeight="1">
      <c r="F29" s="15"/>
      <c r="G29" s="15"/>
      <c r="H29" s="15"/>
    </row>
    <row r="30" spans="6:8" s="61" customFormat="1" ht="15" customHeight="1">
      <c r="F30" s="15"/>
      <c r="G30" s="15"/>
      <c r="H30" s="15"/>
    </row>
    <row r="31" spans="6:8" s="61" customFormat="1" ht="15" customHeight="1">
      <c r="F31" s="15"/>
      <c r="G31" s="15"/>
      <c r="H31" s="15"/>
    </row>
    <row r="32" spans="6:8" s="61" customFormat="1" ht="15" customHeight="1">
      <c r="F32" s="15"/>
      <c r="G32" s="15"/>
      <c r="H32" s="15"/>
    </row>
    <row r="33" spans="6:8" s="61" customFormat="1" ht="15" customHeight="1">
      <c r="F33" s="15"/>
      <c r="G33" s="15"/>
      <c r="H33" s="15"/>
    </row>
    <row r="34" spans="6:8" s="61" customFormat="1" ht="15" customHeight="1">
      <c r="F34" s="15"/>
      <c r="G34" s="15"/>
      <c r="H34" s="15"/>
    </row>
    <row r="35" spans="6:8" s="61" customFormat="1" ht="15" customHeight="1">
      <c r="F35" s="15"/>
      <c r="G35" s="15"/>
      <c r="H35" s="15"/>
    </row>
    <row r="36" spans="6:8" s="61" customFormat="1" ht="15" customHeight="1">
      <c r="F36" s="15"/>
      <c r="G36" s="15"/>
      <c r="H36" s="15"/>
    </row>
    <row r="37" spans="6:8" s="61" customFormat="1" ht="15" customHeight="1">
      <c r="F37" s="15"/>
      <c r="G37" s="15"/>
      <c r="H37" s="15"/>
    </row>
    <row r="38" spans="6:8" s="61" customFormat="1" ht="15" customHeight="1">
      <c r="F38" s="15"/>
      <c r="G38" s="15"/>
      <c r="H38" s="15"/>
    </row>
    <row r="39" spans="6:8" s="61" customFormat="1" ht="15" customHeight="1">
      <c r="F39" s="15"/>
      <c r="G39" s="15"/>
      <c r="H39" s="15"/>
    </row>
    <row r="40" spans="6:8" s="61" customFormat="1" ht="15" customHeight="1">
      <c r="F40" s="15"/>
      <c r="G40" s="15"/>
      <c r="H40" s="15"/>
    </row>
    <row r="41" spans="6:8" s="61" customFormat="1" ht="15" customHeight="1">
      <c r="F41" s="15"/>
      <c r="G41" s="15"/>
      <c r="H41" s="15"/>
    </row>
    <row r="42" spans="6:8" s="61" customFormat="1" ht="15" customHeight="1">
      <c r="F42" s="15"/>
      <c r="G42" s="15"/>
      <c r="H42" s="15"/>
    </row>
    <row r="43" spans="6:8" s="61" customFormat="1" ht="15" customHeight="1">
      <c r="F43" s="15"/>
      <c r="G43" s="15"/>
      <c r="H43" s="15"/>
    </row>
    <row r="44" spans="6:8" s="61" customFormat="1" ht="15" customHeight="1">
      <c r="F44" s="15"/>
      <c r="G44" s="15"/>
      <c r="H44" s="15"/>
    </row>
    <row r="45" spans="6:8" s="61" customFormat="1" ht="15" customHeight="1">
      <c r="F45" s="15"/>
      <c r="G45" s="15"/>
      <c r="H45" s="15"/>
    </row>
    <row r="46" spans="6:8" s="61" customFormat="1" ht="15" customHeight="1">
      <c r="F46" s="15"/>
      <c r="G46" s="15"/>
      <c r="H46" s="15"/>
    </row>
    <row r="47" spans="6:8" s="61" customFormat="1" ht="15" customHeight="1">
      <c r="F47" s="15"/>
      <c r="G47" s="15"/>
      <c r="H47" s="15"/>
    </row>
    <row r="48" spans="6:8" s="61" customFormat="1" ht="15" customHeight="1">
      <c r="F48" s="15"/>
      <c r="G48" s="15"/>
      <c r="H48" s="15"/>
    </row>
    <row r="49" spans="6:8" s="61" customFormat="1" ht="15" customHeight="1">
      <c r="F49" s="15"/>
      <c r="G49" s="15"/>
      <c r="H49" s="15"/>
    </row>
    <row r="50" spans="6:8" s="61" customFormat="1" ht="15" customHeight="1">
      <c r="F50" s="15"/>
      <c r="G50" s="15"/>
      <c r="H50" s="15"/>
    </row>
    <row r="51" spans="6:8" s="61" customFormat="1" ht="15" customHeight="1">
      <c r="F51" s="15"/>
      <c r="G51" s="15"/>
      <c r="H51" s="15"/>
    </row>
    <row r="52" spans="6:8" s="61" customFormat="1" ht="15" customHeight="1">
      <c r="F52" s="15"/>
      <c r="G52" s="15"/>
      <c r="H52" s="15"/>
    </row>
    <row r="53" spans="6:8" s="61" customFormat="1" ht="15" customHeight="1">
      <c r="F53" s="15"/>
      <c r="G53" s="15"/>
      <c r="H53" s="15"/>
    </row>
    <row r="54" spans="6:8" s="61" customFormat="1" ht="15" customHeight="1">
      <c r="F54" s="15"/>
      <c r="G54" s="15"/>
      <c r="H54" s="15"/>
    </row>
    <row r="55" spans="6:8" s="61" customFormat="1" ht="15" customHeight="1">
      <c r="F55" s="15"/>
      <c r="G55" s="15"/>
      <c r="H55" s="15"/>
    </row>
    <row r="56" spans="6:8" s="61" customFormat="1" ht="15" customHeight="1">
      <c r="F56" s="15"/>
      <c r="G56" s="15"/>
      <c r="H56" s="15"/>
    </row>
    <row r="57" spans="6:8" s="61" customFormat="1" ht="15" customHeight="1">
      <c r="F57" s="15"/>
      <c r="G57" s="15"/>
      <c r="H57" s="15"/>
    </row>
    <row r="58" spans="6:8" s="61" customFormat="1" ht="15" customHeight="1">
      <c r="F58" s="15"/>
      <c r="G58" s="15"/>
      <c r="H58" s="15"/>
    </row>
    <row r="59" spans="6:8" s="61" customFormat="1" ht="15" customHeight="1">
      <c r="F59" s="15"/>
      <c r="G59" s="15"/>
      <c r="H59" s="15"/>
    </row>
    <row r="60" spans="6:8" s="61" customFormat="1" ht="15" customHeight="1">
      <c r="F60" s="15"/>
      <c r="G60" s="15"/>
      <c r="H60" s="15"/>
    </row>
    <row r="61" spans="6:8" s="61" customFormat="1" ht="15" customHeight="1">
      <c r="F61" s="15"/>
      <c r="G61" s="15"/>
      <c r="H61" s="15"/>
    </row>
    <row r="62" spans="6:8" s="61" customFormat="1" ht="15" customHeight="1">
      <c r="F62" s="15"/>
      <c r="G62" s="15"/>
      <c r="H62" s="15"/>
    </row>
    <row r="63" spans="6:8" s="61" customFormat="1" ht="15" customHeight="1">
      <c r="F63" s="15"/>
      <c r="G63" s="15"/>
      <c r="H63" s="15"/>
    </row>
    <row r="64" spans="6:8" s="61" customFormat="1" ht="15" customHeight="1">
      <c r="F64" s="15"/>
      <c r="G64" s="15"/>
      <c r="H64" s="15"/>
    </row>
    <row r="65" spans="6:8" s="61" customFormat="1" ht="15" customHeight="1">
      <c r="F65" s="15"/>
      <c r="G65" s="15"/>
      <c r="H65" s="15"/>
    </row>
    <row r="66" spans="6:8" s="61" customFormat="1" ht="15" customHeight="1">
      <c r="F66" s="15"/>
      <c r="G66" s="15"/>
      <c r="H66" s="15"/>
    </row>
    <row r="67" spans="6:8" s="61" customFormat="1" ht="15" customHeight="1">
      <c r="F67" s="15"/>
      <c r="G67" s="15"/>
      <c r="H67" s="15"/>
    </row>
    <row r="68" spans="6:8" s="61" customFormat="1" ht="15" customHeight="1">
      <c r="F68" s="15"/>
      <c r="G68" s="15"/>
      <c r="H68" s="15"/>
    </row>
    <row r="69" spans="6:8" s="61" customFormat="1" ht="15" customHeight="1">
      <c r="F69" s="15"/>
      <c r="G69" s="15"/>
      <c r="H69" s="15"/>
    </row>
    <row r="70" spans="6:8" s="61" customFormat="1" ht="15" customHeight="1">
      <c r="F70" s="15"/>
      <c r="G70" s="15"/>
      <c r="H70" s="15"/>
    </row>
    <row r="71" spans="6:8" s="61" customFormat="1" ht="15" customHeight="1">
      <c r="F71" s="15"/>
      <c r="G71" s="15"/>
      <c r="H71" s="15"/>
    </row>
    <row r="72" spans="6:8" s="61" customFormat="1" ht="15" customHeight="1">
      <c r="F72" s="15"/>
      <c r="G72" s="15"/>
      <c r="H72" s="15"/>
    </row>
    <row r="73" spans="6:8" s="61" customFormat="1" ht="15" customHeight="1">
      <c r="F73" s="15"/>
      <c r="G73" s="15"/>
      <c r="H73" s="15"/>
    </row>
    <row r="74" spans="6:8" s="61" customFormat="1" ht="15" customHeight="1">
      <c r="F74" s="15"/>
      <c r="G74" s="15"/>
      <c r="H74" s="15"/>
    </row>
    <row r="75" spans="6:8" s="61" customFormat="1" ht="15" customHeight="1">
      <c r="F75" s="15"/>
      <c r="G75" s="15"/>
      <c r="H75" s="15"/>
    </row>
    <row r="76" spans="6:8" s="61" customFormat="1" ht="15" customHeight="1">
      <c r="F76" s="15"/>
      <c r="G76" s="15"/>
      <c r="H76" s="15"/>
    </row>
    <row r="77" spans="6:8" s="61" customFormat="1" ht="15" customHeight="1">
      <c r="F77" s="15"/>
      <c r="G77" s="15"/>
      <c r="H77" s="15"/>
    </row>
    <row r="78" spans="6:8" s="61" customFormat="1" ht="15" customHeight="1">
      <c r="F78" s="15"/>
      <c r="G78" s="15"/>
      <c r="H78" s="15"/>
    </row>
    <row r="79" spans="6:8" s="61" customFormat="1" ht="15" customHeight="1">
      <c r="F79" s="15"/>
      <c r="G79" s="15"/>
      <c r="H79" s="15"/>
    </row>
    <row r="80" spans="6:8" s="61" customFormat="1" ht="15" customHeight="1">
      <c r="F80" s="15"/>
      <c r="G80" s="15"/>
      <c r="H80" s="15"/>
    </row>
    <row r="81" spans="6:8" s="61" customFormat="1" ht="15" customHeight="1">
      <c r="F81" s="15"/>
      <c r="G81" s="15"/>
      <c r="H81" s="15"/>
    </row>
    <row r="82" spans="6:8" s="61" customFormat="1" ht="15" customHeight="1">
      <c r="F82" s="15"/>
      <c r="G82" s="15"/>
      <c r="H82" s="15"/>
    </row>
    <row r="83" spans="6:8" s="61" customFormat="1" ht="15" customHeight="1">
      <c r="F83" s="15"/>
      <c r="G83" s="15"/>
      <c r="H83" s="15"/>
    </row>
    <row r="84" spans="6:8" s="61" customFormat="1" ht="15" customHeight="1">
      <c r="F84" s="15"/>
      <c r="G84" s="15"/>
      <c r="H84" s="15"/>
    </row>
    <row r="85" spans="6:8" s="61" customFormat="1" ht="15" customHeight="1">
      <c r="F85" s="15"/>
      <c r="G85" s="15"/>
      <c r="H85" s="15"/>
    </row>
    <row r="86" spans="6:8" s="61" customFormat="1" ht="15" customHeight="1">
      <c r="F86" s="15"/>
      <c r="G86" s="15"/>
      <c r="H86" s="15"/>
    </row>
    <row r="87" spans="6:8" s="61" customFormat="1" ht="15" customHeight="1">
      <c r="F87" s="15"/>
      <c r="G87" s="15"/>
      <c r="H87" s="15"/>
    </row>
    <row r="88" spans="6:8" s="61" customFormat="1" ht="15" customHeight="1">
      <c r="F88" s="15"/>
      <c r="G88" s="15"/>
      <c r="H88" s="15"/>
    </row>
    <row r="89" spans="6:8" s="61" customFormat="1" ht="15" customHeight="1">
      <c r="F89" s="15"/>
      <c r="G89" s="15"/>
      <c r="H89" s="15"/>
    </row>
    <row r="90" spans="6:8" s="61" customFormat="1" ht="15" customHeight="1">
      <c r="F90" s="15"/>
      <c r="G90" s="15"/>
      <c r="H90" s="15"/>
    </row>
    <row r="91" spans="6:8" s="61" customFormat="1" ht="15" customHeight="1">
      <c r="F91" s="15"/>
      <c r="G91" s="15"/>
      <c r="H91" s="15"/>
    </row>
    <row r="92" spans="6:8" s="61" customFormat="1" ht="15" customHeight="1">
      <c r="F92" s="15"/>
      <c r="G92" s="15"/>
      <c r="H92" s="15"/>
    </row>
    <row r="93" spans="6:8" s="61" customFormat="1" ht="15" customHeight="1">
      <c r="F93" s="15"/>
      <c r="G93" s="15"/>
      <c r="H93" s="15"/>
    </row>
    <row r="94" spans="6:8" s="61" customFormat="1" ht="15" customHeight="1">
      <c r="F94" s="15"/>
      <c r="G94" s="15"/>
      <c r="H94" s="15"/>
    </row>
    <row r="95" spans="6:8" s="61" customFormat="1" ht="15" customHeight="1">
      <c r="F95" s="15"/>
      <c r="G95" s="15"/>
      <c r="H95" s="15"/>
    </row>
    <row r="96" spans="6:8" s="61" customFormat="1" ht="15" customHeight="1">
      <c r="F96" s="15"/>
      <c r="G96" s="15"/>
      <c r="H96" s="15"/>
    </row>
    <row r="97" spans="6:8" s="61" customFormat="1" ht="15" customHeight="1">
      <c r="F97" s="15"/>
      <c r="G97" s="15"/>
      <c r="H97" s="15"/>
    </row>
    <row r="98" spans="6:8" s="61" customFormat="1" ht="15" customHeight="1">
      <c r="F98" s="15"/>
      <c r="G98" s="15"/>
      <c r="H98" s="15"/>
    </row>
    <row r="99" spans="6:8" s="61" customFormat="1" ht="15" customHeight="1">
      <c r="F99" s="15"/>
      <c r="G99" s="15"/>
      <c r="H99" s="15"/>
    </row>
    <row r="100" spans="6:8" s="61" customFormat="1" ht="15" customHeight="1">
      <c r="F100" s="15"/>
      <c r="G100" s="15"/>
      <c r="H100" s="15"/>
    </row>
    <row r="101" spans="6:8" s="61" customFormat="1" ht="15" customHeight="1">
      <c r="F101" s="15"/>
      <c r="G101" s="15"/>
      <c r="H101" s="15"/>
    </row>
    <row r="102" spans="6:8" s="61" customFormat="1" ht="15" customHeight="1">
      <c r="F102" s="15"/>
      <c r="G102" s="15"/>
      <c r="H102" s="15"/>
    </row>
    <row r="103" spans="6:8" s="61" customFormat="1" ht="15" customHeight="1">
      <c r="F103" s="15"/>
      <c r="G103" s="15"/>
      <c r="H103" s="15"/>
    </row>
    <row r="104" spans="6:8" s="61" customFormat="1" ht="15" customHeight="1">
      <c r="F104" s="15"/>
      <c r="G104" s="15"/>
      <c r="H104" s="15"/>
    </row>
    <row r="105" spans="6:8" s="61" customFormat="1" ht="15" customHeight="1">
      <c r="F105" s="15"/>
      <c r="G105" s="15"/>
      <c r="H105" s="15"/>
    </row>
    <row r="106" spans="6:8" s="61" customFormat="1" ht="15" customHeight="1">
      <c r="F106" s="15"/>
      <c r="G106" s="15"/>
      <c r="H106" s="15"/>
    </row>
    <row r="107" spans="6:8" s="61" customFormat="1" ht="15" customHeight="1">
      <c r="F107" s="15"/>
      <c r="G107" s="15"/>
      <c r="H107" s="15"/>
    </row>
    <row r="108" spans="6:8" s="61" customFormat="1" ht="15" customHeight="1">
      <c r="F108" s="15"/>
      <c r="G108" s="15"/>
      <c r="H108" s="15"/>
    </row>
    <row r="109" spans="6:8" s="61" customFormat="1" ht="15" customHeight="1">
      <c r="F109" s="15"/>
      <c r="G109" s="15"/>
      <c r="H109" s="15"/>
    </row>
    <row r="110" spans="6:8" s="61" customFormat="1" ht="15" customHeight="1">
      <c r="F110" s="15"/>
      <c r="G110" s="15"/>
      <c r="H110" s="15"/>
    </row>
    <row r="111" spans="6:8" s="61" customFormat="1" ht="15" customHeight="1">
      <c r="F111" s="15"/>
      <c r="G111" s="15"/>
      <c r="H111" s="15"/>
    </row>
    <row r="112" spans="6:8" s="61" customFormat="1" ht="15" customHeight="1">
      <c r="F112" s="15"/>
      <c r="G112" s="15"/>
      <c r="H112" s="15"/>
    </row>
    <row r="113" spans="6:8" s="61" customFormat="1" ht="15" customHeight="1">
      <c r="F113" s="15"/>
      <c r="G113" s="15"/>
      <c r="H113" s="15"/>
    </row>
    <row r="114" spans="6:8" s="61" customFormat="1" ht="15" customHeight="1">
      <c r="F114" s="15"/>
      <c r="G114" s="15"/>
      <c r="H114" s="15"/>
    </row>
    <row r="115" spans="6:8" s="61" customFormat="1" ht="15" customHeight="1">
      <c r="F115" s="15"/>
      <c r="G115" s="15"/>
      <c r="H115" s="15"/>
    </row>
    <row r="116" spans="6:8" s="61" customFormat="1" ht="15" customHeight="1">
      <c r="F116" s="15"/>
      <c r="G116" s="15"/>
      <c r="H116" s="15"/>
    </row>
    <row r="117" spans="6:8" s="61" customFormat="1" ht="15" customHeight="1">
      <c r="F117" s="15"/>
      <c r="G117" s="15"/>
      <c r="H117" s="15"/>
    </row>
    <row r="118" spans="6:8" s="61" customFormat="1" ht="15" customHeight="1">
      <c r="F118" s="15"/>
      <c r="G118" s="15"/>
      <c r="H118" s="15"/>
    </row>
    <row r="119" spans="6:8" s="61" customFormat="1" ht="15" customHeight="1">
      <c r="F119" s="15"/>
      <c r="G119" s="15"/>
      <c r="H119" s="15"/>
    </row>
    <row r="120" spans="6:8" s="61" customFormat="1" ht="15" customHeight="1">
      <c r="F120" s="15"/>
      <c r="G120" s="15"/>
      <c r="H120" s="15"/>
    </row>
    <row r="121" spans="6:8" s="61" customFormat="1" ht="15" customHeight="1">
      <c r="F121" s="15"/>
      <c r="G121" s="15"/>
      <c r="H121" s="15"/>
    </row>
    <row r="122" spans="6:8" s="61" customFormat="1" ht="15" customHeight="1">
      <c r="F122" s="15"/>
      <c r="G122" s="15"/>
      <c r="H122" s="15"/>
    </row>
    <row r="123" spans="6:8" s="61" customFormat="1" ht="15" customHeight="1">
      <c r="F123" s="15"/>
      <c r="G123" s="15"/>
      <c r="H123" s="15"/>
    </row>
    <row r="124" spans="6:8" s="61" customFormat="1" ht="15" customHeight="1">
      <c r="F124" s="15"/>
      <c r="G124" s="15"/>
      <c r="H124" s="15"/>
    </row>
    <row r="125" spans="6:8" s="61" customFormat="1" ht="15" customHeight="1">
      <c r="F125" s="15"/>
      <c r="G125" s="15"/>
      <c r="H125" s="15"/>
    </row>
    <row r="126" spans="6:8" s="61" customFormat="1" ht="15" customHeight="1">
      <c r="F126" s="15"/>
      <c r="G126" s="15"/>
      <c r="H126" s="15"/>
    </row>
    <row r="127" spans="6:8" s="61" customFormat="1" ht="15" customHeight="1">
      <c r="F127" s="15"/>
      <c r="G127" s="15"/>
      <c r="H127" s="15"/>
    </row>
    <row r="128" spans="6:8" s="61" customFormat="1" ht="15" customHeight="1">
      <c r="F128" s="15"/>
      <c r="G128" s="15"/>
      <c r="H128" s="15"/>
    </row>
    <row r="129" spans="6:8" s="61" customFormat="1" ht="15" customHeight="1">
      <c r="F129" s="15"/>
      <c r="G129" s="15"/>
      <c r="H129" s="15"/>
    </row>
    <row r="130" spans="6:8" s="61" customFormat="1" ht="15" customHeight="1">
      <c r="F130" s="15"/>
      <c r="G130" s="15"/>
      <c r="H130" s="15"/>
    </row>
    <row r="131" spans="6:8" s="61" customFormat="1" ht="15" customHeight="1">
      <c r="F131" s="15"/>
      <c r="G131" s="15"/>
      <c r="H131" s="15"/>
    </row>
  </sheetData>
  <sheetProtection/>
  <mergeCells count="2">
    <mergeCell ref="A1:L3"/>
    <mergeCell ref="A4:L4"/>
  </mergeCells>
  <dataValidations count="1">
    <dataValidation type="list" allowBlank="1" showInputMessage="1" showErrorMessage="1" sqref="H17:H21 J11:L16">
      <formula1>$O$4:$O$10</formula1>
    </dataValidation>
  </dataValidations>
  <printOptions/>
  <pageMargins left="0.75" right="0.75" top="1" bottom="1"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Y49"/>
  <sheetViews>
    <sheetView zoomScale="75" zoomScaleNormal="75" zoomScalePageLayoutView="0" workbookViewId="0" topLeftCell="A1">
      <selection activeCell="A1" sqref="A1"/>
    </sheetView>
  </sheetViews>
  <sheetFormatPr defaultColWidth="11.421875" defaultRowHeight="13.5"/>
  <cols>
    <col min="1" max="1" width="23.8515625" style="1" customWidth="1"/>
    <col min="2" max="3" width="19.8515625" style="2" customWidth="1"/>
    <col min="4" max="4" width="14.00390625" style="2" customWidth="1"/>
    <col min="5" max="5" width="12.8515625" style="2" customWidth="1"/>
    <col min="6" max="6" width="11.421875" style="2" customWidth="1"/>
    <col min="7" max="7" width="8.00390625" style="2" bestFit="1" customWidth="1"/>
    <col min="8" max="8" width="10.57421875" style="2" hidden="1" customWidth="1"/>
    <col min="9" max="9" width="12.140625" style="2" bestFit="1" customWidth="1"/>
    <col min="10" max="10" width="14.57421875" style="2" customWidth="1"/>
    <col min="11" max="11" width="17.28125" style="2" customWidth="1"/>
    <col min="12" max="12" width="19.8515625" style="2" customWidth="1"/>
    <col min="13" max="13" width="0" style="2" hidden="1" customWidth="1"/>
    <col min="14" max="19" width="11.421875" style="2" customWidth="1"/>
    <col min="20" max="21" width="0" style="2" hidden="1" customWidth="1"/>
    <col min="22" max="16384" width="11.421875" style="2" customWidth="1"/>
  </cols>
  <sheetData>
    <row r="1" ht="13.5" thickBot="1"/>
    <row r="2" spans="1:13" ht="13.5" thickBot="1">
      <c r="A2" s="418" t="s">
        <v>87</v>
      </c>
      <c r="B2" s="419"/>
      <c r="C2" s="419"/>
      <c r="D2" s="419"/>
      <c r="E2" s="419"/>
      <c r="F2" s="419"/>
      <c r="G2" s="419"/>
      <c r="H2" s="419"/>
      <c r="I2" s="419"/>
      <c r="J2" s="419"/>
      <c r="K2" s="419"/>
      <c r="L2" s="420"/>
      <c r="M2" s="3"/>
    </row>
    <row r="3" spans="1:12" s="19" customFormat="1" ht="31.5" customHeight="1">
      <c r="A3" s="416" t="s">
        <v>86</v>
      </c>
      <c r="B3" s="414" t="s">
        <v>37</v>
      </c>
      <c r="C3" s="414" t="s">
        <v>91</v>
      </c>
      <c r="D3" s="414" t="s">
        <v>22</v>
      </c>
      <c r="E3" s="414" t="s">
        <v>58</v>
      </c>
      <c r="F3" s="414" t="s">
        <v>66</v>
      </c>
      <c r="G3" s="414"/>
      <c r="H3" s="414"/>
      <c r="I3" s="414"/>
      <c r="J3" s="414"/>
      <c r="K3" s="414" t="s">
        <v>60</v>
      </c>
      <c r="L3" s="422" t="s">
        <v>85</v>
      </c>
    </row>
    <row r="4" spans="1:13" s="19" customFormat="1" ht="27.75" customHeight="1" thickBot="1">
      <c r="A4" s="417"/>
      <c r="B4" s="415"/>
      <c r="C4" s="415"/>
      <c r="D4" s="415"/>
      <c r="E4" s="415"/>
      <c r="F4" s="33" t="s">
        <v>64</v>
      </c>
      <c r="G4" s="33" t="s">
        <v>65</v>
      </c>
      <c r="H4" s="33"/>
      <c r="I4" s="33" t="s">
        <v>59</v>
      </c>
      <c r="J4" s="34" t="s">
        <v>74</v>
      </c>
      <c r="K4" s="415"/>
      <c r="L4" s="423"/>
      <c r="M4" s="20" t="s">
        <v>24</v>
      </c>
    </row>
    <row r="5" spans="1:21" ht="13.5" customHeight="1">
      <c r="A5" s="421"/>
      <c r="B5" s="410"/>
      <c r="C5" s="28"/>
      <c r="D5" s="17"/>
      <c r="E5" s="17"/>
      <c r="F5" s="17"/>
      <c r="G5" s="17"/>
      <c r="H5" s="17">
        <f aca="true" t="shared" si="0" ref="H5:H19">F5*G5</f>
        <v>0</v>
      </c>
      <c r="I5" s="17" t="e">
        <f aca="true" t="shared" si="1" ref="I5:I19">LOOKUP(H5,$G$44:$G$49,$H$44:$H$49)</f>
        <v>#N/A</v>
      </c>
      <c r="J5" s="16" t="str">
        <f aca="true" t="shared" si="2" ref="J5:J19">IF(H5&lt;3,"3",IF(H5&gt;5,"1",IF(OR(H5=3,H5=4),"2")))</f>
        <v>3</v>
      </c>
      <c r="K5" s="17">
        <f>(E5+J5)</f>
        <v>3</v>
      </c>
      <c r="L5" s="32" t="str">
        <f>IF(K5&lt;=1.5,"IMPLEMENTE",IF(K5&gt;1.5,"REPLANTE CONTROL"))</f>
        <v>REPLANTE CONTROL</v>
      </c>
      <c r="M5" s="5" t="s">
        <v>25</v>
      </c>
      <c r="T5" s="8" t="s">
        <v>38</v>
      </c>
      <c r="U5" s="8" t="s">
        <v>40</v>
      </c>
    </row>
    <row r="6" spans="1:21" ht="13.5" customHeight="1">
      <c r="A6" s="409"/>
      <c r="B6" s="411"/>
      <c r="C6" s="4"/>
      <c r="D6" s="4"/>
      <c r="E6" s="4"/>
      <c r="F6" s="4"/>
      <c r="G6" s="4"/>
      <c r="H6" s="4">
        <f t="shared" si="0"/>
        <v>0</v>
      </c>
      <c r="I6" s="4" t="e">
        <f t="shared" si="1"/>
        <v>#N/A</v>
      </c>
      <c r="J6" s="22" t="str">
        <f t="shared" si="2"/>
        <v>3</v>
      </c>
      <c r="K6" s="4">
        <f aca="true" t="shared" si="3" ref="K6:K19">(E6+J6)</f>
        <v>3</v>
      </c>
      <c r="L6" s="32" t="str">
        <f aca="true" t="shared" si="4" ref="L6:L19">IF(K6&lt;=1.5,"IMPLEMENTE",IF(K6&gt;1.5,"REPLANTE CONTROL"))</f>
        <v>REPLANTE CONTROL</v>
      </c>
      <c r="T6" s="8" t="s">
        <v>39</v>
      </c>
      <c r="U6" s="8" t="s">
        <v>41</v>
      </c>
    </row>
    <row r="7" spans="1:21" ht="13.5" customHeight="1">
      <c r="A7" s="409"/>
      <c r="B7" s="411"/>
      <c r="C7" s="4"/>
      <c r="D7" s="4"/>
      <c r="E7" s="4"/>
      <c r="F7" s="4"/>
      <c r="G7" s="4"/>
      <c r="H7" s="4">
        <f t="shared" si="0"/>
        <v>0</v>
      </c>
      <c r="I7" s="4" t="e">
        <f t="shared" si="1"/>
        <v>#N/A</v>
      </c>
      <c r="J7" s="22" t="str">
        <f t="shared" si="2"/>
        <v>3</v>
      </c>
      <c r="K7" s="4">
        <f t="shared" si="3"/>
        <v>3</v>
      </c>
      <c r="L7" s="32" t="str">
        <f t="shared" si="4"/>
        <v>REPLANTE CONTROL</v>
      </c>
      <c r="M7" s="2" t="s">
        <v>26</v>
      </c>
      <c r="U7" s="8" t="s">
        <v>42</v>
      </c>
    </row>
    <row r="8" spans="1:13" ht="13.5" customHeight="1">
      <c r="A8" s="409"/>
      <c r="B8" s="412"/>
      <c r="C8" s="27"/>
      <c r="D8" s="29"/>
      <c r="E8" s="29"/>
      <c r="F8" s="4"/>
      <c r="G8" s="4"/>
      <c r="H8" s="4">
        <f t="shared" si="0"/>
        <v>0</v>
      </c>
      <c r="I8" s="4" t="e">
        <f t="shared" si="1"/>
        <v>#N/A</v>
      </c>
      <c r="J8" s="22" t="str">
        <f t="shared" si="2"/>
        <v>3</v>
      </c>
      <c r="K8" s="4">
        <f t="shared" si="3"/>
        <v>3</v>
      </c>
      <c r="L8" s="32" t="str">
        <f t="shared" si="4"/>
        <v>REPLANTE CONTROL</v>
      </c>
      <c r="M8" s="2" t="s">
        <v>27</v>
      </c>
    </row>
    <row r="9" spans="1:13" ht="13.5" customHeight="1">
      <c r="A9" s="409"/>
      <c r="B9" s="413"/>
      <c r="C9" s="24"/>
      <c r="D9" s="29"/>
      <c r="E9" s="29"/>
      <c r="F9" s="4"/>
      <c r="G9" s="4"/>
      <c r="H9" s="4">
        <f t="shared" si="0"/>
        <v>0</v>
      </c>
      <c r="I9" s="4" t="e">
        <f t="shared" si="1"/>
        <v>#N/A</v>
      </c>
      <c r="J9" s="22" t="str">
        <f t="shared" si="2"/>
        <v>3</v>
      </c>
      <c r="K9" s="4">
        <f t="shared" si="3"/>
        <v>3</v>
      </c>
      <c r="L9" s="32" t="str">
        <f t="shared" si="4"/>
        <v>REPLANTE CONTROL</v>
      </c>
      <c r="M9" s="2" t="s">
        <v>28</v>
      </c>
    </row>
    <row r="10" spans="1:12" ht="13.5" customHeight="1">
      <c r="A10" s="409"/>
      <c r="B10" s="413"/>
      <c r="C10" s="24"/>
      <c r="D10" s="29"/>
      <c r="E10" s="29"/>
      <c r="F10" s="4"/>
      <c r="G10" s="4"/>
      <c r="H10" s="4">
        <f t="shared" si="0"/>
        <v>0</v>
      </c>
      <c r="I10" s="4" t="e">
        <f t="shared" si="1"/>
        <v>#N/A</v>
      </c>
      <c r="J10" s="22" t="str">
        <f t="shared" si="2"/>
        <v>3</v>
      </c>
      <c r="K10" s="4">
        <f t="shared" si="3"/>
        <v>3</v>
      </c>
      <c r="L10" s="32" t="str">
        <f t="shared" si="4"/>
        <v>REPLANTE CONTROL</v>
      </c>
    </row>
    <row r="11" spans="1:13" ht="13.5" customHeight="1">
      <c r="A11" s="409"/>
      <c r="B11" s="425"/>
      <c r="C11" s="26"/>
      <c r="D11" s="4"/>
      <c r="E11" s="4"/>
      <c r="F11" s="4"/>
      <c r="G11" s="4"/>
      <c r="H11" s="4">
        <f t="shared" si="0"/>
        <v>0</v>
      </c>
      <c r="I11" s="4" t="e">
        <f t="shared" si="1"/>
        <v>#N/A</v>
      </c>
      <c r="J11" s="22" t="str">
        <f t="shared" si="2"/>
        <v>3</v>
      </c>
      <c r="K11" s="4">
        <f t="shared" si="3"/>
        <v>3</v>
      </c>
      <c r="L11" s="32" t="str">
        <f t="shared" si="4"/>
        <v>REPLANTE CONTROL</v>
      </c>
      <c r="M11" s="2" t="s">
        <v>29</v>
      </c>
    </row>
    <row r="12" spans="1:13" ht="13.5" customHeight="1">
      <c r="A12" s="409"/>
      <c r="B12" s="411"/>
      <c r="C12" s="4"/>
      <c r="D12" s="4"/>
      <c r="E12" s="4"/>
      <c r="F12" s="4"/>
      <c r="G12" s="4"/>
      <c r="H12" s="4">
        <f t="shared" si="0"/>
        <v>0</v>
      </c>
      <c r="I12" s="4" t="e">
        <f t="shared" si="1"/>
        <v>#N/A</v>
      </c>
      <c r="J12" s="22" t="str">
        <f t="shared" si="2"/>
        <v>3</v>
      </c>
      <c r="K12" s="4">
        <f t="shared" si="3"/>
        <v>3</v>
      </c>
      <c r="L12" s="32" t="str">
        <f t="shared" si="4"/>
        <v>REPLANTE CONTROL</v>
      </c>
      <c r="M12" s="2" t="s">
        <v>30</v>
      </c>
    </row>
    <row r="13" spans="1:13" ht="13.5" customHeight="1">
      <c r="A13" s="409"/>
      <c r="B13" s="411"/>
      <c r="C13" s="4"/>
      <c r="D13" s="4"/>
      <c r="E13" s="4"/>
      <c r="F13" s="4"/>
      <c r="G13" s="4"/>
      <c r="H13" s="4">
        <f t="shared" si="0"/>
        <v>0</v>
      </c>
      <c r="I13" s="4" t="e">
        <f t="shared" si="1"/>
        <v>#N/A</v>
      </c>
      <c r="J13" s="22" t="str">
        <f t="shared" si="2"/>
        <v>3</v>
      </c>
      <c r="K13" s="4">
        <f t="shared" si="3"/>
        <v>3</v>
      </c>
      <c r="L13" s="32" t="str">
        <f t="shared" si="4"/>
        <v>REPLANTE CONTROL</v>
      </c>
      <c r="M13" s="2" t="s">
        <v>31</v>
      </c>
    </row>
    <row r="14" spans="1:12" ht="13.5" customHeight="1">
      <c r="A14" s="409"/>
      <c r="B14" s="425"/>
      <c r="C14" s="26"/>
      <c r="D14" s="29"/>
      <c r="E14" s="29"/>
      <c r="F14" s="4"/>
      <c r="G14" s="4"/>
      <c r="H14" s="4">
        <f t="shared" si="0"/>
        <v>0</v>
      </c>
      <c r="I14" s="4" t="e">
        <f t="shared" si="1"/>
        <v>#N/A</v>
      </c>
      <c r="J14" s="22" t="str">
        <f t="shared" si="2"/>
        <v>3</v>
      </c>
      <c r="K14" s="4">
        <f t="shared" si="3"/>
        <v>3</v>
      </c>
      <c r="L14" s="32" t="str">
        <f t="shared" si="4"/>
        <v>REPLANTE CONTROL</v>
      </c>
    </row>
    <row r="15" spans="1:12" ht="13.5" customHeight="1">
      <c r="A15" s="409"/>
      <c r="B15" s="411"/>
      <c r="C15" s="4"/>
      <c r="D15" s="29"/>
      <c r="E15" s="29"/>
      <c r="F15" s="4"/>
      <c r="G15" s="4"/>
      <c r="H15" s="4">
        <f t="shared" si="0"/>
        <v>0</v>
      </c>
      <c r="I15" s="4" t="e">
        <f t="shared" si="1"/>
        <v>#N/A</v>
      </c>
      <c r="J15" s="22" t="str">
        <f t="shared" si="2"/>
        <v>3</v>
      </c>
      <c r="K15" s="4">
        <f t="shared" si="3"/>
        <v>3</v>
      </c>
      <c r="L15" s="32" t="str">
        <f t="shared" si="4"/>
        <v>REPLANTE CONTROL</v>
      </c>
    </row>
    <row r="16" spans="1:12" ht="13.5" customHeight="1">
      <c r="A16" s="409"/>
      <c r="B16" s="411"/>
      <c r="C16" s="4"/>
      <c r="D16" s="29"/>
      <c r="E16" s="29"/>
      <c r="F16" s="4"/>
      <c r="G16" s="4"/>
      <c r="H16" s="4">
        <f t="shared" si="0"/>
        <v>0</v>
      </c>
      <c r="I16" s="4" t="e">
        <f t="shared" si="1"/>
        <v>#N/A</v>
      </c>
      <c r="J16" s="22" t="str">
        <f t="shared" si="2"/>
        <v>3</v>
      </c>
      <c r="K16" s="4">
        <f t="shared" si="3"/>
        <v>3</v>
      </c>
      <c r="L16" s="32" t="str">
        <f t="shared" si="4"/>
        <v>REPLANTE CONTROL</v>
      </c>
    </row>
    <row r="17" spans="1:13" ht="13.5" customHeight="1">
      <c r="A17" s="409"/>
      <c r="B17" s="425"/>
      <c r="C17" s="26"/>
      <c r="D17" s="29"/>
      <c r="E17" s="29"/>
      <c r="F17" s="4"/>
      <c r="G17" s="4"/>
      <c r="H17" s="4">
        <f t="shared" si="0"/>
        <v>0</v>
      </c>
      <c r="I17" s="4" t="e">
        <f t="shared" si="1"/>
        <v>#N/A</v>
      </c>
      <c r="J17" s="22" t="str">
        <f t="shared" si="2"/>
        <v>3</v>
      </c>
      <c r="K17" s="4">
        <f t="shared" si="3"/>
        <v>3</v>
      </c>
      <c r="L17" s="32" t="str">
        <f t="shared" si="4"/>
        <v>REPLANTE CONTROL</v>
      </c>
      <c r="M17" s="2" t="s">
        <v>32</v>
      </c>
    </row>
    <row r="18" spans="1:13" ht="13.5" customHeight="1">
      <c r="A18" s="409"/>
      <c r="B18" s="411"/>
      <c r="C18" s="4"/>
      <c r="D18" s="29"/>
      <c r="E18" s="29"/>
      <c r="F18" s="4"/>
      <c r="G18" s="4"/>
      <c r="H18" s="4">
        <f t="shared" si="0"/>
        <v>0</v>
      </c>
      <c r="I18" s="4" t="e">
        <f t="shared" si="1"/>
        <v>#N/A</v>
      </c>
      <c r="J18" s="22" t="str">
        <f t="shared" si="2"/>
        <v>3</v>
      </c>
      <c r="K18" s="4">
        <f t="shared" si="3"/>
        <v>3</v>
      </c>
      <c r="L18" s="32" t="str">
        <f t="shared" si="4"/>
        <v>REPLANTE CONTROL</v>
      </c>
      <c r="M18" s="2" t="s">
        <v>33</v>
      </c>
    </row>
    <row r="19" spans="1:12" ht="14.25" customHeight="1" thickBot="1">
      <c r="A19" s="424"/>
      <c r="B19" s="426"/>
      <c r="C19" s="25"/>
      <c r="D19" s="30"/>
      <c r="E19" s="30"/>
      <c r="F19" s="25"/>
      <c r="G19" s="25"/>
      <c r="H19" s="25">
        <f t="shared" si="0"/>
        <v>0</v>
      </c>
      <c r="I19" s="25" t="e">
        <f t="shared" si="1"/>
        <v>#N/A</v>
      </c>
      <c r="J19" s="31" t="str">
        <f t="shared" si="2"/>
        <v>3</v>
      </c>
      <c r="K19" s="25">
        <f t="shared" si="3"/>
        <v>3</v>
      </c>
      <c r="L19" s="32" t="str">
        <f t="shared" si="4"/>
        <v>REPLANTE CONTROL</v>
      </c>
    </row>
    <row r="20" spans="1:25" ht="12.75">
      <c r="A20" s="6"/>
      <c r="B20" s="7"/>
      <c r="C20" s="7"/>
      <c r="D20" s="7"/>
      <c r="E20" s="7"/>
      <c r="F20" s="7"/>
      <c r="G20" s="7"/>
      <c r="H20" s="7"/>
      <c r="I20" s="7"/>
      <c r="J20" s="7"/>
      <c r="K20" s="7"/>
      <c r="L20" s="7"/>
      <c r="M20" s="7" t="s">
        <v>34</v>
      </c>
      <c r="N20" s="7"/>
      <c r="O20" s="7"/>
      <c r="P20" s="7"/>
      <c r="Q20" s="7"/>
      <c r="R20" s="7"/>
      <c r="S20" s="7"/>
      <c r="T20" s="7"/>
      <c r="U20" s="7"/>
      <c r="V20" s="7"/>
      <c r="W20" s="7"/>
      <c r="X20" s="7"/>
      <c r="Y20" s="7"/>
    </row>
    <row r="21" spans="1:25" ht="12.75">
      <c r="A21" s="6"/>
      <c r="B21" s="7"/>
      <c r="C21" s="7"/>
      <c r="D21" s="7"/>
      <c r="E21" s="7"/>
      <c r="F21" s="7"/>
      <c r="G21" s="7"/>
      <c r="H21" s="7"/>
      <c r="I21" s="7"/>
      <c r="J21" s="7"/>
      <c r="K21" s="7"/>
      <c r="L21" s="7"/>
      <c r="M21" s="7" t="s">
        <v>35</v>
      </c>
      <c r="N21" s="7"/>
      <c r="O21" s="7"/>
      <c r="P21" s="7"/>
      <c r="Q21" s="7"/>
      <c r="R21" s="7"/>
      <c r="S21" s="7"/>
      <c r="T21" s="7"/>
      <c r="U21" s="7"/>
      <c r="V21" s="7"/>
      <c r="W21" s="7"/>
      <c r="X21" s="7"/>
      <c r="Y21" s="7"/>
    </row>
    <row r="22" spans="1:25" ht="12.75">
      <c r="A22" s="6"/>
      <c r="B22" s="7"/>
      <c r="C22" s="7"/>
      <c r="D22" s="7"/>
      <c r="E22" s="7"/>
      <c r="F22" s="7"/>
      <c r="G22" s="7"/>
      <c r="H22" s="7"/>
      <c r="I22" s="7"/>
      <c r="J22" s="7"/>
      <c r="K22" s="7"/>
      <c r="L22" s="7"/>
      <c r="M22" s="7" t="s">
        <v>36</v>
      </c>
      <c r="N22" s="7"/>
      <c r="O22" s="7"/>
      <c r="P22" s="7"/>
      <c r="Q22" s="7"/>
      <c r="R22" s="7"/>
      <c r="S22" s="7"/>
      <c r="T22" s="7"/>
      <c r="U22" s="7"/>
      <c r="V22" s="7"/>
      <c r="W22" s="7"/>
      <c r="X22" s="7"/>
      <c r="Y22" s="7"/>
    </row>
    <row r="23" spans="1:25" ht="12.75">
      <c r="A23" s="6"/>
      <c r="B23" s="7"/>
      <c r="C23" s="7"/>
      <c r="D23" s="7"/>
      <c r="E23" s="7"/>
      <c r="F23" s="7"/>
      <c r="G23" s="7"/>
      <c r="H23" s="7"/>
      <c r="I23" s="7"/>
      <c r="J23" s="7"/>
      <c r="K23" s="7"/>
      <c r="L23" s="7"/>
      <c r="M23" s="7"/>
      <c r="N23" s="7"/>
      <c r="O23" s="7"/>
      <c r="P23" s="7"/>
      <c r="Q23" s="7"/>
      <c r="R23" s="7"/>
      <c r="S23" s="7"/>
      <c r="T23" s="7"/>
      <c r="U23" s="7"/>
      <c r="V23" s="7"/>
      <c r="W23" s="7"/>
      <c r="X23" s="7"/>
      <c r="Y23" s="7"/>
    </row>
    <row r="24" spans="1:25" ht="12.75">
      <c r="A24" s="6"/>
      <c r="B24" s="7"/>
      <c r="C24" s="7"/>
      <c r="D24" s="7"/>
      <c r="E24" s="7"/>
      <c r="F24" s="7"/>
      <c r="G24" s="7"/>
      <c r="H24" s="7"/>
      <c r="I24" s="7"/>
      <c r="J24" s="7"/>
      <c r="K24" s="7"/>
      <c r="L24" s="7"/>
      <c r="M24" s="7"/>
      <c r="N24" s="7"/>
      <c r="O24" s="7"/>
      <c r="P24" s="7"/>
      <c r="Q24" s="7"/>
      <c r="R24" s="7"/>
      <c r="S24" s="7"/>
      <c r="T24" s="7"/>
      <c r="U24" s="7"/>
      <c r="V24" s="7"/>
      <c r="W24" s="7"/>
      <c r="X24" s="7"/>
      <c r="Y24" s="7"/>
    </row>
    <row r="25" spans="1:25" ht="12.75">
      <c r="A25" s="6"/>
      <c r="B25" s="7"/>
      <c r="C25" s="7"/>
      <c r="D25" s="7"/>
      <c r="E25" s="7"/>
      <c r="F25" s="7"/>
      <c r="G25" s="7"/>
      <c r="H25" s="7"/>
      <c r="I25" s="7"/>
      <c r="J25" s="7"/>
      <c r="K25" s="7"/>
      <c r="L25" s="7"/>
      <c r="M25" s="7"/>
      <c r="N25" s="7"/>
      <c r="O25" s="7"/>
      <c r="P25" s="7"/>
      <c r="Q25" s="7"/>
      <c r="R25" s="7"/>
      <c r="S25" s="7"/>
      <c r="T25" s="7"/>
      <c r="U25" s="7"/>
      <c r="V25" s="7"/>
      <c r="W25" s="7"/>
      <c r="X25" s="7"/>
      <c r="Y25" s="7"/>
    </row>
    <row r="26" spans="1:25" ht="12.75">
      <c r="A26" s="6"/>
      <c r="B26" s="7"/>
      <c r="C26" s="7"/>
      <c r="D26" s="7"/>
      <c r="E26" s="7"/>
      <c r="F26" s="7"/>
      <c r="G26" s="7"/>
      <c r="H26" s="7"/>
      <c r="I26" s="7"/>
      <c r="J26" s="7"/>
      <c r="K26" s="7"/>
      <c r="L26" s="7"/>
      <c r="M26" s="7"/>
      <c r="N26" s="7"/>
      <c r="O26" s="7"/>
      <c r="P26" s="7"/>
      <c r="Q26" s="7"/>
      <c r="R26" s="7"/>
      <c r="S26" s="7"/>
      <c r="T26" s="7"/>
      <c r="U26" s="7"/>
      <c r="V26" s="7"/>
      <c r="W26" s="7"/>
      <c r="X26" s="7"/>
      <c r="Y26" s="7"/>
    </row>
    <row r="27" spans="1:25" ht="12.75">
      <c r="A27" s="6"/>
      <c r="B27" s="7"/>
      <c r="C27" s="7"/>
      <c r="D27" s="7"/>
      <c r="E27" s="7"/>
      <c r="F27" s="7"/>
      <c r="G27" s="7"/>
      <c r="H27" s="7"/>
      <c r="I27" s="7"/>
      <c r="J27" s="7"/>
      <c r="K27" s="7"/>
      <c r="L27" s="7"/>
      <c r="M27" s="7"/>
      <c r="N27" s="7"/>
      <c r="O27" s="7"/>
      <c r="P27" s="7"/>
      <c r="Q27" s="7"/>
      <c r="R27" s="7"/>
      <c r="S27" s="7"/>
      <c r="T27" s="7"/>
      <c r="U27" s="7"/>
      <c r="V27" s="7"/>
      <c r="W27" s="7"/>
      <c r="X27" s="7"/>
      <c r="Y27" s="7"/>
    </row>
    <row r="28" spans="1:11" ht="12.75">
      <c r="A28" s="6"/>
      <c r="B28" s="7"/>
      <c r="C28" s="7"/>
      <c r="D28" s="7"/>
      <c r="E28" s="7"/>
      <c r="F28" s="7"/>
      <c r="G28" s="7"/>
      <c r="H28" s="7"/>
      <c r="I28" s="7"/>
      <c r="J28" s="7"/>
      <c r="K28" s="7"/>
    </row>
    <row r="29" spans="1:11" ht="12.75">
      <c r="A29" s="6"/>
      <c r="B29" s="7"/>
      <c r="C29" s="7"/>
      <c r="D29" s="7"/>
      <c r="E29" s="7"/>
      <c r="F29" s="7"/>
      <c r="G29" s="7"/>
      <c r="H29" s="7"/>
      <c r="I29" s="7"/>
      <c r="J29" s="7"/>
      <c r="K29" s="7"/>
    </row>
    <row r="30" spans="1:11" ht="12.75">
      <c r="A30" s="6"/>
      <c r="B30" s="7"/>
      <c r="C30" s="7"/>
      <c r="D30" s="7"/>
      <c r="E30" s="7"/>
      <c r="F30" s="7"/>
      <c r="G30" s="7"/>
      <c r="H30" s="7"/>
      <c r="I30" s="7"/>
      <c r="J30" s="7"/>
      <c r="K30" s="7"/>
    </row>
    <row r="44" spans="4:9" ht="12.75">
      <c r="D44" s="8" t="s">
        <v>70</v>
      </c>
      <c r="G44" s="2">
        <v>1</v>
      </c>
      <c r="H44" s="8" t="s">
        <v>75</v>
      </c>
      <c r="I44" s="21">
        <v>3</v>
      </c>
    </row>
    <row r="45" spans="1:9" ht="12.75">
      <c r="A45" s="23" t="s">
        <v>38</v>
      </c>
      <c r="B45" s="18" t="s">
        <v>62</v>
      </c>
      <c r="C45" s="18"/>
      <c r="D45" s="8" t="s">
        <v>67</v>
      </c>
      <c r="E45" s="8">
        <v>3</v>
      </c>
      <c r="G45" s="2">
        <v>2</v>
      </c>
      <c r="H45" s="8" t="s">
        <v>73</v>
      </c>
      <c r="I45" s="21">
        <v>3</v>
      </c>
    </row>
    <row r="46" spans="1:9" ht="25.5">
      <c r="A46" s="23" t="s">
        <v>39</v>
      </c>
      <c r="B46" s="18" t="s">
        <v>61</v>
      </c>
      <c r="C46" s="18"/>
      <c r="D46" s="8" t="s">
        <v>68</v>
      </c>
      <c r="E46" s="8">
        <v>2</v>
      </c>
      <c r="G46" s="2">
        <v>3</v>
      </c>
      <c r="H46" s="8" t="s">
        <v>71</v>
      </c>
      <c r="I46" s="21">
        <v>2</v>
      </c>
    </row>
    <row r="47" spans="2:9" ht="25.5">
      <c r="B47" s="18" t="s">
        <v>63</v>
      </c>
      <c r="C47" s="18"/>
      <c r="D47" s="8" t="s">
        <v>69</v>
      </c>
      <c r="E47" s="8">
        <v>1</v>
      </c>
      <c r="G47" s="2">
        <v>4</v>
      </c>
      <c r="H47" s="8" t="s">
        <v>71</v>
      </c>
      <c r="I47" s="21">
        <v>2</v>
      </c>
    </row>
    <row r="48" spans="5:9" ht="12.75">
      <c r="E48" s="8"/>
      <c r="G48" s="2">
        <v>6</v>
      </c>
      <c r="H48" s="8" t="s">
        <v>72</v>
      </c>
      <c r="I48" s="21">
        <v>1</v>
      </c>
    </row>
    <row r="49" spans="7:9" ht="12.75">
      <c r="G49" s="2">
        <v>9</v>
      </c>
      <c r="H49" s="8" t="s">
        <v>76</v>
      </c>
      <c r="I49" s="21">
        <v>1</v>
      </c>
    </row>
  </sheetData>
  <sheetProtection/>
  <mergeCells count="19">
    <mergeCell ref="A11:A13"/>
    <mergeCell ref="A17:A19"/>
    <mergeCell ref="A14:A16"/>
    <mergeCell ref="B14:B16"/>
    <mergeCell ref="B11:B13"/>
    <mergeCell ref="B17:B19"/>
    <mergeCell ref="A2:L2"/>
    <mergeCell ref="A5:A7"/>
    <mergeCell ref="K3:K4"/>
    <mergeCell ref="L3:L4"/>
    <mergeCell ref="D3:D4"/>
    <mergeCell ref="B3:B4"/>
    <mergeCell ref="C3:C4"/>
    <mergeCell ref="A8:A10"/>
    <mergeCell ref="B5:B7"/>
    <mergeCell ref="B8:B10"/>
    <mergeCell ref="F3:J3"/>
    <mergeCell ref="E3:E4"/>
    <mergeCell ref="A3:A4"/>
  </mergeCells>
  <dataValidations count="6">
    <dataValidation type="list" allowBlank="1" showInputMessage="1" showErrorMessage="1" sqref="E20:K30">
      <formula1>$M$20:$M$22</formula1>
    </dataValidation>
    <dataValidation type="list" allowBlank="1" showInputMessage="1" showErrorMessage="1" promptTitle="BENEFICIO" prompt="ALTO    = 3&#10;MEDIO  = 2&#10;BAJO    = 1" sqref="F5:F19">
      <formula1>'Formulacion de controles'!#REF!</formula1>
    </dataValidation>
    <dataValidation type="list" allowBlank="1" showInputMessage="1" showErrorMessage="1" promptTitle="COSTO" prompt="ALTO    = 1&#10;MEDIO  = 2&#10;BAJO    = 3" sqref="G5:G19">
      <formula1>$E$45:$E$47</formula1>
    </dataValidation>
    <dataValidation type="list" allowBlank="1" showInputMessage="1" showErrorMessage="1" promptTitle="EFICACIA" prompt="Control no efectivo                           3&#10;Control efectivo, no documentado   2&#10;Control efectivo documenta             1" sqref="E6:E19">
      <formula1>'Formulacion de controles'!#REF!</formula1>
    </dataValidation>
    <dataValidation type="list" allowBlank="1" showInputMessage="1" showErrorMessage="1" promptTitle="EFICACIA" prompt="Control no efectivo 3&#10;Control efectivo, no documentado    2&#10;Control efectivo documentado          1" sqref="E5">
      <formula1>'Formulacion de controles'!#REF!</formula1>
    </dataValidation>
    <dataValidation type="list" allowBlank="1" showInputMessage="1" showErrorMessage="1" sqref="D5:D30 D3">
      <formula1>$M$7:$M$9</formula1>
    </dataValidation>
  </dataValidations>
  <printOptions/>
  <pageMargins left="0.65" right="0.44" top="0.61" bottom="0.62" header="0" footer="0"/>
  <pageSetup horizontalDpi="200" verticalDpi="2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INALCEC</Manager>
  <Company>INALCEC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DE RIESGOS MERCADERES CAUCA</dc:title>
  <dc:subject>MECI 1000:2005</dc:subject>
  <dc:creator>YOLROZO</dc:creator>
  <cp:keywords/>
  <dc:description/>
  <cp:lastModifiedBy>David Suarez Sanchez</cp:lastModifiedBy>
  <cp:lastPrinted>2011-12-29T22:29:12Z</cp:lastPrinted>
  <dcterms:created xsi:type="dcterms:W3CDTF">2007-01-17T17:11:12Z</dcterms:created>
  <dcterms:modified xsi:type="dcterms:W3CDTF">2013-11-15T13:30:01Z</dcterms:modified>
  <cp:category/>
  <cp:version/>
  <cp:contentType/>
  <cp:contentStatus/>
</cp:coreProperties>
</file>