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 Financiero DN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fmi1">'[4]PAGOFMI'!$A$1:$L$51</definedName>
    <definedName name="_fmi2">'[4]PAGOFMI'!$P$1:$AA$51</definedName>
    <definedName name="_fmi3">'[4]PAGORES'!$AC$1:$AN$43</definedName>
    <definedName name="_fmi4">'[4]PAGORES'!$AP$1:$BA$44</definedName>
    <definedName name="_Order1" hidden="1">255</definedName>
    <definedName name="_Order2" hidden="1">255</definedName>
    <definedName name="_PIB01">'[5]SUPUESTOS'!#REF!</definedName>
    <definedName name="_PIB02">'[6]SUPUESTOS'!#REF!</definedName>
    <definedName name="_PIB95">'[5]SUPUESTOS'!$J$47</definedName>
    <definedName name="_PIB96">'[5]SUPUESTOS'!$K$47</definedName>
    <definedName name="_PIB97">'[7]SUPUESTOS'!$L$47</definedName>
    <definedName name="_PIB98">'[7]SUPUESTOS'!$M$47</definedName>
    <definedName name="_PIB99">'[7]SUPUESTOS'!$N$47</definedName>
    <definedName name="_RES9397">#REF!</definedName>
    <definedName name="_rez2">'[4]PAGOS VIGENCIA t'!$A$57:$AH$108</definedName>
    <definedName name="_rez3">'[4]PAGORES'!$A$1:$M$37</definedName>
    <definedName name="_rez4">'[4]PAGORES'!$O$1:$AN$43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hidden="1">'[8]CARBOCOL'!#REF!</definedName>
    <definedName name="_Table2_In2" hidden="1">'[9]ANUAL1'!#REF!</definedName>
    <definedName name="_Table2_Out" hidden="1">'[8]CARBOCOL'!#REF!</definedName>
    <definedName name="A">#REF!</definedName>
    <definedName name="A_2002">#REF!</definedName>
    <definedName name="A_CAPITAL">'[10]Hoja4'!$B$3:$O$34</definedName>
    <definedName name="A_DEPTOS">'[10]Hoja4'!$B$76:$N$108</definedName>
    <definedName name="A_impresión_IM">#REF!</definedName>
    <definedName name="A_MUNPIOS">'[10]Hoja4'!$B$39:$N$71</definedName>
    <definedName name="AAA">'[11]proyecINGRESOS99'!$L$1:$T$97</definedName>
    <definedName name="Ajustado">#REF!</definedName>
    <definedName name="ANEXO_No.">#REF!</definedName>
    <definedName name="ANEXO_No._5">#REF!</definedName>
    <definedName name="aprnac">'[12]GASTOS'!#REF!</definedName>
    <definedName name="APROPIACIONES_PAC_Y_REZAGO_1999___2000">#REF!</definedName>
    <definedName name="aprprp">'[12]GASTOS'!#REF!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'[13]LOTERIAS'!$B$54:$P$54</definedName>
    <definedName name="basnac">'[12]GASTOS'!#REF!</definedName>
    <definedName name="basprp">'[12]GASTOS'!#REF!</definedName>
    <definedName name="bonser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'[16]RESUMEN'!#REF!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'[17]RESUOPE'!$AE$150:$BB$224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'[18]Hoja1'!$B$3:$E$38</definedName>
    <definedName name="Cuadro_No._1b">'[18]Hoja2'!$L$3:$O$23</definedName>
    <definedName name="Cuadro_No._1C">'[18]Hoja1'!$B$50:$E$88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'[17]RESUOPE'!$B$9:$AB$83</definedName>
    <definedName name="CUAINGRE">#REF!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hidden="1">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'[10]Hoja4'!$B$3:$B$34</definedName>
    <definedName name="DEPAR_DEP">'[10]Hoja4'!$B$76:$B$108</definedName>
    <definedName name="DEPAR_MUN">'[10]Hoja4'!$B$39:$B$71</definedName>
    <definedName name="DEPTO">#REF!</definedName>
    <definedName name="DEPTO_2002">#REF!</definedName>
    <definedName name="DETALLE_DE_LA_COMPOSICION_DEL_PRESUPUESTO_DE_RENTAS_DE_LA_NACION">'[11]proyecINGRESOS99'!$A$1:$I$97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'[12]GASTOS'!#REF!</definedName>
    <definedName name="eje">'[12]GASTOS'!#REF!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'[21]VIGN'!#REF!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un">'[12]GASTOS'!#REF!</definedName>
    <definedName name="futnac">'[12]GASTOS'!#REF!</definedName>
    <definedName name="futprp">'[12]GASTOS'!#REF!</definedName>
    <definedName name="GASOLINA_REGULAR">'[22]MODELO DE GASOLINA'!$A$8:$P$25</definedName>
    <definedName name="gasrep">#REF!</definedName>
    <definedName name="Gastos_generales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'[13]SUPUESTOS'!$O$70</definedName>
    <definedName name="INTYCOM94_">'[13]SUPUESTOS'!$I$70</definedName>
    <definedName name="INTYCOM95_">'[13]SUPUESTOS'!$J$70</definedName>
    <definedName name="INTYCOM96_">'[13]SUPUESTOS'!$K$70</definedName>
    <definedName name="INTYCOM97_">'[13]SUPUESTOS'!$L$70</definedName>
    <definedName name="INTYCOM98_">'[13]SUPUESTOS'!$M$70</definedName>
    <definedName name="INTYCOM99_">'[13]SUPUESTOS'!$N$70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PORTADASECTOR">#REF!</definedName>
    <definedName name="M">'[25]Datos'!$F$34</definedName>
    <definedName name="MACRO">#REF!</definedName>
    <definedName name="MARZON">'[21]VIGN'!#REF!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'[27]planta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'[13]SUPUESTOS'!$O$6</definedName>
    <definedName name="PARTMUN93_">'[13]SUPUESTOS'!$H$6</definedName>
    <definedName name="PARTMUN94_">'[13]SUPUESTOS'!$I$6</definedName>
    <definedName name="PARTMUN95_">'[13]SUPUESTOS'!$J$6</definedName>
    <definedName name="PARTMUN96_">'[13]SUPUESTOS'!$K$6</definedName>
    <definedName name="PARTMUN97_">'[13]SUPUESTOS'!$L$6</definedName>
    <definedName name="PARTMUN98_">'[13]SUPUESTOS'!$M$6</definedName>
    <definedName name="PARTMUN99_">'[13]SUPUESTOS'!$N$6</definedName>
    <definedName name="Pcpta_00">'[28]Pob'!#REF!</definedName>
    <definedName name="Pcpta_01">'[28]Pob'!#REF!</definedName>
    <definedName name="Pcpta_02">'[28]Pob'!#REF!</definedName>
    <definedName name="Pcpta_99">'[28]Pob'!#REF!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'[6]SUPUESTOS'!$O$47</definedName>
    <definedName name="PIB00_">'[13]SUPUESTOS'!$O$19</definedName>
    <definedName name="PIB93_">'[13]SUPUESTOS'!$H$19</definedName>
    <definedName name="PIB94_">'[13]SUPUESTOS'!$I$19</definedName>
    <definedName name="PIB95_">'[13]SUPUESTOS'!$J$19</definedName>
    <definedName name="PIB96_">'[13]SUPUESTOS'!$K$19</definedName>
    <definedName name="PIB97_">'[13]SUPUESTOS'!$L$19</definedName>
    <definedName name="PIB98_">'[13]SUPUESTOS'!$M$19</definedName>
    <definedName name="PIB99_">'[13]SUPUESTOS'!$N$19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'[12]GASTOS'!#REF!</definedName>
    <definedName name="prgprp">'[12]GASTOS'!#REF!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ynac">'[12]GASTOS'!#REF!</definedName>
    <definedName name="pryprp">'[12]GASTOS'!#REF!</definedName>
    <definedName name="pyd">'[20]P+D ingresos'!$C$1:$U$111</definedName>
    <definedName name="rango1">#REF!</definedName>
    <definedName name="RDPTO">#REF!</definedName>
    <definedName name="re">#REF!</definedName>
    <definedName name="RECALCULO">'[16]RESUMEN'!#REF!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'[12]GASTOS'!#REF!</definedName>
    <definedName name="recprp">'[12]GASTOS'!#REF!</definedName>
    <definedName name="reg">'[12]GASTOS'!#REF!</definedName>
    <definedName name="REGALIAS00_">'[13]SUPUESTOS'!$O$74</definedName>
    <definedName name="REGALIAS93_">'[13]SUPUESTOS'!$H$74</definedName>
    <definedName name="REGALIAS94_">'[13]SUPUESTOS'!$I$74</definedName>
    <definedName name="REGALIAS95_">'[13]SUPUESTOS'!$J$74</definedName>
    <definedName name="REGALIAS96_">'[13]SUPUESTOS'!$K$74</definedName>
    <definedName name="REGALIAS97_">'[13]SUPUESTOS'!$L$74</definedName>
    <definedName name="REGALIAS98_">'[13]SUPUESTOS'!$M$74</definedName>
    <definedName name="REGALIAS99_">'[13]SUPUESTOS'!$N$74</definedName>
    <definedName name="REGIONALCRECIM">#REF!</definedName>
    <definedName name="REGIONALPESOS">#REF!</definedName>
    <definedName name="REGIONALPIB">#REF!</definedName>
    <definedName name="Rep_ing_02">'[28]Pob'!#REF!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hidden="1">'[19]Resumen OPEF'!$C:$C,'[19]Resumen OPEF'!#REF!,'[19]Resumen OPEF'!$K:$Q</definedName>
    <definedName name="sal">'[27]tablas'!$D$1:$H$814</definedName>
    <definedName name="SALIR">'[16]RESUMEN'!#REF!</definedName>
    <definedName name="secing">#REF!</definedName>
    <definedName name="SEGSOCIALCRECIM">#REF!</definedName>
    <definedName name="SEGSOCIALPESOS">#REF!</definedName>
    <definedName name="SEGSOCIALPIB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'[29]DETALLE-DEUDA'!#REF!</definedName>
    <definedName name="Servicios_personales">#REF!</definedName>
    <definedName name="SGP_PG_02">#REF!</definedName>
    <definedName name="SITFID95_">'[13]SUPUESTOS'!$J$7</definedName>
    <definedName name="SITFIS00_">'[13]SUPUESTOS'!$O$7</definedName>
    <definedName name="SITFIS93_">'[13]SUPUESTOS'!$H$7</definedName>
    <definedName name="SITFIS94_">'[13]SUPUESTOS'!$I$7</definedName>
    <definedName name="SITFIS95_">'[13]SUPUESTOS'!$J$7</definedName>
    <definedName name="SITFIS96_">'[13]SUPUESTOS'!$K$7</definedName>
    <definedName name="SITFIS97_">'[13]SUPUESTOS'!$L$7</definedName>
    <definedName name="SITFIS98_">'[13]SUPUESTOS'!$M$7</definedName>
    <definedName name="SITFIS99_">'[13]SUPUESTOS'!$N$7</definedName>
    <definedName name="solnac">'[12]GASTOS'!#REF!</definedName>
    <definedName name="solprp">'[12]GASTOS'!#REF!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TOT00_">'[13]SUPUESTOS'!$O$5</definedName>
    <definedName name="TRANSTOT93_">'[13]SUPUESTOS'!$H$5</definedName>
    <definedName name="TRANSTOT94_">'[13]SUPUESTOS'!$I$5</definedName>
    <definedName name="TRANSTOT95_">'[13]SUPUESTOS'!$J$5</definedName>
    <definedName name="TRANSTOT96_">'[13]SUPUESTOS'!$K$5</definedName>
    <definedName name="TRANSTOT97_">'[13]SUPUESTOS'!$L$5</definedName>
    <definedName name="TRANSTOT98_">'[13]SUPUESTOS'!$M$5</definedName>
    <definedName name="TRANSTOT99_">'[13]SUPUESTOS'!$N$5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'[13]SUPUESTOS'!$O$20</definedName>
    <definedName name="VARPIB93_">'[13]SUPUESTOS'!$H$20</definedName>
    <definedName name="VARPIB94_">'[13]SUPUESTOS'!$I$20</definedName>
    <definedName name="VARPIB95_">'[13]SUPUESTOS'!$J$20</definedName>
    <definedName name="VARPIB96_">'[13]SUPUESTOS'!$K$20</definedName>
    <definedName name="VARPIB97_">'[13]SUPUESTOS'!$L$20</definedName>
    <definedName name="VARPIB98_">'[13]SUPUESTOS'!$M$20</definedName>
    <definedName name="VARPIB99_">'[13]SUPUESTOS'!$N$20</definedName>
    <definedName name="vieja">'[27]planta base'!$C$2:$AC$503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'[30]CUA1-3'!#REF!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<sst xmlns="http://schemas.openxmlformats.org/spreadsheetml/2006/main" count="84" uniqueCount="84">
  <si>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Plan Financiero (millones de $ corrientes) </t>
  </si>
  <si>
    <t>COD_CUE</t>
  </si>
  <si>
    <t>CUENTA</t>
  </si>
  <si>
    <t>A</t>
  </si>
  <si>
    <t xml:space="preserve">    INGRESOS TOTALES</t>
  </si>
  <si>
    <t>A0</t>
  </si>
  <si>
    <t>1.  INGRESOS CORRIENTES</t>
  </si>
  <si>
    <t>A1000</t>
  </si>
  <si>
    <t>1.1     INGRESOS TRIBUTARIOS</t>
  </si>
  <si>
    <t>A1010</t>
  </si>
  <si>
    <t>1.1.1. PREDIAL</t>
  </si>
  <si>
    <t>A1020</t>
  </si>
  <si>
    <t>1.1.2. INDUSTRIA Y COMERCIO</t>
  </si>
  <si>
    <t>A1030</t>
  </si>
  <si>
    <t>1.1.3. SOBRETASAS A LA GASOLINA</t>
  </si>
  <si>
    <t>1.1.4.  CERVEZA</t>
  </si>
  <si>
    <t>1.1.5.  LICORES</t>
  </si>
  <si>
    <t>1.1.6.  CIGARRILLOS Y TABACO</t>
  </si>
  <si>
    <t>1.1.7.  REGISTRO Y ANOTACION</t>
  </si>
  <si>
    <t>1.1.8.  VEHICULOS AUTOMOTORES</t>
  </si>
  <si>
    <t>A1040</t>
  </si>
  <si>
    <t>1.1.9. OTROS</t>
  </si>
  <si>
    <t>A2000</t>
  </si>
  <si>
    <t>1.2.    INGRESOS NO TRIBUTARIOS</t>
  </si>
  <si>
    <t>A3000</t>
  </si>
  <si>
    <t>1.3.    TRANSFERENCIAS</t>
  </si>
  <si>
    <t>A3010</t>
  </si>
  <si>
    <t>1.3.1.    DEL NIVEL NACIONAL</t>
  </si>
  <si>
    <t>A3020</t>
  </si>
  <si>
    <t>1.3.2.    OTRAS</t>
  </si>
  <si>
    <t>B</t>
  </si>
  <si>
    <t xml:space="preserve">     GASTOS TOTALES</t>
  </si>
  <si>
    <t>B0</t>
  </si>
  <si>
    <t>2.  GASTOS CORRIENTES</t>
  </si>
  <si>
    <t>B1000</t>
  </si>
  <si>
    <t>2.1.    FUNCIONAMIENTO</t>
  </si>
  <si>
    <t>B1010</t>
  </si>
  <si>
    <t>2.1.1.  SERVICIOS PERSONALES</t>
  </si>
  <si>
    <t>B1020</t>
  </si>
  <si>
    <t>2.1.2. GASTOS GENERALES</t>
  </si>
  <si>
    <t>B1030</t>
  </si>
  <si>
    <t>2.1.3. TRANSFERENCIAS PAGADAS Y OTROS</t>
  </si>
  <si>
    <t>B2000</t>
  </si>
  <si>
    <t>2.2.   INTERESES DEUDA PUBLICA</t>
  </si>
  <si>
    <t>B3000</t>
  </si>
  <si>
    <t>2.3.   OTROS GASTOS CORRIENTES</t>
  </si>
  <si>
    <t>C</t>
  </si>
  <si>
    <t>3. DEFICIT O AHORRO CORRIENTE (1-2)</t>
  </si>
  <si>
    <t>D</t>
  </si>
  <si>
    <t>4.  INGRESOS DE CAPITAL</t>
  </si>
  <si>
    <t>D1000</t>
  </si>
  <si>
    <t>4.1. REGALÍAS</t>
  </si>
  <si>
    <t>D2000</t>
  </si>
  <si>
    <t>4.2. TRANSFERENCIAS NACIONALES (SGP, etc.)</t>
  </si>
  <si>
    <t>D3000</t>
  </si>
  <si>
    <t>4.3. COFINANCIACION</t>
  </si>
  <si>
    <t>D4000</t>
  </si>
  <si>
    <t>4.4. OTROS</t>
  </si>
  <si>
    <t>E</t>
  </si>
  <si>
    <t>5.   GASTOS DE CAPITAL (INVERSION)</t>
  </si>
  <si>
    <t>E1000</t>
  </si>
  <si>
    <t>5.1.1.1.   FORMACION BRUTAL DE CAPITAL FIJO</t>
  </si>
  <si>
    <t>E2000</t>
  </si>
  <si>
    <t>5.1.1.2.   OTROS</t>
  </si>
  <si>
    <t>G</t>
  </si>
  <si>
    <t>6. DEFICIT O SUPERAVIT TOTAL (3+4-5)</t>
  </si>
  <si>
    <t>H</t>
  </si>
  <si>
    <t>7. FINANCIAMIENTO</t>
  </si>
  <si>
    <t>H1000</t>
  </si>
  <si>
    <t>7.1. CREDITO NETO</t>
  </si>
  <si>
    <t>H1010</t>
  </si>
  <si>
    <t>7.1.1. DESEMBOLSOS (+)</t>
  </si>
  <si>
    <t>H1020</t>
  </si>
  <si>
    <t>7.1.2. AMORTIZACIONES (-)</t>
  </si>
  <si>
    <t>H2000</t>
  </si>
  <si>
    <t>7.3. VARIACION DE DEPOSITOS, RB Y OTROS</t>
  </si>
  <si>
    <t>SALDO DE DEUDA</t>
  </si>
  <si>
    <t>CUENTAS DE FINANCIAMIENTO</t>
  </si>
  <si>
    <t>1. CREDITO</t>
  </si>
  <si>
    <t>2. RECURSOS DEL BALANCE + VENTA DE ACTIVOS</t>
  </si>
  <si>
    <t>RESULTADO PRESUPUESTAL</t>
  </si>
  <si>
    <t>INGRESOS TOTALES</t>
  </si>
  <si>
    <t>GASTOS TOTALES</t>
  </si>
  <si>
    <t>DEFICIT O SUPERAVIT PRESUPUESTAL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</si>
</sst>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#,##0.000"/>
    <numFmt numFmtId="175" formatCode="_ * #,##0_ ;_ * \-#,##0_ ;_ * &quot;-&quot;??_ ;_ @_ "/>
    <numFmt numFmtId="176" formatCode="\$#,##0.00\ ;\(\$#,##0.00\)"/>
    <numFmt numFmtId="177" formatCode="_([$€-2]* #,##0.00_);_([$€-2]* \(#,##0.00\);_([$€-2]* &quot;-&quot;??_)"/>
    <numFmt numFmtId="178" formatCode="#.##000"/>
    <numFmt numFmtId="179" formatCode="_-* #,##0\ _P_t_s_-;\-* #,##0\ _P_t_s_-;_-* &quot;-&quot;\ _P_t_s_-;_-@_-"/>
    <numFmt numFmtId="180" formatCode="0_)"/>
    <numFmt numFmtId="181" formatCode="\$#,#00"/>
    <numFmt numFmtId="182" formatCode="_-* #,##0\ &quot;Pts&quot;_-;\-* #,##0\ &quot;Pts&quot;_-;_-* &quot;-&quot;\ &quot;Pts&quot;_-;_-@_-"/>
    <numFmt numFmtId="183" formatCode="_ * #,##0.00_ ;_ * \-#,##0.00_ ;_ * &quot;-&quot;??_ ;_ @_ "/>
    <numFmt numFmtId="184" formatCode="#,##0."/>
    <numFmt numFmtId="185" formatCode="_(* #,##0.0000000_);_(* \(#,##0.0000000\);_(* &quot;-&quot;??_);_(@_)"/>
    <numFmt numFmtId="186" formatCode="_-* #,##0.000\ _p_t_a_-;\-* #,##0.000\ _p_t_a_-;_-* &quot;-&quot;??\ _p_t_a_-;_-@_-"/>
    <numFmt numFmtId="187" formatCode="_(* #,##0.000000_);_(* \(#,##0.000000\);_(* &quot;-&quot;??_);_(@_)"/>
    <numFmt numFmtId="188" formatCode="#,##0.000;\-#,##0.000"/>
    <numFmt numFmtId="189" formatCode="%#,#00"/>
    <numFmt numFmtId="190" formatCode="General_)"/>
    <numFmt numFmtId="191" formatCode="&quot;$&quot;\ #,##0;\-&quot;$&quot;\ #,##0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b/>
      <i/>
      <sz val="1"/>
      <color indexed="8"/>
      <name val="Courier"/>
      <family val="3"/>
    </font>
    <font>
      <sz val="10"/>
      <name val="BERNHARD"/>
      <family val="0"/>
    </font>
    <font>
      <sz val="8"/>
      <color indexed="10"/>
      <name val="BERNHARD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315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666699"/>
      </left>
      <right style="thin">
        <color rgb="FF666699"/>
      </right>
      <top/>
      <bottom style="thin">
        <color rgb="FF666699"/>
      </bottom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1" applyProtection="0">
      <alignment/>
    </xf>
    <xf numFmtId="2" fontId="11" fillId="0" borderId="0" applyProtection="0">
      <alignment/>
    </xf>
    <xf numFmtId="4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176" fontId="11" fillId="0" borderId="0" applyProtection="0">
      <alignment/>
    </xf>
    <xf numFmtId="0" fontId="11" fillId="0" borderId="0">
      <alignment/>
      <protection/>
    </xf>
    <xf numFmtId="0" fontId="5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177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77" fontId="14" fillId="0" borderId="0">
      <alignment/>
      <protection locked="0"/>
    </xf>
    <xf numFmtId="0" fontId="14" fillId="0" borderId="0">
      <alignment/>
      <protection locked="0"/>
    </xf>
    <xf numFmtId="0" fontId="40" fillId="21" borderId="2" applyNumberFormat="0" applyAlignment="0" applyProtection="0"/>
    <xf numFmtId="0" fontId="1" fillId="0" borderId="0" applyNumberFormat="0" applyFill="0" applyBorder="0" applyProtection="0">
      <alignment horizontal="left"/>
    </xf>
    <xf numFmtId="0" fontId="41" fillId="22" borderId="3" applyNumberFormat="0" applyAlignment="0" applyProtection="0"/>
    <xf numFmtId="0" fontId="42" fillId="0" borderId="4" applyNumberFormat="0" applyFill="0" applyAlignment="0" applyProtection="0"/>
    <xf numFmtId="178" fontId="15" fillId="0" borderId="0">
      <alignment/>
      <protection locked="0"/>
    </xf>
    <xf numFmtId="179" fontId="16" fillId="0" borderId="0" applyFont="0" applyFill="0" applyBorder="0" applyAlignment="0" applyProtection="0"/>
    <xf numFmtId="178" fontId="15" fillId="0" borderId="0">
      <alignment/>
      <protection locked="0"/>
    </xf>
    <xf numFmtId="178" fontId="15" fillId="0" borderId="0">
      <alignment/>
      <protection locked="0"/>
    </xf>
    <xf numFmtId="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1" fontId="15" fillId="0" borderId="0">
      <alignment/>
      <protection locked="0"/>
    </xf>
    <xf numFmtId="182" fontId="16" fillId="0" borderId="0" applyFont="0" applyFill="0" applyBorder="0" applyAlignment="0" applyProtection="0"/>
    <xf numFmtId="181" fontId="15" fillId="0" borderId="0">
      <alignment/>
      <protection locked="0"/>
    </xf>
    <xf numFmtId="181" fontId="15" fillId="0" borderId="0">
      <alignment/>
      <protection locked="0"/>
    </xf>
    <xf numFmtId="0" fontId="1" fillId="0" borderId="0">
      <alignment/>
      <protection locked="0"/>
    </xf>
    <xf numFmtId="5" fontId="1" fillId="0" borderId="0">
      <alignment/>
      <protection locked="0"/>
    </xf>
    <xf numFmtId="5" fontId="1" fillId="0" borderId="0">
      <alignment/>
      <protection locked="0"/>
    </xf>
    <xf numFmtId="5" fontId="1" fillId="0" borderId="0">
      <alignment/>
      <protection locked="0"/>
    </xf>
    <xf numFmtId="5" fontId="1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77" fontId="15" fillId="0" borderId="0">
      <alignment/>
      <protection locked="0"/>
    </xf>
    <xf numFmtId="0" fontId="15" fillId="0" borderId="0">
      <alignment/>
      <protection locked="0"/>
    </xf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2" applyNumberFormat="0" applyAlignment="0" applyProtection="0"/>
    <xf numFmtId="18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5" fillId="0" borderId="0">
      <alignment/>
      <protection locked="0"/>
    </xf>
    <xf numFmtId="184" fontId="15" fillId="0" borderId="0">
      <alignment/>
      <protection locked="0"/>
    </xf>
    <xf numFmtId="184" fontId="15" fillId="0" borderId="0">
      <alignment/>
      <protection locked="0"/>
    </xf>
    <xf numFmtId="184" fontId="14" fillId="0" borderId="0">
      <alignment/>
      <protection locked="0"/>
    </xf>
    <xf numFmtId="184" fontId="17" fillId="0" borderId="0">
      <alignment/>
      <protection locked="0"/>
    </xf>
    <xf numFmtId="184" fontId="14" fillId="0" borderId="0">
      <alignment/>
      <protection locked="0"/>
    </xf>
    <xf numFmtId="184" fontId="17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77" fontId="15" fillId="0" borderId="0">
      <alignment/>
      <protection locked="0"/>
    </xf>
    <xf numFmtId="0" fontId="15" fillId="0" borderId="0">
      <alignment/>
      <protection locked="0"/>
    </xf>
    <xf numFmtId="0" fontId="18" fillId="0" borderId="0">
      <alignment/>
      <protection/>
    </xf>
    <xf numFmtId="177" fontId="18" fillId="0" borderId="0">
      <alignment/>
      <protection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185" fontId="1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77" fontId="15" fillId="0" borderId="0">
      <alignment/>
      <protection locked="0"/>
    </xf>
    <xf numFmtId="0" fontId="15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77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77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77" fontId="14" fillId="0" borderId="0">
      <alignment/>
      <protection locked="0"/>
    </xf>
    <xf numFmtId="0" fontId="14" fillId="0" borderId="0">
      <alignment/>
      <protection locked="0"/>
    </xf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177" fontId="18" fillId="0" borderId="0">
      <alignment/>
      <protection/>
    </xf>
    <xf numFmtId="0" fontId="18" fillId="0" borderId="0">
      <alignment/>
      <protection/>
    </xf>
    <xf numFmtId="177" fontId="18" fillId="0" borderId="0">
      <alignment/>
      <protection/>
    </xf>
    <xf numFmtId="187" fontId="1" fillId="0" borderId="0">
      <alignment/>
      <protection locked="0"/>
    </xf>
    <xf numFmtId="187" fontId="1" fillId="0" borderId="0">
      <alignment/>
      <protection locked="0"/>
    </xf>
    <xf numFmtId="187" fontId="1" fillId="0" borderId="0">
      <alignment/>
      <protection locked="0"/>
    </xf>
    <xf numFmtId="187" fontId="1" fillId="0" borderId="0">
      <alignment/>
      <protection locked="0"/>
    </xf>
    <xf numFmtId="188" fontId="1" fillId="0" borderId="0">
      <alignment/>
      <protection locked="0"/>
    </xf>
    <xf numFmtId="188" fontId="1" fillId="0" borderId="0">
      <alignment/>
      <protection locked="0"/>
    </xf>
    <xf numFmtId="188" fontId="1" fillId="0" borderId="0">
      <alignment/>
      <protection locked="0"/>
    </xf>
    <xf numFmtId="188" fontId="1" fillId="0" borderId="0">
      <alignment/>
      <protection locked="0"/>
    </xf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6" applyNumberFormat="0" applyFont="0" applyAlignment="0" applyProtection="0"/>
    <xf numFmtId="189" fontId="15" fillId="0" borderId="0">
      <alignment/>
      <protection locked="0"/>
    </xf>
    <xf numFmtId="189" fontId="15" fillId="0" borderId="0">
      <alignment/>
      <protection locked="0"/>
    </xf>
    <xf numFmtId="189" fontId="15" fillId="0" borderId="0">
      <alignment/>
      <protection locked="0"/>
    </xf>
    <xf numFmtId="189" fontId="15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9" fillId="0" borderId="7">
      <alignment/>
      <protection/>
    </xf>
    <xf numFmtId="177" fontId="19" fillId="0" borderId="7">
      <alignment/>
      <protection/>
    </xf>
    <xf numFmtId="190" fontId="1" fillId="0" borderId="0">
      <alignment/>
      <protection locked="0"/>
    </xf>
    <xf numFmtId="190" fontId="1" fillId="0" borderId="0">
      <alignment/>
      <protection locked="0"/>
    </xf>
    <xf numFmtId="190" fontId="1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177" fontId="15" fillId="0" borderId="0">
      <alignment/>
      <protection locked="0"/>
    </xf>
    <xf numFmtId="0" fontId="15" fillId="0" borderId="0">
      <alignment/>
      <protection locked="0"/>
    </xf>
    <xf numFmtId="191" fontId="20" fillId="0" borderId="0">
      <alignment/>
      <protection locked="0"/>
    </xf>
    <xf numFmtId="0" fontId="18" fillId="0" borderId="0">
      <alignment/>
      <protection/>
    </xf>
    <xf numFmtId="177" fontId="18" fillId="0" borderId="0">
      <alignment/>
      <protection/>
    </xf>
    <xf numFmtId="39" fontId="16" fillId="0" borderId="8" applyFill="0">
      <alignment horizontal="left"/>
      <protection/>
    </xf>
    <xf numFmtId="39" fontId="16" fillId="0" borderId="8" applyFill="0">
      <alignment horizontal="left"/>
      <protection/>
    </xf>
    <xf numFmtId="39" fontId="16" fillId="0" borderId="8" applyFill="0">
      <alignment horizontal="left"/>
      <protection/>
    </xf>
    <xf numFmtId="39" fontId="16" fillId="0" borderId="8" applyFill="0">
      <alignment horizontal="left"/>
      <protection/>
    </xf>
    <xf numFmtId="0" fontId="48" fillId="21" borderId="9" applyNumberFormat="0" applyAlignment="0" applyProtection="0"/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1" fillId="0" borderId="0" applyNumberFormat="0">
      <alignment/>
      <protection/>
    </xf>
    <xf numFmtId="0" fontId="1" fillId="0" borderId="0" applyNumberFormat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4" fillId="0" borderId="11" applyNumberFormat="0" applyFill="0" applyAlignment="0" applyProtection="0"/>
    <xf numFmtId="0" fontId="53" fillId="0" borderId="12" applyNumberFormat="0" applyFill="0" applyAlignment="0" applyProtection="0"/>
    <xf numFmtId="0" fontId="15" fillId="0" borderId="13">
      <alignment/>
      <protection locked="0"/>
    </xf>
    <xf numFmtId="177" fontId="15" fillId="0" borderId="13">
      <alignment/>
      <protection locked="0"/>
    </xf>
    <xf numFmtId="0" fontId="11" fillId="0" borderId="0" applyProtection="0">
      <alignment/>
    </xf>
    <xf numFmtId="0" fontId="11" fillId="0" borderId="0" applyProtection="0">
      <alignment/>
    </xf>
    <xf numFmtId="177" fontId="11" fillId="0" borderId="0" applyProtection="0">
      <alignment/>
    </xf>
    <xf numFmtId="0" fontId="11" fillId="0" borderId="0" applyProtection="0">
      <alignment/>
    </xf>
    <xf numFmtId="176" fontId="11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177" fontId="12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177" fontId="13" fillId="0" borderId="0" applyProtection="0">
      <alignment/>
    </xf>
    <xf numFmtId="0" fontId="13" fillId="0" borderId="0" applyProtection="0">
      <alignment/>
    </xf>
    <xf numFmtId="0" fontId="11" fillId="0" borderId="1" applyProtection="0">
      <alignment/>
    </xf>
    <xf numFmtId="0" fontId="11" fillId="0" borderId="1" applyProtection="0">
      <alignment/>
    </xf>
    <xf numFmtId="177" fontId="11" fillId="0" borderId="1" applyProtection="0">
      <alignment/>
    </xf>
    <xf numFmtId="0" fontId="11" fillId="0" borderId="1" applyProtection="0">
      <alignment/>
    </xf>
    <xf numFmtId="0" fontId="11" fillId="0" borderId="0">
      <alignment/>
      <protection/>
    </xf>
    <xf numFmtId="1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177" fontId="11" fillId="0" borderId="0">
      <alignment/>
      <protection/>
    </xf>
    <xf numFmtId="0" fontId="11" fillId="0" borderId="0">
      <alignment/>
      <protection/>
    </xf>
    <xf numFmtId="2" fontId="11" fillId="0" borderId="0" applyProtection="0">
      <alignment/>
    </xf>
    <xf numFmtId="2" fontId="11" fillId="0" borderId="0" applyProtection="0">
      <alignment/>
    </xf>
    <xf numFmtId="2" fontId="11" fillId="0" borderId="0" applyProtection="0">
      <alignment/>
    </xf>
    <xf numFmtId="2" fontId="11" fillId="0" borderId="0" applyProtection="0">
      <alignment/>
    </xf>
    <xf numFmtId="4" fontId="11" fillId="0" borderId="0" applyProtection="0">
      <alignment/>
    </xf>
  </cellStyleXfs>
  <cellXfs count="35">
    <xf numFmtId="0" fontId="0" fillId="0" borderId="0" xfId="0" applyAlignment="1">
      <alignment/>
    </xf>
    <xf numFmtId="0" fontId="3" fillId="0" borderId="0" xfId="157" applyFont="1" applyFill="1" applyBorder="1" applyProtection="1">
      <alignment/>
      <protection hidden="1"/>
    </xf>
    <xf numFmtId="0" fontId="4" fillId="0" borderId="0" xfId="157" applyFont="1" applyFill="1" applyBorder="1" applyProtection="1">
      <alignment/>
      <protection hidden="1"/>
    </xf>
    <xf numFmtId="0" fontId="3" fillId="0" borderId="0" xfId="157" applyFont="1">
      <alignment/>
      <protection/>
    </xf>
    <xf numFmtId="0" fontId="2" fillId="0" borderId="14" xfId="157" applyFont="1" applyBorder="1" applyAlignment="1" applyProtection="1" quotePrefix="1">
      <alignment horizontal="left" vertical="center"/>
      <protection hidden="1"/>
    </xf>
    <xf numFmtId="0" fontId="2" fillId="0" borderId="0" xfId="157" applyFont="1" applyBorder="1" applyAlignment="1" applyProtection="1" quotePrefix="1">
      <alignment horizontal="left" vertical="center"/>
      <protection hidden="1"/>
    </xf>
    <xf numFmtId="0" fontId="6" fillId="12" borderId="15" xfId="161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6" fillId="34" borderId="15" xfId="161" applyFont="1" applyFill="1" applyBorder="1" applyAlignment="1" applyProtection="1">
      <alignment/>
      <protection hidden="1"/>
    </xf>
    <xf numFmtId="0" fontId="8" fillId="35" borderId="17" xfId="0" applyFont="1" applyFill="1" applyBorder="1" applyAlignment="1" applyProtection="1">
      <alignment/>
      <protection/>
    </xf>
    <xf numFmtId="173" fontId="8" fillId="35" borderId="17" xfId="130" applyNumberFormat="1" applyFont="1" applyFill="1" applyBorder="1" applyAlignment="1" applyProtection="1">
      <alignment/>
      <protection/>
    </xf>
    <xf numFmtId="0" fontId="9" fillId="36" borderId="15" xfId="161" applyFont="1" applyFill="1" applyBorder="1" applyAlignment="1" applyProtection="1">
      <alignment/>
      <protection hidden="1"/>
    </xf>
    <xf numFmtId="0" fontId="10" fillId="37" borderId="18" xfId="0" applyFont="1" applyFill="1" applyBorder="1" applyAlignment="1" applyProtection="1">
      <alignment/>
      <protection/>
    </xf>
    <xf numFmtId="173" fontId="10" fillId="37" borderId="18" xfId="130" applyNumberFormat="1" applyFont="1" applyFill="1" applyBorder="1" applyAlignment="1" applyProtection="1">
      <alignment/>
      <protection/>
    </xf>
    <xf numFmtId="173" fontId="3" fillId="36" borderId="15" xfId="130" applyNumberFormat="1" applyFont="1" applyFill="1" applyBorder="1" applyAlignment="1" applyProtection="1">
      <alignment horizontal="right"/>
      <protection hidden="1"/>
    </xf>
    <xf numFmtId="0" fontId="9" fillId="36" borderId="15" xfId="161" applyFont="1" applyFill="1" applyBorder="1" applyAlignment="1" applyProtection="1" quotePrefix="1">
      <alignment horizontal="left"/>
      <protection hidden="1"/>
    </xf>
    <xf numFmtId="173" fontId="4" fillId="36" borderId="15" xfId="130" applyNumberFormat="1" applyFont="1" applyFill="1" applyBorder="1" applyAlignment="1" applyProtection="1">
      <alignment horizontal="right"/>
      <protection hidden="1"/>
    </xf>
    <xf numFmtId="0" fontId="9" fillId="36" borderId="15" xfId="161" applyFont="1" applyFill="1" applyBorder="1" applyAlignment="1" applyProtection="1">
      <alignment horizontal="left"/>
      <protection hidden="1"/>
    </xf>
    <xf numFmtId="0" fontId="9" fillId="34" borderId="15" xfId="161" applyFont="1" applyFill="1" applyBorder="1" applyAlignment="1" applyProtection="1" quotePrefix="1">
      <alignment horizontal="left"/>
      <protection hidden="1"/>
    </xf>
    <xf numFmtId="0" fontId="9" fillId="36" borderId="0" xfId="161" applyFont="1" applyFill="1" applyBorder="1" applyAlignment="1" applyProtection="1" quotePrefix="1">
      <alignment horizontal="left"/>
      <protection hidden="1"/>
    </xf>
    <xf numFmtId="0" fontId="9" fillId="36" borderId="0" xfId="161" applyFont="1" applyFill="1" applyBorder="1" applyAlignment="1" applyProtection="1">
      <alignment horizontal="left"/>
      <protection hidden="1"/>
    </xf>
    <xf numFmtId="173" fontId="4" fillId="36" borderId="0" xfId="130" applyNumberFormat="1" applyFont="1" applyFill="1" applyBorder="1" applyAlignment="1" applyProtection="1">
      <alignment horizontal="right"/>
      <protection hidden="1"/>
    </xf>
    <xf numFmtId="0" fontId="3" fillId="38" borderId="0" xfId="157" applyFont="1" applyFill="1">
      <alignment/>
      <protection/>
    </xf>
    <xf numFmtId="0" fontId="8" fillId="35" borderId="17" xfId="130" applyNumberFormat="1" applyFont="1" applyFill="1" applyBorder="1" applyAlignment="1" applyProtection="1">
      <alignment horizontal="center"/>
      <protection/>
    </xf>
    <xf numFmtId="0" fontId="3" fillId="38" borderId="15" xfId="0" applyFont="1" applyFill="1" applyBorder="1" applyAlignment="1" applyProtection="1" quotePrefix="1">
      <alignment horizontal="left"/>
      <protection/>
    </xf>
    <xf numFmtId="173" fontId="3" fillId="38" borderId="15" xfId="13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 quotePrefix="1">
      <alignment horizontal="left"/>
      <protection locked="0"/>
    </xf>
    <xf numFmtId="173" fontId="3" fillId="0" borderId="15" xfId="13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3" fontId="3" fillId="0" borderId="0" xfId="130" applyNumberFormat="1" applyFont="1" applyAlignment="1" applyProtection="1">
      <alignment/>
      <protection locked="0"/>
    </xf>
    <xf numFmtId="175" fontId="4" fillId="38" borderId="0" xfId="139" applyNumberFormat="1" applyFont="1" applyFill="1" applyBorder="1" applyAlignment="1">
      <alignment/>
    </xf>
    <xf numFmtId="173" fontId="3" fillId="0" borderId="0" xfId="130" applyNumberFormat="1" applyFont="1" applyAlignment="1">
      <alignment/>
    </xf>
    <xf numFmtId="0" fontId="3" fillId="0" borderId="0" xfId="157" applyFont="1" applyFill="1" applyBorder="1">
      <alignment/>
      <protection/>
    </xf>
    <xf numFmtId="0" fontId="4" fillId="0" borderId="0" xfId="157" applyFont="1" applyFill="1" applyBorder="1">
      <alignment/>
      <protection/>
    </xf>
    <xf numFmtId="0" fontId="2" fillId="0" borderId="0" xfId="157" applyFont="1" applyBorder="1" applyAlignment="1" applyProtection="1" quotePrefix="1">
      <alignment horizontal="left" vertical="center"/>
      <protection hidden="1"/>
    </xf>
  </cellXfs>
  <cellStyles count="218">
    <cellStyle name="Normal" xfId="0"/>
    <cellStyle name="????" xfId="15"/>
    <cellStyle name="?????" xfId="16"/>
    <cellStyle name="????????" xfId="17"/>
    <cellStyle name="?????????????" xfId="18"/>
    <cellStyle name="??????????_BOPENGC" xfId="19"/>
    <cellStyle name="?????????1" xfId="20"/>
    <cellStyle name="?????????2" xfId="21"/>
    <cellStyle name="????????_BOPENGC" xfId="22"/>
    <cellStyle name="???????_BOPENGC" xfId="23"/>
    <cellStyle name="_A_Base Compara" xfId="24"/>
    <cellStyle name="20% - Énfasis1" xfId="25"/>
    <cellStyle name="20% - Énfasis2" xfId="26"/>
    <cellStyle name="20% - Énfasis3" xfId="27"/>
    <cellStyle name="20% - Énfasis4" xfId="28"/>
    <cellStyle name="20% - Énfasis5" xfId="29"/>
    <cellStyle name="20% - Énfasis6" xfId="30"/>
    <cellStyle name="40% - Énfasis1" xfId="31"/>
    <cellStyle name="40% - Énfasis2" xfId="32"/>
    <cellStyle name="40% - Énfasis3" xfId="33"/>
    <cellStyle name="40% - Énfasis4" xfId="34"/>
    <cellStyle name="40% - Énfasis5" xfId="35"/>
    <cellStyle name="40% - Énfasis6" xfId="36"/>
    <cellStyle name="60% - Énfasis1" xfId="37"/>
    <cellStyle name="60% - Énfasis2" xfId="38"/>
    <cellStyle name="60% - Énfasis3" xfId="39"/>
    <cellStyle name="60% - Énfasis4" xfId="40"/>
    <cellStyle name="60% - Énfasis5" xfId="41"/>
    <cellStyle name="60% - Énfasis6" xfId="42"/>
    <cellStyle name="Buena" xfId="43"/>
    <cellStyle name="Cabecera 1" xfId="44"/>
    <cellStyle name="Cabecera 1 2" xfId="45"/>
    <cellStyle name="Cabecera 1 3" xfId="46"/>
    <cellStyle name="Cabecera 1_Historico" xfId="47"/>
    <cellStyle name="Cabecera 2" xfId="48"/>
    <cellStyle name="Cabecera 2 2" xfId="49"/>
    <cellStyle name="Cabecera 2 3" xfId="50"/>
    <cellStyle name="Cabecera 2_Historico" xfId="51"/>
    <cellStyle name="Cálculo" xfId="52"/>
    <cellStyle name="Categoría del Piloto de Datos" xfId="53"/>
    <cellStyle name="Celda de comprobación" xfId="54"/>
    <cellStyle name="Celda vinculada" xfId="55"/>
    <cellStyle name="Comma" xfId="56"/>
    <cellStyle name="Comma [0]_PIB" xfId="57"/>
    <cellStyle name="Comma 2" xfId="58"/>
    <cellStyle name="Comma 3" xfId="59"/>
    <cellStyle name="Comma_2003 y 2004" xfId="60"/>
    <cellStyle name="Comma0" xfId="61"/>
    <cellStyle name="Comma0 2" xfId="62"/>
    <cellStyle name="Comma0 3" xfId="63"/>
    <cellStyle name="Comma0_Historico" xfId="64"/>
    <cellStyle name="Currency" xfId="65"/>
    <cellStyle name="Currency [0]_PIB" xfId="66"/>
    <cellStyle name="Currency 2" xfId="67"/>
    <cellStyle name="Currency 3" xfId="68"/>
    <cellStyle name="Currency_2003 y 2004" xfId="69"/>
    <cellStyle name="Currency0" xfId="70"/>
    <cellStyle name="Currency0 2" xfId="71"/>
    <cellStyle name="Currency0 3" xfId="72"/>
    <cellStyle name="Currency0_Historico" xfId="73"/>
    <cellStyle name="Date" xfId="74"/>
    <cellStyle name="Date 2" xfId="75"/>
    <cellStyle name="Date 3" xfId="76"/>
    <cellStyle name="Date_Historico" xfId="77"/>
    <cellStyle name="Encabezado 1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stilo 1" xfId="87"/>
    <cellStyle name="Euro" xfId="88"/>
    <cellStyle name="Euro 2" xfId="89"/>
    <cellStyle name="Euro 3" xfId="90"/>
    <cellStyle name="Euro_Historico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echa" xfId="99"/>
    <cellStyle name="Fecha 2" xfId="100"/>
    <cellStyle name="Fecha 3" xfId="101"/>
    <cellStyle name="Fecha_Historico" xfId="102"/>
    <cellStyle name="Fecha4 - Modelo4" xfId="103"/>
    <cellStyle name="Fecha4 - Modelo4 2" xfId="104"/>
    <cellStyle name="Fijo" xfId="105"/>
    <cellStyle name="Fijo 2" xfId="106"/>
    <cellStyle name="Fijo 3" xfId="107"/>
    <cellStyle name="Fijo_Historico" xfId="108"/>
    <cellStyle name="Fixed" xfId="109"/>
    <cellStyle name="Fixed 2" xfId="110"/>
    <cellStyle name="Fixed 3" xfId="111"/>
    <cellStyle name="Fixed_Historico" xfId="112"/>
    <cellStyle name="Heading 1" xfId="113"/>
    <cellStyle name="Heading 1 2" xfId="114"/>
    <cellStyle name="Heading 1 3" xfId="115"/>
    <cellStyle name="Heading 1_Historico" xfId="116"/>
    <cellStyle name="Heading 2" xfId="117"/>
    <cellStyle name="Heading 2 2" xfId="118"/>
    <cellStyle name="Heading 2 3" xfId="119"/>
    <cellStyle name="Heading 2_Historico" xfId="120"/>
    <cellStyle name="Heading1" xfId="121"/>
    <cellStyle name="Heading1 2" xfId="122"/>
    <cellStyle name="Heading1 3" xfId="123"/>
    <cellStyle name="Heading1_Historico" xfId="124"/>
    <cellStyle name="Heading2" xfId="125"/>
    <cellStyle name="Heading2 2" xfId="126"/>
    <cellStyle name="Heading2 3" xfId="127"/>
    <cellStyle name="Heading2_Historico" xfId="128"/>
    <cellStyle name="Incorrecto" xfId="129"/>
    <cellStyle name="Comma" xfId="130"/>
    <cellStyle name="Comma [0]" xfId="131"/>
    <cellStyle name="Millares 2" xfId="132"/>
    <cellStyle name="Millares 2 2" xfId="133"/>
    <cellStyle name="Millares 2 3" xfId="134"/>
    <cellStyle name="Millares 3" xfId="135"/>
    <cellStyle name="Millares 32" xfId="136"/>
    <cellStyle name="Millares 4" xfId="137"/>
    <cellStyle name="Millares 4 2" xfId="138"/>
    <cellStyle name="Millares_Formato Analisis Financiero YPL 2006 FINAL" xfId="139"/>
    <cellStyle name="Currency" xfId="140"/>
    <cellStyle name="Currency [0]" xfId="141"/>
    <cellStyle name="Moneta - Modelo2" xfId="142"/>
    <cellStyle name="Moneta - Modelo2 2" xfId="143"/>
    <cellStyle name="Moneta - Modelo5" xfId="144"/>
    <cellStyle name="Moneta - Modelo5 2" xfId="145"/>
    <cellStyle name="Monetario" xfId="146"/>
    <cellStyle name="Monetario 2" xfId="147"/>
    <cellStyle name="Monetario 3" xfId="148"/>
    <cellStyle name="Monetario_Historico" xfId="149"/>
    <cellStyle name="Monetario0" xfId="150"/>
    <cellStyle name="Monetario0 2" xfId="151"/>
    <cellStyle name="Monetario0 3" xfId="152"/>
    <cellStyle name="Monetario0_Historico" xfId="153"/>
    <cellStyle name="Neutral" xfId="154"/>
    <cellStyle name="Normal 2" xfId="155"/>
    <cellStyle name="Normal 2 2" xfId="156"/>
    <cellStyle name="Normal 3" xfId="157"/>
    <cellStyle name="Normal 3 2" xfId="158"/>
    <cellStyle name="Normal 4" xfId="159"/>
    <cellStyle name="Normal 5" xfId="160"/>
    <cellStyle name="Normal_Hoja1" xfId="161"/>
    <cellStyle name="Notas" xfId="162"/>
    <cellStyle name="Percent" xfId="163"/>
    <cellStyle name="Percent 2" xfId="164"/>
    <cellStyle name="Percent 3" xfId="165"/>
    <cellStyle name="Percent_Historico" xfId="166"/>
    <cellStyle name="Piloto de Datos Ángulo" xfId="167"/>
    <cellStyle name="Piloto de Datos Campo" xfId="168"/>
    <cellStyle name="Piloto de Datos Resultado" xfId="169"/>
    <cellStyle name="Piloto de Datos Título" xfId="170"/>
    <cellStyle name="Piloto de Datos Valor" xfId="171"/>
    <cellStyle name="Porcen - Modelo3" xfId="172"/>
    <cellStyle name="Porcen - Modelo3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 3" xfId="179"/>
    <cellStyle name="Punto" xfId="180"/>
    <cellStyle name="Punto 2" xfId="181"/>
    <cellStyle name="Punto 3" xfId="182"/>
    <cellStyle name="Punto_Historico" xfId="183"/>
    <cellStyle name="Punto0" xfId="184"/>
    <cellStyle name="Punto1 - Modelo1" xfId="185"/>
    <cellStyle name="Punto1 - Modelo1 2" xfId="186"/>
    <cellStyle name="Resumen" xfId="187"/>
    <cellStyle name="Resumen 2" xfId="188"/>
    <cellStyle name="Resumen 3" xfId="189"/>
    <cellStyle name="Resumen_Historico" xfId="190"/>
    <cellStyle name="Salida" xfId="191"/>
    <cellStyle name="Text" xfId="192"/>
    <cellStyle name="Text 2" xfId="193"/>
    <cellStyle name="Text 3" xfId="194"/>
    <cellStyle name="Text_Historico" xfId="195"/>
    <cellStyle name="Texto de advertencia" xfId="196"/>
    <cellStyle name="Texto explicativo" xfId="197"/>
    <cellStyle name="Título" xfId="198"/>
    <cellStyle name="Título 2" xfId="199"/>
    <cellStyle name="Título 3" xfId="200"/>
    <cellStyle name="Total" xfId="201"/>
    <cellStyle name="Total 2" xfId="202"/>
    <cellStyle name="Total 3" xfId="203"/>
    <cellStyle name="ДАТА" xfId="204"/>
    <cellStyle name="ДАТА 2" xfId="205"/>
    <cellStyle name="ДАТА 3" xfId="206"/>
    <cellStyle name="ДАТА_Historico" xfId="207"/>
    <cellStyle name="ДЕНЕЖНЫЙ_BOPENGC" xfId="208"/>
    <cellStyle name="ЗАГОЛОВОК1" xfId="209"/>
    <cellStyle name="ЗАГОЛОВОК1 2" xfId="210"/>
    <cellStyle name="ЗАГОЛОВОК1 3" xfId="211"/>
    <cellStyle name="ЗАГОЛОВОК1_Historico" xfId="212"/>
    <cellStyle name="ЗАГОЛОВОК2" xfId="213"/>
    <cellStyle name="ЗАГОЛОВОК2 2" xfId="214"/>
    <cellStyle name="ЗАГОЛОВОК2 3" xfId="215"/>
    <cellStyle name="ЗАГОЛОВОК2_Historico" xfId="216"/>
    <cellStyle name="ИТОГОВЫЙ" xfId="217"/>
    <cellStyle name="ИТОГОВЫЙ 2" xfId="218"/>
    <cellStyle name="ИТОГОВЫЙ 3" xfId="219"/>
    <cellStyle name="ИТОГОВЫЙ_Historico" xfId="220"/>
    <cellStyle name="Обычный_BOPENGC" xfId="221"/>
    <cellStyle name="ПРОЦЕНТНЫЙ_BOPENGC" xfId="222"/>
    <cellStyle name="ТЕКСТ" xfId="223"/>
    <cellStyle name="ТЕКСТ 2" xfId="224"/>
    <cellStyle name="ТЕКСТ 3" xfId="225"/>
    <cellStyle name="ТЕКСТ_Historico" xfId="226"/>
    <cellStyle name="ФИКСИРОВАННЫЙ" xfId="227"/>
    <cellStyle name="ФИКСИРОВАННЫЙ 2" xfId="228"/>
    <cellStyle name="ФИКСИРОВАННЫЙ 3" xfId="229"/>
    <cellStyle name="ФИКСИРОВАННЫЙ_Historico" xfId="230"/>
    <cellStyle name="ФИНАНСОВЫЙ_BOPENGC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MAGDAL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8\EXCELL\PRESUPUESTO\INGRESOS\v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cDgp\Flujos\Regional\MODREG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FUNCIONAM972000sh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-jcasteblanco\Consejos%20Anticorrupci&#243;n\1_Elabora\Consejos%20Anticorrupci&#243;n\Doc%20Base\Adicionales\Transferencias_Sectores%20x%20Mpios%2094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RESTO\SOCIAL\MODEST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c2000go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windows\TEMP\CUADRO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Cierre97\OPEF%201997%20Cier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GOB97\Tesoreria%201997%20Cierre%20ene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2001\ejecuaasepaoctu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iego\ECOPETROL\Modelo\Modelo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upuesto\C\WINNT\Profiles\presup.001\Personal\NELSONIV\DATOS\EXCEL\PREANT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so992002\PROFIN\PROGYCON\EJEC\Ejecdisgas\EJECDISYGAS03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972000%20a%20julio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parada\Mis%20documentos\Ren%20Admon%20Publ\BASURA2%2012nov20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Nombres%20Datamart\Documents%20and%20Settings\gcastel\Mis%20documentos\Variedades\Afros\Afros%20con%20Dpto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gcastel\CONFIG~1\Temp\Directorio%20temporal%201%20para%20Env&#237;o%20datos%20Valle%20del%20Cauca.zip\Refomas%20y%20Tareas\Reforma%20SGP\Ley%20715\Cifras\Variedades\Otros\Varios1\Consejos%20comunales\MET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rreno\c\WINDOWS\TEMP\PROYECTO\972000%20a%20julio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MFMP%20Formato%2020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CARLOSJ\PRES9194\PAGOS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modgob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GOBIERNO\1999\Excell\PRESUPUESTO\24jul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CDGP\Flujos\Gobierno\modgobie%20CHEQU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CARBOCOL\MODCARB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PREFCJ1\CAFE\MODC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</v>
          </cell>
          <cell r="N4">
            <v>13469735188.63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</v>
          </cell>
          <cell r="L6">
            <v>1406938263.0100002</v>
          </cell>
          <cell r="M6">
            <v>602973541.29</v>
          </cell>
          <cell r="N6">
            <v>9848567841.07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</v>
          </cell>
          <cell r="M7">
            <v>82028384.94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553441324.1700001</v>
          </cell>
          <cell r="M8">
            <v>237189138.92999998</v>
          </cell>
          <cell r="N8">
            <v>3874089269.19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948569428.8000001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</v>
          </cell>
          <cell r="M10">
            <v>149676653.7</v>
          </cell>
          <cell r="N10">
            <v>2444718677.1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580794372.0600001</v>
          </cell>
          <cell r="M11">
            <v>248911873.73999998</v>
          </cell>
          <cell r="N11">
            <v>4065560604.42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3370059529.08</v>
          </cell>
          <cell r="L12">
            <v>575376017.1600001</v>
          </cell>
          <cell r="M12">
            <v>246589721.64</v>
          </cell>
          <cell r="N12">
            <v>4027632120.12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</v>
          </cell>
          <cell r="M13">
            <v>81095530.6656</v>
          </cell>
          <cell r="N13">
            <v>1324560334.2048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999384752.8000001</v>
          </cell>
          <cell r="K15">
            <v>1053637067.9519999</v>
          </cell>
          <cell r="L15">
            <v>179889255.504</v>
          </cell>
          <cell r="M15">
            <v>77095395.21599999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3609774663.68</v>
          </cell>
          <cell r="L16">
            <v>616302991.36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593450059.7900001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6052975265.87</v>
          </cell>
          <cell r="L19">
            <v>1033434801.4900001</v>
          </cell>
          <cell r="M19">
            <v>442900629.21</v>
          </cell>
          <cell r="N19">
            <v>7234043610.43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</v>
          </cell>
          <cell r="L20">
            <v>446214027.84000003</v>
          </cell>
          <cell r="M20">
            <v>191234583.35999998</v>
          </cell>
          <cell r="N20">
            <v>3123498194.88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</v>
          </cell>
          <cell r="M21">
            <v>308682285.27</v>
          </cell>
          <cell r="N21">
            <v>5041810659.41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4456897494.95</v>
          </cell>
          <cell r="L22">
            <v>760933718.6500001</v>
          </cell>
          <cell r="M22">
            <v>326114450.84999996</v>
          </cell>
          <cell r="N22">
            <v>5326536030.55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2122413287.5512</v>
          </cell>
          <cell r="O23" t="str">
            <v>SINCELEJO</v>
          </cell>
        </row>
        <row r="24">
          <cell r="B24" t="str">
            <v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</v>
          </cell>
          <cell r="M24">
            <v>289339246.77</v>
          </cell>
          <cell r="N24">
            <v>4725874363.91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658012514.0400001</v>
          </cell>
          <cell r="K26">
            <v>693733193.3736</v>
          </cell>
          <cell r="L26">
            <v>118442252.52720001</v>
          </cell>
          <cell r="M26">
            <v>50760965.3688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</v>
          </cell>
          <cell r="K27">
            <v>1006184502.1872</v>
          </cell>
          <cell r="L27">
            <v>171787597.93440002</v>
          </cell>
          <cell r="M27">
            <v>73623256.2576</v>
          </cell>
          <cell r="N27">
            <v>1202513185.5408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</v>
          </cell>
          <cell r="L28">
            <v>94973889.4776</v>
          </cell>
          <cell r="M28">
            <v>40703095.490399994</v>
          </cell>
          <cell r="N28">
            <v>664817226.3431998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</v>
          </cell>
          <cell r="K30">
            <v>621321954.6887999</v>
          </cell>
          <cell r="L30">
            <v>106079358.1176</v>
          </cell>
          <cell r="M30">
            <v>45462582.0504</v>
          </cell>
          <cell r="N30">
            <v>742555506.8231999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</v>
          </cell>
          <cell r="K31">
            <v>615536780.6592</v>
          </cell>
          <cell r="L31">
            <v>105091645.4784</v>
          </cell>
          <cell r="M31">
            <v>45039276.6336</v>
          </cell>
          <cell r="N31">
            <v>735641518.3488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</v>
          </cell>
          <cell r="K32">
            <v>777357310.6295999</v>
          </cell>
          <cell r="L32">
            <v>132719540.8392</v>
          </cell>
          <cell r="M32">
            <v>56879803.2168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</v>
          </cell>
          <cell r="M33">
            <v>37480514.7672</v>
          </cell>
          <cell r="N33">
            <v>612181741.1976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25565939.4744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55660570785.93799</v>
          </cell>
          <cell r="L39">
            <v>9503024280.525997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</v>
          </cell>
          <cell r="M43">
            <v>3023623577.2967987</v>
          </cell>
          <cell r="N43">
            <v>49385851762.51441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8864205778.960003</v>
          </cell>
          <cell r="K44">
            <v>10351520088.5364</v>
          </cell>
          <cell r="L44">
            <v>1767332698.0428002</v>
          </cell>
          <cell r="M44">
            <v>757428299.1612</v>
          </cell>
          <cell r="N44">
            <v>12371328886.2996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</v>
          </cell>
          <cell r="L45">
            <v>1226682661.68</v>
          </cell>
          <cell r="M45">
            <v>525721140.71999997</v>
          </cell>
          <cell r="N45">
            <v>8586778631.76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</v>
          </cell>
          <cell r="M47">
            <v>798910195.284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2858379906.188801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39278797044.19999</v>
          </cell>
          <cell r="K49">
            <v>46279584989.928</v>
          </cell>
          <cell r="L49">
            <v>7901392559.2560005</v>
          </cell>
          <cell r="M49">
            <v>3386311096.824001</v>
          </cell>
          <cell r="N49">
            <v>55309747914.79201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</v>
          </cell>
          <cell r="K50">
            <v>12654031627.569601</v>
          </cell>
          <cell r="L50">
            <v>2160444424.2192</v>
          </cell>
          <cell r="M50">
            <v>925904753.2368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13430323476.3816</v>
          </cell>
          <cell r="L51">
            <v>2292982056.9431996</v>
          </cell>
          <cell r="M51">
            <v>982706595.8327996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</v>
          </cell>
          <cell r="K52">
            <v>6449477942.656799</v>
          </cell>
          <cell r="L52">
            <v>1101130380.4536002</v>
          </cell>
          <cell r="M52">
            <v>471913020.1944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14531961534.72</v>
          </cell>
          <cell r="K53">
            <v>16782112116.224794</v>
          </cell>
          <cell r="L53">
            <v>2865238653.9896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</v>
          </cell>
          <cell r="K54">
            <v>10669889984.313599</v>
          </cell>
          <cell r="L54">
            <v>1821688533.9071999</v>
          </cell>
          <cell r="M54">
            <v>780723657.3888001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4648579095.185201</v>
          </cell>
          <cell r="M55">
            <v>1992248183.6507995</v>
          </cell>
          <cell r="N55">
            <v>32540053666.2964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2554171100.4096</v>
          </cell>
          <cell r="M56">
            <v>1094644757.3184001</v>
          </cell>
          <cell r="N56">
            <v>17879197702.8672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</v>
          </cell>
          <cell r="L57">
            <v>673528177.4760002</v>
          </cell>
          <cell r="M57">
            <v>288654933.204</v>
          </cell>
          <cell r="N57">
            <v>4714697242.332001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</v>
          </cell>
          <cell r="K58">
            <v>6109638110.535599</v>
          </cell>
          <cell r="L58">
            <v>1043108945.7012001</v>
          </cell>
          <cell r="M58">
            <v>447046691.01479995</v>
          </cell>
          <cell r="N58">
            <v>7301762619.908401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</v>
          </cell>
          <cell r="M59">
            <v>2404039181.242798</v>
          </cell>
          <cell r="N59">
            <v>39265973293.6324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14158283649.2496</v>
          </cell>
        </row>
        <row r="61">
          <cell r="B61" t="str">
            <v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19965250269.60079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2659487956.16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5846797435.080001</v>
          </cell>
          <cell r="K64">
            <v>6164195010.127199</v>
          </cell>
          <cell r="L64">
            <v>1052423538.3144</v>
          </cell>
          <cell r="M64">
            <v>451038659.2776</v>
          </cell>
          <cell r="N64">
            <v>7366964768.2008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6715246572.16</v>
          </cell>
          <cell r="K65">
            <v>7079788528.9344</v>
          </cell>
          <cell r="L65">
            <v>1208744382.9888</v>
          </cell>
          <cell r="M65">
            <v>518033306.9952</v>
          </cell>
          <cell r="N65">
            <v>8461210680.921599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</v>
          </cell>
          <cell r="M66">
            <v>23326752.924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456092795.9952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1962248713.488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> </v>
          </cell>
          <cell r="P6" t="str">
            <v>VIGENTE</v>
          </cell>
          <cell r="Q6" t="str">
            <v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</v>
          </cell>
          <cell r="F10">
            <v>39798591.996974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</v>
          </cell>
          <cell r="Q10">
            <v>34716620.20647</v>
          </cell>
          <cell r="R10">
            <v>39798591.996974</v>
          </cell>
          <cell r="S10">
            <v>15.806690412908452</v>
          </cell>
          <cell r="T10">
            <v>14.63844049414953</v>
          </cell>
        </row>
        <row r="12">
          <cell r="A12" t="str">
            <v>1.</v>
          </cell>
          <cell r="B12" t="str">
            <v>INGRESOS CORRIENTES</v>
          </cell>
          <cell r="E12">
            <v>14973958.125847</v>
          </cell>
          <cell r="F12">
            <v>17813984</v>
          </cell>
          <cell r="G12">
            <v>18.966433926716707</v>
          </cell>
          <cell r="H12">
            <v>43.57150456648481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42.51086070586554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>        1.1.1. IMPUESTOS DIRECTOS</v>
          </cell>
          <cell r="E16">
            <v>5845082</v>
          </cell>
          <cell r="F16">
            <v>6285366</v>
          </cell>
          <cell r="G16">
            <v>7.532554718650664</v>
          </cell>
          <cell r="H16">
            <v>17.008129374615326</v>
          </cell>
          <cell r="I16">
            <v>15.792935590479921</v>
          </cell>
          <cell r="M16" t="str">
            <v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7.532554718650664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7.532554718650664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7.532554718650664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>        1.1.2. IMPUESTOS INDIRECTOS</v>
          </cell>
          <cell r="E19">
            <v>8764371</v>
          </cell>
          <cell r="F19">
            <v>11084261.000000462</v>
          </cell>
          <cell r="G19">
            <v>26.46955497434398</v>
          </cell>
          <cell r="H19">
            <v>25.502731331250217</v>
          </cell>
          <cell r="I19">
            <v>27.850887289789622</v>
          </cell>
          <cell r="M19" t="str">
            <v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26.46955497434398</v>
          </cell>
          <cell r="T19">
            <v>18.482643353519258</v>
          </cell>
        </row>
        <row r="20">
          <cell r="B20" t="str">
            <v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</v>
          </cell>
          <cell r="I20">
            <v>4.136905145100728</v>
          </cell>
          <cell r="M20" t="str">
            <v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20.39750300869244</v>
          </cell>
          <cell r="M21" t="str">
            <v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19.84949663691915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6.697437940022262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32.75311143270623</v>
          </cell>
        </row>
        <row r="25">
          <cell r="B25" t="str">
            <v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168.1154401154401</v>
          </cell>
          <cell r="H25">
            <v>0.4033008829169007</v>
          </cell>
          <cell r="I25">
            <v>0.93372147443873</v>
          </cell>
          <cell r="M25" t="str">
            <v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168.1154401154401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</v>
          </cell>
          <cell r="H26">
            <v>0.06908491747628467</v>
          </cell>
          <cell r="I26">
            <v>0.07784194979147879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</v>
          </cell>
          <cell r="T26">
            <v>35.419854001835915</v>
          </cell>
        </row>
        <row r="27">
          <cell r="B27" t="str">
            <v>NUMERAL </v>
          </cell>
          <cell r="C27" t="str">
            <v>0004</v>
          </cell>
          <cell r="D27" t="str">
            <v>IMPUESTO 5% PASAJES INTERNACIONALES</v>
          </cell>
          <cell r="E27">
            <v>8559.3</v>
          </cell>
          <cell r="H27">
            <v>0.024906011884203664</v>
          </cell>
          <cell r="I27">
            <v>0</v>
          </cell>
          <cell r="M27" t="str">
            <v>NUMERAL </v>
          </cell>
          <cell r="N27" t="str">
            <v>0004</v>
          </cell>
          <cell r="O27" t="str">
            <v>IMPUESTO 5% PASAJES INTERNACIONALES</v>
          </cell>
          <cell r="P27">
            <v>8559.3</v>
          </cell>
        </row>
        <row r="28">
          <cell r="B28" t="str">
            <v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0.0390081576199069</v>
          </cell>
          <cell r="I28">
            <v>0.06951502204425605</v>
          </cell>
          <cell r="M28" t="str">
            <v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</v>
          </cell>
          <cell r="H29">
            <v>0.005170747972174116</v>
          </cell>
          <cell r="I29">
            <v>0.008326927747222749</v>
          </cell>
          <cell r="M29" t="str">
            <v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</v>
          </cell>
          <cell r="T29">
            <v>86.49409116488465</v>
          </cell>
        </row>
        <row r="30">
          <cell r="B30" t="str">
            <v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364505.125847</v>
          </cell>
          <cell r="F32">
            <v>444356.99999953806</v>
          </cell>
          <cell r="G32">
            <v>21.906927637021955</v>
          </cell>
          <cell r="H32">
            <v>1.060643860619272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364505.125847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364505.125847</v>
          </cell>
          <cell r="F33">
            <v>444356.99999953806</v>
          </cell>
          <cell r="G33">
            <v>21.906927637021955</v>
          </cell>
          <cell r="H33">
            <v>1.060643860619272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364505.125847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11595.0765</v>
          </cell>
          <cell r="F34">
            <v>60326</v>
          </cell>
          <cell r="G34">
            <v>420.2725484389862</v>
          </cell>
          <cell r="H34">
            <v>0.03373957135598129</v>
          </cell>
          <cell r="I34">
            <v>0.15157822669853938</v>
          </cell>
          <cell r="M34" t="str">
            <v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11595.0765</v>
          </cell>
          <cell r="Q34">
            <v>11500</v>
          </cell>
          <cell r="R34">
            <v>60326</v>
          </cell>
          <cell r="S34">
            <v>420.2725484389862</v>
          </cell>
          <cell r="T34">
            <v>424.5739130434782</v>
          </cell>
        </row>
        <row r="35">
          <cell r="B35" t="str">
            <v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</v>
          </cell>
          <cell r="H36">
            <v>0.4790143675741717</v>
          </cell>
          <cell r="I36">
            <v>0.0875533486264726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</v>
          </cell>
          <cell r="T36">
            <v>-53.90873015934119</v>
          </cell>
        </row>
        <row r="37">
          <cell r="B37" t="str">
            <v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0.08242423705086328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>NUMERAL </v>
          </cell>
          <cell r="C39" t="str">
            <v>0005</v>
          </cell>
          <cell r="D39" t="str">
            <v>FONDO DE RECURSOS DEL SUPERAVIT DE LA NACION</v>
          </cell>
          <cell r="E39">
            <v>138439.125847</v>
          </cell>
          <cell r="F39">
            <v>151520</v>
          </cell>
          <cell r="G39">
            <v>9.448827470535104</v>
          </cell>
          <cell r="H39">
            <v>0.40283276828527437</v>
          </cell>
          <cell r="I39">
            <v>0.38071698619770394</v>
          </cell>
          <cell r="M39" t="str">
            <v>NUMERAL </v>
          </cell>
          <cell r="N39" t="str">
            <v>0005</v>
          </cell>
          <cell r="O39" t="str">
            <v>FONDO DE RECURSOS DEL SUPERAVIT DE LA NACION</v>
          </cell>
          <cell r="P39">
            <v>138439.125847</v>
          </cell>
          <cell r="Q39">
            <v>138400</v>
          </cell>
          <cell r="R39">
            <v>151520</v>
          </cell>
          <cell r="S39">
            <v>9.448827470535104</v>
          </cell>
          <cell r="T39">
            <v>9.479768786127174</v>
          </cell>
        </row>
        <row r="40">
          <cell r="B40" t="str">
            <v>NUMERAL </v>
          </cell>
          <cell r="C40" t="str">
            <v>0006</v>
          </cell>
          <cell r="D40" t="str">
            <v>CONCESION SOCIEDADES PORTUARIAS</v>
          </cell>
          <cell r="E40">
            <v>21524.6794</v>
          </cell>
          <cell r="F40">
            <v>17764</v>
          </cell>
          <cell r="G40">
            <v>-17.47147695031407</v>
          </cell>
          <cell r="H40">
            <v>0.06263291635298143</v>
          </cell>
          <cell r="I40">
            <v>0.044634744870749817</v>
          </cell>
          <cell r="M40" t="str">
            <v>NUMERAL </v>
          </cell>
          <cell r="N40" t="str">
            <v>0006</v>
          </cell>
          <cell r="O40" t="str">
            <v>CONCESION SOCIEDADES PORTUARIAS</v>
          </cell>
          <cell r="P40">
            <v>21524.6794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-16.60093896713615</v>
          </cell>
        </row>
        <row r="41">
          <cell r="B41" t="str">
            <v>NUMERAL </v>
          </cell>
          <cell r="C41" t="str">
            <v>0007</v>
          </cell>
          <cell r="D41" t="str">
            <v> CONCESION LARGA DISTANCIA</v>
          </cell>
          <cell r="F41">
            <v>179902</v>
          </cell>
          <cell r="H41">
            <v>0</v>
          </cell>
          <cell r="I41">
            <v>0.45203106686206</v>
          </cell>
          <cell r="M41" t="str">
            <v>NUMERAL </v>
          </cell>
          <cell r="N41" t="str">
            <v>0007</v>
          </cell>
          <cell r="O41" t="str">
            <v> CONCESION LARGA DISTANCIA</v>
          </cell>
          <cell r="Q41">
            <v>300000</v>
          </cell>
          <cell r="R41">
            <v>179902</v>
          </cell>
          <cell r="T41">
            <v>-40.03266666666667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16847606.002561</v>
          </cell>
          <cell r="F43">
            <v>19182007.865153998</v>
          </cell>
          <cell r="G43">
            <v>13.855985605540312</v>
          </cell>
          <cell r="H43">
            <v>49.02348034537465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16847606.002561</v>
          </cell>
          <cell r="Q43">
            <v>16847606.002561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3352906.694537</v>
          </cell>
          <cell r="F45">
            <v>5299805.973</v>
          </cell>
          <cell r="G45">
            <v>58.06601423281914</v>
          </cell>
          <cell r="H45">
            <v>9.756350867566804</v>
          </cell>
          <cell r="I45">
            <v>13.316566509194494</v>
          </cell>
          <cell r="M45" t="str">
            <v>2.5. RECURSOS DEL CREDITO EXTERNO</v>
          </cell>
          <cell r="P45">
            <v>3352906.694537</v>
          </cell>
          <cell r="Q45">
            <v>3352906.694537</v>
          </cell>
          <cell r="R45">
            <v>5299805.973</v>
          </cell>
          <cell r="S45">
            <v>58.06601423281914</v>
          </cell>
          <cell r="T45">
            <v>58.06601423281914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9735498.892153999</v>
          </cell>
          <cell r="G46">
            <v>-11.363838369850532</v>
          </cell>
          <cell r="H46">
            <v>31.96047413231869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9735498.892153999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-82.76565600910222</v>
          </cell>
          <cell r="H50">
            <v>0.03832631305394809</v>
          </cell>
          <cell r="I50">
            <v>0.005703719368194218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-82.76565600910222</v>
          </cell>
          <cell r="T50">
            <v>-82.76565600910222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2.897597541187949</v>
          </cell>
          <cell r="I52">
            <v>5.433860575179214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>EXCEDENTES FINANCIEROS ENTIDADES DESCENTRALIZADAS </v>
          </cell>
          <cell r="E55">
            <v>804900</v>
          </cell>
          <cell r="F55">
            <v>1063300</v>
          </cell>
          <cell r="G55">
            <v>32.10336687787303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32.10336687787303</v>
          </cell>
          <cell r="T55">
            <v>32.10336687787303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</v>
          </cell>
          <cell r="F58">
            <v>495721.437148</v>
          </cell>
          <cell r="G58">
            <v>-33.266003595509154</v>
          </cell>
          <cell r="H58">
            <v>2.161506316436647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</v>
          </cell>
          <cell r="Q58">
            <v>742831.93553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>NUMERAL </v>
          </cell>
          <cell r="C59" t="str">
            <v>0001</v>
          </cell>
          <cell r="D59" t="str">
            <v>FONDO DE PRESTACIONES SOCIALES DEL MAGISTERIO</v>
          </cell>
          <cell r="E59">
            <v>742831.93553</v>
          </cell>
          <cell r="F59">
            <v>495721.437148</v>
          </cell>
          <cell r="G59">
            <v>-33.266003595509154</v>
          </cell>
          <cell r="H59">
            <v>2.161506316436647</v>
          </cell>
          <cell r="I59">
            <v>1.2455753137841938</v>
          </cell>
          <cell r="M59" t="str">
            <v>NUMERAL </v>
          </cell>
          <cell r="N59" t="str">
            <v>0001</v>
          </cell>
          <cell r="O59" t="str">
            <v>FONDO DE PRESTACIONES SOCIALES DEL MAGISTERIO</v>
          </cell>
          <cell r="P59">
            <v>742831.93553</v>
          </cell>
          <cell r="Q59">
            <v>742831.93553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</v>
          </cell>
          <cell r="G61">
            <v>28.017311333787642</v>
          </cell>
          <cell r="H61">
            <v>5.243508771703877</v>
          </cell>
          <cell r="I61">
            <v>5.79638268320497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</v>
          </cell>
          <cell r="S61">
            <v>28.017311333787642</v>
          </cell>
          <cell r="T61">
            <v>28.017311333787642</v>
          </cell>
        </row>
        <row r="62">
          <cell r="B62" t="str">
            <v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15.61585061773827</v>
          </cell>
          <cell r="H62">
            <v>0.30610359294464884</v>
          </cell>
          <cell r="I62">
            <v>0.3055991596794365</v>
          </cell>
          <cell r="M62" t="str">
            <v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15.61585061773827</v>
          </cell>
          <cell r="T62">
            <v>15.61585061773827</v>
          </cell>
        </row>
        <row r="63">
          <cell r="B63" t="str">
            <v>NUMERAL </v>
          </cell>
          <cell r="C63" t="str">
            <v>0003</v>
          </cell>
          <cell r="D63" t="str">
            <v>CONTRIB. SUPERINTENDENCIA DEL SUBSIDIO FAMILIAR</v>
          </cell>
          <cell r="E63">
            <v>3085.22175</v>
          </cell>
          <cell r="F63">
            <v>4062.721</v>
          </cell>
          <cell r="G63">
            <v>31.683273657720058</v>
          </cell>
          <cell r="H63">
            <v>0.008977436188812596</v>
          </cell>
          <cell r="I63">
            <v>0.010208202843731005</v>
          </cell>
          <cell r="M63" t="str">
            <v>NUMERAL </v>
          </cell>
          <cell r="N63" t="str">
            <v>0003</v>
          </cell>
          <cell r="O63" t="str">
            <v>CONTRIB. SUPERINTENDENCIA DEL SUBSIDIO FAMILIAR</v>
          </cell>
          <cell r="P63">
            <v>3085.22175</v>
          </cell>
          <cell r="Q63">
            <v>3085.22175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</v>
          </cell>
          <cell r="G64">
            <v>13.952114162780283</v>
          </cell>
          <cell r="H64">
            <v>0.1377964022886165</v>
          </cell>
          <cell r="I64">
            <v>0.1355896736952477</v>
          </cell>
          <cell r="M64" t="str">
            <v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</v>
          </cell>
          <cell r="S64">
            <v>13.952114162780283</v>
          </cell>
          <cell r="T64">
            <v>13.952114162780283</v>
          </cell>
        </row>
        <row r="65">
          <cell r="B65" t="str">
            <v>NUMERAL </v>
          </cell>
          <cell r="C65" t="str">
            <v>0005</v>
          </cell>
          <cell r="D65" t="str">
            <v>SUPERINTENDENCIA INDUSTRIA Y COMERCIO</v>
          </cell>
          <cell r="E65">
            <v>9864.145593</v>
          </cell>
          <cell r="F65">
            <v>11383.514219</v>
          </cell>
          <cell r="G65">
            <v>15.402942015355169</v>
          </cell>
          <cell r="H65">
            <v>0.028702876095799093</v>
          </cell>
          <cell r="I65">
            <v>0.028602806400451358</v>
          </cell>
          <cell r="M65" t="str">
            <v>NUMERAL </v>
          </cell>
          <cell r="N65" t="str">
            <v>0005</v>
          </cell>
          <cell r="O65" t="str">
            <v>SUPERINTENDENCIA INDUSTRIA Y COMERCIO</v>
          </cell>
          <cell r="P65">
            <v>9864.145593</v>
          </cell>
          <cell r="Q65">
            <v>9864.145593</v>
          </cell>
          <cell r="R65">
            <v>11383.514219</v>
          </cell>
          <cell r="S65">
            <v>15.402942015355169</v>
          </cell>
          <cell r="T65">
            <v>15.402942015355169</v>
          </cell>
        </row>
        <row r="66">
          <cell r="B66" t="str">
            <v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0.004829499478140735</v>
          </cell>
          <cell r="I66">
            <v>0.004754155624761451</v>
          </cell>
          <cell r="M66" t="str">
            <v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19847.38616</v>
          </cell>
          <cell r="G67">
            <v>52.379019660002044</v>
          </cell>
          <cell r="H67">
            <v>0.03790042560479476</v>
          </cell>
          <cell r="I67">
            <v>0.04986956865586866</v>
          </cell>
          <cell r="M67" t="str">
            <v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19847.38616</v>
          </cell>
          <cell r="S67">
            <v>52.379019660002044</v>
          </cell>
          <cell r="T67">
            <v>52.379019660002044</v>
          </cell>
        </row>
        <row r="68">
          <cell r="B68" t="str">
            <v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</v>
          </cell>
          <cell r="G68">
            <v>34.15399421753247</v>
          </cell>
          <cell r="H68">
            <v>0.44811209212988967</v>
          </cell>
          <cell r="I68">
            <v>0.5191066837507924</v>
          </cell>
          <cell r="M68" t="str">
            <v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</v>
          </cell>
          <cell r="S68">
            <v>34.15399421753247</v>
          </cell>
          <cell r="T68">
            <v>34.15399421753247</v>
          </cell>
        </row>
        <row r="69">
          <cell r="B69" t="str">
            <v>NUMERAL </v>
          </cell>
          <cell r="C69" t="str">
            <v>0009</v>
          </cell>
          <cell r="D69" t="str">
            <v>FINANCIACION SECTOR JUSTICIA</v>
          </cell>
          <cell r="E69">
            <v>70045.26576</v>
          </cell>
          <cell r="F69">
            <v>101174.956967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>NUMERAL </v>
          </cell>
          <cell r="N69" t="str">
            <v>0009</v>
          </cell>
          <cell r="O69" t="str">
            <v>FINANCIACION SECTOR JUSTICIA</v>
          </cell>
          <cell r="P69">
            <v>70045.26576</v>
          </cell>
          <cell r="Q69">
            <v>70045.26576</v>
          </cell>
          <cell r="R69">
            <v>101174.956967</v>
          </cell>
          <cell r="S69">
            <v>44.442248693382666</v>
          </cell>
          <cell r="T69">
            <v>44.442248693382666</v>
          </cell>
        </row>
        <row r="70">
          <cell r="B70" t="str">
            <v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0.052690306233935134</v>
          </cell>
          <cell r="M70" t="str">
            <v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0.05923168872167624</v>
          </cell>
          <cell r="I72">
            <v>0</v>
          </cell>
          <cell r="M72" t="str">
            <v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>NUMERAL </v>
          </cell>
          <cell r="C73" t="str">
            <v>0013</v>
          </cell>
          <cell r="D73" t="str">
            <v>FONDO DE ESTUPEFACIENTES-MIN SALUD</v>
          </cell>
          <cell r="E73">
            <v>2112.163828</v>
          </cell>
          <cell r="F73">
            <v>3135.557878</v>
          </cell>
          <cell r="G73">
            <v>48.45239921417686</v>
          </cell>
          <cell r="H73">
            <v>0.006146013973286731</v>
          </cell>
          <cell r="I73">
            <v>0.007878564845305094</v>
          </cell>
          <cell r="M73" t="str">
            <v>NUMERAL </v>
          </cell>
          <cell r="N73" t="str">
            <v>0013</v>
          </cell>
          <cell r="O73" t="str">
            <v>FONDO DE ESTUPEFACIENTES-MIN SALUD</v>
          </cell>
          <cell r="P73">
            <v>2112.163828</v>
          </cell>
          <cell r="Q73">
            <v>2112.163828</v>
          </cell>
          <cell r="R73">
            <v>3135.557878</v>
          </cell>
          <cell r="S73">
            <v>48.45239921417686</v>
          </cell>
          <cell r="T73">
            <v>48.45239921417686</v>
          </cell>
        </row>
        <row r="74">
          <cell r="B74" t="str">
            <v>NUMERAL </v>
          </cell>
          <cell r="C74" t="str">
            <v>0014</v>
          </cell>
          <cell r="D74" t="str">
            <v>FONDOS INTERNOS DEL MINISTERIO DE DEFENSA </v>
          </cell>
          <cell r="E74">
            <v>86435.684122</v>
          </cell>
          <cell r="F74">
            <v>95972.661885</v>
          </cell>
          <cell r="G74">
            <v>11.033611707797641</v>
          </cell>
          <cell r="H74">
            <v>0.2515121769258942</v>
          </cell>
          <cell r="I74">
            <v>0.24114587242759009</v>
          </cell>
          <cell r="M74" t="str">
            <v>NUMERAL </v>
          </cell>
          <cell r="N74" t="str">
            <v>0014</v>
          </cell>
          <cell r="O74" t="str">
            <v>FONDOS INTERNOS DEL MINISTERIO DE DEFENSA </v>
          </cell>
          <cell r="P74">
            <v>86435.684122</v>
          </cell>
          <cell r="Q74">
            <v>86435.684122</v>
          </cell>
          <cell r="R74">
            <v>95972.661885</v>
          </cell>
          <cell r="S74">
            <v>11.033611707797641</v>
          </cell>
          <cell r="T74">
            <v>11.033611707797641</v>
          </cell>
        </row>
        <row r="75">
          <cell r="B75" t="str">
            <v>NUMERAL </v>
          </cell>
          <cell r="C75" t="str">
            <v>0015</v>
          </cell>
          <cell r="D75" t="str">
            <v>FONDOS INTERNOS DE LA POLICIA </v>
          </cell>
          <cell r="E75">
            <v>35492.475507</v>
          </cell>
          <cell r="F75">
            <v>39214.421839</v>
          </cell>
          <cell r="G75">
            <v>10.486578574283833</v>
          </cell>
          <cell r="H75">
            <v>0.10327667178123791</v>
          </cell>
          <cell r="I75">
            <v>0.0985321838571113</v>
          </cell>
          <cell r="M75" t="str">
            <v>NUMERAL </v>
          </cell>
          <cell r="N75" t="str">
            <v>0015</v>
          </cell>
          <cell r="O75" t="str">
            <v>FONDOS INTERNOS DE LA POLICIA </v>
          </cell>
          <cell r="P75">
            <v>35492.475507</v>
          </cell>
          <cell r="Q75">
            <v>35492.475507</v>
          </cell>
          <cell r="R75">
            <v>39214.421839</v>
          </cell>
          <cell r="S75">
            <v>10.486578574283833</v>
          </cell>
          <cell r="T75">
            <v>10.486578574283833</v>
          </cell>
        </row>
        <row r="76">
          <cell r="B76" t="str">
            <v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0.0023290189515634005</v>
          </cell>
          <cell r="I77">
            <v>0.0022927946799459137</v>
          </cell>
          <cell r="M77" t="str">
            <v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>NUMERAL </v>
          </cell>
          <cell r="C78" t="str">
            <v>0018</v>
          </cell>
          <cell r="D78" t="str">
            <v>FONDO NACIONAL DE REGALIAS</v>
          </cell>
          <cell r="E78">
            <v>104644.930875</v>
          </cell>
          <cell r="F78">
            <v>523853.985201</v>
          </cell>
          <cell r="G78">
            <v>400.60139637987027</v>
          </cell>
          <cell r="H78">
            <v>0.304497785098597</v>
          </cell>
          <cell r="I78">
            <v>1.3162626085888418</v>
          </cell>
          <cell r="M78" t="str">
            <v>NUMERAL </v>
          </cell>
          <cell r="N78" t="str">
            <v>0018</v>
          </cell>
          <cell r="O78" t="str">
            <v>FONDO NACIONAL DE REGALIAS</v>
          </cell>
          <cell r="P78">
            <v>104644.930875</v>
          </cell>
          <cell r="Q78">
            <v>104644.930875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>NUMERAL </v>
          </cell>
          <cell r="C79" t="str">
            <v>0019</v>
          </cell>
          <cell r="D79" t="str">
            <v>ESCUELAS INDUSTRIALES E INSTITUTOS TECNICOS</v>
          </cell>
          <cell r="E79">
            <v>33567.68196</v>
          </cell>
          <cell r="F79">
            <v>44205.705342</v>
          </cell>
          <cell r="G79">
            <v>31.69126600602481</v>
          </cell>
          <cell r="H79">
            <v>0.09767587137043089</v>
          </cell>
          <cell r="I79">
            <v>0.11107354085632248</v>
          </cell>
          <cell r="M79" t="str">
            <v>NUMERAL </v>
          </cell>
          <cell r="N79" t="str">
            <v>0019</v>
          </cell>
          <cell r="O79" t="str">
            <v>ESCUELAS INDUSTRIALES E INSTITUTOS TECNICOS</v>
          </cell>
          <cell r="P79">
            <v>33567.68196</v>
          </cell>
          <cell r="Q79">
            <v>33567.68196</v>
          </cell>
          <cell r="R79">
            <v>44205.705342</v>
          </cell>
          <cell r="S79">
            <v>31.69126600602481</v>
          </cell>
          <cell r="T79">
            <v>31.69126600602481</v>
          </cell>
        </row>
        <row r="80">
          <cell r="B80" t="str">
            <v>NUMERAL </v>
          </cell>
          <cell r="C80" t="str">
            <v>0020</v>
          </cell>
          <cell r="D80" t="str">
            <v>JUNTA CENTRAL DE CONTADORES</v>
          </cell>
          <cell r="E80">
            <v>674.002006</v>
          </cell>
          <cell r="H80">
            <v>0.0019612236948597563</v>
          </cell>
          <cell r="I80">
            <v>0</v>
          </cell>
          <cell r="M80" t="str">
            <v>NUMERAL </v>
          </cell>
          <cell r="N80" t="str">
            <v>0020</v>
          </cell>
          <cell r="O80" t="str">
            <v>JUNTA CENTRAL DE CONTADORES</v>
          </cell>
          <cell r="P80">
            <v>674.002006</v>
          </cell>
          <cell r="Q80">
            <v>674.002006</v>
          </cell>
        </row>
        <row r="81">
          <cell r="B81" t="str">
            <v>NUMERAL </v>
          </cell>
          <cell r="C81" t="str">
            <v>0021</v>
          </cell>
          <cell r="D81" t="str">
            <v>FONDO DE SOLIDARIDAD Y GARANTIA DEL SECTOR SALUD</v>
          </cell>
          <cell r="E81">
            <v>768191.343978</v>
          </cell>
          <cell r="F81">
            <v>565166.851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>NUMERAL </v>
          </cell>
          <cell r="N81" t="str">
            <v>0021</v>
          </cell>
          <cell r="O81" t="str">
            <v>FONDO DE SOLIDARIDAD Y GARANTIA DEL SECTOR SALUD</v>
          </cell>
          <cell r="P81">
            <v>768191.343978</v>
          </cell>
          <cell r="Q81">
            <v>768191.343978</v>
          </cell>
          <cell r="R81">
            <v>565166.851</v>
          </cell>
          <cell r="S81">
            <v>-26.42889620789769</v>
          </cell>
          <cell r="T81">
            <v>-26.42889620789769</v>
          </cell>
        </row>
        <row r="82">
          <cell r="B82" t="str">
            <v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150.5665</v>
          </cell>
          <cell r="H82">
            <v>0.17458912680385313</v>
          </cell>
          <cell r="I82">
            <v>0.37775180592175417</v>
          </cell>
          <cell r="M82" t="str">
            <v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150.5665</v>
          </cell>
          <cell r="T82">
            <v>150.5665</v>
          </cell>
        </row>
        <row r="83">
          <cell r="B83" t="str">
            <v>NUMERAL </v>
          </cell>
          <cell r="C83" t="str">
            <v>0023</v>
          </cell>
          <cell r="D83" t="str">
            <v>COMISION DE REGULACION DE TELECOMUNICACIONES</v>
          </cell>
          <cell r="E83">
            <v>4270.138063</v>
          </cell>
          <cell r="F83">
            <v>4888.630108</v>
          </cell>
          <cell r="G83">
            <v>14.484122898955555</v>
          </cell>
          <cell r="H83">
            <v>0.012425327929184446</v>
          </cell>
          <cell r="I83">
            <v>0.012283424771337884</v>
          </cell>
          <cell r="M83" t="str">
            <v>NUMERAL </v>
          </cell>
          <cell r="N83" t="str">
            <v>0023</v>
          </cell>
          <cell r="O83" t="str">
            <v>COMISION DE REGULACION DE TELECOMUNICACIONES</v>
          </cell>
          <cell r="P83">
            <v>4270.138063</v>
          </cell>
          <cell r="Q83">
            <v>4270.138063</v>
          </cell>
          <cell r="R83">
            <v>4888.630108</v>
          </cell>
          <cell r="S83">
            <v>14.484122898955555</v>
          </cell>
          <cell r="T83">
            <v>14.484122898955555</v>
          </cell>
        </row>
        <row r="84">
          <cell r="B84" t="str">
            <v>NUMERAL </v>
          </cell>
          <cell r="C84" t="str">
            <v>0024</v>
          </cell>
          <cell r="D84" t="str">
            <v>COMISION DE REGULACION DE ENERGIA Y GAS</v>
          </cell>
          <cell r="E84">
            <v>3730.430405</v>
          </cell>
          <cell r="F84">
            <v>4228.84852</v>
          </cell>
          <cell r="G84">
            <v>13.36087423938952</v>
          </cell>
          <cell r="H84">
            <v>0.01085487645019157</v>
          </cell>
          <cell r="I84">
            <v>0.010625623439948658</v>
          </cell>
          <cell r="M84" t="str">
            <v>NUMERAL </v>
          </cell>
          <cell r="N84" t="str">
            <v>0024</v>
          </cell>
          <cell r="O84" t="str">
            <v>COMISION DE REGULACION DE ENERGIA Y GAS</v>
          </cell>
          <cell r="P84">
            <v>3730.430405</v>
          </cell>
          <cell r="Q84">
            <v>3730.430405</v>
          </cell>
          <cell r="R84">
            <v>4228.84852</v>
          </cell>
          <cell r="S84">
            <v>13.36087423938952</v>
          </cell>
          <cell r="T84">
            <v>13.36087423938952</v>
          </cell>
        </row>
        <row r="85">
          <cell r="B85" t="str">
            <v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0.007769840458939821</v>
          </cell>
          <cell r="I85">
            <v>0.008013161978801859</v>
          </cell>
          <cell r="M85" t="str">
            <v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0.01687694892437247</v>
          </cell>
          <cell r="I87">
            <v>0.017668966782881823</v>
          </cell>
          <cell r="M87" t="str">
            <v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>NUMERAL </v>
          </cell>
          <cell r="C88" t="str">
            <v>0030</v>
          </cell>
          <cell r="D88" t="str">
            <v>FONDO BIENESTAR SOCIAL DIAN</v>
          </cell>
          <cell r="E88">
            <v>836.128</v>
          </cell>
          <cell r="F88">
            <v>0</v>
          </cell>
          <cell r="H88">
            <v>0.0024329809569375352</v>
          </cell>
          <cell r="I88">
            <v>0</v>
          </cell>
          <cell r="M88" t="str">
            <v>NUMERAL </v>
          </cell>
          <cell r="N88" t="str">
            <v>0030</v>
          </cell>
          <cell r="O88" t="str">
            <v>FONDO BIENESTAR SOCIAL DIAN</v>
          </cell>
          <cell r="P88">
            <v>836.128</v>
          </cell>
          <cell r="Q88">
            <v>836.128</v>
          </cell>
          <cell r="R88">
            <v>0</v>
          </cell>
        </row>
        <row r="89">
          <cell r="B89" t="str">
            <v>NUMERAL </v>
          </cell>
          <cell r="C89" t="str">
            <v>0031</v>
          </cell>
          <cell r="D89" t="str">
            <v>INSTITUTO DE ESTUDIOS DEL MINISTERIO PUBLICO</v>
          </cell>
          <cell r="E89">
            <v>756.419337</v>
          </cell>
          <cell r="F89">
            <v>862.318044</v>
          </cell>
          <cell r="G89">
            <v>13.99999997620367</v>
          </cell>
          <cell r="H89">
            <v>0.002201043192406325</v>
          </cell>
          <cell r="I89">
            <v>0.0021667049026899356</v>
          </cell>
          <cell r="M89" t="str">
            <v>NUMERAL </v>
          </cell>
          <cell r="N89" t="str">
            <v>0031</v>
          </cell>
          <cell r="O89" t="str">
            <v>INSTITUTO DE ESTUDIOS DEL MINISTERIO PUBLICO</v>
          </cell>
          <cell r="P89">
            <v>756.419337</v>
          </cell>
          <cell r="Q89">
            <v>756.419337</v>
          </cell>
          <cell r="R89">
            <v>862.318044</v>
          </cell>
          <cell r="S89">
            <v>13.99999997620367</v>
          </cell>
          <cell r="T89">
            <v>13.99999997620367</v>
          </cell>
        </row>
        <row r="90">
          <cell r="B90" t="str">
            <v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</v>
          </cell>
          <cell r="G90">
            <v>-64.39794292365693</v>
          </cell>
          <cell r="H90">
            <v>0.019881113721892725</v>
          </cell>
          <cell r="I90">
            <v>0.006111983193236959</v>
          </cell>
          <cell r="M90" t="str">
            <v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</v>
          </cell>
          <cell r="S90">
            <v>-64.39794292365693</v>
          </cell>
          <cell r="T90">
            <v>-64.39794292365693</v>
          </cell>
        </row>
        <row r="91">
          <cell r="B91" t="str">
            <v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124086.9959</v>
          </cell>
          <cell r="G91">
            <v>19.99481419156288</v>
          </cell>
          <cell r="H91">
            <v>0.30090522950029236</v>
          </cell>
          <cell r="I91">
            <v>0.31178740169861957</v>
          </cell>
          <cell r="M91" t="str">
            <v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124086.9959</v>
          </cell>
          <cell r="S91">
            <v>19.99481419156288</v>
          </cell>
          <cell r="T91">
            <v>19.99481419156288</v>
          </cell>
        </row>
        <row r="92">
          <cell r="B92" t="str">
            <v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139621.849887</v>
          </cell>
          <cell r="G92">
            <v>7.906419289995559</v>
          </cell>
          <cell r="H92">
            <v>0.3765061277926837</v>
          </cell>
          <cell r="I92">
            <v>0.350821079041228</v>
          </cell>
          <cell r="M92" t="str">
            <v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139621.849887</v>
          </cell>
          <cell r="S92">
            <v>7.906419289995559</v>
          </cell>
          <cell r="T92">
            <v>7.906419289995559</v>
          </cell>
        </row>
        <row r="93">
          <cell r="B93" t="str">
            <v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18425.1</v>
          </cell>
          <cell r="G93">
            <v>30.41179468304973</v>
          </cell>
          <cell r="H93">
            <v>0.04111108365225931</v>
          </cell>
          <cell r="I93">
            <v>0.04629585891229748</v>
          </cell>
          <cell r="M93" t="str">
            <v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18425.1</v>
          </cell>
          <cell r="S93">
            <v>30.41179468304973</v>
          </cell>
          <cell r="T93">
            <v>30.41179468304973</v>
          </cell>
        </row>
        <row r="94">
          <cell r="B94" t="str">
            <v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</v>
          </cell>
          <cell r="H94">
            <v>0.026813980058291775</v>
          </cell>
          <cell r="I94">
            <v>0.027551225934911716</v>
          </cell>
          <cell r="M94" t="str">
            <v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</v>
          </cell>
          <cell r="T94">
            <v>18.99077590884428</v>
          </cell>
        </row>
        <row r="95">
          <cell r="B95" t="str">
            <v>NUMERAL </v>
          </cell>
          <cell r="C95" t="str">
            <v>0037</v>
          </cell>
          <cell r="D95" t="str">
            <v>DISTRIBUCIÓN  REGALÍAS </v>
          </cell>
          <cell r="E95">
            <v>389.392753</v>
          </cell>
          <cell r="F95">
            <v>0</v>
          </cell>
          <cell r="H95">
            <v>0.0011330623455003078</v>
          </cell>
          <cell r="I95">
            <v>0</v>
          </cell>
          <cell r="M95" t="str">
            <v>NUMERAL </v>
          </cell>
          <cell r="N95" t="str">
            <v>0037</v>
          </cell>
          <cell r="O95" t="str">
            <v>DISTRIBUCIÓN  REGALÍAS </v>
          </cell>
          <cell r="P95">
            <v>389.392753</v>
          </cell>
          <cell r="Q95">
            <v>389.392753</v>
          </cell>
          <cell r="R95">
            <v>0</v>
          </cell>
        </row>
        <row r="96">
          <cell r="B96" t="str">
            <v>NUMERAL </v>
          </cell>
          <cell r="C96" t="str">
            <v>0038</v>
          </cell>
          <cell r="D96" t="str">
            <v>FONDO PRESTACIONES SALUD</v>
          </cell>
          <cell r="E96">
            <v>4068.509557</v>
          </cell>
          <cell r="F96">
            <v>0</v>
          </cell>
          <cell r="H96">
            <v>0.011838625515829355</v>
          </cell>
          <cell r="I96">
            <v>0</v>
          </cell>
          <cell r="M96" t="str">
            <v>NUMERAL </v>
          </cell>
          <cell r="N96" t="str">
            <v>0038</v>
          </cell>
          <cell r="O96" t="str">
            <v>FONDO PRESTACIONES SALUD</v>
          </cell>
          <cell r="P96">
            <v>4068.509557</v>
          </cell>
          <cell r="Q96">
            <v>4068.509557</v>
          </cell>
          <cell r="R96">
            <v>0</v>
          </cell>
        </row>
        <row r="97">
          <cell r="B97" t="str">
            <v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0.06741444521967</v>
          </cell>
          <cell r="M97" t="str">
            <v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</v>
          </cell>
          <cell r="AB106">
            <v>34023067.362812</v>
          </cell>
          <cell r="AC106">
            <v>39798591.996974</v>
          </cell>
          <cell r="AD106">
            <v>24.75870918144554</v>
          </cell>
          <cell r="AE106">
            <v>26.810173919112714</v>
          </cell>
          <cell r="AF106">
            <v>18.191937371672438</v>
          </cell>
          <cell r="AG106">
            <v>16.97532022193502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19.90305961938168</v>
          </cell>
          <cell r="AF110">
            <v>18.893068754870313</v>
          </cell>
          <cell r="AG110">
            <v>17.767552505153116</v>
          </cell>
        </row>
        <row r="112">
          <cell r="W112" t="str">
            <v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7.532554718650664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7.532554718650664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>        1.1.2. IMPUESTOS INDIRECTOS</v>
          </cell>
          <cell r="Y115">
            <v>6256482</v>
          </cell>
          <cell r="Z115">
            <v>7593810.8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23.19476013281765</v>
          </cell>
          <cell r="AF115">
            <v>26.46955497434398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26.71672068304043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19.84949663691915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32.39984776679323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32.75311143270623</v>
          </cell>
          <cell r="AH120" t="str">
            <v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168.1154401154401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</v>
          </cell>
          <cell r="AG124">
            <v>86.49409116488465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364505.125847</v>
          </cell>
          <cell r="AB127">
            <v>575100</v>
          </cell>
          <cell r="AC127">
            <v>444356.99999953806</v>
          </cell>
          <cell r="AD127">
            <v>90.00935334617344</v>
          </cell>
          <cell r="AE127">
            <v>-16.24346630587228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</v>
          </cell>
          <cell r="AE129">
            <v>-77.51525750383668</v>
          </cell>
          <cell r="AF129">
            <v>-78.8330701011189</v>
          </cell>
          <cell r="AG129">
            <v>-53.90873015934119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199885.125847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42.5493357686106</v>
          </cell>
          <cell r="AF130">
            <v>104.87367344854701</v>
          </cell>
          <cell r="AG130">
            <v>-18.015615615615623</v>
          </cell>
        </row>
        <row r="131">
          <cell r="X131" t="str">
            <v>      Extensión Comncesión Telefonia Celular</v>
          </cell>
          <cell r="Z131">
            <v>141241.1</v>
          </cell>
        </row>
        <row r="132">
          <cell r="X132" t="str">
            <v>      Fondo de Superávit de la Nación </v>
          </cell>
          <cell r="Y132">
            <v>91322</v>
          </cell>
          <cell r="Z132">
            <v>96904.9</v>
          </cell>
          <cell r="AA132">
            <v>138439.125847</v>
          </cell>
          <cell r="AB132">
            <v>138439.125847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9.448827470535104</v>
          </cell>
          <cell r="AG132">
            <v>9.448827470535104</v>
          </cell>
          <cell r="AH132" t="str">
            <v>Octavas Concesión Telefonía Móvil Celular (1995 - 2002)</v>
          </cell>
        </row>
        <row r="133">
          <cell r="X133" t="str">
            <v>      Concesión Larga Distancia</v>
          </cell>
          <cell r="AB133">
            <v>300000</v>
          </cell>
          <cell r="AC133">
            <v>179902</v>
          </cell>
          <cell r="AG133">
            <v>-40.03266666666667</v>
          </cell>
          <cell r="AH133" t="str">
            <v>Para 1998 US$225 millones, en 1999 y 2000 restantes US$225 millones por parte iguales</v>
          </cell>
        </row>
        <row r="134">
          <cell r="X134" t="str">
            <v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27.08719851576995</v>
          </cell>
          <cell r="AG134">
            <v>27.88876851702151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12013036.820607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</v>
          </cell>
          <cell r="AE136">
            <v>34.915811844944145</v>
          </cell>
          <cell r="AF136">
            <v>18.35276416824849</v>
          </cell>
          <cell r="AG136">
            <v>18.35276416824849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3352906.694537</v>
          </cell>
          <cell r="AB138">
            <v>3352906.694537</v>
          </cell>
          <cell r="AC138">
            <v>5299805.973</v>
          </cell>
          <cell r="AD138">
            <v>-11.941553767000823</v>
          </cell>
          <cell r="AE138">
            <v>86.50790179722001</v>
          </cell>
          <cell r="AF138">
            <v>58.06601423281914</v>
          </cell>
          <cell r="AG138">
            <v>58.06601423281914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</v>
          </cell>
          <cell r="AB139">
            <v>10343544.959217</v>
          </cell>
          <cell r="AC139">
            <v>9735498.892153999</v>
          </cell>
          <cell r="AD139">
            <v>93.22347597383738</v>
          </cell>
          <cell r="AE139">
            <v>36.26433644894118</v>
          </cell>
          <cell r="AF139">
            <v>-5.878507508406772</v>
          </cell>
          <cell r="AG139">
            <v>-5.878507508406772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</v>
          </cell>
          <cell r="AA142">
            <v>742831.93553</v>
          </cell>
          <cell r="AB142">
            <v>742831.93553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1493046.726596</v>
          </cell>
          <cell r="AA144">
            <v>1748572.2735279996</v>
          </cell>
          <cell r="AB144">
            <v>1748572.2735279996</v>
          </cell>
          <cell r="AC144">
            <v>2306878.694672</v>
          </cell>
          <cell r="AD144">
            <v>38.5492341609218</v>
          </cell>
          <cell r="AE144">
            <v>17.11437039312045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5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</v>
          </cell>
          <cell r="N5">
            <v>7133444.1770399995</v>
          </cell>
          <cell r="O5">
            <v>6564252.357907484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</v>
          </cell>
          <cell r="N7">
            <v>3991839.17704</v>
          </cell>
          <cell r="O7">
            <v>3757694.6670663045</v>
          </cell>
        </row>
        <row r="19">
          <cell r="H19">
            <v>51128866.87523194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0.2503410413733096</v>
          </cell>
          <cell r="K20">
            <v>0.242</v>
          </cell>
          <cell r="L20">
            <v>0.20847803022555866</v>
          </cell>
          <cell r="M20">
            <v>0.15813080411535196</v>
          </cell>
          <cell r="N20">
            <v>0.0752859711470486</v>
          </cell>
          <cell r="O20">
            <v>0.153935619901177</v>
          </cell>
        </row>
        <row r="74">
          <cell r="H74">
            <v>117206.25</v>
          </cell>
          <cell r="I74">
            <v>116184.525</v>
          </cell>
          <cell r="J74">
            <v>199789.75</v>
          </cell>
          <cell r="K74">
            <v>276188.1638641011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2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</v>
          </cell>
          <cell r="AB13">
            <v>22748.7873545</v>
          </cell>
          <cell r="AC13">
            <v>28.76625539593043</v>
          </cell>
          <cell r="AD13">
            <v>0.9088243584332467</v>
          </cell>
        </row>
        <row r="14">
          <cell r="Y14" t="str">
            <v>Gastos de Personal</v>
          </cell>
          <cell r="Z14">
            <v>4484.832489234653</v>
          </cell>
          <cell r="AA14">
            <v>5167.062299767</v>
          </cell>
          <cell r="AB14">
            <v>5376.3</v>
          </cell>
          <cell r="AC14">
            <v>15.211935165247858</v>
          </cell>
          <cell r="AD14">
            <v>4.049451856665942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37.53936665128832</v>
          </cell>
          <cell r="AD16">
            <v>1.393755023167964</v>
          </cell>
        </row>
        <row r="17">
          <cell r="Y17" t="str">
            <v>Operación Comercial</v>
          </cell>
          <cell r="Z17">
            <v>0.1</v>
          </cell>
          <cell r="AA17">
            <v>2.9483</v>
          </cell>
          <cell r="AB17">
            <v>3.2873545</v>
          </cell>
        </row>
        <row r="19">
          <cell r="Y19" t="str">
            <v>SERVICIO DE LA DEUDA</v>
          </cell>
          <cell r="Z19">
            <v>11289.56908</v>
          </cell>
          <cell r="AA19">
            <v>13645.599999999999</v>
          </cell>
          <cell r="AB19">
            <v>14930.3</v>
          </cell>
          <cell r="AC19">
            <v>20.86909520907949</v>
          </cell>
          <cell r="AD19">
            <v>9.414756404995028</v>
          </cell>
        </row>
        <row r="20">
          <cell r="Y20" t="str">
            <v>Externa</v>
          </cell>
          <cell r="Z20">
            <v>2576.114652</v>
          </cell>
          <cell r="AA20">
            <v>3947.7</v>
          </cell>
          <cell r="AB20">
            <v>4191.3</v>
          </cell>
          <cell r="AC20">
            <v>53.24240312577515</v>
          </cell>
          <cell r="AD20">
            <v>6.170681662740329</v>
          </cell>
        </row>
        <row r="21">
          <cell r="Y21" t="str">
            <v>Interna   2/</v>
          </cell>
          <cell r="Z21">
            <v>8713.454428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5073.792951502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</v>
          </cell>
          <cell r="AB28">
            <v>40845.3873545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22.62787346760844</v>
          </cell>
          <cell r="AD29">
            <v>-6.413668417008955</v>
          </cell>
        </row>
        <row r="31">
          <cell r="Y31" t="str">
            <v>  1/  Incluye adición por $1.3 mil milllones, traslados por $1.1 mil millones y reducción participación municipios por $223.8 mil millones</v>
          </cell>
        </row>
        <row r="32">
          <cell r="Y32" t="str">
            <v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1602.613387405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380.275518391</v>
          </cell>
          <cell r="AB46">
            <v>388.1</v>
          </cell>
          <cell r="AC46">
            <v>-4.668123195623652</v>
          </cell>
          <cell r="AD46">
            <v>2.057582260910862</v>
          </cell>
        </row>
        <row r="47">
          <cell r="Y47" t="str">
            <v>Gastos Generales</v>
          </cell>
          <cell r="Z47">
            <v>272.74812604427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690.42139540238</v>
          </cell>
          <cell r="AA48">
            <v>773.034085688</v>
          </cell>
          <cell r="AB48">
            <v>543.591693988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</v>
          </cell>
          <cell r="AA49">
            <v>206.054391686</v>
          </cell>
          <cell r="AB49">
            <v>281.247333616</v>
          </cell>
          <cell r="AC49">
            <v>-30.6931516329752</v>
          </cell>
          <cell r="AD49">
            <v>36.49179292649303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</v>
          </cell>
          <cell r="AD51">
            <v>-24.618071106592186</v>
          </cell>
        </row>
        <row r="52">
          <cell r="Y52" t="str">
            <v>Externa</v>
          </cell>
          <cell r="Z52">
            <v>9.505162</v>
          </cell>
          <cell r="AA52">
            <v>3.106691135</v>
          </cell>
          <cell r="AB52">
            <v>3.817</v>
          </cell>
          <cell r="AC52">
            <v>-67.31574764322797</v>
          </cell>
          <cell r="AD52">
            <v>22.863839182391075</v>
          </cell>
        </row>
        <row r="53">
          <cell r="Y53" t="str">
            <v>Interna</v>
          </cell>
          <cell r="Z53">
            <v>21.52098529</v>
          </cell>
          <cell r="AA53">
            <v>15.292944167</v>
          </cell>
          <cell r="AB53">
            <v>10.053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</v>
          </cell>
          <cell r="AA55">
            <v>2660.302046</v>
          </cell>
          <cell r="AB55">
            <v>2333.1673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</v>
          </cell>
          <cell r="AB57">
            <v>3757.738327604</v>
          </cell>
          <cell r="AC57">
            <v>9.043451440386052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</v>
          </cell>
          <cell r="AB73">
            <v>24159.488382104002</v>
          </cell>
          <cell r="AC73">
            <v>25.979695688284398</v>
          </cell>
          <cell r="AD73">
            <v>0.05372253586253262</v>
          </cell>
        </row>
        <row r="75">
          <cell r="Y75" t="str">
            <v>Gastos de Personal</v>
          </cell>
          <cell r="Z75">
            <v>4883.728987592002</v>
          </cell>
          <cell r="AA75">
            <v>5547.337818158</v>
          </cell>
          <cell r="AB75">
            <v>5764.400000000001</v>
          </cell>
          <cell r="AC75">
            <v>13.588158398060513</v>
          </cell>
          <cell r="AD75">
            <v>3.91290721707076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</v>
          </cell>
          <cell r="AB77">
            <v>16861.091693988</v>
          </cell>
          <cell r="AC77">
            <v>36.11442890467475</v>
          </cell>
          <cell r="AD77">
            <v>-0.030490536552119085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209.002691686</v>
          </cell>
          <cell r="AB78">
            <v>284.534688116</v>
          </cell>
          <cell r="AC78">
            <v>-29.72512154604825</v>
          </cell>
          <cell r="AD78">
            <v>36.13924577750283</v>
          </cell>
        </row>
        <row r="80">
          <cell r="Y80" t="str">
            <v>SERVICIO DE LA DEUDA</v>
          </cell>
          <cell r="Z80">
            <v>11320.59522729</v>
          </cell>
          <cell r="AA80">
            <v>13663.999635302</v>
          </cell>
          <cell r="AB80">
            <v>14944.17</v>
          </cell>
          <cell r="AC80">
            <v>20.70036390279966</v>
          </cell>
          <cell r="AD80">
            <v>9.368928563131561</v>
          </cell>
        </row>
        <row r="81">
          <cell r="Y81" t="str">
            <v>Externa</v>
          </cell>
          <cell r="Z81">
            <v>2585.619814</v>
          </cell>
          <cell r="AA81">
            <v>3950.8066911349997</v>
          </cell>
          <cell r="AB81">
            <v>4195.117</v>
          </cell>
          <cell r="AC81">
            <v>52.79921161429495</v>
          </cell>
          <cell r="AD81">
            <v>6.183808218539144</v>
          </cell>
        </row>
        <row r="82">
          <cell r="Y82" t="str">
            <v>Interna   2/</v>
          </cell>
          <cell r="Z82">
            <v>8734.97541329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>INVERSION </v>
          </cell>
          <cell r="Z87">
            <v>7309.640222501999</v>
          </cell>
          <cell r="AA87">
            <v>7807.502046</v>
          </cell>
          <cell r="AB87">
            <v>5499.4673</v>
          </cell>
          <cell r="AC87">
            <v>6.811030479521851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</v>
          </cell>
          <cell r="AA89">
            <v>45618.017942548</v>
          </cell>
          <cell r="AB89">
            <v>44603.125682104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>  1/  Incluye adición por $1.3 mil milllones, traslados por $1.1 mil millones y reducción participación municipios por $223.8 millones</v>
          </cell>
        </row>
        <row r="93">
          <cell r="Y93" t="str">
            <v>   2/ Icluye el valor del déficit fiscal por $1.046.6 mil millones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1">
        <row r="9">
          <cell r="B9" t="str">
            <v>Cuadro 2b</v>
          </cell>
        </row>
        <row r="10">
          <cell r="B10" t="str">
            <v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>  </v>
          </cell>
        </row>
        <row r="14">
          <cell r="B14" t="str">
            <v>GOBIERNO NACIONAL</v>
          </cell>
        </row>
        <row r="15">
          <cell r="Y15">
            <v>36504.73417962963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>        1993</v>
          </cell>
          <cell r="I18" t="str">
            <v>        1994</v>
          </cell>
          <cell r="J18" t="str">
            <v>        1995</v>
          </cell>
          <cell r="K18" t="str">
            <v>        1996</v>
          </cell>
          <cell r="L18" t="str">
            <v>        1997</v>
          </cell>
          <cell r="M18" t="str">
            <v>        1998</v>
          </cell>
          <cell r="N18" t="str">
            <v>        1999</v>
          </cell>
          <cell r="O18" t="str">
            <v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>        1993</v>
          </cell>
          <cell r="V18" t="str">
            <v>        1994</v>
          </cell>
          <cell r="W18" t="str">
            <v>        1995</v>
          </cell>
          <cell r="X18" t="str">
            <v>        1996</v>
          </cell>
          <cell r="Y18" t="str">
            <v>        1997</v>
          </cell>
          <cell r="Z18" t="str">
            <v>        1998</v>
          </cell>
          <cell r="AA18" t="str">
            <v>        1999</v>
          </cell>
          <cell r="AB18" t="str">
            <v>        2000</v>
          </cell>
        </row>
        <row r="21">
          <cell r="C21" t="str">
            <v> 1.</v>
          </cell>
          <cell r="D21" t="str">
            <v> INGRESOS TOTALES</v>
          </cell>
          <cell r="H21">
            <v>5907600.307995417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30400205.5340187</v>
          </cell>
          <cell r="R21">
            <v>33447283.291050017</v>
          </cell>
          <cell r="S21">
            <v>36346372.13889589</v>
          </cell>
          <cell r="T21">
            <v>40860117.54900181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13.02558586302944</v>
          </cell>
        </row>
        <row r="22">
          <cell r="D22" t="str">
            <v> 1.1.</v>
          </cell>
          <cell r="E22" t="str">
            <v>INGRESOS CORRIENTES</v>
          </cell>
          <cell r="H22">
            <v>5263700.685099844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13687699.34283463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>  1.1.1.</v>
          </cell>
          <cell r="F23" t="str">
            <v>TRIBUTARIOS</v>
          </cell>
          <cell r="H23">
            <v>5051354.685099844</v>
          </cell>
          <cell r="I23">
            <v>6731364</v>
          </cell>
          <cell r="J23">
            <v>8229679.279999999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7864403.84641918</v>
          </cell>
          <cell r="Q24">
            <v>9076043.50925938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</v>
          </cell>
          <cell r="V24">
            <v>4.702694564150536</v>
          </cell>
          <cell r="W24">
            <v>4.431281189438372</v>
          </cell>
          <cell r="X24">
            <v>4.0629307791856615</v>
          </cell>
          <cell r="Y24">
            <v>4.093012088389606</v>
          </cell>
          <cell r="Z24">
            <v>4.044216801795387</v>
          </cell>
          <cell r="AA24">
            <v>3.9326118430115393</v>
          </cell>
          <cell r="AB24">
            <v>3.83703610892829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5222366.56</v>
          </cell>
          <cell r="P25">
            <v>6360920.4053122215</v>
          </cell>
          <cell r="Q25">
            <v>7480264.339145236</v>
          </cell>
          <cell r="R25">
            <v>8614424.94882499</v>
          </cell>
          <cell r="S25">
            <v>9854902.012106393</v>
          </cell>
          <cell r="T25">
            <v>11274007.752722</v>
          </cell>
          <cell r="U25">
            <v>2.8937518710918355</v>
          </cell>
          <cell r="V25">
            <v>2.91194087022089</v>
          </cell>
          <cell r="W25">
            <v>2.808197243014236</v>
          </cell>
          <cell r="X25">
            <v>3.1329559827560542</v>
          </cell>
          <cell r="Y25">
            <v>3.084926693902823</v>
          </cell>
          <cell r="Z25">
            <v>2.832806358217269</v>
          </cell>
          <cell r="AA25">
            <v>2.602481083588261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3237569.859449451</v>
          </cell>
          <cell r="R26">
            <v>3969400.4033376</v>
          </cell>
          <cell r="S26">
            <v>4429317.2790944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</v>
          </cell>
          <cell r="Q27">
            <v>2597327.772986058</v>
          </cell>
          <cell r="R27">
            <v>2416436.93385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0.9995784355077454</v>
          </cell>
          <cell r="Z27">
            <v>1.1551881501103878</v>
          </cell>
          <cell r="AA27">
            <v>0.8863687279416048</v>
          </cell>
          <cell r="AB27">
            <v>1.197780831457318</v>
          </cell>
        </row>
        <row r="28">
          <cell r="F28" t="str">
            <v>Gasolina</v>
          </cell>
          <cell r="H28">
            <v>319997.6850998439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0.7289545652085873</v>
          </cell>
          <cell r="V28">
            <v>0.6999671796336433</v>
          </cell>
          <cell r="W28">
            <v>0.6336238990096457</v>
          </cell>
          <cell r="X28">
            <v>0.7117440604413859</v>
          </cell>
          <cell r="Y28">
            <v>0.512637373162325</v>
          </cell>
          <cell r="Z28">
            <v>0.4502273347499809</v>
          </cell>
          <cell r="AA28">
            <v>0.520840406203543</v>
          </cell>
          <cell r="AB28">
            <v>0.5328657254230934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730191.8834349101</v>
          </cell>
          <cell r="T29">
            <v>835339.514269603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0.7722766251289082</v>
          </cell>
          <cell r="AB29">
            <v>0.8985444480610422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0.7024976390642116</v>
          </cell>
          <cell r="Y30">
            <v>0.059931384889219175</v>
          </cell>
          <cell r="Z30">
            <v>0</v>
          </cell>
          <cell r="AA30">
            <v>0.5783478096659511</v>
          </cell>
          <cell r="AB30">
            <v>0</v>
          </cell>
        </row>
        <row r="31">
          <cell r="E31" t="str">
            <v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</v>
          </cell>
          <cell r="M31">
            <v>181738</v>
          </cell>
          <cell r="N31">
            <v>272004</v>
          </cell>
          <cell r="O31">
            <v>739080.9345281838</v>
          </cell>
          <cell r="P31">
            <v>480536.19646507886</v>
          </cell>
          <cell r="Q31">
            <v>156136.1441305266</v>
          </cell>
          <cell r="R31">
            <v>191809.66267521112</v>
          </cell>
          <cell r="S31">
            <v>219430.25442665338</v>
          </cell>
          <cell r="T31">
            <v>251028.2109499173</v>
          </cell>
          <cell r="U31">
            <v>0.48372408086479063</v>
          </cell>
          <cell r="V31">
            <v>0.22441680037128575</v>
          </cell>
          <cell r="W31">
            <v>0.3154172372512786</v>
          </cell>
          <cell r="X31">
            <v>0.370614195390045</v>
          </cell>
          <cell r="Y31">
            <v>0.4345010855318926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</v>
          </cell>
          <cell r="V32">
            <v>0.1995436882537754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0.028951945060827218</v>
          </cell>
          <cell r="AA32">
            <v>0.00912278076954305</v>
          </cell>
          <cell r="AB32">
            <v>0.033018412117478295</v>
          </cell>
        </row>
        <row r="33">
          <cell r="F33" t="str">
            <v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</v>
          </cell>
          <cell r="R33">
            <v>191809.66267521112</v>
          </cell>
          <cell r="S33">
            <v>219430.25442665338</v>
          </cell>
          <cell r="T33">
            <v>251028.2109499173</v>
          </cell>
          <cell r="U33">
            <v>0.27414812728167276</v>
          </cell>
          <cell r="V33">
            <v>0.024873112117510362</v>
          </cell>
          <cell r="W33">
            <v>0.08101991784561036</v>
          </cell>
          <cell r="X33">
            <v>0.07142791398186923</v>
          </cell>
          <cell r="Y33">
            <v>0.20992016215405432</v>
          </cell>
          <cell r="Z33">
            <v>0.0985449313225263</v>
          </cell>
          <cell r="AA33">
            <v>0.1681224235475132</v>
          </cell>
          <cell r="AB33">
            <v>0.3863788242996158</v>
          </cell>
        </row>
        <row r="34">
          <cell r="D34" t="str">
            <v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</v>
          </cell>
          <cell r="V34">
            <v>0.37787400256181675</v>
          </cell>
          <cell r="W34">
            <v>0.3530825145269008</v>
          </cell>
        </row>
        <row r="35">
          <cell r="D35" t="str">
            <v> 1.3.</v>
          </cell>
          <cell r="E35" t="str">
            <v>FONDOS ESPECIALES</v>
          </cell>
          <cell r="K35">
            <v>400315</v>
          </cell>
          <cell r="L35">
            <v>382093.3480299054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0.4471603000336536</v>
          </cell>
          <cell r="Y35">
            <v>0.307786502572044</v>
          </cell>
          <cell r="Z35">
            <v>0.27104994910311336</v>
          </cell>
          <cell r="AA35">
            <v>0.3518532733645167</v>
          </cell>
          <cell r="AB35">
            <v>0.3430004308139569</v>
          </cell>
        </row>
        <row r="36">
          <cell r="D36" t="str">
            <v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0.9811342841354989</v>
          </cell>
          <cell r="Z36">
            <v>1.0453533001597413</v>
          </cell>
          <cell r="AA36">
            <v>2.061919831869757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</v>
          </cell>
          <cell r="S37">
            <v>683762.3520000001</v>
          </cell>
          <cell r="T37">
            <v>711112.84608</v>
          </cell>
          <cell r="U37">
            <v>0.2776881384976311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0.2568116610406246</v>
          </cell>
          <cell r="Z37">
            <v>0.2047100140238286</v>
          </cell>
          <cell r="AA37">
            <v>0.2088843112802272</v>
          </cell>
          <cell r="AB37">
            <v>0.2806061765737988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</v>
          </cell>
          <cell r="X38">
            <v>0.6143616027840813</v>
          </cell>
          <cell r="Y38">
            <v>0.5121564735523662</v>
          </cell>
          <cell r="Z38">
            <v>0.5000354278811111</v>
          </cell>
          <cell r="AA38">
            <v>1.723559802890592</v>
          </cell>
          <cell r="AB38">
            <v>0.8598534733183616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</v>
          </cell>
          <cell r="W40">
            <v>0.3193813725106366</v>
          </cell>
          <cell r="X40">
            <v>0.3616646223691249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</v>
          </cell>
          <cell r="S41">
            <v>5336.604</v>
          </cell>
          <cell r="T41">
            <v>5550.068160000001</v>
          </cell>
          <cell r="U41">
            <v>0.1519425663477604</v>
          </cell>
          <cell r="V41">
            <v>0.0952014830735385</v>
          </cell>
          <cell r="W41">
            <v>0.008026024779848182</v>
          </cell>
          <cell r="X41">
            <v>0.009047870877365562</v>
          </cell>
          <cell r="Y41">
            <v>0.06105894545208084</v>
          </cell>
          <cell r="Z41">
            <v>0.05268581923642744</v>
          </cell>
          <cell r="AA41">
            <v>0.0022683142756270967</v>
          </cell>
          <cell r="AB41">
            <v>0.0021728526375665233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83188.01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264401.7677600001</v>
          </cell>
          <cell r="R42">
            <v>277621.8561480001</v>
          </cell>
          <cell r="S42">
            <v>288726.7303939201</v>
          </cell>
          <cell r="T42">
            <v>300275.79960967693</v>
          </cell>
          <cell r="U42">
            <v>0.17859516044474388</v>
          </cell>
          <cell r="V42">
            <v>0.2956075036015307</v>
          </cell>
          <cell r="W42">
            <v>0.30825376527349113</v>
          </cell>
          <cell r="X42">
            <v>0.21446805042644293</v>
          </cell>
          <cell r="Y42">
            <v>0.06701018687146643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</v>
          </cell>
          <cell r="Q43">
            <v>6545.737440000001</v>
          </cell>
          <cell r="R43">
            <v>6873.024312000001</v>
          </cell>
          <cell r="S43">
            <v>7147.945284480002</v>
          </cell>
          <cell r="T43">
            <v>7433.863095859202</v>
          </cell>
          <cell r="U43">
            <v>0.31923884929497964</v>
          </cell>
          <cell r="V43">
            <v>0.08367037590271098</v>
          </cell>
          <cell r="W43">
            <v>0</v>
          </cell>
          <cell r="X43">
            <v>0.11294423705582549</v>
          </cell>
          <cell r="Y43">
            <v>0.08409701721896094</v>
          </cell>
          <cell r="Z43">
            <v>0.14768164856804714</v>
          </cell>
          <cell r="AA43">
            <v>0.0033871581742917693</v>
          </cell>
          <cell r="AB43">
            <v>0.003244610172384598</v>
          </cell>
        </row>
        <row r="45">
          <cell r="C45" t="str">
            <v> 2.</v>
          </cell>
          <cell r="D45" t="str">
            <v> PAGOS TOTALES</v>
          </cell>
          <cell r="H45">
            <v>6046333.041055875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</v>
          </cell>
          <cell r="Q45">
            <v>38373303.2303877</v>
          </cell>
          <cell r="R45">
            <v>41980882.71451927</v>
          </cell>
          <cell r="S45">
            <v>45846335.122750215</v>
          </cell>
          <cell r="T45">
            <v>51033025.45853042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> 2.1.</v>
          </cell>
          <cell r="E46" t="str">
            <v> PAGOS CORRIENTES</v>
          </cell>
          <cell r="H46">
            <v>5073285.041055875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</v>
          </cell>
          <cell r="R46">
            <v>39158525.66451927</v>
          </cell>
          <cell r="S46">
            <v>42617558.65275022</v>
          </cell>
          <cell r="T46">
            <v>47339305.17853042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13.22662501254407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> 2.1.1.</v>
          </cell>
          <cell r="F47" t="str">
            <v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</v>
          </cell>
          <cell r="P47">
            <v>2554433</v>
          </cell>
          <cell r="Q47">
            <v>3248517</v>
          </cell>
          <cell r="R47">
            <v>2777321.149882</v>
          </cell>
          <cell r="S47">
            <v>3084712.2691718875</v>
          </cell>
          <cell r="T47">
            <v>3426119.7874645363</v>
          </cell>
          <cell r="U47">
            <v>0.7716677730910216</v>
          </cell>
          <cell r="V47">
            <v>0.6471458785087653</v>
          </cell>
          <cell r="W47">
            <v>0.5215555763718293</v>
          </cell>
          <cell r="X47">
            <v>0.5217359794639693</v>
          </cell>
          <cell r="Y47">
            <v>0.4974129131485477</v>
          </cell>
          <cell r="Z47">
            <v>0.6236710159944606</v>
          </cell>
          <cell r="AA47">
            <v>0.9235903251085383</v>
          </cell>
          <cell r="AB47">
            <v>1.2942451792309768</v>
          </cell>
        </row>
        <row r="48">
          <cell r="E48" t="str">
            <v> 2.1.2.</v>
          </cell>
          <cell r="F48" t="str">
            <v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</v>
          </cell>
          <cell r="P48">
            <v>4087899</v>
          </cell>
          <cell r="Q48">
            <v>4167775</v>
          </cell>
          <cell r="R48">
            <v>5441978.686251364</v>
          </cell>
          <cell r="S48">
            <v>6082000.8508751765</v>
          </cell>
          <cell r="T48">
            <v>7184995.553362543</v>
          </cell>
          <cell r="U48">
            <v>0.5550072410769963</v>
          </cell>
          <cell r="V48">
            <v>0.698351168951761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</v>
          </cell>
          <cell r="AB48">
            <v>2.731954558433853</v>
          </cell>
        </row>
        <row r="49">
          <cell r="E49" t="str">
            <v> 2.1.3.</v>
          </cell>
          <cell r="F49" t="str">
            <v> Otros</v>
          </cell>
          <cell r="H49">
            <v>4490899.041055875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30939225.82838591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</v>
          </cell>
          <cell r="Z49">
            <v>12.01144495945437</v>
          </cell>
          <cell r="AA49">
            <v>13.526795366513584</v>
          </cell>
          <cell r="AB49">
            <v>12.62181900184628</v>
          </cell>
        </row>
        <row r="50">
          <cell r="F50" t="str">
            <v> 2.1.3.1.</v>
          </cell>
          <cell r="G50" t="str">
            <v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</v>
          </cell>
          <cell r="Q50">
            <v>5294024.374347793</v>
          </cell>
          <cell r="R50">
            <v>5666457.597241842</v>
          </cell>
          <cell r="S50">
            <v>5935094.206406673</v>
          </cell>
          <cell r="T50">
            <v>6315404.776584541</v>
          </cell>
          <cell r="U50">
            <v>2.4889263962778654</v>
          </cell>
          <cell r="V50">
            <v>2.630684300326876</v>
          </cell>
          <cell r="W50">
            <v>2.647339926445156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> 2.1.3.3.</v>
          </cell>
          <cell r="G52" t="str">
            <v> Transferencias</v>
          </cell>
          <cell r="H52">
            <v>3000623</v>
          </cell>
          <cell r="I52">
            <v>4254181</v>
          </cell>
          <cell r="J52">
            <v>5837260.2</v>
          </cell>
          <cell r="K52">
            <v>7937416.1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</v>
          </cell>
          <cell r="T52">
            <v>28754312.309958752</v>
          </cell>
          <cell r="U52">
            <v>6.835417680091692</v>
          </cell>
          <cell r="V52">
            <v>7.337035153320091</v>
          </cell>
          <cell r="W52">
            <v>7.940677120613822</v>
          </cell>
          <cell r="X52">
            <v>8.86626123120031</v>
          </cell>
          <cell r="Y52">
            <v>7.893651330898935</v>
          </cell>
          <cell r="Z52">
            <v>8.600275986701567</v>
          </cell>
          <cell r="AA52">
            <v>10.075861135116334</v>
          </cell>
          <cell r="AB52">
            <v>9.438525481351748</v>
          </cell>
        </row>
        <row r="53">
          <cell r="F53" t="str">
            <v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</v>
          </cell>
          <cell r="T53">
            <v>1658472.7511600466</v>
          </cell>
          <cell r="U53">
            <v>0.9059216733564678</v>
          </cell>
          <cell r="V53">
            <v>1.03423821308196</v>
          </cell>
          <cell r="W53">
            <v>0.9861908570736119</v>
          </cell>
          <cell r="X53">
            <v>0.9529107358059236</v>
          </cell>
          <cell r="Y53">
            <v>1.0648891940439915</v>
          </cell>
          <cell r="Z53">
            <v>0.9221716098499332</v>
          </cell>
          <cell r="AA53">
            <v>0.789498480340212</v>
          </cell>
          <cell r="AB53">
            <v>0.6559437572152258</v>
          </cell>
        </row>
        <row r="54">
          <cell r="D54" t="str">
            <v> 2.2.</v>
          </cell>
          <cell r="E54" t="str">
            <v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> 2.2.1.</v>
          </cell>
          <cell r="F55" t="str">
            <v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2.2166028530668</v>
          </cell>
          <cell r="V55">
            <v>2.257585893899672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> 2.1.1.</v>
          </cell>
          <cell r="F56" t="str">
            <v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0.05173993645301005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> 3.</v>
          </cell>
          <cell r="D58" t="str">
            <v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-7348851.825697288</v>
          </cell>
          <cell r="Q58">
            <v>-7973097.6963690035</v>
          </cell>
          <cell r="R58">
            <v>-8533599.423469253</v>
          </cell>
          <cell r="S58">
            <v>-9499962.983854324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</v>
          </cell>
          <cell r="AA58">
            <v>-4.971768251654254</v>
          </cell>
          <cell r="AB58">
            <v>-4.957349150115721</v>
          </cell>
        </row>
        <row r="60">
          <cell r="C60" t="str">
            <v> 4.</v>
          </cell>
          <cell r="D60" t="str">
            <v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248214.72892596</v>
          </cell>
          <cell r="M60">
            <v>321089.15788879</v>
          </cell>
          <cell r="N60">
            <v>259276.78503759997</v>
          </cell>
          <cell r="O60">
            <v>302834.40777</v>
          </cell>
          <cell r="P60">
            <v>1393080.9171751225</v>
          </cell>
          <cell r="Q60">
            <v>550863.1688459673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</v>
          </cell>
          <cell r="Z60">
            <v>0.2252575942916844</v>
          </cell>
          <cell r="AA60">
            <v>0.16895180489499742</v>
          </cell>
          <cell r="AB60">
            <v>0.1718457448666633</v>
          </cell>
        </row>
        <row r="62">
          <cell r="C62" t="str">
            <v> 5.</v>
          </cell>
          <cell r="D62" t="str">
            <v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</v>
          </cell>
          <cell r="M62">
            <v>-6930077.15788879</v>
          </cell>
          <cell r="N62">
            <v>-7889050.7850375995</v>
          </cell>
          <cell r="O62">
            <v>-9038901.13522517</v>
          </cell>
          <cell r="P62">
            <v>-8741932.74287241</v>
          </cell>
          <cell r="Q62">
            <v>-8523960.86521497</v>
          </cell>
          <cell r="R62">
            <v>-8693163.352837015</v>
          </cell>
          <cell r="S62">
            <v>-9698304.083611641</v>
          </cell>
          <cell r="T62">
            <v>-10445558.907346766</v>
          </cell>
          <cell r="U62">
            <v>-0.5351404271888209</v>
          </cell>
          <cell r="V62">
            <v>-1.5986553825314591</v>
          </cell>
          <cell r="W62">
            <v>-2.6371623692836046</v>
          </cell>
          <cell r="X62">
            <v>-4.132424783373865</v>
          </cell>
          <cell r="Y62">
            <v>-3.6648739325792157</v>
          </cell>
          <cell r="Z62">
            <v>-4.86174157703094</v>
          </cell>
          <cell r="AA62">
            <v>-5.140720056549251</v>
          </cell>
          <cell r="AB62">
            <v>-5.129194894982385</v>
          </cell>
        </row>
        <row r="64">
          <cell r="C64" t="str">
            <v> 6.</v>
          </cell>
          <cell r="D64" t="str">
            <v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</v>
          </cell>
          <cell r="M64">
            <v>6930077.15788879</v>
          </cell>
          <cell r="N64">
            <v>7889050.7850375995</v>
          </cell>
          <cell r="O64">
            <v>9038901.13522517</v>
          </cell>
          <cell r="P64">
            <v>8741932.74287241</v>
          </cell>
          <cell r="Q64">
            <v>8523960.86521497</v>
          </cell>
          <cell r="R64">
            <v>8693163.352837015</v>
          </cell>
          <cell r="S64">
            <v>9698304.083611641</v>
          </cell>
          <cell r="T64">
            <v>10445558.907346766</v>
          </cell>
          <cell r="U64">
            <v>0.5351404271888209</v>
          </cell>
          <cell r="V64">
            <v>1.5986553825314591</v>
          </cell>
          <cell r="W64">
            <v>2.6371623692836046</v>
          </cell>
          <cell r="X64">
            <v>4.132424783373865</v>
          </cell>
          <cell r="Y64">
            <v>3.6648739325792157</v>
          </cell>
          <cell r="Z64">
            <v>4.86174157703094</v>
          </cell>
          <cell r="AA64">
            <v>5.140720056549251</v>
          </cell>
          <cell r="AB64">
            <v>5.129194894982385</v>
          </cell>
        </row>
        <row r="65">
          <cell r="D65" t="str">
            <v> 6.1.</v>
          </cell>
          <cell r="E65" t="str">
            <v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1951997.695254</v>
          </cell>
          <cell r="P65">
            <v>2246137</v>
          </cell>
          <cell r="Q65">
            <v>2359507</v>
          </cell>
          <cell r="R65">
            <v>2898600.092054628</v>
          </cell>
          <cell r="S65">
            <v>3315998.510240162</v>
          </cell>
          <cell r="T65">
            <v>3793502.2939893613</v>
          </cell>
          <cell r="U65">
            <v>-0.6401178582266968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> 6.1.1.</v>
          </cell>
          <cell r="F66" t="str">
            <v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1951997.695254</v>
          </cell>
          <cell r="P66">
            <v>2246137</v>
          </cell>
          <cell r="Q66">
            <v>2359507</v>
          </cell>
          <cell r="R66">
            <v>2898600.092054628</v>
          </cell>
          <cell r="S66">
            <v>3315998.510240162</v>
          </cell>
          <cell r="T66">
            <v>3793502.2939893613</v>
          </cell>
          <cell r="U66">
            <v>-0.6401178582266968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> 6.1.1.1.</v>
          </cell>
          <cell r="G67" t="str">
            <v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</v>
          </cell>
          <cell r="S67">
            <v>9951362.81567897</v>
          </cell>
          <cell r="T67">
            <v>11384359.05595884</v>
          </cell>
          <cell r="U67">
            <v>0.9043657997010627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</v>
          </cell>
          <cell r="AB67">
            <v>2.323648304186431</v>
          </cell>
        </row>
        <row r="68">
          <cell r="F68" t="str">
            <v> 6.1.1.2.</v>
          </cell>
          <cell r="G68" t="str">
            <v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</v>
          </cell>
          <cell r="P68">
            <v>5058265</v>
          </cell>
          <cell r="Q68">
            <v>4721410</v>
          </cell>
          <cell r="R68">
            <v>5800143.615012648</v>
          </cell>
          <cell r="S68">
            <v>6635364.305438809</v>
          </cell>
          <cell r="T68">
            <v>7590856.761969478</v>
          </cell>
          <cell r="U68">
            <v>1.5444836579277594</v>
          </cell>
          <cell r="V68">
            <v>1.158974576547425</v>
          </cell>
          <cell r="W68">
            <v>0.8498063864357897</v>
          </cell>
          <cell r="X68">
            <v>0.8267609301407858</v>
          </cell>
          <cell r="Y68">
            <v>0.6388634516892521</v>
          </cell>
          <cell r="Z68">
            <v>0.7056111449800095</v>
          </cell>
          <cell r="AA68">
            <v>1.0390325994751273</v>
          </cell>
          <cell r="AB68">
            <v>1.2159719988780227</v>
          </cell>
        </row>
        <row r="69">
          <cell r="E69" t="str">
            <v> 6.1.2.</v>
          </cell>
          <cell r="F69" t="str">
            <v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> 6.2.</v>
          </cell>
          <cell r="E70" t="str">
            <v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5272589.6</v>
          </cell>
          <cell r="P70">
            <v>2875616</v>
          </cell>
          <cell r="Q70">
            <v>3462251</v>
          </cell>
          <cell r="R70">
            <v>5794563.260782387</v>
          </cell>
          <cell r="S70">
            <v>6382305.573371477</v>
          </cell>
          <cell r="T70">
            <v>6652056.613357404</v>
          </cell>
          <cell r="U70">
            <v>1.1025517558068372</v>
          </cell>
          <cell r="V70">
            <v>0.40564110179159873</v>
          </cell>
          <cell r="W70">
            <v>2.387946423482288</v>
          </cell>
          <cell r="X70">
            <v>2.000427282909631</v>
          </cell>
          <cell r="Y70">
            <v>2.833763380024738</v>
          </cell>
          <cell r="Z70">
            <v>2.7956456678716823</v>
          </cell>
          <cell r="AA70">
            <v>3.130576055385184</v>
          </cell>
          <cell r="AB70">
            <v>2.991972061102039</v>
          </cell>
        </row>
        <row r="71">
          <cell r="E71" t="str">
            <v> 6.2.1.</v>
          </cell>
          <cell r="F71" t="str">
            <v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</v>
          </cell>
          <cell r="Y71">
            <v>5.573413014773832</v>
          </cell>
          <cell r="Z71">
            <v>5.407978358826208</v>
          </cell>
          <cell r="AA71">
            <v>7.426500036034985</v>
          </cell>
          <cell r="AB71">
            <v>6.6561976378320935</v>
          </cell>
        </row>
        <row r="72">
          <cell r="E72" t="str">
            <v> 6.2.2.</v>
          </cell>
          <cell r="F72" t="str">
            <v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</v>
          </cell>
          <cell r="V72">
            <v>2.4112535051651114</v>
          </cell>
          <cell r="W72">
            <v>1.0276032404571722</v>
          </cell>
          <cell r="X72">
            <v>2.327002921591017</v>
          </cell>
          <cell r="Y72">
            <v>2.7396496347490937</v>
          </cell>
          <cell r="Z72">
            <v>2.6123326909545255</v>
          </cell>
          <cell r="AA72">
            <v>4.295923980649801</v>
          </cell>
          <cell r="AB72">
            <v>3.664225576730054</v>
          </cell>
        </row>
        <row r="73">
          <cell r="D73" t="str">
            <v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1.862645149230957E-09</v>
          </cell>
          <cell r="T73">
            <v>9.313225746154785E-10</v>
          </cell>
          <cell r="U73">
            <v>0.07270652960868051</v>
          </cell>
          <cell r="V73">
            <v>0.9869168672020371</v>
          </cell>
          <cell r="W73">
            <v>-0.054412652649888704</v>
          </cell>
          <cell r="X73">
            <v>0.9258224827393432</v>
          </cell>
          <cell r="Y73">
            <v>-0.052080511019371445</v>
          </cell>
          <cell r="Z73">
            <v>0.20174751207795374</v>
          </cell>
          <cell r="AA73">
            <v>-0.020713413812594166</v>
          </cell>
          <cell r="AB73">
            <v>1.0295465285719367</v>
          </cell>
        </row>
        <row r="74">
          <cell r="E74" t="str">
            <v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</v>
          </cell>
          <cell r="Q74">
            <v>238515.966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0.07379754919059278</v>
          </cell>
          <cell r="Z74">
            <v>0.07814548722456577</v>
          </cell>
          <cell r="AA74">
            <v>0.09038134396545647</v>
          </cell>
          <cell r="AB74">
            <v>0.11002425314609948</v>
          </cell>
        </row>
        <row r="75">
          <cell r="E75" t="str">
            <v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0.008026024779848182</v>
          </cell>
          <cell r="X75">
            <v>0.819111569675576</v>
          </cell>
          <cell r="Y75">
            <v>0.34618730464661635</v>
          </cell>
          <cell r="Z75">
            <v>0</v>
          </cell>
          <cell r="AA75">
            <v>0.7170368843149293</v>
          </cell>
          <cell r="AB75">
            <v>2.2852654590256885</v>
          </cell>
        </row>
        <row r="76">
          <cell r="E76" t="str">
            <v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> 6.3.4.</v>
          </cell>
          <cell r="F77" t="str">
            <v>Faltante</v>
          </cell>
          <cell r="K77">
            <v>76882.68999999994</v>
          </cell>
          <cell r="L77">
            <v>-73746.96193857491</v>
          </cell>
          <cell r="M77">
            <v>19880.15788878966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2263686.89921497</v>
          </cell>
          <cell r="R77">
            <v>0</v>
          </cell>
          <cell r="S77">
            <v>1.862645149230957E-09</v>
          </cell>
          <cell r="T77">
            <v>9.313225746154785E-10</v>
          </cell>
          <cell r="U77">
            <v>0</v>
          </cell>
          <cell r="V77">
            <v>0</v>
          </cell>
          <cell r="W77">
            <v>0</v>
          </cell>
          <cell r="X77">
            <v>0.08587958664500295</v>
          </cell>
          <cell r="Y77">
            <v>-0.05940516789266658</v>
          </cell>
          <cell r="Z77">
            <v>0.013946769705997458</v>
          </cell>
          <cell r="AA77">
            <v>-1.7348050735187963</v>
          </cell>
          <cell r="AB77">
            <v>-0.9608183535988573</v>
          </cell>
        </row>
        <row r="78">
          <cell r="E78" t="str">
            <v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-418176.9999999999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0.07270652960868051</v>
          </cell>
          <cell r="V78">
            <v>-1.4491718074605193</v>
          </cell>
          <cell r="W78">
            <v>-0.06243867742973688</v>
          </cell>
          <cell r="X78">
            <v>-0.07970057221863087</v>
          </cell>
          <cell r="Y78">
            <v>-0.41266019696391404</v>
          </cell>
          <cell r="AA78">
            <v>0.9066734314258162</v>
          </cell>
          <cell r="AB78">
            <v>-0.40492483000099416</v>
          </cell>
        </row>
        <row r="79">
          <cell r="D79" t="str">
            <v>DEFICIT REAL / PIB</v>
          </cell>
          <cell r="H79">
            <v>-0.0031603309591671266</v>
          </cell>
          <cell r="I79">
            <v>-0.013754837899641425</v>
          </cell>
          <cell r="J79">
            <v>-0.024031833418032847</v>
          </cell>
          <cell r="K79">
            <v>-0.037022883204810376</v>
          </cell>
          <cell r="L79">
            <v>-0.03464930270390651</v>
          </cell>
          <cell r="M79">
            <v>-0.046364839827392555</v>
          </cell>
          <cell r="N79">
            <v>-0.04971768251654254</v>
          </cell>
          <cell r="O79">
            <v>-0.04957349150115721</v>
          </cell>
          <cell r="P79">
            <v>-0.03586902969559318</v>
          </cell>
          <cell r="Q79">
            <v>-0.03470421000291743</v>
          </cell>
          <cell r="R79">
            <v>-0.030235718841700957</v>
          </cell>
          <cell r="S79">
            <v>-0.029422795514408354</v>
          </cell>
          <cell r="T79">
            <v>-0.02754108903321885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</v>
          </cell>
        </row>
        <row r="83">
          <cell r="H83">
            <v>36504.73417962963</v>
          </cell>
        </row>
        <row r="154">
          <cell r="AK154" t="str">
            <v>  </v>
          </cell>
        </row>
        <row r="156">
          <cell r="AY156">
            <v>36504.73417962963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>        1993</v>
          </cell>
          <cell r="AL159" t="str">
            <v>        1994</v>
          </cell>
          <cell r="AM159" t="str">
            <v>        1995</v>
          </cell>
          <cell r="AN159" t="str">
            <v>        1996</v>
          </cell>
          <cell r="AO159" t="str">
            <v>        1997</v>
          </cell>
          <cell r="AP159" t="str">
            <v>Revisión</v>
          </cell>
          <cell r="AQ159" t="str">
            <v>Con Reforma</v>
          </cell>
          <cell r="AS159" t="str">
            <v>        1999</v>
          </cell>
          <cell r="AT159" t="str">
            <v>        2000</v>
          </cell>
          <cell r="AU159" t="str">
            <v>        1993</v>
          </cell>
          <cell r="AV159" t="str">
            <v>        1994</v>
          </cell>
          <cell r="AW159" t="str">
            <v>        1995</v>
          </cell>
          <cell r="AX159" t="str">
            <v>        1996</v>
          </cell>
          <cell r="AY159" t="str">
            <v>        1997</v>
          </cell>
          <cell r="AZ159" t="str">
            <v>Revisión</v>
          </cell>
          <cell r="BA159" t="str">
            <v>Con Reforma</v>
          </cell>
          <cell r="BB159" t="str">
            <v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5263700.685099844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13687699.34283463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>  1.1.1.</v>
          </cell>
          <cell r="AI164" t="str">
            <v>TRIBUTARIOS</v>
          </cell>
          <cell r="AK164">
            <v>5051354.685099844</v>
          </cell>
          <cell r="AL164">
            <v>6731364</v>
          </cell>
          <cell r="AM164">
            <v>8229679.279999999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4.093012088389606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2.832806358217269</v>
          </cell>
          <cell r="BA166">
            <v>2.832806358217269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0.9995784355077454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</v>
          </cell>
          <cell r="AY169">
            <v>0.512637373162325</v>
          </cell>
          <cell r="AZ169">
            <v>0.4502273347499809</v>
          </cell>
          <cell r="BA169">
            <v>0.2958880507018579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0.7024976390642116</v>
          </cell>
          <cell r="AY171">
            <v>0.059931384889219175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739080.9345281838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0.370614195390045</v>
          </cell>
          <cell r="AY172">
            <v>0.4345010855318926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0.028951945060827218</v>
          </cell>
          <cell r="BA173">
            <v>0.028951945060827218</v>
          </cell>
          <cell r="BB173" t="e">
            <v>#DIV/0!</v>
          </cell>
        </row>
        <row r="174">
          <cell r="AI174" t="str">
            <v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0.07142791398186923</v>
          </cell>
          <cell r="AY174">
            <v>0.20992016215405432</v>
          </cell>
          <cell r="AZ174">
            <v>0.0985449313225263</v>
          </cell>
          <cell r="BA174">
            <v>0.0985449313225263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0.4471603000336536</v>
          </cell>
          <cell r="AY176">
            <v>0.307786502572044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0.9811342841354989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0.2568116610406246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0.6143616027840813</v>
          </cell>
          <cell r="AY179">
            <v>0.5121564735523662</v>
          </cell>
          <cell r="AZ179">
            <v>0.5000354278811111</v>
          </cell>
          <cell r="BA179">
            <v>0.8010475428133667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0.009047870877365562</v>
          </cell>
          <cell r="AY182">
            <v>0.06105894545208084</v>
          </cell>
          <cell r="AZ182">
            <v>0.05268581923642744</v>
          </cell>
          <cell r="BA182">
            <v>0.05268581923642744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83188.01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0.06701018687146643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0.08409701721896094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6046333.041055875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> PAGOS CORRIENTES</v>
          </cell>
          <cell r="AK187">
            <v>5073285.041055875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13.22662501254407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> 2.1.1.</v>
          </cell>
          <cell r="AI188" t="str">
            <v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</v>
          </cell>
          <cell r="AY188">
            <v>0.4974129131485477</v>
          </cell>
          <cell r="AZ188">
            <v>0.6236710159944606</v>
          </cell>
          <cell r="BA188">
            <v>0.6236710159944606</v>
          </cell>
          <cell r="BB188" t="e">
            <v>#DIV/0!</v>
          </cell>
        </row>
        <row r="189">
          <cell r="AH189" t="str">
            <v> 2.1.2.</v>
          </cell>
          <cell r="AI189" t="str">
            <v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> 2.1.3.</v>
          </cell>
          <cell r="AI190" t="str">
            <v> Otros</v>
          </cell>
          <cell r="AK190">
            <v>4490899.041055875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</v>
          </cell>
          <cell r="AZ190">
            <v>12.01144495945437</v>
          </cell>
          <cell r="BA190">
            <v>12.01144495945437</v>
          </cell>
          <cell r="BB190" t="e">
            <v>#DIV/0!</v>
          </cell>
        </row>
        <row r="191">
          <cell r="AI191" t="str">
            <v> 2.1.3.1.</v>
          </cell>
          <cell r="AJ191" t="str">
            <v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> 2.1.3.3.</v>
          </cell>
          <cell r="AJ193" t="str">
            <v> Transferencias</v>
          </cell>
          <cell r="AK193">
            <v>3000623</v>
          </cell>
          <cell r="AL193">
            <v>4254181</v>
          </cell>
          <cell r="AM193">
            <v>5837260.2</v>
          </cell>
          <cell r="AN193">
            <v>7937416.1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</v>
          </cell>
          <cell r="AY193">
            <v>7.893651330898935</v>
          </cell>
          <cell r="AZ193">
            <v>8.600275986701567</v>
          </cell>
          <cell r="BA193">
            <v>8.600275986701567</v>
          </cell>
          <cell r="BB193" t="e">
            <v>#DIV/0!</v>
          </cell>
        </row>
        <row r="194">
          <cell r="AI194" t="str">
            <v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0.9529107358059236</v>
          </cell>
          <cell r="AY194">
            <v>1.0648891940439915</v>
          </cell>
          <cell r="AZ194">
            <v>0.9221716098499332</v>
          </cell>
          <cell r="BA194">
            <v>0.9221716098499332</v>
          </cell>
          <cell r="BB194" t="e">
            <v>#DIV/0!</v>
          </cell>
        </row>
        <row r="195">
          <cell r="AH195" t="str">
            <v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> 2.2.1.</v>
          </cell>
          <cell r="AI196" t="str">
            <v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> 2.1.1.</v>
          </cell>
          <cell r="AI197" t="str">
            <v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248214.72892596</v>
          </cell>
          <cell r="AP201">
            <v>321089.15788879</v>
          </cell>
          <cell r="AQ201">
            <v>321089.15788879</v>
          </cell>
          <cell r="AS201">
            <v>259276.78503759997</v>
          </cell>
          <cell r="AT201">
            <v>302834.40777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</v>
          </cell>
          <cell r="AP203">
            <v>-6930077.15788879</v>
          </cell>
          <cell r="AQ203">
            <v>-6621887.15788879</v>
          </cell>
          <cell r="AS203">
            <v>-7889050.7850375995</v>
          </cell>
          <cell r="AT203">
            <v>-9038901.13522517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-4.132424783373865</v>
          </cell>
          <cell r="AY203">
            <v>-3.6648739325792157</v>
          </cell>
          <cell r="AZ203">
            <v>-4.86174157703094</v>
          </cell>
          <cell r="BA203">
            <v>-4.645533286345526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</v>
          </cell>
          <cell r="AP205">
            <v>6930077.15788879</v>
          </cell>
          <cell r="AQ205">
            <v>6621887.15788879</v>
          </cell>
          <cell r="AS205">
            <v>7889050.7850375995</v>
          </cell>
          <cell r="AT205">
            <v>9038901.13522517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4.132424783373865</v>
          </cell>
          <cell r="AY205">
            <v>3.6648739325792157</v>
          </cell>
          <cell r="AZ205">
            <v>4.86174157703094</v>
          </cell>
          <cell r="BA205">
            <v>4.645533286345526</v>
          </cell>
          <cell r="BB205" t="e">
            <v>#DIV/0!</v>
          </cell>
        </row>
        <row r="206">
          <cell r="AH206" t="str">
            <v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1951997.695254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> 6.1.1.</v>
          </cell>
          <cell r="AI207" t="str">
            <v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1951997.695254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> 6.1.1.1.</v>
          </cell>
          <cell r="AJ208" t="str">
            <v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> 6.1.1.2.</v>
          </cell>
          <cell r="AJ209" t="str">
            <v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0.8267609301407858</v>
          </cell>
          <cell r="AY209">
            <v>0.6388634516892521</v>
          </cell>
          <cell r="AZ209">
            <v>0.7056111449800095</v>
          </cell>
          <cell r="BA209">
            <v>0.7056111449800095</v>
          </cell>
          <cell r="BB209" t="e">
            <v>#DIV/0!</v>
          </cell>
        </row>
        <row r="210">
          <cell r="AH210" t="str">
            <v> 6.1.2.</v>
          </cell>
          <cell r="AI210" t="str">
            <v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> 6.2.1.</v>
          </cell>
          <cell r="AI212" t="str">
            <v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</v>
          </cell>
          <cell r="AY212">
            <v>5.573413014773832</v>
          </cell>
          <cell r="AZ212">
            <v>5.407978358826208</v>
          </cell>
          <cell r="BA212">
            <v>5.407978358826208</v>
          </cell>
          <cell r="BB212" t="e">
            <v>#DIV/0!</v>
          </cell>
        </row>
        <row r="213">
          <cell r="AH213" t="str">
            <v> 6.2.2.</v>
          </cell>
          <cell r="AI213" t="str">
            <v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-20612.84211121034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-0.052080511019371445</v>
          </cell>
          <cell r="AZ214">
            <v>0.3114027672253442</v>
          </cell>
          <cell r="BA214">
            <v>-0.014460778607460015</v>
          </cell>
          <cell r="BB214" t="e">
            <v>#DIV/0!</v>
          </cell>
        </row>
        <row r="215">
          <cell r="AH215" t="str">
            <v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0.07379754919059278</v>
          </cell>
          <cell r="AZ215">
            <v>0.07814548722456577</v>
          </cell>
          <cell r="BA215">
            <v>0.07814548722456577</v>
          </cell>
          <cell r="BB215" t="e">
            <v>#DIV/0!</v>
          </cell>
        </row>
        <row r="216">
          <cell r="AH216" t="str">
            <v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0.819111569675576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0.08587958664500295</v>
          </cell>
          <cell r="AY218">
            <v>-0.05940516789266658</v>
          </cell>
          <cell r="AZ218">
            <v>0.12360202485338796</v>
          </cell>
          <cell r="BA218">
            <v>-0.09260626583202577</v>
          </cell>
        </row>
        <row r="219">
          <cell r="AH219" t="str">
            <v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-0.07970057221863087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-0.0031603309591671266</v>
          </cell>
          <cell r="AL220">
            <v>-0.013754837899641425</v>
          </cell>
          <cell r="AM220">
            <v>-0.024031833418032847</v>
          </cell>
          <cell r="AN220">
            <v>-0.037022883204810376</v>
          </cell>
          <cell r="AO220">
            <v>-0.03464930270390651</v>
          </cell>
          <cell r="AP220">
            <v>-0.046364839827392555</v>
          </cell>
          <cell r="AQ220">
            <v>-0.04420275692053842</v>
          </cell>
          <cell r="AS220">
            <v>-0.04971768251654254</v>
          </cell>
          <cell r="AT220">
            <v>-0.04957349150115721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</v>
          </cell>
          <cell r="O12">
            <v>218.1948</v>
          </cell>
        </row>
        <row r="13">
          <cell r="L13" t="str">
            <v>RENDIMIENTOS FINANCIEROS</v>
          </cell>
          <cell r="M13">
            <v>179.5</v>
          </cell>
          <cell r="N13">
            <v>304.989993355</v>
          </cell>
          <cell r="O13">
            <v>484.489993355</v>
          </cell>
        </row>
        <row r="14">
          <cell r="L14" t="str">
            <v>DONACIONES</v>
          </cell>
          <cell r="M14">
            <v>2.27</v>
          </cell>
          <cell r="N14">
            <v>19.0174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</v>
          </cell>
          <cell r="O15">
            <v>0.798296514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>SUPERAVIT </v>
          </cell>
          <cell r="M18">
            <v>335.01</v>
          </cell>
          <cell r="N18">
            <v>0.52548</v>
          </cell>
          <cell r="O18">
            <v>335.53548</v>
          </cell>
        </row>
        <row r="19">
          <cell r="L19" t="str">
            <v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</v>
          </cell>
          <cell r="N22">
            <v>498.4677236570001</v>
          </cell>
          <cell r="O22">
            <v>4645.170723657</v>
          </cell>
        </row>
      </sheetData>
      <sheetData sheetId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2665.486</v>
          </cell>
        </row>
        <row r="24">
          <cell r="D24" t="str">
            <v>IMPUESTO A LA GASOLINA Y ACPM</v>
          </cell>
          <cell r="E24">
            <v>917.324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</v>
          </cell>
        </row>
        <row r="35">
          <cell r="D35" t="str">
            <v>FONDO DE RECURSOS DEL SUPERAVIT DE LA NACION</v>
          </cell>
          <cell r="E35">
            <v>151.52</v>
          </cell>
        </row>
        <row r="36">
          <cell r="D36" t="str">
            <v>CONCESION SOCIEDADES PORTUARIAS</v>
          </cell>
          <cell r="E36">
            <v>17.764</v>
          </cell>
        </row>
        <row r="37">
          <cell r="D37" t="str">
            <v> CONCESION LARGA DISTANCIA</v>
          </cell>
          <cell r="E37">
            <v>179.902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</v>
          </cell>
        </row>
        <row r="58">
          <cell r="D58" t="str">
            <v>FONDO DE PRESTACIONES SOCIALES DEL MAGISTERIO</v>
          </cell>
          <cell r="E58">
            <v>495.721437148</v>
          </cell>
        </row>
        <row r="60">
          <cell r="B60">
            <v>4</v>
          </cell>
          <cell r="C60" t="str">
            <v>FONDOS ESPECIALES</v>
          </cell>
          <cell r="E60">
            <v>2306.878694672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4.062721</v>
          </cell>
        </row>
        <row r="63">
          <cell r="D63" t="str">
            <v>CONTRIBUCIONES SUPERBANCARIA</v>
          </cell>
          <cell r="E63">
            <v>53.962781024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</v>
          </cell>
        </row>
        <row r="66">
          <cell r="D66" t="str">
            <v>CONTRIB. ENTIDADES CONTROLADAS POR SUPERPUERTOS</v>
          </cell>
          <cell r="E66">
            <v>19.84738616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</v>
          </cell>
        </row>
        <row r="71">
          <cell r="D71" t="str">
            <v>FONDOS INTERNOS DEL MINISTERIO DE DEFENSA </v>
          </cell>
          <cell r="E71">
            <v>95.972661885</v>
          </cell>
        </row>
        <row r="72">
          <cell r="D72" t="str">
            <v>FONDOS INTERNOS DE LA POLICIA </v>
          </cell>
          <cell r="E72">
            <v>39.214421839</v>
          </cell>
        </row>
        <row r="73">
          <cell r="D73" t="str">
            <v>FONDO ROTATORIO MINISTERIO DE MINAS Y ENERGIA</v>
          </cell>
          <cell r="E73">
            <v>0.9125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</v>
          </cell>
        </row>
        <row r="76">
          <cell r="D76" t="str">
            <v>FONDO DE SOLIDARIDAD Y GARANTIA DEL SECTOR SALUD</v>
          </cell>
          <cell r="E76">
            <v>565.1668510000001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</v>
          </cell>
        </row>
        <row r="79">
          <cell r="D79" t="str">
            <v>COMISION DE REGULACION DE ENERGIA Y GAS</v>
          </cell>
          <cell r="E79">
            <v>4.22884852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</v>
          </cell>
        </row>
        <row r="83">
          <cell r="D83" t="str">
            <v>FONDO BIENESTAR DE LA CONTRALORIA</v>
          </cell>
          <cell r="E83">
            <v>2.432483254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0.008177232215971855</v>
          </cell>
          <cell r="AD8">
            <v>13.53554972165989</v>
          </cell>
          <cell r="AE8">
            <v>726.3358503923716</v>
          </cell>
          <cell r="AF8">
            <v>1438.1227019431008</v>
          </cell>
          <cell r="AG8">
            <v>1024.6103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</v>
          </cell>
          <cell r="AP8">
            <v>16.457900064195314</v>
          </cell>
          <cell r="AQ8">
            <v>-113.88698517506805</v>
          </cell>
          <cell r="AR8">
            <v>92.77783191971025</v>
          </cell>
          <cell r="AS8">
            <v>-81.18992877895107</v>
          </cell>
          <cell r="AT8">
            <v>154.68090191172018</v>
          </cell>
          <cell r="AU8">
            <v>57.127029905906284</v>
          </cell>
          <cell r="AV8">
            <v>111.9011346176735</v>
          </cell>
          <cell r="AW8">
            <v>152.06653752172724</v>
          </cell>
          <cell r="AX8">
            <v>144.1911626034671</v>
          </cell>
          <cell r="AY8">
            <v>2057.1933626519794</v>
          </cell>
          <cell r="AZ8">
            <v>3166.61590671432</v>
          </cell>
          <cell r="BA8">
            <v>4301.171641834199</v>
          </cell>
          <cell r="BB8">
            <v>5477.367634007485</v>
          </cell>
          <cell r="BC8">
            <v>6848.265359637466</v>
          </cell>
          <cell r="BD8">
            <v>8344.297758504057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</v>
          </cell>
          <cell r="BK8">
            <v>5433.397098926417</v>
          </cell>
          <cell r="BL8">
            <v>6751.909618825173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43.97053508106695</v>
          </cell>
          <cell r="BU8">
            <v>96.35574081229296</v>
          </cell>
          <cell r="BV8">
            <v>205.5349760702762</v>
          </cell>
          <cell r="BW8">
            <v>354.48921096936294</v>
          </cell>
          <cell r="BX8">
            <v>490.2617783522396</v>
          </cell>
          <cell r="BY8">
            <v>508.85928048651846</v>
          </cell>
          <cell r="BZ8">
            <v>618.838982</v>
          </cell>
          <cell r="CA8">
            <v>1132.2671618140002</v>
          </cell>
          <cell r="CB8">
            <v>923.918918</v>
          </cell>
          <cell r="CC8">
            <v>3166.61590671432</v>
          </cell>
          <cell r="CD8">
            <v>2675.0250618139994</v>
          </cell>
          <cell r="CE8">
            <v>491.59084490032046</v>
          </cell>
          <cell r="CF8">
            <v>18.3770556738994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1300.82735611338</v>
          </cell>
          <cell r="W9">
            <v>1030.26896782149</v>
          </cell>
          <cell r="X9">
            <v>1285.1797225266603</v>
          </cell>
          <cell r="Y9">
            <v>916.57072490872</v>
          </cell>
          <cell r="Z9">
            <v>1367.4223958232521</v>
          </cell>
          <cell r="AA9">
            <v>13075.6127799125</v>
          </cell>
          <cell r="AB9">
            <v>11.611762310490029</v>
          </cell>
          <cell r="AC9" t="str">
            <v> </v>
          </cell>
          <cell r="AD9">
            <v>11.611762310490029</v>
          </cell>
          <cell r="AE9">
            <v>653.7783</v>
          </cell>
          <cell r="AF9">
            <v>1354.6194</v>
          </cell>
          <cell r="AG9">
            <v>786.8803</v>
          </cell>
          <cell r="AH9">
            <v>1121.4405222222222</v>
          </cell>
          <cell r="AI9">
            <v>935.237337910198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891.5034814079302</v>
          </cell>
          <cell r="AN9">
            <v>1227.5820335033711</v>
          </cell>
          <cell r="AO9">
            <v>803.267345736616</v>
          </cell>
          <cell r="AP9">
            <v>-76.76635311794973</v>
          </cell>
          <cell r="AQ9">
            <v>-135.55540350364004</v>
          </cell>
          <cell r="AR9">
            <v>131.79511202805008</v>
          </cell>
          <cell r="AS9">
            <v>-80.11903702367204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</v>
          </cell>
          <cell r="AX9">
            <v>138.76548641355976</v>
          </cell>
          <cell r="AY9">
            <v>1796.07594337841</v>
          </cell>
          <cell r="AZ9">
            <v>2714.75135540646</v>
          </cell>
          <cell r="BA9">
            <v>3756.0728406050107</v>
          </cell>
          <cell r="BB9">
            <v>4816.534829488791</v>
          </cell>
          <cell r="BC9">
            <v>5999.9937413491</v>
          </cell>
          <cell r="BD9">
            <v>7175.343612718998</v>
          </cell>
          <cell r="BE9">
            <v>8476.17096883238</v>
          </cell>
          <cell r="BF9">
            <v>9506.43993665387</v>
          </cell>
          <cell r="BG9">
            <v>10791.619659180531</v>
          </cell>
          <cell r="BH9">
            <v>2008.3977000000002</v>
          </cell>
          <cell r="BI9">
            <v>2795.278</v>
          </cell>
          <cell r="BJ9">
            <v>3916.7185222222224</v>
          </cell>
          <cell r="BK9">
            <v>4851.95586013242</v>
          </cell>
          <cell r="BL9">
            <v>6045.462698042618</v>
          </cell>
          <cell r="BM9">
            <v>7065.450293540124</v>
          </cell>
          <cell r="BN9">
            <v>8312.827376393005</v>
          </cell>
          <cell r="BO9">
            <v>9204.330857800933</v>
          </cell>
          <cell r="BP9">
            <v>10431.912891304304</v>
          </cell>
          <cell r="BQ9">
            <v>-212.32175662158994</v>
          </cell>
          <cell r="BR9">
            <v>-80.52664459353977</v>
          </cell>
          <cell r="BS9">
            <v>-160.645681617212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302.1090788529357</v>
          </cell>
          <cell r="BY9">
            <v>359.7067678762249</v>
          </cell>
          <cell r="BZ9">
            <v>506.79</v>
          </cell>
          <cell r="CA9">
            <v>1047.8119000000002</v>
          </cell>
          <cell r="CB9">
            <v>643.2534999999999</v>
          </cell>
          <cell r="CC9">
            <v>2714.75135540646</v>
          </cell>
          <cell r="CD9">
            <v>2197.8553999999995</v>
          </cell>
          <cell r="CE9">
            <v>516.8959554064604</v>
          </cell>
          <cell r="CF9">
            <v>23.518196666007253</v>
          </cell>
        </row>
        <row r="10">
          <cell r="Q10">
            <v>612.1861350610002</v>
          </cell>
          <cell r="R10">
            <v>752.901555189</v>
          </cell>
          <cell r="S10">
            <v>709.4972773779998</v>
          </cell>
          <cell r="T10">
            <v>851.278704287</v>
          </cell>
          <cell r="U10">
            <v>803.174428981</v>
          </cell>
          <cell r="V10">
            <v>972.7071308799999</v>
          </cell>
          <cell r="W10">
            <v>690.390968228</v>
          </cell>
          <cell r="X10">
            <v>919.5669539930002</v>
          </cell>
          <cell r="Y10">
            <v>560.750024557</v>
          </cell>
          <cell r="Z10">
            <v>976.0156491428003</v>
          </cell>
          <cell r="AA10">
            <v>9152.5181370445</v>
          </cell>
          <cell r="AB10">
            <v>8.064394588623657</v>
          </cell>
          <cell r="AC10" t="e">
            <v>#VALUE!</v>
          </cell>
          <cell r="AD10">
            <v>8.064394588623657</v>
          </cell>
          <cell r="AE10">
            <v>372.33579999999995</v>
          </cell>
          <cell r="AF10">
            <v>1072.5493999999999</v>
          </cell>
          <cell r="AG10">
            <v>494.4103</v>
          </cell>
          <cell r="AH10">
            <v>798.1958</v>
          </cell>
          <cell r="AI10">
            <v>600.2614</v>
          </cell>
          <cell r="AJ10">
            <v>857.1218999999999</v>
          </cell>
          <cell r="AK10">
            <v>668.1943000000001</v>
          </cell>
          <cell r="AL10">
            <v>897.2391</v>
          </cell>
          <cell r="AM10">
            <v>538.2522</v>
          </cell>
          <cell r="AN10">
            <v>873.6769999999999</v>
          </cell>
          <cell r="AO10">
            <v>452.3449</v>
          </cell>
          <cell r="AP10">
            <v>-28.36885688229995</v>
          </cell>
          <cell r="AQ10">
            <v>-112.46703376999994</v>
          </cell>
          <cell r="AR10">
            <v>117.77583506100018</v>
          </cell>
          <cell r="AS10">
            <v>-45.294244811</v>
          </cell>
          <cell r="AT10">
            <v>109.23587737799983</v>
          </cell>
          <cell r="AU10">
            <v>-5.843195712999886</v>
          </cell>
          <cell r="AV10">
            <v>134.9801289809999</v>
          </cell>
          <cell r="AW10">
            <v>75.4680308799999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</v>
          </cell>
          <cell r="BB10">
            <v>3378.6342769757002</v>
          </cell>
          <cell r="BC10">
            <v>4229.9129812627</v>
          </cell>
          <cell r="BD10">
            <v>5033.087410243699</v>
          </cell>
          <cell r="BE10">
            <v>6005.7945411237</v>
          </cell>
          <cell r="BF10">
            <v>6696.185509351699</v>
          </cell>
          <cell r="BG10">
            <v>7615.752463344699</v>
          </cell>
          <cell r="BH10">
            <v>1444.8852</v>
          </cell>
          <cell r="BI10">
            <v>1939.2955</v>
          </cell>
          <cell r="BJ10">
            <v>2737.4913</v>
          </cell>
          <cell r="BK10">
            <v>3337.7527</v>
          </cell>
          <cell r="BL10">
            <v>4194.8746</v>
          </cell>
          <cell r="BM10">
            <v>4863.0689</v>
          </cell>
          <cell r="BN10">
            <v>5760.308000000001</v>
          </cell>
          <cell r="BO10">
            <v>6298.5602</v>
          </cell>
          <cell r="BP10">
            <v>7172.2372000000005</v>
          </cell>
          <cell r="BQ10">
            <v>-140.8358906523</v>
          </cell>
          <cell r="BR10">
            <v>-23.06005559129983</v>
          </cell>
          <cell r="BS10">
            <v>-68.35430040229994</v>
          </cell>
          <cell r="BT10">
            <v>40.88157697569977</v>
          </cell>
          <cell r="BU10">
            <v>35.03838126269966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</v>
          </cell>
        </row>
        <row r="11">
          <cell r="F11" t="str">
            <v>  Renta </v>
          </cell>
          <cell r="L11">
            <v>4723.1066</v>
          </cell>
          <cell r="N11">
            <v>4723.1066</v>
          </cell>
          <cell r="O11">
            <v>243.55664311769996</v>
          </cell>
          <cell r="P11">
            <v>368.38189932499995</v>
          </cell>
          <cell r="Q11">
            <v>547.2508932010002</v>
          </cell>
          <cell r="R11">
            <v>273.534887641</v>
          </cell>
          <cell r="S11">
            <v>633.2626624339998</v>
          </cell>
          <cell r="T11">
            <v>407.0639527949999</v>
          </cell>
          <cell r="U11">
            <v>716.377360256</v>
          </cell>
          <cell r="V11">
            <v>457.377056551</v>
          </cell>
          <cell r="W11">
            <v>587.309967256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5064.615720117946</v>
          </cell>
          <cell r="AB11">
            <v>4.388856755566964</v>
          </cell>
          <cell r="AC11" t="str">
            <v> </v>
          </cell>
          <cell r="AD11">
            <v>4.388856755566964</v>
          </cell>
          <cell r="AE11">
            <v>300.03099999999995</v>
          </cell>
          <cell r="AF11">
            <v>412.96669999999995</v>
          </cell>
          <cell r="AG11">
            <v>411.4792</v>
          </cell>
          <cell r="AH11">
            <v>256.96799999999996</v>
          </cell>
          <cell r="AI11">
            <v>517.7282</v>
          </cell>
          <cell r="AJ11">
            <v>367.7209</v>
          </cell>
          <cell r="AK11">
            <v>564.8566000000001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-44.584800675</v>
          </cell>
          <cell r="AR11">
            <v>135.77169320100018</v>
          </cell>
          <cell r="AS11">
            <v>16.56688764100005</v>
          </cell>
          <cell r="AT11">
            <v>115.5344624339998</v>
          </cell>
          <cell r="AU11">
            <v>39.34305279499995</v>
          </cell>
          <cell r="AV11">
            <v>151.5207602559999</v>
          </cell>
          <cell r="AW11">
            <v>81.74345655100001</v>
          </cell>
          <cell r="AX11">
            <v>142.47956725600005</v>
          </cell>
          <cell r="AY11">
            <v>611.9385424426999</v>
          </cell>
          <cell r="AZ11">
            <v>1159.1894356437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</v>
          </cell>
          <cell r="BG11">
            <v>4570.8842189347</v>
          </cell>
          <cell r="BH11">
            <v>712.9976999999999</v>
          </cell>
          <cell r="BI11">
            <v>1124.4769</v>
          </cell>
          <cell r="BJ11">
            <v>1381.4449</v>
          </cell>
          <cell r="BK11">
            <v>1899.1731</v>
          </cell>
          <cell r="BL11">
            <v>2266.894</v>
          </cell>
          <cell r="BM11">
            <v>2831.7506</v>
          </cell>
          <cell r="BN11">
            <v>3207.3842</v>
          </cell>
          <cell r="BO11">
            <v>3652.2146</v>
          </cell>
          <cell r="BP11">
            <v>3935.8370999999997</v>
          </cell>
          <cell r="BQ11">
            <v>-101.05915755729995</v>
          </cell>
          <cell r="BR11">
            <v>34.71253564370022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357.6776987696999</v>
          </cell>
          <cell r="BW11">
            <v>439.42115532069965</v>
          </cell>
          <cell r="BX11">
            <v>581.9007225766995</v>
          </cell>
          <cell r="BY11">
            <v>635.0471189346999</v>
          </cell>
          <cell r="BZ11">
            <v>234.09999999999997</v>
          </cell>
          <cell r="CA11">
            <v>321.4</v>
          </cell>
          <cell r="CB11">
            <v>335.8999999999999</v>
          </cell>
          <cell r="CC11">
            <v>1159.1894356437</v>
          </cell>
          <cell r="CD11">
            <v>891.3999999999999</v>
          </cell>
          <cell r="CE11">
            <v>267.78943564370024</v>
          </cell>
          <cell r="CF11">
            <v>30.04144442940322</v>
          </cell>
        </row>
        <row r="12">
          <cell r="F12" t="str">
            <v>  Ventas Internas</v>
          </cell>
          <cell r="L12">
            <v>3955.4622</v>
          </cell>
          <cell r="N12">
            <v>3955.4622</v>
          </cell>
          <cell r="O12">
            <v>100.4103</v>
          </cell>
          <cell r="P12">
            <v>591.700466905</v>
          </cell>
          <cell r="Q12">
            <v>64.93524185999999</v>
          </cell>
          <cell r="R12">
            <v>479.366667548</v>
          </cell>
          <cell r="S12">
            <v>76.23461494400001</v>
          </cell>
          <cell r="T12">
            <v>444.214751492</v>
          </cell>
          <cell r="U12">
            <v>86.79706872500002</v>
          </cell>
          <cell r="V12">
            <v>515.3300743289999</v>
          </cell>
          <cell r="W12">
            <v>103.08100097199998</v>
          </cell>
          <cell r="X12">
            <v>582.7980576350002</v>
          </cell>
          <cell r="Y12">
            <v>188.79344609618767</v>
          </cell>
          <cell r="Z12">
            <v>854.2407264203665</v>
          </cell>
          <cell r="AA12">
            <v>4087.902416926554</v>
          </cell>
          <cell r="AB12">
            <v>3.6755378330566932</v>
          </cell>
          <cell r="AC12" t="str">
            <v> </v>
          </cell>
          <cell r="AD12">
            <v>3.6755378330566932</v>
          </cell>
          <cell r="AE12">
            <v>72.3048</v>
          </cell>
          <cell r="AF12">
            <v>659.5827</v>
          </cell>
          <cell r="AG12">
            <v>82.9311</v>
          </cell>
          <cell r="AH12">
            <v>541.2278</v>
          </cell>
          <cell r="AI12">
            <v>82.5332</v>
          </cell>
          <cell r="AJ12">
            <v>489.40099999999995</v>
          </cell>
          <cell r="AK12">
            <v>103.3377</v>
          </cell>
          <cell r="AL12">
            <v>521.6055</v>
          </cell>
          <cell r="AM12">
            <v>93.4218</v>
          </cell>
          <cell r="AN12">
            <v>590.0545</v>
          </cell>
          <cell r="AO12">
            <v>98.8653</v>
          </cell>
          <cell r="AP12">
            <v>28.105500000000006</v>
          </cell>
          <cell r="AQ12">
            <v>-67.88223309500006</v>
          </cell>
          <cell r="AR12">
            <v>-17.99585814000001</v>
          </cell>
          <cell r="AS12">
            <v>-61.86113245199999</v>
          </cell>
          <cell r="AT12">
            <v>-6.298585055999979</v>
          </cell>
          <cell r="AU12">
            <v>-45.18624850799995</v>
          </cell>
          <cell r="AV12">
            <v>-16.54063127499998</v>
          </cell>
          <cell r="AW12">
            <v>-6.275425671000107</v>
          </cell>
          <cell r="AX12">
            <v>9.65920097199998</v>
          </cell>
          <cell r="AY12">
            <v>692.110766905</v>
          </cell>
          <cell r="AZ12">
            <v>757.046008765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1843.659111474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</v>
          </cell>
          <cell r="BI12">
            <v>814.8186000000001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18.4</v>
          </cell>
          <cell r="CA12">
            <v>475.8</v>
          </cell>
          <cell r="CB12">
            <v>68.69999999999999</v>
          </cell>
          <cell r="CC12">
            <v>757.046008765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</v>
          </cell>
          <cell r="R13">
            <v>75.48188634248501</v>
          </cell>
          <cell r="S13">
            <v>100.79985627792065</v>
          </cell>
          <cell r="T13">
            <v>96.82237280412623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> </v>
          </cell>
          <cell r="AD13">
            <v>1.0069033117662627</v>
          </cell>
          <cell r="AE13">
            <v>79.53099217699052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</v>
          </cell>
          <cell r="AR13">
            <v>8.08110000000002</v>
          </cell>
          <cell r="AS13">
            <v>-11.318113657514985</v>
          </cell>
          <cell r="AT13">
            <v>10.399856277920648</v>
          </cell>
          <cell r="AU13">
            <v>6.422372804126226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</v>
          </cell>
          <cell r="BB13">
            <v>400.56741237440576</v>
          </cell>
          <cell r="BC13">
            <v>497.389785178532</v>
          </cell>
          <cell r="BD13">
            <v>617.3431545146508</v>
          </cell>
          <cell r="BE13">
            <v>724.1444746042589</v>
          </cell>
          <cell r="BF13">
            <v>845.448444354776</v>
          </cell>
          <cell r="BG13">
            <v>968.5996198215526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</v>
          </cell>
          <cell r="BL13">
            <v>506.1309921769905</v>
          </cell>
          <cell r="BM13">
            <v>602.7309921769905</v>
          </cell>
          <cell r="BN13">
            <v>699.4309921769906</v>
          </cell>
          <cell r="BO13">
            <v>796.1309921769906</v>
          </cell>
          <cell r="BP13">
            <v>892.8309921769907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-8.741206998458495</v>
          </cell>
          <cell r="BV13">
            <v>14.612162337660266</v>
          </cell>
          <cell r="BW13">
            <v>24.71348242726833</v>
          </cell>
          <cell r="BX13">
            <v>49.31745217778541</v>
          </cell>
          <cell r="BY13">
            <v>75.76862764456189</v>
          </cell>
          <cell r="BZ13">
            <v>80.6</v>
          </cell>
          <cell r="CA13">
            <v>71.549</v>
          </cell>
          <cell r="CB13">
            <v>69.2</v>
          </cell>
          <cell r="CC13">
            <v>224.28566975400008</v>
          </cell>
          <cell r="CD13">
            <v>221.349</v>
          </cell>
          <cell r="CE13">
            <v>2.936669754000093</v>
          </cell>
          <cell r="CF13">
            <v>1.3267147147717484</v>
          </cell>
        </row>
        <row r="14">
          <cell r="L14">
            <v>1889.97950399282</v>
          </cell>
          <cell r="N14">
            <v>1889.97950399282</v>
          </cell>
          <cell r="Q14">
            <v>142.834725642</v>
          </cell>
          <cell r="R14">
            <v>133.223790180515</v>
          </cell>
          <cell r="S14">
            <v>177.96080820747937</v>
          </cell>
          <cell r="T14">
            <v>166.1057360058337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208.7575649884405</v>
          </cell>
          <cell r="AA14">
            <v>1975.881513407258</v>
          </cell>
          <cell r="AB14">
            <v>1.7562274190427944</v>
          </cell>
          <cell r="AC14" t="str">
            <v> </v>
          </cell>
          <cell r="AD14">
            <v>1.7562274190427944</v>
          </cell>
          <cell r="AE14">
            <v>140.4690078230095</v>
          </cell>
          <cell r="AF14">
            <v>140.5</v>
          </cell>
          <cell r="AG14">
            <v>140.5</v>
          </cell>
          <cell r="AH14">
            <v>153.2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</v>
          </cell>
          <cell r="AQ14">
            <v>-25.100000000000065</v>
          </cell>
          <cell r="AR14">
            <v>2.334725641999995</v>
          </cell>
          <cell r="AS14">
            <v>-19.97620981948498</v>
          </cell>
          <cell r="AT14">
            <v>18.36080820747938</v>
          </cell>
          <cell r="AU14">
            <v>6.505736005833711</v>
          </cell>
          <cell r="AV14">
            <v>19.11520713288124</v>
          </cell>
          <cell r="AW14">
            <v>-1.8550813046081487</v>
          </cell>
          <cell r="AX14">
            <v>6.908952791632714</v>
          </cell>
          <cell r="AY14">
            <v>228.49999999999991</v>
          </cell>
          <cell r="AZ14">
            <v>371.3347256419999</v>
          </cell>
          <cell r="BA14">
            <v>504.5585158225149</v>
          </cell>
          <cell r="BB14">
            <v>682.5193240299943</v>
          </cell>
          <cell r="BC14">
            <v>848.625060035828</v>
          </cell>
          <cell r="BD14">
            <v>1038.3402671687093</v>
          </cell>
          <cell r="BE14">
            <v>1207.285185864101</v>
          </cell>
          <cell r="BF14">
            <v>1384.9941386557339</v>
          </cell>
          <cell r="BG14">
            <v>1579.8022675161274</v>
          </cell>
          <cell r="BH14">
            <v>280.9690078230095</v>
          </cell>
          <cell r="BI14">
            <v>421.4690078230095</v>
          </cell>
          <cell r="BJ14">
            <v>574.6690078230095</v>
          </cell>
          <cell r="BK14">
            <v>734.2690078230095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</v>
          </cell>
          <cell r="BU14">
            <v>-45.24394778718147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</v>
          </cell>
          <cell r="CD14">
            <v>378.349</v>
          </cell>
          <cell r="CE14">
            <v>-7.01427435800008</v>
          </cell>
          <cell r="CF14">
            <v>-1.8539164522702767</v>
          </cell>
        </row>
        <row r="15">
          <cell r="L15">
            <v>790.4335</v>
          </cell>
          <cell r="N15">
            <v>790.4335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65.37891124526</v>
          </cell>
          <cell r="U15">
            <v>60.21443681602</v>
          </cell>
          <cell r="V15">
            <v>49.163226856559994</v>
          </cell>
          <cell r="W15">
            <v>38.87063087264</v>
          </cell>
          <cell r="X15">
            <v>45.708496023</v>
          </cell>
          <cell r="Y15">
            <v>45.870645472</v>
          </cell>
          <cell r="Z15">
            <v>50.68219898418843</v>
          </cell>
          <cell r="AA15">
            <v>634.4261906985785</v>
          </cell>
          <cell r="AB15">
            <v>0.7344952591799305</v>
          </cell>
          <cell r="AC15" t="str">
            <v> </v>
          </cell>
          <cell r="AD15">
            <v>0.7344952591799305</v>
          </cell>
          <cell r="AE15">
            <v>60.4425</v>
          </cell>
          <cell r="AF15">
            <v>60.4</v>
          </cell>
          <cell r="AG15">
            <v>60.4</v>
          </cell>
          <cell r="AH15">
            <v>67.6747222222222</v>
          </cell>
          <cell r="AI15">
            <v>68.01493791019796</v>
          </cell>
          <cell r="AJ15">
            <v>68.01493791019796</v>
          </cell>
          <cell r="AK15">
            <v>67.71493791019796</v>
          </cell>
          <cell r="AL15">
            <v>67.98993791019795</v>
          </cell>
          <cell r="AM15">
            <v>67.98993791019795</v>
          </cell>
          <cell r="AN15">
            <v>67.98993791019795</v>
          </cell>
          <cell r="AO15">
            <v>67.98993791019795</v>
          </cell>
          <cell r="AP15">
            <v>-4.25264619750989</v>
          </cell>
          <cell r="AQ15">
            <v>-4.913413935020003</v>
          </cell>
          <cell r="AR15">
            <v>-11.644321280419994</v>
          </cell>
          <cell r="AS15">
            <v>-5.747174533422196</v>
          </cell>
          <cell r="AT15">
            <v>-11.836959757137961</v>
          </cell>
          <cell r="AU15">
            <v>-2.6360266649379582</v>
          </cell>
          <cell r="AV15">
            <v>-7.500501094177963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</v>
          </cell>
          <cell r="BD15">
            <v>404.1309924901901</v>
          </cell>
          <cell r="BE15">
            <v>453.29421934675014</v>
          </cell>
          <cell r="BF15">
            <v>492.16485021939013</v>
          </cell>
          <cell r="BG15">
            <v>537.8733462423901</v>
          </cell>
          <cell r="BH15">
            <v>120.8425</v>
          </cell>
          <cell r="BI15">
            <v>181.2425</v>
          </cell>
          <cell r="BJ15">
            <v>248.91722222222222</v>
          </cell>
          <cell r="BK15">
            <v>316.93216013242017</v>
          </cell>
          <cell r="BL15">
            <v>384.9470980426181</v>
          </cell>
          <cell r="BM15">
            <v>452.66203595281604</v>
          </cell>
          <cell r="BN15">
            <v>520.651973863014</v>
          </cell>
          <cell r="BO15">
            <v>588.6419117732119</v>
          </cell>
          <cell r="BP15">
            <v>656.6318496834098</v>
          </cell>
          <cell r="BQ15">
            <v>-9.166060132529893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</v>
          </cell>
          <cell r="BV15">
            <v>-48.53104346262592</v>
          </cell>
          <cell r="BW15">
            <v>-67.35775451626381</v>
          </cell>
          <cell r="BX15">
            <v>-96.47706155382173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42.349</v>
          </cell>
          <cell r="CC15">
            <v>160.43211858705013</v>
          </cell>
          <cell r="CD15">
            <v>138.689</v>
          </cell>
          <cell r="CE15">
            <v>21.743118587050134</v>
          </cell>
          <cell r="CF15">
            <v>15.67760859696885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1.23376638409</v>
          </cell>
          <cell r="U16">
            <v>1.6918586908800002</v>
          </cell>
          <cell r="V16">
            <v>2.1747027288200016</v>
          </cell>
          <cell r="W16">
            <v>1.621678393699998</v>
          </cell>
          <cell r="X16">
            <v>1.5270022994900003</v>
          </cell>
          <cell r="Y16">
            <v>1.519413526719994</v>
          </cell>
          <cell r="Z16">
            <v>-0.0003339999999987242</v>
          </cell>
          <cell r="AA16">
            <v>17.118780173479994</v>
          </cell>
          <cell r="AB16">
            <v>0.016289418266589386</v>
          </cell>
          <cell r="AC16" t="str">
            <v> </v>
          </cell>
          <cell r="AD16">
            <v>0.016289418266589386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16.961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18.41509559317315</v>
          </cell>
          <cell r="AO16">
            <v>15.432507826418014</v>
          </cell>
          <cell r="AP16">
            <v>0.4359524988599972</v>
          </cell>
          <cell r="AQ16">
            <v>0.2832159103800027</v>
          </cell>
          <cell r="AR16">
            <v>-11.05222739453</v>
          </cell>
          <cell r="AS16">
            <v>-14.271737066250001</v>
          </cell>
          <cell r="AT16">
            <v>-15.31551179868</v>
          </cell>
          <cell r="AU16">
            <v>-17.13623361591</v>
          </cell>
          <cell r="AV16">
            <v>-15.186498896428294</v>
          </cell>
          <cell r="AW16">
            <v>-12.47334221386054</v>
          </cell>
          <cell r="AX16">
            <v>-16.139665104032126</v>
          </cell>
          <cell r="AY16">
            <v>3.38916840924</v>
          </cell>
          <cell r="AZ16">
            <v>4.40694101471</v>
          </cell>
          <cell r="BA16">
            <v>5.7052039484599995</v>
          </cell>
          <cell r="BB16">
            <v>7.350692149779999</v>
          </cell>
          <cell r="BC16">
            <v>8.584458533869999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</v>
          </cell>
          <cell r="BL16">
            <v>65.641</v>
          </cell>
          <cell r="BM16">
            <v>82.51935758730829</v>
          </cell>
          <cell r="BN16">
            <v>97.16740252998883</v>
          </cell>
          <cell r="BO16">
            <v>114.92874602772096</v>
          </cell>
          <cell r="BP16">
            <v>133.34384162089412</v>
          </cell>
          <cell r="BQ16">
            <v>0.7191684092399999</v>
          </cell>
          <cell r="BR16">
            <v>-10.33305898529</v>
          </cell>
          <cell r="BS16">
            <v>-24.604796051540003</v>
          </cell>
          <cell r="BT16">
            <v>-39.92030785022</v>
          </cell>
          <cell r="BU16">
            <v>-57.05654146613001</v>
          </cell>
          <cell r="BV16">
            <v>-72.24304036255829</v>
          </cell>
          <cell r="BW16">
            <v>-84.71638257641884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2.1639</v>
          </cell>
          <cell r="CB16">
            <v>1.3045</v>
          </cell>
          <cell r="CC16">
            <v>4.40694101471</v>
          </cell>
          <cell r="CD16">
            <v>5.1684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74.36481477899999</v>
          </cell>
          <cell r="AB17">
            <v>0.03345231361079395</v>
          </cell>
          <cell r="AC17">
            <v>0</v>
          </cell>
          <cell r="AD17">
            <v>0.03345231361079395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38.056456</v>
          </cell>
          <cell r="BA17">
            <v>54.544898864</v>
          </cell>
          <cell r="BB17">
            <v>68.92547952999999</v>
          </cell>
          <cell r="BC17">
            <v>71.56490066399999</v>
          </cell>
          <cell r="BD17">
            <v>72.16547107699999</v>
          </cell>
          <cell r="BE17">
            <v>73.20152793999999</v>
          </cell>
          <cell r="BF17">
            <v>73.57429572499998</v>
          </cell>
          <cell r="BG17">
            <v>73.99226160899998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38.056456</v>
          </cell>
          <cell r="BS17">
            <v>54.544898864</v>
          </cell>
          <cell r="BT17">
            <v>68.92547952999999</v>
          </cell>
          <cell r="BU17">
            <v>71.56490066399999</v>
          </cell>
          <cell r="BV17">
            <v>72.16547107699999</v>
          </cell>
          <cell r="BW17">
            <v>73.20152793999999</v>
          </cell>
          <cell r="BX17">
            <v>73.57429572499998</v>
          </cell>
          <cell r="BY17">
            <v>73.99226160899998</v>
          </cell>
          <cell r="BZ17">
            <v>0</v>
          </cell>
          <cell r="CA17">
            <v>0</v>
          </cell>
          <cell r="CB17">
            <v>0</v>
          </cell>
          <cell r="CC17">
            <v>38.056456</v>
          </cell>
          <cell r="CD17">
            <v>0</v>
          </cell>
          <cell r="CE17">
            <v>38.056456</v>
          </cell>
          <cell r="CF17" t="str">
            <v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74.36481477899999</v>
          </cell>
          <cell r="AB18">
            <v>0.03345231361079395</v>
          </cell>
          <cell r="AC18" t="str">
            <v> </v>
          </cell>
          <cell r="AD18">
            <v>0.03345231361079395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38.056456</v>
          </cell>
          <cell r="BA18">
            <v>54.544898864</v>
          </cell>
          <cell r="BB18">
            <v>68.92547952999999</v>
          </cell>
          <cell r="BC18">
            <v>71.56490066399999</v>
          </cell>
          <cell r="BD18">
            <v>72.16547107699999</v>
          </cell>
          <cell r="BE18">
            <v>73.20152793999999</v>
          </cell>
          <cell r="BF18">
            <v>73.57429572499998</v>
          </cell>
          <cell r="BG18">
            <v>73.99226160899998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38.056456</v>
          </cell>
          <cell r="BS18">
            <v>54.544898864</v>
          </cell>
          <cell r="BT18">
            <v>68.92547952999999</v>
          </cell>
          <cell r="BU18">
            <v>71.56490066399999</v>
          </cell>
          <cell r="BV18">
            <v>72.16547107699999</v>
          </cell>
          <cell r="BW18">
            <v>73.20152793999999</v>
          </cell>
          <cell r="BX18">
            <v>73.57429572499998</v>
          </cell>
          <cell r="BY18">
            <v>73.99226160899998</v>
          </cell>
          <cell r="BZ18">
            <v>0</v>
          </cell>
          <cell r="CA18">
            <v>0</v>
          </cell>
          <cell r="CB18">
            <v>0</v>
          </cell>
          <cell r="CC18">
            <v>38.056456</v>
          </cell>
          <cell r="CD18">
            <v>0</v>
          </cell>
          <cell r="CE18">
            <v>38.056456</v>
          </cell>
          <cell r="CF18" t="str">
            <v>n.a. </v>
          </cell>
        </row>
        <row r="19">
          <cell r="L19">
            <v>387.1827</v>
          </cell>
          <cell r="M19">
            <v>0</v>
          </cell>
          <cell r="N19">
            <v>387.1827</v>
          </cell>
          <cell r="Q19">
            <v>35.09447176415</v>
          </cell>
          <cell r="R19">
            <v>35.14656270695</v>
          </cell>
          <cell r="S19">
            <v>29.18071709571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</v>
          </cell>
          <cell r="X19">
            <v>29.501093009100003</v>
          </cell>
          <cell r="Y19">
            <v>16.48154729986</v>
          </cell>
          <cell r="Z19">
            <v>54.88108176512267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30.44474367098939</v>
          </cell>
          <cell r="AJ19">
            <v>28.784751352719894</v>
          </cell>
          <cell r="AK19">
            <v>31.027972937692418</v>
          </cell>
          <cell r="AL19">
            <v>31.81877408611866</v>
          </cell>
          <cell r="AM19">
            <v>31.9750645314349</v>
          </cell>
          <cell r="AN19">
            <v>40.14861912759605</v>
          </cell>
          <cell r="AO19">
            <v>39.13053434859568</v>
          </cell>
          <cell r="AP19">
            <v>6.335174915566773</v>
          </cell>
          <cell r="AQ19">
            <v>26.924484573620003</v>
          </cell>
          <cell r="AR19">
            <v>3.7944717641499963</v>
          </cell>
          <cell r="AS19">
            <v>8.015618719158592</v>
          </cell>
          <cell r="AT19">
            <v>-1.2640265752793898</v>
          </cell>
          <cell r="AU19">
            <v>2.9748062302501026</v>
          </cell>
          <cell r="AV19">
            <v>-5.015072347162416</v>
          </cell>
          <cell r="AW19">
            <v>-3.2681930169386604</v>
          </cell>
          <cell r="AX19">
            <v>-2.2639028098548977</v>
          </cell>
          <cell r="AY19">
            <v>91.25852859802</v>
          </cell>
          <cell r="AZ19">
            <v>126.35300036217</v>
          </cell>
          <cell r="BA19">
            <v>161.49956306912</v>
          </cell>
          <cell r="BB19">
            <v>190.68028016483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175.6593081203339</v>
          </cell>
          <cell r="BM19">
            <v>206.68728105802634</v>
          </cell>
          <cell r="BN19">
            <v>238.506055144145</v>
          </cell>
          <cell r="BO19">
            <v>270.4811196755799</v>
          </cell>
          <cell r="BP19">
            <v>310.629738803176</v>
          </cell>
          <cell r="BQ19">
            <v>91.25852859802</v>
          </cell>
          <cell r="BR19">
            <v>37.05413125333677</v>
          </cell>
          <cell r="BS19">
            <v>45.06974997249537</v>
          </cell>
          <cell r="BT19">
            <v>43.80572339721599</v>
          </cell>
          <cell r="BU19">
            <v>46.78052962746611</v>
          </cell>
          <cell r="BV19">
            <v>41.76545728030367</v>
          </cell>
          <cell r="BW19">
            <v>38.49726426336503</v>
          </cell>
          <cell r="BX19">
            <v>36.23336145351013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126.35300036217</v>
          </cell>
          <cell r="CD19">
            <v>63.797999999999995</v>
          </cell>
          <cell r="CE19">
            <v>62.55500036217</v>
          </cell>
          <cell r="CF19">
            <v>98.05166362922036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20.49106819726</v>
          </cell>
          <cell r="U20">
            <v>18.79330255493</v>
          </cell>
          <cell r="V20">
            <v>20.67312519244</v>
          </cell>
          <cell r="W20">
            <v>21.78866378708</v>
          </cell>
          <cell r="X20">
            <v>23.042011341850003</v>
          </cell>
          <cell r="Y20">
            <v>10.44828470136</v>
          </cell>
          <cell r="Z20">
            <v>47.23616385739811</v>
          </cell>
          <cell r="AA20">
            <v>281.14187918592813</v>
          </cell>
          <cell r="AB20">
            <v>0.31086268638339837</v>
          </cell>
          <cell r="AC20" t="str">
            <v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26.85414930339405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0.7915249447099946</v>
          </cell>
          <cell r="AQ20">
            <v>4.8372196887000065</v>
          </cell>
          <cell r="AR20">
            <v>0.9039720258999999</v>
          </cell>
          <cell r="AS20">
            <v>2.0219692973</v>
          </cell>
          <cell r="AT20">
            <v>-5.81467298171426</v>
          </cell>
          <cell r="AU20">
            <v>-6.36308110613405</v>
          </cell>
          <cell r="AV20">
            <v>-8.06193686607839</v>
          </cell>
          <cell r="AW20">
            <v>-8.544951660693606</v>
          </cell>
          <cell r="AX20">
            <v>-9.210283949473695</v>
          </cell>
          <cell r="AY20">
            <v>49.62874463341</v>
          </cell>
          <cell r="AZ20">
            <v>72.53271665931</v>
          </cell>
          <cell r="BA20">
            <v>97.55468595661</v>
          </cell>
          <cell r="BB20">
            <v>118.66925955361</v>
          </cell>
          <cell r="BC20">
            <v>139.16032775087</v>
          </cell>
          <cell r="BD20">
            <v>157.9536303058</v>
          </cell>
          <cell r="BE20">
            <v>178.62675549824002</v>
          </cell>
          <cell r="BF20">
            <v>200.41541928532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142.7833958821083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</v>
          </cell>
          <cell r="BR20">
            <v>6.5327166593099975</v>
          </cell>
          <cell r="BS20">
            <v>8.554685956610001</v>
          </cell>
          <cell r="BT20">
            <v>2.7400129748957482</v>
          </cell>
          <cell r="BU20">
            <v>-3.623068131238284</v>
          </cell>
          <cell r="BV20">
            <v>-11.685004997316696</v>
          </cell>
          <cell r="BW20">
            <v>-20.22995665801028</v>
          </cell>
          <cell r="BX20">
            <v>-29.440240607483986</v>
          </cell>
          <cell r="BY20">
            <v>-39.47806493361418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72.53271665931</v>
          </cell>
          <cell r="CD20">
            <v>44.6</v>
          </cell>
          <cell r="CE20">
            <v>27.932716659309996</v>
          </cell>
          <cell r="CF20">
            <v>62.62940955002241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31.2304659832</v>
          </cell>
          <cell r="Z21">
            <v>7.907048356790001</v>
          </cell>
          <cell r="AA21">
            <v>148.33041223079556</v>
          </cell>
          <cell r="AB21">
            <v>0.13599411610972822</v>
          </cell>
          <cell r="AC21" t="str">
            <v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</v>
          </cell>
          <cell r="AL21">
            <v>0</v>
          </cell>
          <cell r="AM21">
            <v>0</v>
          </cell>
          <cell r="AN21">
            <v>0</v>
          </cell>
          <cell r="AO21">
            <v>35.310048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</v>
          </cell>
          <cell r="BN21">
            <v>111.04121</v>
          </cell>
          <cell r="BO21">
            <v>111.04121</v>
          </cell>
          <cell r="BP21">
            <v>111.04121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>n.a. </v>
          </cell>
        </row>
        <row r="22">
          <cell r="L22">
            <v>52.6451</v>
          </cell>
          <cell r="N22">
            <v>52.6451</v>
          </cell>
          <cell r="Q22">
            <v>12.190499738249997</v>
          </cell>
          <cell r="R22">
            <v>10.12459340965</v>
          </cell>
          <cell r="S22">
            <v>8.06614349871</v>
          </cell>
          <cell r="T22">
            <v>11.26848938571</v>
          </cell>
          <cell r="U22">
            <v>7.219598035600001</v>
          </cell>
          <cell r="V22">
            <v>7.877455876739999</v>
          </cell>
          <cell r="W22">
            <v>7.9224979345</v>
          </cell>
          <cell r="X22">
            <v>6.45908166725</v>
          </cell>
          <cell r="Y22">
            <v>6.0332625985</v>
          </cell>
          <cell r="Z22">
            <v>7.6449179077245635</v>
          </cell>
          <cell r="AA22">
            <v>126.43632401724457</v>
          </cell>
          <cell r="AB22">
            <v>0.04891945542421135</v>
          </cell>
          <cell r="AC22" t="str">
            <v> </v>
          </cell>
          <cell r="AD22">
            <v>0.04891945542421135</v>
          </cell>
          <cell r="AE22">
            <v>7.19886910883322</v>
          </cell>
          <cell r="AF22">
            <v>6.800000000000001</v>
          </cell>
          <cell r="AG22">
            <v>9.3</v>
          </cell>
          <cell r="AH22">
            <v>4.130943987791407</v>
          </cell>
          <cell r="AI22">
            <v>3.5154970922751296</v>
          </cell>
          <cell r="AJ22">
            <v>1.9306020493258464</v>
          </cell>
          <cell r="AK22">
            <v>4.172733516684026</v>
          </cell>
          <cell r="AL22">
            <v>2.6006972329850533</v>
          </cell>
          <cell r="AM22">
            <v>0.9761167948812041</v>
          </cell>
          <cell r="AN22">
            <v>7.0687834596158625</v>
          </cell>
          <cell r="AO22">
            <v>6.032386198351867</v>
          </cell>
          <cell r="AP22">
            <v>5.543649970856778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</v>
          </cell>
          <cell r="AU22">
            <v>9.337887336384153</v>
          </cell>
          <cell r="AV22">
            <v>3.0468645189159744</v>
          </cell>
          <cell r="AW22">
            <v>5.276758643754945</v>
          </cell>
          <cell r="AX22">
            <v>6.946381139618796</v>
          </cell>
          <cell r="AY22">
            <v>41.62978396461</v>
          </cell>
          <cell r="AZ22">
            <v>53.820283702859996</v>
          </cell>
          <cell r="BA22">
            <v>63.94487711251</v>
          </cell>
          <cell r="BB22">
            <v>72.01102061122</v>
          </cell>
          <cell r="BC22">
            <v>83.27950999693</v>
          </cell>
          <cell r="BD22">
            <v>90.49910803253</v>
          </cell>
          <cell r="BE22">
            <v>98.37656390927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</v>
          </cell>
          <cell r="BK22">
            <v>30.94531018889976</v>
          </cell>
          <cell r="BL22">
            <v>32.87591223822561</v>
          </cell>
          <cell r="BM22">
            <v>37.048645754909636</v>
          </cell>
          <cell r="BN22">
            <v>39.64934298789469</v>
          </cell>
          <cell r="BO22">
            <v>40.6254597827759</v>
          </cell>
          <cell r="BP22">
            <v>47.694243242391764</v>
          </cell>
          <cell r="BQ22">
            <v>41.62978396461</v>
          </cell>
          <cell r="BR22">
            <v>30.521414594026773</v>
          </cell>
          <cell r="BS22">
            <v>36.51506401588537</v>
          </cell>
          <cell r="BT22">
            <v>41.065710422320244</v>
          </cell>
          <cell r="BU22">
            <v>50.40359775870439</v>
          </cell>
          <cell r="BV22">
            <v>53.45046227762037</v>
          </cell>
          <cell r="BW22">
            <v>58.72722092137531</v>
          </cell>
          <cell r="BX22">
            <v>65.67360206099411</v>
          </cell>
          <cell r="BY22">
            <v>65.06390026862825</v>
          </cell>
          <cell r="BZ22">
            <v>7.699999999999996</v>
          </cell>
          <cell r="CA22">
            <v>5.6</v>
          </cell>
          <cell r="CB22">
            <v>5.898</v>
          </cell>
          <cell r="CC22">
            <v>53.820283702859996</v>
          </cell>
          <cell r="CD22">
            <v>19.197999999999993</v>
          </cell>
          <cell r="CE22">
            <v>34.62228370286</v>
          </cell>
          <cell r="CF22">
            <v>180.34318003364942</v>
          </cell>
        </row>
        <row r="23">
          <cell r="L23">
            <v>1674.317955670295</v>
          </cell>
          <cell r="M23">
            <v>8.8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90.09618647295537</v>
          </cell>
          <cell r="T23">
            <v>160.4210803613822</v>
          </cell>
          <cell r="U23">
            <v>297.3915262658524</v>
          </cell>
          <cell r="V23">
            <v>186.98624629550562</v>
          </cell>
          <cell r="W23">
            <v>231.99092437548458</v>
          </cell>
          <cell r="X23">
            <v>65.7089678422025</v>
          </cell>
          <cell r="Y23">
            <v>158.71604268705073</v>
          </cell>
          <cell r="Z23">
            <v>89.27336039992247</v>
          </cell>
          <cell r="AA23">
            <v>1685.5098574418048</v>
          </cell>
          <cell r="AB23">
            <v>1.419833921036553</v>
          </cell>
          <cell r="AC23" t="e">
            <v>#VALUE!</v>
          </cell>
          <cell r="AD23">
            <v>1.4280111532525248</v>
          </cell>
          <cell r="AE23">
            <v>43.3586812835384</v>
          </cell>
          <cell r="AF23">
            <v>54.703301943100755</v>
          </cell>
          <cell r="AG23">
            <v>206.42999999999998</v>
          </cell>
          <cell r="AH23">
            <v>70.69878984020619</v>
          </cell>
          <cell r="AI23">
            <v>59.375908959537576</v>
          </cell>
          <cell r="AJ23">
            <v>96.22093063583816</v>
          </cell>
          <cell r="AK23">
            <v>335.8375951734104</v>
          </cell>
          <cell r="AL23">
            <v>85.10178901734105</v>
          </cell>
          <cell r="AM23">
            <v>224.30134537572255</v>
          </cell>
          <cell r="AN23">
            <v>94.0616286127168</v>
          </cell>
          <cell r="AO23">
            <v>129.78339337572254</v>
          </cell>
          <cell r="AP23">
            <v>83.80531423512831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59.45832555086404</v>
          </cell>
          <cell r="AV23">
            <v>-38.446068907558015</v>
          </cell>
          <cell r="AW23">
            <v>101.88445727816458</v>
          </cell>
          <cell r="AX23">
            <v>7.689578999762034</v>
          </cell>
          <cell r="AY23">
            <v>169.85889067554956</v>
          </cell>
          <cell r="AZ23">
            <v>325.51155094568986</v>
          </cell>
          <cell r="BA23">
            <v>383.5992381600687</v>
          </cell>
          <cell r="BB23">
            <v>470.152524353864</v>
          </cell>
          <cell r="BC23">
            <v>625.8317805405662</v>
          </cell>
          <cell r="BD23">
            <v>811.308509555923</v>
          </cell>
          <cell r="BE23">
            <v>1104.3753511195941</v>
          </cell>
          <cell r="BF23">
            <v>1327.947680274489</v>
          </cell>
          <cell r="BG23">
            <v>1393.6566481166917</v>
          </cell>
          <cell r="BH23">
            <v>98.06198322663916</v>
          </cell>
          <cell r="BI23">
            <v>304.49198322663915</v>
          </cell>
          <cell r="BJ23">
            <v>375.19077306684534</v>
          </cell>
          <cell r="BK23">
            <v>434.5666820263829</v>
          </cell>
          <cell r="BL23">
            <v>530.787612662221</v>
          </cell>
          <cell r="BM23">
            <v>866.6252078356314</v>
          </cell>
          <cell r="BN23">
            <v>951.7269968529724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</v>
          </cell>
          <cell r="BT23">
            <v>35.58584232748113</v>
          </cell>
          <cell r="BU23">
            <v>95.04416787834515</v>
          </cell>
          <cell r="BV23">
            <v>53.876199611097185</v>
          </cell>
          <cell r="BW23">
            <v>152.6483542666217</v>
          </cell>
          <cell r="BX23">
            <v>151.91933804579378</v>
          </cell>
          <cell r="BY23">
            <v>123.5666772752795</v>
          </cell>
          <cell r="BZ23">
            <v>87.848982</v>
          </cell>
          <cell r="CA23">
            <v>68.755261814</v>
          </cell>
          <cell r="CB23">
            <v>256.767418</v>
          </cell>
          <cell r="CC23">
            <v>325.51155094568986</v>
          </cell>
          <cell r="CD23">
            <v>413.37166181400005</v>
          </cell>
          <cell r="CE23">
            <v>-87.86011086831019</v>
          </cell>
          <cell r="CF23">
            <v>-21.25450750125285</v>
          </cell>
        </row>
        <row r="24">
          <cell r="L24">
            <v>493.00005823502755</v>
          </cell>
          <cell r="M24">
            <v>8.8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</v>
          </cell>
          <cell r="U24">
            <v>30.953203019040004</v>
          </cell>
          <cell r="V24">
            <v>36.70824383657</v>
          </cell>
          <cell r="W24">
            <v>24.578930537091</v>
          </cell>
          <cell r="X24">
            <v>18.250467203880003</v>
          </cell>
          <cell r="Y24">
            <v>20.02734643026</v>
          </cell>
          <cell r="Z24">
            <v>54.98650159597383</v>
          </cell>
          <cell r="AA24">
            <v>364.86700234252476</v>
          </cell>
          <cell r="AB24">
            <v>0.45811090439493946</v>
          </cell>
          <cell r="AC24">
            <v>0.008177232215971855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-5.038594073989991</v>
          </cell>
          <cell r="AV24">
            <v>-8.046796980959996</v>
          </cell>
          <cell r="AW24">
            <v>-6.491756163430004</v>
          </cell>
          <cell r="AX24">
            <v>-18.621069462909002</v>
          </cell>
          <cell r="AY24">
            <v>62.663441046989874</v>
          </cell>
          <cell r="AZ24">
            <v>83.05343023045987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271.6026871124109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-25.73769028029014</v>
          </cell>
          <cell r="BV24">
            <v>-33.78448726125012</v>
          </cell>
          <cell r="BW24">
            <v>-40.27624342468013</v>
          </cell>
          <cell r="BX24">
            <v>-58.89731288758912</v>
          </cell>
          <cell r="BY24">
            <v>-83.84684568370909</v>
          </cell>
          <cell r="BZ24">
            <v>25.247000000000003</v>
          </cell>
          <cell r="CA24">
            <v>20.698</v>
          </cell>
          <cell r="CB24">
            <v>19.547</v>
          </cell>
          <cell r="CC24">
            <v>83.05343023045987</v>
          </cell>
          <cell r="CD24">
            <v>65.492</v>
          </cell>
          <cell r="CE24">
            <v>17.561430230459862</v>
          </cell>
          <cell r="CF24">
            <v>26.81461893125856</v>
          </cell>
        </row>
        <row r="25">
          <cell r="L25">
            <v>74.0801394352678</v>
          </cell>
          <cell r="N25">
            <v>74.0801394352678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</v>
          </cell>
          <cell r="V25">
            <v>21.110588443768986</v>
          </cell>
          <cell r="W25">
            <v>19.33208827139603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225.4843543551167</v>
          </cell>
          <cell r="AB25">
            <v>0.06883755713110895</v>
          </cell>
          <cell r="AC25" t="str">
            <v> </v>
          </cell>
          <cell r="AD25">
            <v>0.06883755713110895</v>
          </cell>
          <cell r="AE25">
            <v>2</v>
          </cell>
          <cell r="AF25">
            <v>4.1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</v>
          </cell>
          <cell r="BB25">
            <v>70.86426163911828</v>
          </cell>
          <cell r="BC25">
            <v>83.111827868619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78.69999999999999</v>
          </cell>
          <cell r="BN25">
            <v>85.89999999999999</v>
          </cell>
          <cell r="BO25">
            <v>93.1</v>
          </cell>
          <cell r="BP25">
            <v>100.3</v>
          </cell>
          <cell r="BQ25">
            <v>9.132332266573853</v>
          </cell>
          <cell r="BR25">
            <v>24.551478082790332</v>
          </cell>
          <cell r="BS25">
            <v>20.70479045397291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</v>
          </cell>
          <cell r="BY25">
            <v>71.08952254395608</v>
          </cell>
          <cell r="BZ25">
            <v>23.35186</v>
          </cell>
          <cell r="CA25">
            <v>20.5769068</v>
          </cell>
          <cell r="CB25">
            <v>29.963</v>
          </cell>
          <cell r="CC25">
            <v>35.651478082790334</v>
          </cell>
          <cell r="CD25">
            <v>73.8917668</v>
          </cell>
          <cell r="CE25">
            <v>-38.240288717209665</v>
          </cell>
          <cell r="CF25">
            <v>-51.75175851555043</v>
          </cell>
        </row>
        <row r="26">
          <cell r="L26">
            <v>10.8</v>
          </cell>
          <cell r="N26">
            <v>10.8</v>
          </cell>
          <cell r="Q26">
            <v>7.44633831064</v>
          </cell>
          <cell r="R26">
            <v>0.08145702919</v>
          </cell>
          <cell r="S26">
            <v>0</v>
          </cell>
          <cell r="T26">
            <v>0</v>
          </cell>
          <cell r="U26">
            <v>0.09326167294</v>
          </cell>
          <cell r="V26">
            <v>0.87509684561</v>
          </cell>
          <cell r="W26">
            <v>6.27858797593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0.010035694083238185</v>
          </cell>
          <cell r="AC26" t="str">
            <v> </v>
          </cell>
          <cell r="AD26">
            <v>0.010035694083238185</v>
          </cell>
          <cell r="AE26">
            <v>1.539</v>
          </cell>
          <cell r="AF26">
            <v>2.1778</v>
          </cell>
          <cell r="AG26">
            <v>19.13</v>
          </cell>
          <cell r="AH26">
            <v>1.223</v>
          </cell>
          <cell r="AI26">
            <v>3.237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-0.7421186405</v>
          </cell>
          <cell r="AQ26">
            <v>-2.1778</v>
          </cell>
          <cell r="AR26">
            <v>-11.68366168936</v>
          </cell>
          <cell r="AS26">
            <v>-1.14154297081</v>
          </cell>
          <cell r="AT26">
            <v>-3.237</v>
          </cell>
          <cell r="AU26">
            <v>-2</v>
          </cell>
          <cell r="AV26">
            <v>-3.00673832706</v>
          </cell>
          <cell r="AW26">
            <v>-2.62490315439</v>
          </cell>
          <cell r="AX26">
            <v>2.77858797593</v>
          </cell>
          <cell r="AY26">
            <v>0.7968813594999999</v>
          </cell>
          <cell r="AZ26">
            <v>8.24321967014</v>
          </cell>
          <cell r="BA26">
            <v>8.32467669933</v>
          </cell>
          <cell r="BB26">
            <v>8.32467669933</v>
          </cell>
          <cell r="BC26">
            <v>8.32467669933</v>
          </cell>
          <cell r="BD26">
            <v>8.417938372270001</v>
          </cell>
          <cell r="BE26">
            <v>9.293035217880002</v>
          </cell>
          <cell r="BF26">
            <v>15.571623193810002</v>
          </cell>
          <cell r="BG26">
            <v>15.571623193810002</v>
          </cell>
          <cell r="BH26">
            <v>3.7168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32.4068</v>
          </cell>
          <cell r="BN26">
            <v>35.9068</v>
          </cell>
          <cell r="BO26">
            <v>39.4068</v>
          </cell>
          <cell r="BP26">
            <v>42.9068</v>
          </cell>
          <cell r="BQ26">
            <v>-2.9199186405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0.555222</v>
          </cell>
          <cell r="CA26">
            <v>0.17439501400000001</v>
          </cell>
          <cell r="CB26">
            <v>0.149418</v>
          </cell>
          <cell r="CC26">
            <v>8.24321967014</v>
          </cell>
          <cell r="CD26">
            <v>0.8790350140000001</v>
          </cell>
          <cell r="CE26">
            <v>7.36418465614</v>
          </cell>
          <cell r="CF26">
            <v>837.7578297626264</v>
          </cell>
        </row>
        <row r="27">
          <cell r="Q27">
            <v>7.96558785737</v>
          </cell>
          <cell r="R27">
            <v>3.5245921513900003</v>
          </cell>
          <cell r="S27">
            <v>3.5429002791599995</v>
          </cell>
          <cell r="T27">
            <v>4.741824174679999</v>
          </cell>
          <cell r="U27">
            <v>2.7218993596900005</v>
          </cell>
          <cell r="V27">
            <v>3.1123026226399997</v>
          </cell>
          <cell r="W27">
            <v>8.41859522059</v>
          </cell>
          <cell r="X27">
            <v>0</v>
          </cell>
          <cell r="Y27">
            <v>0</v>
          </cell>
          <cell r="Z27">
            <v>0</v>
          </cell>
          <cell r="AA27">
            <v>43.86380623813999</v>
          </cell>
        </row>
        <row r="28">
          <cell r="L28">
            <v>186.15</v>
          </cell>
          <cell r="N28">
            <v>186.15</v>
          </cell>
          <cell r="Q28">
            <v>5.011376580700978</v>
          </cell>
          <cell r="R28">
            <v>4.781875676633764</v>
          </cell>
          <cell r="S28">
            <v>21.554095750260004</v>
          </cell>
          <cell r="T28">
            <v>5.94972883212949</v>
          </cell>
          <cell r="U28">
            <v>3.9456540861499994</v>
          </cell>
          <cell r="V28">
            <v>21.94146290483878</v>
          </cell>
          <cell r="W28">
            <v>6.955168192077534</v>
          </cell>
          <cell r="X28">
            <v>11.505704975772867</v>
          </cell>
          <cell r="Y28">
            <v>5.83378635612</v>
          </cell>
          <cell r="Z28">
            <v>7.36052589671857</v>
          </cell>
          <cell r="AA28">
            <v>167.42776221485198</v>
          </cell>
          <cell r="AB28">
            <v>0.17297633829581371</v>
          </cell>
          <cell r="AC28" t="str">
            <v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9.399999999999999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</v>
          </cell>
          <cell r="AS28">
            <v>-2.993914163572427</v>
          </cell>
          <cell r="AT28">
            <v>10.754095750260003</v>
          </cell>
          <cell r="AU28">
            <v>-18.05027116787051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72.58838296345002</v>
          </cell>
          <cell r="AZ28">
            <v>77.599759544151</v>
          </cell>
          <cell r="BA28">
            <v>82.38163522078476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37.6545149743598</v>
          </cell>
          <cell r="BK28">
            <v>48.454514974359796</v>
          </cell>
          <cell r="BL28">
            <v>72.4545149743598</v>
          </cell>
          <cell r="BM28">
            <v>77.6545149743598</v>
          </cell>
          <cell r="BN28">
            <v>107.1545149743598</v>
          </cell>
          <cell r="BO28">
            <v>136.6545149743598</v>
          </cell>
          <cell r="BP28">
            <v>166.1545149743598</v>
          </cell>
          <cell r="BQ28">
            <v>52.1096578292964</v>
          </cell>
          <cell r="BR28">
            <v>47.72103440999739</v>
          </cell>
          <cell r="BS28">
            <v>44.72712024642496</v>
          </cell>
          <cell r="BT28">
            <v>55.481215996684966</v>
          </cell>
          <cell r="BU28">
            <v>37.43094482881446</v>
          </cell>
          <cell r="BV28">
            <v>36.17659891496446</v>
          </cell>
          <cell r="BW28">
            <v>28.61806181980323</v>
          </cell>
          <cell r="BX28">
            <v>6.073230011880753</v>
          </cell>
          <cell r="BY28">
            <v>-11.92106501234639</v>
          </cell>
          <cell r="BZ28">
            <v>32.9949</v>
          </cell>
          <cell r="CA28">
            <v>16.900000000000002</v>
          </cell>
          <cell r="CB28">
            <v>8.8</v>
          </cell>
          <cell r="CC28">
            <v>77.599759544151</v>
          </cell>
          <cell r="CD28">
            <v>58.694900000000004</v>
          </cell>
          <cell r="CE28">
            <v>18.904859544150995</v>
          </cell>
          <cell r="CF28">
            <v>32.20869197179142</v>
          </cell>
        </row>
        <row r="29">
          <cell r="L29">
            <v>650.6763</v>
          </cell>
          <cell r="M29">
            <v>0</v>
          </cell>
          <cell r="N29">
            <v>650.6763</v>
          </cell>
          <cell r="Q29">
            <v>100</v>
          </cell>
          <cell r="R29">
            <v>0</v>
          </cell>
          <cell r="S29">
            <v>17.9</v>
          </cell>
          <cell r="T29">
            <v>88.8122686835</v>
          </cell>
          <cell r="U29">
            <v>114.15</v>
          </cell>
          <cell r="V29">
            <v>98.24796075691</v>
          </cell>
          <cell r="W29">
            <v>150.15</v>
          </cell>
          <cell r="X29">
            <v>0.5</v>
          </cell>
          <cell r="Y29">
            <v>58.70827434781</v>
          </cell>
          <cell r="Z29">
            <v>0.14164135505006925</v>
          </cell>
          <cell r="AA29">
            <v>633.51014514327</v>
          </cell>
          <cell r="AB29">
            <v>0.6046285457419734</v>
          </cell>
          <cell r="AC29" t="str">
            <v> </v>
          </cell>
          <cell r="AD29">
            <v>0.6046285457419734</v>
          </cell>
          <cell r="AE29">
            <v>0</v>
          </cell>
          <cell r="AF29">
            <v>0</v>
          </cell>
          <cell r="AG29">
            <v>138.2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</v>
          </cell>
          <cell r="AQ29">
            <v>0.5</v>
          </cell>
          <cell r="AR29">
            <v>-38.19999999999999</v>
          </cell>
          <cell r="AS29">
            <v>0</v>
          </cell>
          <cell r="AT29">
            <v>17.9</v>
          </cell>
          <cell r="AU29">
            <v>88.8122686835</v>
          </cell>
          <cell r="AV29">
            <v>-24.928494999999998</v>
          </cell>
          <cell r="AW29">
            <v>98.24796075691</v>
          </cell>
          <cell r="AX29">
            <v>11.072000000000003</v>
          </cell>
          <cell r="AY29">
            <v>4.9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211.6122686835</v>
          </cell>
          <cell r="BD29">
            <v>325.7622686835</v>
          </cell>
          <cell r="BE29">
            <v>424.01022944041</v>
          </cell>
          <cell r="BF29">
            <v>574.16022944041</v>
          </cell>
          <cell r="BG29">
            <v>574.66022944041</v>
          </cell>
          <cell r="BH29">
            <v>0</v>
          </cell>
          <cell r="BI29">
            <v>138.2</v>
          </cell>
          <cell r="BJ29">
            <v>138.2</v>
          </cell>
          <cell r="BK29">
            <v>138.2</v>
          </cell>
          <cell r="BL29">
            <v>138.2</v>
          </cell>
          <cell r="BM29">
            <v>277.278495</v>
          </cell>
          <cell r="BN29">
            <v>277.278495</v>
          </cell>
          <cell r="BO29">
            <v>416.356495</v>
          </cell>
          <cell r="BP29">
            <v>416.356495</v>
          </cell>
          <cell r="BQ29">
            <v>4.9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</v>
          </cell>
          <cell r="BV29">
            <v>48.483773683500004</v>
          </cell>
          <cell r="BW29">
            <v>146.73173444041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0.1923508032620652</v>
          </cell>
          <cell r="AC30" t="str">
            <v> </v>
          </cell>
          <cell r="AD30">
            <v>0.1923508032620652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</v>
          </cell>
          <cell r="BP30">
            <v>278.156495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</v>
          </cell>
          <cell r="BY30">
            <v>-174.656495</v>
          </cell>
          <cell r="CC30">
            <v>0</v>
          </cell>
          <cell r="CD30">
            <v>0</v>
          </cell>
          <cell r="CE30">
            <v>0</v>
          </cell>
          <cell r="CF30" t="str">
            <v>n.a. </v>
          </cell>
        </row>
        <row r="31">
          <cell r="G31" t="str">
            <v>Telecom</v>
          </cell>
          <cell r="L31">
            <v>40.8</v>
          </cell>
          <cell r="N31">
            <v>40.8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0.03791262209223314</v>
          </cell>
          <cell r="AC31" t="str">
            <v> </v>
          </cell>
          <cell r="AD31">
            <v>0.03791262209223314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>n.a. </v>
          </cell>
        </row>
        <row r="32">
          <cell r="G32" t="str">
            <v>Banco de la República</v>
          </cell>
          <cell r="L32">
            <v>99.99999999999999</v>
          </cell>
          <cell r="N32">
            <v>99.99999999999999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0.09292309336331651</v>
          </cell>
          <cell r="AC32" t="str">
            <v> </v>
          </cell>
          <cell r="AD32">
            <v>0.09292309336331651</v>
          </cell>
          <cell r="AE32">
            <v>0</v>
          </cell>
          <cell r="AF32">
            <v>0</v>
          </cell>
          <cell r="AG32">
            <v>138.2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138.2</v>
          </cell>
          <cell r="BJ32">
            <v>138.2</v>
          </cell>
          <cell r="BK32">
            <v>138.2</v>
          </cell>
          <cell r="BL32">
            <v>138.2</v>
          </cell>
          <cell r="BM32">
            <v>138.2</v>
          </cell>
          <cell r="BN32">
            <v>138.2</v>
          </cell>
          <cell r="BO32">
            <v>138.2</v>
          </cell>
          <cell r="BP32">
            <v>138.2</v>
          </cell>
          <cell r="BQ32">
            <v>0</v>
          </cell>
          <cell r="BR32">
            <v>-38.19999999999999</v>
          </cell>
          <cell r="BS32">
            <v>-38.19999999999999</v>
          </cell>
          <cell r="BT32">
            <v>-38.19999999999999</v>
          </cell>
          <cell r="BU32">
            <v>-38.19999999999999</v>
          </cell>
          <cell r="BV32">
            <v>-38.19999999999999</v>
          </cell>
          <cell r="BW32">
            <v>-38.19999999999999</v>
          </cell>
          <cell r="BX32">
            <v>-38.19999999999999</v>
          </cell>
          <cell r="BY32">
            <v>-38.19999999999999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</v>
          </cell>
          <cell r="CF32">
            <v>-47.17379820390914</v>
          </cell>
        </row>
        <row r="33">
          <cell r="G33" t="str">
            <v>Isagen</v>
          </cell>
          <cell r="L33">
            <v>175.3033</v>
          </cell>
          <cell r="N33">
            <v>175.3033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>n.a. </v>
          </cell>
        </row>
        <row r="34">
          <cell r="G34" t="str">
            <v>Resto  </v>
          </cell>
          <cell r="L34">
            <v>127.573</v>
          </cell>
          <cell r="N34">
            <v>127.573</v>
          </cell>
          <cell r="O34">
            <v>4.4</v>
          </cell>
          <cell r="P34">
            <v>0.5</v>
          </cell>
          <cell r="Q34">
            <v>0</v>
          </cell>
          <cell r="R34">
            <v>0</v>
          </cell>
          <cell r="S34">
            <v>17.9</v>
          </cell>
          <cell r="T34">
            <v>88.8122686835</v>
          </cell>
          <cell r="U34">
            <v>10.650000000000006</v>
          </cell>
          <cell r="V34">
            <v>98.24796075691</v>
          </cell>
          <cell r="W34">
            <v>150.15</v>
          </cell>
          <cell r="X34">
            <v>0.5</v>
          </cell>
          <cell r="Y34">
            <v>58.70827434781</v>
          </cell>
          <cell r="Z34">
            <v>0.14164135505006925</v>
          </cell>
          <cell r="AA34">
            <v>430.0101451432701</v>
          </cell>
          <cell r="AB34">
            <v>0.11854477789638378</v>
          </cell>
          <cell r="AC34" t="str">
            <v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</v>
          </cell>
          <cell r="AQ34">
            <v>0.5</v>
          </cell>
          <cell r="AR34">
            <v>0</v>
          </cell>
          <cell r="AS34">
            <v>0</v>
          </cell>
          <cell r="AT34">
            <v>17.9</v>
          </cell>
          <cell r="AU34">
            <v>88.8122686835</v>
          </cell>
          <cell r="AV34">
            <v>10.650000000000006</v>
          </cell>
          <cell r="AW34">
            <v>98.24796075691</v>
          </cell>
          <cell r="AX34">
            <v>150.15</v>
          </cell>
          <cell r="AY34">
            <v>4.9</v>
          </cell>
          <cell r="AZ34">
            <v>4.9</v>
          </cell>
          <cell r="BA34">
            <v>4.9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</v>
          </cell>
          <cell r="BR34">
            <v>4.9</v>
          </cell>
          <cell r="BS34">
            <v>4.9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31.2304659832</v>
          </cell>
          <cell r="Z35">
            <v>7.907048356790001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</v>
          </cell>
          <cell r="AL35">
            <v>0</v>
          </cell>
          <cell r="AM35">
            <v>0</v>
          </cell>
          <cell r="AN35">
            <v>0</v>
          </cell>
          <cell r="AO35">
            <v>35.310048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</v>
          </cell>
          <cell r="BN35">
            <v>111.04121</v>
          </cell>
          <cell r="BO35">
            <v>111.04121</v>
          </cell>
          <cell r="BP35">
            <v>111.04121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</v>
          </cell>
          <cell r="W37">
            <v>16.2775541784</v>
          </cell>
          <cell r="X37">
            <v>12.998436634050623</v>
          </cell>
          <cell r="Y37">
            <v>6.440335663690104</v>
          </cell>
          <cell r="Z37">
            <v>1.2586452902</v>
          </cell>
          <cell r="AA37">
            <v>86.45475172329546</v>
          </cell>
          <cell r="AB37">
            <v>0.10524488138947902</v>
          </cell>
          <cell r="AC37" t="str">
            <v> </v>
          </cell>
          <cell r="AD37">
            <v>0.10524488138947902</v>
          </cell>
          <cell r="AE37">
            <v>2</v>
          </cell>
          <cell r="AF37">
            <v>2.066458092485549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1.70178901734104</v>
          </cell>
          <cell r="AM37">
            <v>1.823345375722543</v>
          </cell>
          <cell r="AN37">
            <v>10.6616286127168</v>
          </cell>
          <cell r="AO37">
            <v>11.073345375722543</v>
          </cell>
          <cell r="AP37">
            <v>9.302667248088934</v>
          </cell>
          <cell r="AQ37">
            <v>0.308727698461301</v>
          </cell>
          <cell r="AR37">
            <v>0.3858103791129004</v>
          </cell>
          <cell r="AS37">
            <v>-3.1122648902875625</v>
          </cell>
          <cell r="AT37">
            <v>0.9366437632724303</v>
          </cell>
          <cell r="AU37">
            <v>-4.712644120276188</v>
          </cell>
          <cell r="AV37">
            <v>-4.063938867856599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33.53523776623309</v>
          </cell>
          <cell r="BD37">
            <v>44.48918907178689</v>
          </cell>
          <cell r="BE37">
            <v>49.47977995695474</v>
          </cell>
          <cell r="BF37">
            <v>65.75733413535474</v>
          </cell>
          <cell r="BG37">
            <v>78.75577076940536</v>
          </cell>
          <cell r="BH37">
            <v>4.066458092485549</v>
          </cell>
          <cell r="BI37">
            <v>6.066458092485549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47.14597687861271</v>
          </cell>
          <cell r="BO37">
            <v>48.96932225433525</v>
          </cell>
          <cell r="BP37">
            <v>59.63095086705205</v>
          </cell>
          <cell r="BQ37">
            <v>9.611394946550234</v>
          </cell>
          <cell r="BR37">
            <v>9.997205325663137</v>
          </cell>
          <cell r="BS37">
            <v>6.884940435375576</v>
          </cell>
          <cell r="BT37">
            <v>7.821584198648008</v>
          </cell>
          <cell r="BU37">
            <v>3.1089400783718233</v>
          </cell>
          <cell r="BV37">
            <v>-0.954998789484776</v>
          </cell>
          <cell r="BW37">
            <v>2.3338030783420294</v>
          </cell>
          <cell r="BX37">
            <v>16.788011881019486</v>
          </cell>
          <cell r="BY37">
            <v>19.12481990235331</v>
          </cell>
          <cell r="BZ37">
            <v>5.7</v>
          </cell>
          <cell r="CA37">
            <v>1.9059599999999999</v>
          </cell>
          <cell r="CB37">
            <v>9.008</v>
          </cell>
          <cell r="CC37">
            <v>16.063663418148685</v>
          </cell>
          <cell r="CD37">
            <v>16.61396</v>
          </cell>
          <cell r="CE37">
            <v>-0.5502965818513132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135.7</v>
          </cell>
          <cell r="N39">
            <v>16508.98115549424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1776.25412914078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</v>
          </cell>
          <cell r="AB39">
            <v>15.21455933475822</v>
          </cell>
          <cell r="AC39">
            <v>0.1260966376940205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</v>
          </cell>
          <cell r="AQ39">
            <v>33.701126584312306</v>
          </cell>
          <cell r="AR39">
            <v>-127.85199168396048</v>
          </cell>
          <cell r="AS39">
            <v>-23.22815055069782</v>
          </cell>
          <cell r="AT39">
            <v>84.55571733343186</v>
          </cell>
          <cell r="AU39">
            <v>-20.08220766459067</v>
          </cell>
          <cell r="AV39">
            <v>63.24549432733511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</v>
          </cell>
          <cell r="BB39">
            <v>6562.781851331626</v>
          </cell>
          <cell r="BC39">
            <v>7722.092644306598</v>
          </cell>
          <cell r="BD39">
            <v>9319.655298544674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</v>
          </cell>
          <cell r="BI39">
            <v>3790.969228042095</v>
          </cell>
          <cell r="BJ39">
            <v>5149.749097844494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-46.01473836851058</v>
          </cell>
          <cell r="BT39">
            <v>38.540978964921635</v>
          </cell>
          <cell r="BU39">
            <v>18.458771300331165</v>
          </cell>
          <cell r="BV39">
            <v>81.70426562766644</v>
          </cell>
          <cell r="BW39">
            <v>-24.098150440275276</v>
          </cell>
          <cell r="BX39">
            <v>29.164455313210055</v>
          </cell>
          <cell r="BY39">
            <v>44.94001448453673</v>
          </cell>
          <cell r="BZ39">
            <v>842.5788969399999</v>
          </cell>
          <cell r="CA39">
            <v>927.68931686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</v>
          </cell>
          <cell r="CF39">
            <v>26.495906498639666</v>
          </cell>
        </row>
        <row r="40">
          <cell r="L40">
            <v>13835.694171749044</v>
          </cell>
          <cell r="M40">
            <v>135.7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</v>
          </cell>
          <cell r="W40">
            <v>1265.1986597871232</v>
          </cell>
          <cell r="X40">
            <v>936.9034296585967</v>
          </cell>
          <cell r="Y40">
            <v>1228.3875718281001</v>
          </cell>
          <cell r="Z40">
            <v>1156.932677723296</v>
          </cell>
          <cell r="AA40">
            <v>13489.21330987201</v>
          </cell>
          <cell r="AB40">
            <v>12.856555012677306</v>
          </cell>
          <cell r="AC40">
            <v>0.1260966376940205</v>
          </cell>
          <cell r="AD40">
            <v>12.982651650371327</v>
          </cell>
          <cell r="AE40">
            <v>929.4594790884893</v>
          </cell>
          <cell r="AF40">
            <v>892.9213076770682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1305.849342043513</v>
          </cell>
          <cell r="AP40">
            <v>72.71709756872406</v>
          </cell>
          <cell r="AQ40">
            <v>20.271336872389384</v>
          </cell>
          <cell r="AR40">
            <v>-92.05320612626906</v>
          </cell>
          <cell r="AS40">
            <v>-24.58261069271566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</v>
          </cell>
          <cell r="BB40">
            <v>5572.453745489787</v>
          </cell>
          <cell r="BC40">
            <v>6587.0349623380025</v>
          </cell>
          <cell r="BD40">
            <v>7941.7687211643015</v>
          </cell>
          <cell r="BE40">
            <v>8901.790970874896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</v>
          </cell>
          <cell r="BJ40">
            <v>4300.683255422906</v>
          </cell>
          <cell r="BK40">
            <v>5495.2100814687265</v>
          </cell>
          <cell r="BL40">
            <v>6510.910030435112</v>
          </cell>
          <cell r="BM40">
            <v>7850.438280238027</v>
          </cell>
          <cell r="BN40">
            <v>8836.538123005434</v>
          </cell>
          <cell r="BO40">
            <v>10121.3061486981</v>
          </cell>
          <cell r="BP40">
            <v>11140.110960150343</v>
          </cell>
          <cell r="BQ40">
            <v>92.9884344411133</v>
          </cell>
          <cell r="BR40">
            <v>0.9352283148444442</v>
          </cell>
          <cell r="BS40">
            <v>-23.64738237787101</v>
          </cell>
          <cell r="BT40">
            <v>77.24366402106085</v>
          </cell>
          <cell r="BU40">
            <v>76.124931902891</v>
          </cell>
          <cell r="BV40">
            <v>91.33044092627435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</v>
          </cell>
          <cell r="CA40">
            <v>742.3781366</v>
          </cell>
          <cell r="CB40">
            <v>1032.1294165</v>
          </cell>
          <cell r="CC40">
            <v>3184.0912787237703</v>
          </cell>
          <cell r="CD40">
            <v>2565.7139451</v>
          </cell>
          <cell r="CE40">
            <v>618.3773336237705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2.823933601721715</v>
          </cell>
          <cell r="AC41" t="str">
            <v> </v>
          </cell>
          <cell r="AD41">
            <v>2.823933601721715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238.4141038529235</v>
          </cell>
          <cell r="AI41">
            <v>234.579779344998</v>
          </cell>
          <cell r="AJ41">
            <v>263.5554388547723</v>
          </cell>
          <cell r="AK41">
            <v>313.56136992002473</v>
          </cell>
          <cell r="AL41">
            <v>219.88163636300035</v>
          </cell>
          <cell r="AM41">
            <v>232.6703649144783</v>
          </cell>
          <cell r="AN41">
            <v>252.648158950605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</v>
          </cell>
          <cell r="AT41">
            <v>-14.21015209111465</v>
          </cell>
          <cell r="AU41">
            <v>-3.1121959213890023</v>
          </cell>
          <cell r="AV41">
            <v>8.479833219308603</v>
          </cell>
          <cell r="AW41">
            <v>17.068972190333</v>
          </cell>
          <cell r="AX41">
            <v>6.522694439855002</v>
          </cell>
          <cell r="AY41">
            <v>386.72142430632664</v>
          </cell>
          <cell r="AZ41">
            <v>616.54705150758</v>
          </cell>
          <cell r="BA41">
            <v>848.3333248925234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2356.113904490123</v>
          </cell>
          <cell r="BH41">
            <v>372.0534304014046</v>
          </cell>
          <cell r="BI41">
            <v>625.1207319886915</v>
          </cell>
          <cell r="BJ41">
            <v>863.5348358416151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2127.783425238889</v>
          </cell>
          <cell r="BP41">
            <v>2380.431584189494</v>
          </cell>
          <cell r="BQ41">
            <v>14.667993904922014</v>
          </cell>
          <cell r="BR41">
            <v>-8.573680481111523</v>
          </cell>
          <cell r="BS41">
            <v>-15.201510949091698</v>
          </cell>
          <cell r="BT41">
            <v>-29.41166304020635</v>
          </cell>
          <cell r="BU41">
            <v>-32.52385896159535</v>
          </cell>
          <cell r="BV41">
            <v>-24.044025742286976</v>
          </cell>
          <cell r="BW41">
            <v>-6.9750535519540335</v>
          </cell>
          <cell r="BX41">
            <v>-0.4523591120992023</v>
          </cell>
          <cell r="BY41">
            <v>-24.317679699371183</v>
          </cell>
          <cell r="BZ41">
            <v>145.951</v>
          </cell>
          <cell r="CA41">
            <v>215.89788499999997</v>
          </cell>
          <cell r="CB41">
            <v>186.133637</v>
          </cell>
          <cell r="CC41">
            <v>616.54705150758</v>
          </cell>
          <cell r="CD41">
            <v>547.982522</v>
          </cell>
          <cell r="CE41">
            <v>68.56452950758</v>
          </cell>
          <cell r="CF41">
            <v>12.512174522891083</v>
          </cell>
        </row>
        <row r="42">
          <cell r="L42">
            <v>1136.2711188686997</v>
          </cell>
          <cell r="M42">
            <v>135.7</v>
          </cell>
          <cell r="N42">
            <v>1271.9711188686997</v>
          </cell>
          <cell r="Q42">
            <v>114.93062309356779</v>
          </cell>
          <cell r="R42">
            <v>97.57709519194758</v>
          </cell>
          <cell r="S42">
            <v>99.83912244359665</v>
          </cell>
          <cell r="T42">
            <v>80.18463653231557</v>
          </cell>
          <cell r="U42">
            <v>78.34377842714889</v>
          </cell>
          <cell r="V42">
            <v>99.02572180284668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99.25481402451543</v>
          </cell>
          <cell r="AA42">
            <v>1168.2704795129862</v>
          </cell>
          <cell r="AB42">
            <v>1.055858272646763</v>
          </cell>
          <cell r="AC42">
            <v>0.1260966376940205</v>
          </cell>
          <cell r="AD42">
            <v>1.1819549103407834</v>
          </cell>
          <cell r="AE42">
            <v>38.69980255866842</v>
          </cell>
          <cell r="AF42">
            <v>119.90133607843137</v>
          </cell>
          <cell r="AG42">
            <v>90.2846819607843</v>
          </cell>
          <cell r="AH42">
            <v>72.29543464052284</v>
          </cell>
          <cell r="AI42">
            <v>91.40188640522874</v>
          </cell>
          <cell r="AJ42">
            <v>98.85333346405226</v>
          </cell>
          <cell r="AK42">
            <v>94.98743474484274</v>
          </cell>
          <cell r="AL42">
            <v>64.01910799124283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</v>
          </cell>
          <cell r="AS42">
            <v>25.281660551424736</v>
          </cell>
          <cell r="AT42">
            <v>8.437236038367914</v>
          </cell>
          <cell r="AU42">
            <v>-18.66869693173669</v>
          </cell>
          <cell r="AV42">
            <v>-16.643656317693853</v>
          </cell>
          <cell r="AW42">
            <v>35.00661381160384</v>
          </cell>
          <cell r="AX42">
            <v>-0.9246419897436198</v>
          </cell>
          <cell r="AY42">
            <v>181.51572049261338</v>
          </cell>
          <cell r="AZ42">
            <v>296.4463435861812</v>
          </cell>
          <cell r="BA42">
            <v>394.0234387781287</v>
          </cell>
          <cell r="BB42">
            <v>493.8625612217254</v>
          </cell>
          <cell r="BC42">
            <v>574.0471977540409</v>
          </cell>
          <cell r="BD42">
            <v>652.3909761811898</v>
          </cell>
          <cell r="BE42">
            <v>751.4166979840365</v>
          </cell>
          <cell r="BF42">
            <v>853.0360922208298</v>
          </cell>
          <cell r="BG42">
            <v>957.0854575258043</v>
          </cell>
          <cell r="BH42">
            <v>158.6011386370998</v>
          </cell>
          <cell r="BI42">
            <v>248.8858205978841</v>
          </cell>
          <cell r="BJ42">
            <v>321.18125523840695</v>
          </cell>
          <cell r="BK42">
            <v>412.5831416436357</v>
          </cell>
          <cell r="BL42">
            <v>511.43647510768795</v>
          </cell>
          <cell r="BM42">
            <v>606.4239098525306</v>
          </cell>
          <cell r="BN42">
            <v>670.4430178437735</v>
          </cell>
          <cell r="BO42">
            <v>772.9870540703105</v>
          </cell>
          <cell r="BP42">
            <v>928.5407160661521</v>
          </cell>
          <cell r="BQ42">
            <v>22.914581855513553</v>
          </cell>
          <cell r="BR42">
            <v>47.56052298829704</v>
          </cell>
          <cell r="BS42">
            <v>72.84218353972177</v>
          </cell>
          <cell r="BT42">
            <v>81.2794195780897</v>
          </cell>
          <cell r="BU42">
            <v>62.61072264635299</v>
          </cell>
          <cell r="BV42">
            <v>45.96706632865915</v>
          </cell>
          <cell r="BW42">
            <v>80.97368014026301</v>
          </cell>
          <cell r="BX42">
            <v>80.04903815051932</v>
          </cell>
          <cell r="BY42">
            <v>28.544741459652187</v>
          </cell>
          <cell r="BZ42">
            <v>22.829712</v>
          </cell>
          <cell r="CA42">
            <v>98.0862114</v>
          </cell>
          <cell r="CB42">
            <v>88.478015</v>
          </cell>
          <cell r="CC42">
            <v>296.4463435861812</v>
          </cell>
          <cell r="CD42">
            <v>209.3939384</v>
          </cell>
          <cell r="CE42">
            <v>87.05240518618118</v>
          </cell>
          <cell r="CF42">
            <v>41.57350773921982</v>
          </cell>
        </row>
        <row r="43">
          <cell r="L43">
            <v>345.9</v>
          </cell>
          <cell r="M43">
            <v>135.7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</v>
          </cell>
          <cell r="W43">
            <v>32.53915174666667</v>
          </cell>
          <cell r="X43">
            <v>28.857724697777776</v>
          </cell>
          <cell r="Y43">
            <v>28.825</v>
          </cell>
          <cell r="Z43">
            <v>28.825</v>
          </cell>
          <cell r="AA43">
            <v>316.25375747975755</v>
          </cell>
          <cell r="AB43">
            <v>0.3214209799437118</v>
          </cell>
          <cell r="AC43">
            <v>0.1260966376940205</v>
          </cell>
          <cell r="AD43">
            <v>0.44751761763773235</v>
          </cell>
          <cell r="AE43">
            <v>0.3865941176470588</v>
          </cell>
          <cell r="AF43">
            <v>29.059669411764705</v>
          </cell>
          <cell r="AG43">
            <v>6.743015294117647</v>
          </cell>
          <cell r="AH43">
            <v>6.409323529411764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</v>
          </cell>
          <cell r="AP43">
            <v>34.45582525235295</v>
          </cell>
          <cell r="AQ43">
            <v>-5.2075197517647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</v>
          </cell>
          <cell r="AW43">
            <v>35.294517505882354</v>
          </cell>
          <cell r="AX43">
            <v>3.7155082172549037</v>
          </cell>
          <cell r="AY43">
            <v>58.69456903000001</v>
          </cell>
          <cell r="AZ43">
            <v>84.83088763111112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</v>
          </cell>
          <cell r="BG43">
            <v>258.6037574797576</v>
          </cell>
          <cell r="BH43">
            <v>29.446263529411763</v>
          </cell>
          <cell r="BI43">
            <v>36.189278823529406</v>
          </cell>
          <cell r="BJ43">
            <v>42.59860235294117</v>
          </cell>
          <cell r="BK43">
            <v>55.01437764705882</v>
          </cell>
          <cell r="BL43">
            <v>77.4816</v>
          </cell>
          <cell r="BM43">
            <v>107.47723411764706</v>
          </cell>
          <cell r="BN43">
            <v>122.1759494117647</v>
          </cell>
          <cell r="BO43">
            <v>150.99959294117647</v>
          </cell>
          <cell r="BP43">
            <v>179.82323647058823</v>
          </cell>
          <cell r="BQ43">
            <v>29.24830550058825</v>
          </cell>
          <cell r="BR43">
            <v>48.64160880758172</v>
          </cell>
          <cell r="BS43">
            <v>70.34411698726086</v>
          </cell>
          <cell r="BT43">
            <v>68.84130880214322</v>
          </cell>
          <cell r="BU43">
            <v>57.366465203090925</v>
          </cell>
          <cell r="BV43">
            <v>39.73641411766609</v>
          </cell>
          <cell r="BW43">
            <v>75.03093162354843</v>
          </cell>
          <cell r="BX43">
            <v>78.74643984080333</v>
          </cell>
          <cell r="BY43">
            <v>78.78052100916935</v>
          </cell>
          <cell r="BZ43">
            <v>7.562712</v>
          </cell>
          <cell r="CA43">
            <v>26.583966399999994</v>
          </cell>
          <cell r="CB43">
            <v>8.624015</v>
          </cell>
          <cell r="CC43">
            <v>84.83088763111112</v>
          </cell>
          <cell r="CD43">
            <v>42.77069339999999</v>
          </cell>
          <cell r="CE43">
            <v>42.06019423111113</v>
          </cell>
          <cell r="CF43">
            <v>98.3388177454966</v>
          </cell>
        </row>
        <row r="44">
          <cell r="Q44">
            <v>88.79430449245667</v>
          </cell>
          <cell r="R44">
            <v>69.46526348285667</v>
          </cell>
          <cell r="S44">
            <v>88.92615533459666</v>
          </cell>
          <cell r="T44">
            <v>69.19225777842668</v>
          </cell>
          <cell r="U44">
            <v>65.97819539492667</v>
          </cell>
          <cell r="V44">
            <v>49.03248900284667</v>
          </cell>
          <cell r="W44">
            <v>69.08024249012666</v>
          </cell>
          <cell r="X44">
            <v>75.19164060719667</v>
          </cell>
          <cell r="Y44">
            <v>83.10520796266667</v>
          </cell>
          <cell r="Z44">
            <v>70.42981402451542</v>
          </cell>
          <cell r="AA44">
            <v>852.0167220332287</v>
          </cell>
          <cell r="AE44">
            <v>38.31320844102136</v>
          </cell>
          <cell r="AF44">
            <v>90.84166666666667</v>
          </cell>
          <cell r="AG44">
            <v>83.54166666666666</v>
          </cell>
          <cell r="AH44">
            <v>65.88611111111108</v>
          </cell>
          <cell r="AI44">
            <v>78.98611111111109</v>
          </cell>
          <cell r="AJ44">
            <v>76.38611111111108</v>
          </cell>
          <cell r="AK44">
            <v>64.99180062719569</v>
          </cell>
          <cell r="AL44">
            <v>49.32039269712518</v>
          </cell>
          <cell r="AM44">
            <v>73.72039269712519</v>
          </cell>
          <cell r="AN44">
            <v>126.73001846642978</v>
          </cell>
          <cell r="AO44">
            <v>74.78611111111107</v>
          </cell>
          <cell r="AP44">
            <v>-3.7590416194746936</v>
          </cell>
          <cell r="AQ44">
            <v>-2.574682025599998</v>
          </cell>
          <cell r="AR44">
            <v>5.252637825790018</v>
          </cell>
          <cell r="AS44">
            <v>3.579152371745593</v>
          </cell>
          <cell r="AT44">
            <v>9.940044223485572</v>
          </cell>
          <cell r="AU44">
            <v>-7.193853332684398</v>
          </cell>
          <cell r="AV44">
            <v>0.9863947677309852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281.0807194379267</v>
          </cell>
          <cell r="BB44">
            <v>370.00687477252336</v>
          </cell>
          <cell r="BC44">
            <v>439.19913255095</v>
          </cell>
          <cell r="BD44">
            <v>505.1773279458767</v>
          </cell>
          <cell r="BE44">
            <v>554.2098169487234</v>
          </cell>
          <cell r="BF44">
            <v>623.29005943885</v>
          </cell>
          <cell r="BG44">
            <v>698.4817000460466</v>
          </cell>
          <cell r="BH44">
            <v>129.15487510768804</v>
          </cell>
          <cell r="BI44">
            <v>212.6965417743547</v>
          </cell>
          <cell r="BJ44">
            <v>278.5826528854658</v>
          </cell>
          <cell r="BK44">
            <v>357.5687639965769</v>
          </cell>
          <cell r="BL44">
            <v>433.95487510768794</v>
          </cell>
          <cell r="BM44">
            <v>498.9466757348836</v>
          </cell>
          <cell r="BN44">
            <v>548.2670684320088</v>
          </cell>
          <cell r="BO44">
            <v>621.9874611291341</v>
          </cell>
          <cell r="BP44">
            <v>748.7174795955639</v>
          </cell>
          <cell r="BQ44">
            <v>-6.333723645074696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6.230652210993066</v>
          </cell>
          <cell r="BW44">
            <v>5.942748516714573</v>
          </cell>
          <cell r="BX44">
            <v>1.3025983097159042</v>
          </cell>
          <cell r="BY44">
            <v>-50.23577954951725</v>
          </cell>
          <cell r="BZ44">
            <v>15.267</v>
          </cell>
          <cell r="CA44">
            <v>71.502245</v>
          </cell>
          <cell r="CB44">
            <v>79.854</v>
          </cell>
          <cell r="CC44">
            <v>211.61545595507002</v>
          </cell>
          <cell r="CD44">
            <v>166.623245</v>
          </cell>
          <cell r="CE44">
            <v>44.99221095507002</v>
          </cell>
          <cell r="CF44">
            <v>27.002361498283168</v>
          </cell>
        </row>
        <row r="45">
          <cell r="G45" t="str">
            <v>  Pagos Tesorería</v>
          </cell>
          <cell r="L45">
            <v>788.5757288686997</v>
          </cell>
          <cell r="N45">
            <v>788.5757288686997</v>
          </cell>
          <cell r="O45">
            <v>33.48546479666667</v>
          </cell>
          <cell r="P45">
            <v>88.22859740536667</v>
          </cell>
          <cell r="Q45">
            <v>87.87399340750667</v>
          </cell>
          <cell r="R45">
            <v>69.33878510909668</v>
          </cell>
          <cell r="S45">
            <v>88.05349795820666</v>
          </cell>
          <cell r="T45">
            <v>68.57182835401667</v>
          </cell>
          <cell r="U45">
            <v>62.22011128540667</v>
          </cell>
          <cell r="V45">
            <v>48.59290600663667</v>
          </cell>
          <cell r="W45">
            <v>68.96069230796667</v>
          </cell>
          <cell r="X45">
            <v>75.10925210666667</v>
          </cell>
          <cell r="Y45">
            <v>82.92524581666667</v>
          </cell>
          <cell r="Z45">
            <v>70.42981402451542</v>
          </cell>
          <cell r="AA45">
            <v>843.7901885787187</v>
          </cell>
          <cell r="AB45">
            <v>0.7327689607771155</v>
          </cell>
          <cell r="AC45" t="str">
            <v> </v>
          </cell>
          <cell r="AD45">
            <v>0.7327689607771155</v>
          </cell>
          <cell r="AE45">
            <v>38.31320844102136</v>
          </cell>
          <cell r="AF45">
            <v>90.84166666666667</v>
          </cell>
          <cell r="AG45">
            <v>83.54166666666666</v>
          </cell>
          <cell r="AH45">
            <v>65.88611111111108</v>
          </cell>
          <cell r="AI45">
            <v>78.98611111111109</v>
          </cell>
          <cell r="AJ45">
            <v>76.38611111111108</v>
          </cell>
          <cell r="AK45">
            <v>56.38611111111107</v>
          </cell>
          <cell r="AL45">
            <v>47.88611111111107</v>
          </cell>
          <cell r="AM45">
            <v>72.28611111111108</v>
          </cell>
          <cell r="AN45">
            <v>58.88611111111107</v>
          </cell>
          <cell r="AO45">
            <v>74.78611111111107</v>
          </cell>
          <cell r="AP45">
            <v>-4.82774364435469</v>
          </cell>
          <cell r="AQ45">
            <v>-2.613069261299998</v>
          </cell>
          <cell r="AR45">
            <v>4.332326740840017</v>
          </cell>
          <cell r="AS45">
            <v>3.452673997985599</v>
          </cell>
          <cell r="AT45">
            <v>9.067386847095577</v>
          </cell>
          <cell r="AU45">
            <v>-7.814282757094404</v>
          </cell>
          <cell r="AV45">
            <v>5.834000174295596</v>
          </cell>
          <cell r="AW45">
            <v>0.7067948955255972</v>
          </cell>
          <cell r="AX45">
            <v>-3.325418803144416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</v>
          </cell>
          <cell r="BD45">
            <v>497.7722783162667</v>
          </cell>
          <cell r="BE45">
            <v>546.3651843229034</v>
          </cell>
          <cell r="BF45">
            <v>615.32587663087</v>
          </cell>
          <cell r="BG45">
            <v>690.4351287375366</v>
          </cell>
          <cell r="BH45">
            <v>129.15487510768804</v>
          </cell>
          <cell r="BI45">
            <v>212.6965417743547</v>
          </cell>
          <cell r="BJ45">
            <v>278.5826528854658</v>
          </cell>
          <cell r="BK45">
            <v>357.5687639965769</v>
          </cell>
          <cell r="BL45">
            <v>433.95487510768794</v>
          </cell>
          <cell r="BM45">
            <v>490.340986218799</v>
          </cell>
          <cell r="BN45">
            <v>538.2270973299101</v>
          </cell>
          <cell r="BO45">
            <v>610.5132084410211</v>
          </cell>
          <cell r="BP45">
            <v>669.3993195521322</v>
          </cell>
          <cell r="BQ45">
            <v>-7.440812905654695</v>
          </cell>
          <cell r="BR45">
            <v>-3.1084861648146784</v>
          </cell>
          <cell r="BS45">
            <v>0.3441878331709063</v>
          </cell>
          <cell r="BT45">
            <v>9.411574680266483</v>
          </cell>
          <cell r="BU45">
            <v>1.5972919231720653</v>
          </cell>
          <cell r="BV45">
            <v>7.43129209746769</v>
          </cell>
          <cell r="BW45">
            <v>8.138086992993294</v>
          </cell>
          <cell r="BX45">
            <v>4.812668189848864</v>
          </cell>
          <cell r="BY45">
            <v>21.035809185404446</v>
          </cell>
          <cell r="BZ45">
            <v>15.267</v>
          </cell>
          <cell r="CA45">
            <v>69.202245</v>
          </cell>
          <cell r="CB45">
            <v>77.554</v>
          </cell>
          <cell r="CC45">
            <v>209.58805560954002</v>
          </cell>
          <cell r="CD45">
            <v>162.023245</v>
          </cell>
          <cell r="CE45">
            <v>47.56481060954002</v>
          </cell>
          <cell r="CF45">
            <v>29.35678186765116</v>
          </cell>
        </row>
        <row r="46">
          <cell r="G46" t="str">
            <v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0.038387235699999994</v>
          </cell>
          <cell r="Q46">
            <v>0.92031108495</v>
          </cell>
          <cell r="R46">
            <v>0.12647837375999998</v>
          </cell>
          <cell r="S46">
            <v>0.8726573763899999</v>
          </cell>
          <cell r="T46">
            <v>0.6204294244099992</v>
          </cell>
          <cell r="U46">
            <v>3.7580841095200004</v>
          </cell>
          <cell r="V46">
            <v>0.43958299621</v>
          </cell>
          <cell r="W46">
            <v>0.11955018215999999</v>
          </cell>
          <cell r="X46">
            <v>0.08238850052999999</v>
          </cell>
          <cell r="Y46">
            <v>0.179962146</v>
          </cell>
          <cell r="Z46">
            <v>0</v>
          </cell>
          <cell r="AA46">
            <v>8.22653345451</v>
          </cell>
          <cell r="AB46">
            <v>0.0016683319259356486</v>
          </cell>
          <cell r="AC46" t="str">
            <v> </v>
          </cell>
          <cell r="AD46">
            <v>0.0016683319259356486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8.605689516084624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0.038387235699999994</v>
          </cell>
          <cell r="AR46">
            <v>0.92031108495</v>
          </cell>
          <cell r="AS46">
            <v>0.12647837375999998</v>
          </cell>
          <cell r="AT46">
            <v>0.8726573763899999</v>
          </cell>
          <cell r="AU46">
            <v>0.6204294244099992</v>
          </cell>
          <cell r="AV46">
            <v>-4.8476054065646235</v>
          </cell>
          <cell r="AW46">
            <v>-0.9946985898041087</v>
          </cell>
          <cell r="AX46">
            <v>-1.3147314038541087</v>
          </cell>
          <cell r="AY46">
            <v>1.1070892605799998</v>
          </cell>
          <cell r="AZ46">
            <v>2.02740034553</v>
          </cell>
          <cell r="BA46">
            <v>2.1538787192899997</v>
          </cell>
          <cell r="BB46">
            <v>3.0265360956799996</v>
          </cell>
          <cell r="BC46">
            <v>3.646965520089999</v>
          </cell>
          <cell r="BD46">
            <v>7.40504962961</v>
          </cell>
          <cell r="BE46">
            <v>7.84463262582</v>
          </cell>
          <cell r="BF46">
            <v>7.96418280798</v>
          </cell>
          <cell r="BG46">
            <v>8.04657130851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8.605689516084624</v>
          </cell>
          <cell r="BN46">
            <v>10.039971102098733</v>
          </cell>
          <cell r="BO46">
            <v>11.474252688112841</v>
          </cell>
          <cell r="BP46">
            <v>79.31816004343156</v>
          </cell>
          <cell r="BQ46">
            <v>1.1070892605799998</v>
          </cell>
          <cell r="BR46">
            <v>2.02740034553</v>
          </cell>
          <cell r="BS46">
            <v>2.1538787192899997</v>
          </cell>
          <cell r="BT46">
            <v>3.0265360956799996</v>
          </cell>
          <cell r="BU46">
            <v>3.646965520089999</v>
          </cell>
          <cell r="BV46">
            <v>-1.2006398864746242</v>
          </cell>
          <cell r="BW46">
            <v>-2.1953384762787325</v>
          </cell>
          <cell r="BX46">
            <v>-3.510069880132841</v>
          </cell>
          <cell r="BY46">
            <v>-71.27158873492156</v>
          </cell>
          <cell r="BZ46">
            <v>0</v>
          </cell>
          <cell r="CA46">
            <v>2.3</v>
          </cell>
          <cell r="CB46">
            <v>2.3</v>
          </cell>
          <cell r="CC46">
            <v>2.02740034553</v>
          </cell>
          <cell r="CD46">
            <v>4.6</v>
          </cell>
          <cell r="CE46">
            <v>-2.57259965447</v>
          </cell>
          <cell r="CF46">
            <v>-55.926079445</v>
          </cell>
        </row>
        <row r="47">
          <cell r="L47">
            <v>9660.422197968506</v>
          </cell>
          <cell r="M47">
            <v>0</v>
          </cell>
          <cell r="N47">
            <v>9660.422197968506</v>
          </cell>
          <cell r="Q47">
            <v>923.9658072222788</v>
          </cell>
          <cell r="R47">
            <v>763.5812257443737</v>
          </cell>
          <cell r="S47">
            <v>975.2091227472721</v>
          </cell>
          <cell r="T47">
            <v>673.9533373825166</v>
          </cell>
          <cell r="U47">
            <v>954.3487772598156</v>
          </cell>
          <cell r="V47">
            <v>624.0459193544133</v>
          </cell>
          <cell r="W47">
            <v>924.3862061959965</v>
          </cell>
          <cell r="X47">
            <v>604.0712259902889</v>
          </cell>
          <cell r="Y47">
            <v>875.4671114221001</v>
          </cell>
          <cell r="Z47">
            <v>567.78305003</v>
          </cell>
          <cell r="AA47">
            <v>9233.943859756786</v>
          </cell>
          <cell r="AB47">
            <v>8.976763138308828</v>
          </cell>
          <cell r="AC47" t="str">
            <v> </v>
          </cell>
          <cell r="AD47">
            <v>8.976763138308828</v>
          </cell>
          <cell r="AE47">
            <v>754.7020865003558</v>
          </cell>
          <cell r="AF47">
            <v>537.0241312266972</v>
          </cell>
          <cell r="AG47">
            <v>1017.4232800952977</v>
          </cell>
          <cell r="AH47">
            <v>806.8176665205337</v>
          </cell>
          <cell r="AI47">
            <v>868.5451602955936</v>
          </cell>
          <cell r="AJ47">
            <v>653.2911766475607</v>
          </cell>
          <cell r="AK47">
            <v>930.9794451380474</v>
          </cell>
          <cell r="AL47">
            <v>702.1990984131627</v>
          </cell>
          <cell r="AM47">
            <v>949.5536245516514</v>
          </cell>
          <cell r="AN47">
            <v>610.6029905057961</v>
          </cell>
          <cell r="AO47">
            <v>905.1984385768424</v>
          </cell>
          <cell r="AP47">
            <v>15.338831711977491</v>
          </cell>
          <cell r="AQ47">
            <v>40.06702696870025</v>
          </cell>
          <cell r="AR47">
            <v>-93.4574728730189</v>
          </cell>
          <cell r="AS47">
            <v>-43.236440776160066</v>
          </cell>
          <cell r="AT47">
            <v>106.66396245167846</v>
          </cell>
          <cell r="AU47">
            <v>20.66216073495582</v>
          </cell>
          <cell r="AV47">
            <v>23.369332121768252</v>
          </cell>
          <cell r="AW47">
            <v>-78.1531790587494</v>
          </cell>
          <cell r="AX47">
            <v>-25.167418355654945</v>
          </cell>
          <cell r="AY47">
            <v>1347.1320764077307</v>
          </cell>
          <cell r="AZ47">
            <v>2271.097883630009</v>
          </cell>
          <cell r="BA47">
            <v>3034.679109374383</v>
          </cell>
          <cell r="BB47">
            <v>4009.8882321216556</v>
          </cell>
          <cell r="BC47">
            <v>4683.841569504172</v>
          </cell>
          <cell r="BD47">
            <v>5638.190346763989</v>
          </cell>
          <cell r="BE47">
            <v>6262.2362661184015</v>
          </cell>
          <cell r="BF47">
            <v>7186.622472314398</v>
          </cell>
          <cell r="BG47">
            <v>7790.693698304686</v>
          </cell>
          <cell r="BH47">
            <v>1291.726217727053</v>
          </cell>
          <cell r="BI47">
            <v>2309.1494978223504</v>
          </cell>
          <cell r="BJ47">
            <v>3115.967164342884</v>
          </cell>
          <cell r="BK47">
            <v>3984.512324638478</v>
          </cell>
          <cell r="BL47">
            <v>4637.803501286039</v>
          </cell>
          <cell r="BM47">
            <v>5568.782946424086</v>
          </cell>
          <cell r="BN47">
            <v>6270.982044837249</v>
          </cell>
          <cell r="BO47">
            <v>7220.535669388901</v>
          </cell>
          <cell r="BP47">
            <v>7831.1386598946965</v>
          </cell>
          <cell r="BQ47">
            <v>55.40585868067773</v>
          </cell>
          <cell r="BR47">
            <v>-38.05161419234107</v>
          </cell>
          <cell r="BS47">
            <v>-81.28805496850109</v>
          </cell>
          <cell r="BT47">
            <v>25.375907483177507</v>
          </cell>
          <cell r="BU47">
            <v>46.038068218133375</v>
          </cell>
          <cell r="BV47">
            <v>69.40740033990217</v>
          </cell>
          <cell r="BW47">
            <v>-8.74577871884776</v>
          </cell>
          <cell r="BX47">
            <v>-33.91319707450293</v>
          </cell>
          <cell r="BY47">
            <v>-40.44496159001028</v>
          </cell>
          <cell r="BZ47">
            <v>622.4256799999999</v>
          </cell>
          <cell r="CA47">
            <v>428.39404019999995</v>
          </cell>
          <cell r="CB47">
            <v>757.5177644999999</v>
          </cell>
          <cell r="CC47">
            <v>2271.097883630009</v>
          </cell>
          <cell r="CD47">
            <v>1808.3374846999998</v>
          </cell>
          <cell r="CE47">
            <v>462.7603989300094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</v>
          </cell>
          <cell r="N48">
            <v>9136.268283298617</v>
          </cell>
          <cell r="O48">
            <v>758.2664752733333</v>
          </cell>
          <cell r="P48">
            <v>522.7509955343975</v>
          </cell>
          <cell r="Q48">
            <v>911.1945479559455</v>
          </cell>
          <cell r="R48">
            <v>754.83617747001</v>
          </cell>
          <cell r="S48">
            <v>949.1304839492917</v>
          </cell>
          <cell r="T48">
            <v>631.9893091406277</v>
          </cell>
          <cell r="U48">
            <v>913.3574032705934</v>
          </cell>
          <cell r="V48">
            <v>568.9759809127466</v>
          </cell>
          <cell r="W48">
            <v>891.6274300126631</v>
          </cell>
          <cell r="X48">
            <v>570.2913054285111</v>
          </cell>
          <cell r="Y48">
            <v>847.5092407817667</v>
          </cell>
          <cell r="Z48">
            <v>544.375</v>
          </cell>
          <cell r="AA48">
            <v>8864.304349729888</v>
          </cell>
          <cell r="AB48">
            <v>8.48970310681265</v>
          </cell>
          <cell r="AC48" t="str">
            <v> </v>
          </cell>
          <cell r="AD48">
            <v>8.48970310681265</v>
          </cell>
          <cell r="AE48">
            <v>751.9638076487769</v>
          </cell>
          <cell r="AF48">
            <v>497.77500000000003</v>
          </cell>
          <cell r="AG48">
            <v>1008.3259613790808</v>
          </cell>
          <cell r="AH48">
            <v>790.6324589868805</v>
          </cell>
          <cell r="AI48">
            <v>855.453319357342</v>
          </cell>
          <cell r="AJ48">
            <v>580.5184783818402</v>
          </cell>
          <cell r="AK48">
            <v>906.4337875980093</v>
          </cell>
          <cell r="AL48">
            <v>560.8945148639011</v>
          </cell>
          <cell r="AM48">
            <v>880.8832593161651</v>
          </cell>
          <cell r="AN48">
            <v>574.8212041861433</v>
          </cell>
          <cell r="AO48">
            <v>862.1910952781163</v>
          </cell>
          <cell r="AP48">
            <v>6.30266762455642</v>
          </cell>
          <cell r="AQ48">
            <v>24.97599553439744</v>
          </cell>
          <cell r="AR48">
            <v>-97.13141342313531</v>
          </cell>
          <cell r="AS48">
            <v>-35.79628151687041</v>
          </cell>
          <cell r="AT48">
            <v>93.67716459194969</v>
          </cell>
          <cell r="AU48">
            <v>51.47083075878754</v>
          </cell>
          <cell r="AV48">
            <v>6.923615672584106</v>
          </cell>
          <cell r="AW48">
            <v>8.081466048845527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</v>
          </cell>
          <cell r="BB48">
            <v>3896.178680182978</v>
          </cell>
          <cell r="BC48">
            <v>4528.167989323606</v>
          </cell>
          <cell r="BD48">
            <v>5441.5253925942</v>
          </cell>
          <cell r="BE48">
            <v>6010.501373506946</v>
          </cell>
          <cell r="BF48">
            <v>6902.128803519609</v>
          </cell>
          <cell r="BG48">
            <v>7472.42010894812</v>
          </cell>
          <cell r="BH48">
            <v>1249.7388076487769</v>
          </cell>
          <cell r="BI48">
            <v>2258.0647690278574</v>
          </cell>
          <cell r="BJ48">
            <v>3048.697228014738</v>
          </cell>
          <cell r="BK48">
            <v>3904.15054737208</v>
          </cell>
          <cell r="BL48">
            <v>4484.66902575392</v>
          </cell>
          <cell r="BM48">
            <v>5391.102813351929</v>
          </cell>
          <cell r="BN48">
            <v>5951.997328215831</v>
          </cell>
          <cell r="BO48">
            <v>6832.880587531996</v>
          </cell>
          <cell r="BP48">
            <v>7407.701791718139</v>
          </cell>
          <cell r="BQ48">
            <v>31.278663158953805</v>
          </cell>
          <cell r="BR48">
            <v>-65.8527502641814</v>
          </cell>
          <cell r="BS48">
            <v>-101.64903178105169</v>
          </cell>
          <cell r="BT48">
            <v>-7.971867189101886</v>
          </cell>
          <cell r="BU48">
            <v>43.49896356968566</v>
          </cell>
          <cell r="BV48">
            <v>50.42257924227033</v>
          </cell>
          <cell r="BW48">
            <v>58.50404529111529</v>
          </cell>
          <cell r="BX48">
            <v>69.24821598761355</v>
          </cell>
          <cell r="BY48">
            <v>64.71831722998104</v>
          </cell>
          <cell r="BZ48">
            <v>615.19398</v>
          </cell>
          <cell r="CA48">
            <v>400.79887673999997</v>
          </cell>
          <cell r="CB48">
            <v>724.8749649999999</v>
          </cell>
          <cell r="CC48">
            <v>2192.212018763676</v>
          </cell>
          <cell r="CD48">
            <v>1740.8678217399997</v>
          </cell>
          <cell r="CE48">
            <v>451.3441970236763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29.652178</v>
          </cell>
          <cell r="Q49">
            <v>10.730986</v>
          </cell>
          <cell r="R49">
            <v>5.4240189999999995</v>
          </cell>
          <cell r="S49">
            <v>14.8517029</v>
          </cell>
          <cell r="T49">
            <v>13.2781456</v>
          </cell>
          <cell r="U49">
            <v>40.5774</v>
          </cell>
          <cell r="V49">
            <v>20.845372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</v>
          </cell>
          <cell r="AC49" t="str">
            <v> </v>
          </cell>
          <cell r="AD49">
            <v>0.321792672317165</v>
          </cell>
          <cell r="AE49">
            <v>0</v>
          </cell>
          <cell r="AF49">
            <v>1.4073423994790084</v>
          </cell>
          <cell r="AG49">
            <v>8.488656521767378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</v>
          </cell>
          <cell r="AM49">
            <v>67.32752114670242</v>
          </cell>
          <cell r="AN49">
            <v>33.373038673950695</v>
          </cell>
          <cell r="AO49">
            <v>35.53015062144065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-78.93767973003128</v>
          </cell>
          <cell r="AX49">
            <v>-35.80752114670243</v>
          </cell>
          <cell r="AY49">
            <v>40.772351400000005</v>
          </cell>
          <cell r="AZ49">
            <v>51.5033374</v>
          </cell>
          <cell r="BA49">
            <v>56.9273564</v>
          </cell>
          <cell r="BB49">
            <v>71.7790593</v>
          </cell>
          <cell r="BC49">
            <v>85.0572049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209.5199769</v>
          </cell>
          <cell r="BH49">
            <v>1.4073423994790084</v>
          </cell>
          <cell r="BI49">
            <v>9.895998921246388</v>
          </cell>
          <cell r="BJ49">
            <v>23.10565577415408</v>
          </cell>
          <cell r="BK49">
            <v>24.22256070744885</v>
          </cell>
          <cell r="BL49">
            <v>51.19692821822598</v>
          </cell>
          <cell r="BM49">
            <v>74.75661448874851</v>
          </cell>
          <cell r="BN49">
            <v>174.5396662187798</v>
          </cell>
          <cell r="BO49">
            <v>241.8671873654822</v>
          </cell>
          <cell r="BP49">
            <v>275.2402260394329</v>
          </cell>
          <cell r="BQ49">
            <v>39.36500900052099</v>
          </cell>
          <cell r="BR49">
            <v>41.60733847875361</v>
          </cell>
          <cell r="BS49">
            <v>33.82170062584592</v>
          </cell>
          <cell r="BT49">
            <v>47.55649859255115</v>
          </cell>
          <cell r="BU49">
            <v>33.86027668177402</v>
          </cell>
          <cell r="BV49">
            <v>50.877990411251474</v>
          </cell>
          <cell r="BW49">
            <v>-28.05968931877979</v>
          </cell>
          <cell r="BX49">
            <v>-63.86721046548223</v>
          </cell>
          <cell r="BY49">
            <v>-65.72024913943292</v>
          </cell>
          <cell r="BZ49">
            <v>5.098</v>
          </cell>
          <cell r="CA49">
            <v>1.729</v>
          </cell>
          <cell r="CB49">
            <v>32.038000000000004</v>
          </cell>
          <cell r="CC49">
            <v>51.5033374</v>
          </cell>
          <cell r="CD49">
            <v>38.865</v>
          </cell>
          <cell r="CE49">
            <v>12.638337399999998</v>
          </cell>
          <cell r="CF49">
            <v>32.51855757107938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</v>
          </cell>
          <cell r="AB50">
            <v>0.09022832365578033</v>
          </cell>
          <cell r="AC50" t="str">
            <v> </v>
          </cell>
          <cell r="AD50">
            <v>0.09022832365578033</v>
          </cell>
          <cell r="AE50">
            <v>0</v>
          </cell>
          <cell r="AF50">
            <v>1.398905882451426</v>
          </cell>
          <cell r="AG50">
            <v>8.346290296926927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0.007315603104045807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</v>
          </cell>
          <cell r="BF50">
            <v>64.054</v>
          </cell>
          <cell r="BG50">
            <v>91.054</v>
          </cell>
          <cell r="BH50">
            <v>1.398905882451426</v>
          </cell>
          <cell r="BI50">
            <v>9.745196179378354</v>
          </cell>
          <cell r="BJ50">
            <v>10.03538176917217</v>
          </cell>
          <cell r="BK50">
            <v>10.2158333124053</v>
          </cell>
          <cell r="BL50">
            <v>36.40244104573193</v>
          </cell>
          <cell r="BM50">
            <v>36.40975664883598</v>
          </cell>
          <cell r="BN50">
            <v>62.41997706287618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-9.745196179378354</v>
          </cell>
          <cell r="BS50">
            <v>-10.03538176917217</v>
          </cell>
          <cell r="BT50">
            <v>-10.2158333124053</v>
          </cell>
          <cell r="BU50">
            <v>-36.40244104573193</v>
          </cell>
          <cell r="BV50">
            <v>-9.40975664883598</v>
          </cell>
          <cell r="BW50">
            <v>-25.365977062876176</v>
          </cell>
          <cell r="BX50">
            <v>-33.04599999999999</v>
          </cell>
          <cell r="BY50">
            <v>-6.045999999999992</v>
          </cell>
          <cell r="BZ50">
            <v>0</v>
          </cell>
          <cell r="CA50">
            <v>1.721</v>
          </cell>
          <cell r="CB50">
            <v>10.268</v>
          </cell>
          <cell r="CC50">
            <v>0</v>
          </cell>
          <cell r="CD50">
            <v>11.989</v>
          </cell>
          <cell r="CE50">
            <v>-11.989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</v>
          </cell>
          <cell r="U51">
            <v>4.52</v>
          </cell>
          <cell r="V51">
            <v>3</v>
          </cell>
          <cell r="W51">
            <v>4.52</v>
          </cell>
          <cell r="X51">
            <v>4.52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> </v>
          </cell>
          <cell r="AC51" t="str">
            <v> </v>
          </cell>
          <cell r="AD51" t="str">
            <v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</v>
          </cell>
          <cell r="AV51">
            <v>4.52</v>
          </cell>
          <cell r="AW51">
            <v>3</v>
          </cell>
          <cell r="AX51">
            <v>4.52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34.086</v>
          </cell>
          <cell r="BD51">
            <v>38.605999999999995</v>
          </cell>
          <cell r="BE51">
            <v>41.605999999999995</v>
          </cell>
          <cell r="BF51">
            <v>46.12599999999999</v>
          </cell>
          <cell r="BG51">
            <v>50.64599999999999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34.086</v>
          </cell>
          <cell r="BV51">
            <v>38.605999999999995</v>
          </cell>
          <cell r="BW51">
            <v>41.605999999999995</v>
          </cell>
          <cell r="BX51">
            <v>46.12599999999999</v>
          </cell>
          <cell r="BY51">
            <v>50.64599999999999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</v>
          </cell>
          <cell r="Q52">
            <v>2.837776</v>
          </cell>
          <cell r="R52">
            <v>0.374019</v>
          </cell>
          <cell r="S52">
            <v>4.415202900000001</v>
          </cell>
          <cell r="T52">
            <v>1.4326456</v>
          </cell>
          <cell r="U52">
            <v>0.22790000000000002</v>
          </cell>
          <cell r="V52">
            <v>0.07656199999999999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0.02694769707536179</v>
          </cell>
          <cell r="AC52" t="str">
            <v> </v>
          </cell>
          <cell r="AD52">
            <v>0.02694769707536179</v>
          </cell>
          <cell r="AE52">
            <v>0</v>
          </cell>
          <cell r="AF52">
            <v>0.00843651702758232</v>
          </cell>
          <cell r="AG52">
            <v>0.14236622484045164</v>
          </cell>
          <cell r="AH52">
            <v>12.919471263113875</v>
          </cell>
          <cell r="AI52">
            <v>0.9364533900616375</v>
          </cell>
          <cell r="AJ52">
            <v>0.7877597774504991</v>
          </cell>
          <cell r="AK52">
            <v>0.3385152457317406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</v>
          </cell>
          <cell r="AP52">
            <v>1.8348734</v>
          </cell>
          <cell r="AQ52">
            <v>5.918541482972418</v>
          </cell>
          <cell r="AR52">
            <v>2.6954097751595483</v>
          </cell>
          <cell r="AS52">
            <v>-12.545452263113875</v>
          </cell>
          <cell r="AT52">
            <v>3.478749509938363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</v>
          </cell>
          <cell r="AZ52">
            <v>10.5996274</v>
          </cell>
          <cell r="BA52">
            <v>10.9736464</v>
          </cell>
          <cell r="BB52">
            <v>15.3888493</v>
          </cell>
          <cell r="BC52">
            <v>16.8214949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0.00843651702758232</v>
          </cell>
          <cell r="BI52">
            <v>0.15080274186803397</v>
          </cell>
          <cell r="BJ52">
            <v>13.07027400498191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18.21022200403644</v>
          </cell>
          <cell r="BP52">
            <v>20.368915798469065</v>
          </cell>
          <cell r="BQ52">
            <v>7.753414882972418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0.008</v>
          </cell>
          <cell r="CB52">
            <v>0.135</v>
          </cell>
          <cell r="CC52">
            <v>10.5996274</v>
          </cell>
          <cell r="CD52">
            <v>0.14300000000000002</v>
          </cell>
          <cell r="CE52">
            <v>10.456627399999999</v>
          </cell>
          <cell r="CF52">
            <v>7312.326853146851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 </v>
          </cell>
          <cell r="AC53" t="str">
            <v> </v>
          </cell>
          <cell r="AD53" t="str">
            <v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5.098</v>
          </cell>
          <cell r="CA53">
            <v>0</v>
          </cell>
          <cell r="CB53">
            <v>0.835</v>
          </cell>
          <cell r="CC53">
            <v>0</v>
          </cell>
          <cell r="CD53">
            <v>5.933</v>
          </cell>
          <cell r="CE53">
            <v>-5.933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9.2853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</v>
          </cell>
          <cell r="T54">
            <v>4.6295</v>
          </cell>
          <cell r="U54">
            <v>8.8295</v>
          </cell>
          <cell r="V54">
            <v>7.714810000000001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0.204616651586023</v>
          </cell>
          <cell r="AC54" t="str">
            <v> </v>
          </cell>
          <cell r="AD54">
            <v>0.204616651586023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23.21385542168675</v>
          </cell>
          <cell r="AL54">
            <v>72.12876506024097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9.2853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</v>
          </cell>
          <cell r="AU54">
            <v>4.6295</v>
          </cell>
          <cell r="AV54">
            <v>-14.384355421686749</v>
          </cell>
          <cell r="AW54">
            <v>-64.41395506024097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24.78371</v>
          </cell>
          <cell r="BB54">
            <v>29.52021</v>
          </cell>
          <cell r="BC54">
            <v>34.14971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23.21385542168675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24.78371</v>
          </cell>
          <cell r="BT54">
            <v>29.52021</v>
          </cell>
          <cell r="BU54">
            <v>34.14971</v>
          </cell>
          <cell r="BV54">
            <v>19.765354578313246</v>
          </cell>
          <cell r="BW54">
            <v>-44.648600481927716</v>
          </cell>
          <cell r="BX54">
            <v>-75.86294536144578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>n.a. </v>
          </cell>
        </row>
        <row r="55">
          <cell r="G55" t="str">
            <v>Más Transferencias de Deuda</v>
          </cell>
          <cell r="L55">
            <v>177.8539146698891</v>
          </cell>
          <cell r="M55">
            <v>0</v>
          </cell>
          <cell r="N55">
            <v>177.8539146698891</v>
          </cell>
          <cell r="O55">
            <v>0.6542695390000001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</v>
          </cell>
          <cell r="V55">
            <v>34.22456644166667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133.7795331268996</v>
          </cell>
          <cell r="AB55">
            <v>0.16526735917901433</v>
          </cell>
          <cell r="AC55" t="str">
            <v> </v>
          </cell>
          <cell r="AD55">
            <v>0.16526735917901433</v>
          </cell>
          <cell r="AE55">
            <v>2.738278851578886</v>
          </cell>
          <cell r="AF55">
            <v>37.84178882721817</v>
          </cell>
          <cell r="AG55">
            <v>0.6086621944495589</v>
          </cell>
          <cell r="AH55">
            <v>2.975550680745669</v>
          </cell>
          <cell r="AI55">
            <v>11.97493600495687</v>
          </cell>
          <cell r="AJ55">
            <v>45.79833075494344</v>
          </cell>
          <cell r="AK55">
            <v>0.9859712695155529</v>
          </cell>
          <cell r="AL55">
            <v>41.52153181923032</v>
          </cell>
          <cell r="AM55">
            <v>1.3428440887838857</v>
          </cell>
          <cell r="AN55">
            <v>2.408747645702208</v>
          </cell>
          <cell r="AO55">
            <v>7.47719267728538</v>
          </cell>
          <cell r="AP55">
            <v>-2.084009312578886</v>
          </cell>
          <cell r="AQ55">
            <v>-13.153804166218169</v>
          </cell>
          <cell r="AR55">
            <v>1.4316110718837747</v>
          </cell>
          <cell r="AS55">
            <v>0.3454785936179672</v>
          </cell>
          <cell r="AT55">
            <v>-0.7480001069764413</v>
          </cell>
          <cell r="AU55">
            <v>-17.112448113054555</v>
          </cell>
          <cell r="AV55">
            <v>-0.5719972802933306</v>
          </cell>
          <cell r="AW55">
            <v>-7.296965377563652</v>
          </cell>
          <cell r="AX55">
            <v>-0.10406790545055244</v>
          </cell>
          <cell r="AY55">
            <v>25.3422542</v>
          </cell>
          <cell r="AZ55">
            <v>27.382527466333332</v>
          </cell>
          <cell r="BA55">
            <v>30.703556740696968</v>
          </cell>
          <cell r="BB55">
            <v>41.93049263867739</v>
          </cell>
          <cell r="BC55">
            <v>70.61637528056629</v>
          </cell>
          <cell r="BD55">
            <v>71.0303492697885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40.58006767879706</v>
          </cell>
          <cell r="BI55">
            <v>41.188729873246615</v>
          </cell>
          <cell r="BJ55">
            <v>44.164280553992285</v>
          </cell>
          <cell r="BK55">
            <v>56.13921655894915</v>
          </cell>
          <cell r="BL55">
            <v>101.9375473138926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</v>
          </cell>
          <cell r="BW55">
            <v>-39.19013469118329</v>
          </cell>
          <cell r="BX55">
            <v>-39.29420259663384</v>
          </cell>
          <cell r="BY55">
            <v>-39.44302968055828</v>
          </cell>
          <cell r="BZ55">
            <v>2.1337</v>
          </cell>
          <cell r="CA55">
            <v>25.86616346</v>
          </cell>
          <cell r="CB55">
            <v>0.6047994999999999</v>
          </cell>
          <cell r="CC55">
            <v>27.382527466333332</v>
          </cell>
          <cell r="CD55">
            <v>28.60466296</v>
          </cell>
          <cell r="CE55">
            <v>-1.2221354936666664</v>
          </cell>
          <cell r="CF55">
            <v>-4.272504435293179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0.05576953900000001</v>
          </cell>
          <cell r="P56">
            <v>23.123284661</v>
          </cell>
          <cell r="Q56">
            <v>0.1876732663333334</v>
          </cell>
          <cell r="R56">
            <v>1.5677292743636362</v>
          </cell>
          <cell r="S56">
            <v>10.64036948798043</v>
          </cell>
          <cell r="T56">
            <v>4.51328264188889</v>
          </cell>
          <cell r="U56">
            <v>0.0596739892222222</v>
          </cell>
          <cell r="V56">
            <v>34.01956644166667</v>
          </cell>
          <cell r="W56">
            <v>0.8092761833333333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</v>
          </cell>
          <cell r="AB56">
            <v>0.11376628997885889</v>
          </cell>
          <cell r="AC56" t="str">
            <v> </v>
          </cell>
          <cell r="AD56">
            <v>0.11376628997885889</v>
          </cell>
          <cell r="AE56">
            <v>2.4042955140057494</v>
          </cell>
          <cell r="AF56">
            <v>37.18089841889409</v>
          </cell>
          <cell r="AG56">
            <v>0.26214014023384996</v>
          </cell>
          <cell r="AH56">
            <v>2.715977587571339</v>
          </cell>
          <cell r="AI56">
            <v>10.58143229461196</v>
          </cell>
          <cell r="AJ56">
            <v>11.434353326463118</v>
          </cell>
          <cell r="AK56">
            <v>0.9264261373267599</v>
          </cell>
          <cell r="AL56">
            <v>41.317225185282524</v>
          </cell>
          <cell r="AM56">
            <v>1.136809529216718</v>
          </cell>
          <cell r="AN56">
            <v>2.186092087320117</v>
          </cell>
          <cell r="AO56">
            <v>7.05656621222653</v>
          </cell>
          <cell r="AP56">
            <v>-2.3485259750057494</v>
          </cell>
          <cell r="AQ56">
            <v>-14.057613757894089</v>
          </cell>
          <cell r="AR56">
            <v>-0.07446687390051657</v>
          </cell>
          <cell r="AS56">
            <v>-1.1482483132077026</v>
          </cell>
          <cell r="AT56">
            <v>0.05893719336846992</v>
          </cell>
          <cell r="AU56">
            <v>-6.921070684574228</v>
          </cell>
          <cell r="AV56">
            <v>-0.8667521481045377</v>
          </cell>
          <cell r="AW56">
            <v>-7.297658743615855</v>
          </cell>
          <cell r="AX56">
            <v>-0.3275333458833847</v>
          </cell>
          <cell r="AY56">
            <v>23.1790542</v>
          </cell>
          <cell r="AZ56">
            <v>23.366727466333334</v>
          </cell>
          <cell r="BA56">
            <v>24.93445674069697</v>
          </cell>
          <cell r="BB56">
            <v>35.574826228677395</v>
          </cell>
          <cell r="BC56">
            <v>40.08810887056629</v>
          </cell>
          <cell r="BD56">
            <v>40.14778285978851</v>
          </cell>
          <cell r="BE56">
            <v>74.16734930145518</v>
          </cell>
          <cell r="BF56">
            <v>74.97662548478851</v>
          </cell>
          <cell r="BG56">
            <v>76.8707460465663</v>
          </cell>
          <cell r="BH56">
            <v>39.58519393289984</v>
          </cell>
          <cell r="BI56">
            <v>39.847334073133695</v>
          </cell>
          <cell r="BJ56">
            <v>42.56331166070503</v>
          </cell>
          <cell r="BK56">
            <v>53.14474395531699</v>
          </cell>
          <cell r="BL56">
            <v>64.57909728178011</v>
          </cell>
          <cell r="BM56">
            <v>65.50552341910686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</v>
          </cell>
          <cell r="BR56">
            <v>-16.48060660680036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-25.35774055931836</v>
          </cell>
          <cell r="BW56">
            <v>-32.655399302934214</v>
          </cell>
          <cell r="BX56">
            <v>-32.982932648817595</v>
          </cell>
          <cell r="BY56">
            <v>-33.27490417435993</v>
          </cell>
          <cell r="BZ56">
            <v>1.7278</v>
          </cell>
          <cell r="CA56">
            <v>25.06296346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-3.602835493666664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</v>
          </cell>
          <cell r="P57">
            <v>1.5647</v>
          </cell>
          <cell r="Q57">
            <v>1.8526</v>
          </cell>
          <cell r="R57">
            <v>1.7533</v>
          </cell>
          <cell r="S57">
            <v>0.58656641</v>
          </cell>
          <cell r="T57">
            <v>24.1726</v>
          </cell>
          <cell r="U57">
            <v>0.3543</v>
          </cell>
          <cell r="V57">
            <v>0.205</v>
          </cell>
          <cell r="W57">
            <v>0.4295</v>
          </cell>
          <cell r="X57">
            <v>0.3658</v>
          </cell>
          <cell r="Y57">
            <v>0.1764</v>
          </cell>
          <cell r="Z57">
            <v>12.58805003</v>
          </cell>
          <cell r="AA57">
            <v>44.64731644</v>
          </cell>
          <cell r="AB57">
            <v>0.05150106920015544</v>
          </cell>
          <cell r="AC57" t="str">
            <v> </v>
          </cell>
          <cell r="AD57">
            <v>0.05150106920015544</v>
          </cell>
          <cell r="AE57">
            <v>0.3339833375731366</v>
          </cell>
          <cell r="AF57">
            <v>0.660890408324078</v>
          </cell>
          <cell r="AG57">
            <v>0.346522054215709</v>
          </cell>
          <cell r="AH57">
            <v>0.25957309317432997</v>
          </cell>
          <cell r="AI57">
            <v>1.39350371034491</v>
          </cell>
          <cell r="AJ57">
            <v>34.363977428480325</v>
          </cell>
          <cell r="AK57">
            <v>0.05954513218879298</v>
          </cell>
          <cell r="AL57">
            <v>0.20430663394779458</v>
          </cell>
          <cell r="AM57">
            <v>0.2060345595671678</v>
          </cell>
          <cell r="AN57">
            <v>0.22265555838209106</v>
          </cell>
          <cell r="AO57">
            <v>0.4206264650588505</v>
          </cell>
          <cell r="AP57">
            <v>0.26451666242686345</v>
          </cell>
          <cell r="AQ57">
            <v>0.903809591675922</v>
          </cell>
          <cell r="AR57">
            <v>1.506077945784291</v>
          </cell>
          <cell r="AS57">
            <v>1.4937269068256702</v>
          </cell>
          <cell r="AT57">
            <v>-0.80693730034491</v>
          </cell>
          <cell r="AU57">
            <v>-10.191377428480326</v>
          </cell>
          <cell r="AV57">
            <v>0.294754867811207</v>
          </cell>
          <cell r="AW57">
            <v>0.0006933660522054075</v>
          </cell>
          <cell r="AX57">
            <v>0.2234654404328322</v>
          </cell>
          <cell r="AY57">
            <v>2.1632</v>
          </cell>
          <cell r="AZ57">
            <v>4.0158</v>
          </cell>
          <cell r="BA57">
            <v>5.7691</v>
          </cell>
          <cell r="BB57">
            <v>6.3556664099999995</v>
          </cell>
          <cell r="BC57">
            <v>30.52826641</v>
          </cell>
          <cell r="BD57">
            <v>30.88256641</v>
          </cell>
          <cell r="BE57">
            <v>31.087566409999997</v>
          </cell>
          <cell r="BF57">
            <v>31.517066409999998</v>
          </cell>
          <cell r="BG57">
            <v>31.88286641</v>
          </cell>
          <cell r="BH57">
            <v>0.9948737458972146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</v>
          </cell>
          <cell r="BN57">
            <v>37.622301798249076</v>
          </cell>
          <cell r="BO57">
            <v>37.82833635781624</v>
          </cell>
          <cell r="BP57">
            <v>38.050991916198335</v>
          </cell>
          <cell r="BQ57">
            <v>1.1683262541027852</v>
          </cell>
          <cell r="BR57">
            <v>2.674404199887076</v>
          </cell>
          <cell r="BS57">
            <v>4.168131106712746</v>
          </cell>
          <cell r="BT57">
            <v>3.361193806367836</v>
          </cell>
          <cell r="BU57">
            <v>-6.830183622112486</v>
          </cell>
          <cell r="BV57">
            <v>-6.535428754301282</v>
          </cell>
          <cell r="BW57">
            <v>-6.534735388249079</v>
          </cell>
          <cell r="BX57">
            <v>-6.311269947816243</v>
          </cell>
          <cell r="BY57">
            <v>-6.168125506198336</v>
          </cell>
          <cell r="BZ57">
            <v>0.4059</v>
          </cell>
          <cell r="CA57">
            <v>0.8032</v>
          </cell>
          <cell r="CB57">
            <v>0.426</v>
          </cell>
          <cell r="CC57">
            <v>4.0158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144.7295761267572</v>
          </cell>
          <cell r="U59">
            <v>242.82889541177775</v>
          </cell>
          <cell r="V59">
            <v>198.61304410745123</v>
          </cell>
          <cell r="W59">
            <v>511.0554693536567</v>
          </cell>
          <cell r="X59">
            <v>211.26157493933331</v>
          </cell>
          <cell r="Y59">
            <v>97.855146539</v>
          </cell>
          <cell r="Z59">
            <v>287.4878508255665</v>
          </cell>
          <cell r="AA59">
            <v>2684.1596631453813</v>
          </cell>
          <cell r="AB59">
            <v>2.358004322080914</v>
          </cell>
          <cell r="AC59" t="str">
            <v> </v>
          </cell>
          <cell r="AD59">
            <v>2.358004322080914</v>
          </cell>
          <cell r="AE59">
            <v>139.29688463322262</v>
          </cell>
          <cell r="AF59">
            <v>138.656411766327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</v>
          </cell>
          <cell r="AN59">
            <v>113.58463397436068</v>
          </cell>
          <cell r="AO59">
            <v>75.51451320798594</v>
          </cell>
          <cell r="AP59">
            <v>-1.3528202868892834</v>
          </cell>
          <cell r="AQ59">
            <v>13.429789711923007</v>
          </cell>
          <cell r="AR59">
            <v>-35.79878555769125</v>
          </cell>
          <cell r="AS59">
            <v>1.3544601420178992</v>
          </cell>
          <cell r="AT59">
            <v>-16.33532906549968</v>
          </cell>
          <cell r="AU59">
            <v>-18.963475546420682</v>
          </cell>
          <cell r="AV59">
            <v>48.03998530395205</v>
          </cell>
          <cell r="AW59">
            <v>-79.72482301113104</v>
          </cell>
          <cell r="AX59">
            <v>72.83197165903107</v>
          </cell>
          <cell r="AY59">
            <v>290.03026582458335</v>
          </cell>
          <cell r="AZ59">
            <v>584.0913615005113</v>
          </cell>
          <cell r="BA59">
            <v>826.6984864309484</v>
          </cell>
          <cell r="BB59">
            <v>990.3281058418385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</v>
          </cell>
          <cell r="BG59">
            <v>2298.8166657808147</v>
          </cell>
          <cell r="BH59">
            <v>277.95329639954963</v>
          </cell>
          <cell r="BI59">
            <v>607.8131776331688</v>
          </cell>
          <cell r="BJ59">
            <v>849.0658424215881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1665.850619797564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</v>
          </cell>
          <cell r="BS59">
            <v>-22.367355990639567</v>
          </cell>
          <cell r="BT59">
            <v>-38.70268505613922</v>
          </cell>
          <cell r="BU59">
            <v>-57.66616060255984</v>
          </cell>
          <cell r="BV59">
            <v>-9.626175298607905</v>
          </cell>
          <cell r="BW59">
            <v>-89.35099830973945</v>
          </cell>
          <cell r="BX59">
            <v>-16.519026650708383</v>
          </cell>
          <cell r="BY59">
            <v>81.15791431426442</v>
          </cell>
          <cell r="BZ59">
            <v>51.37250494</v>
          </cell>
          <cell r="CA59">
            <v>185.31118026000001</v>
          </cell>
          <cell r="CB59">
            <v>176.499272</v>
          </cell>
          <cell r="CC59">
            <v>584.0913615005113</v>
          </cell>
          <cell r="CD59">
            <v>413.1829572</v>
          </cell>
          <cell r="CE59">
            <v>170.90840430051134</v>
          </cell>
          <cell r="CF59">
            <v>41.36385621001877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</v>
          </cell>
          <cell r="T60">
            <v>66.59179432900001</v>
          </cell>
          <cell r="U60">
            <v>201.49003</v>
          </cell>
          <cell r="V60">
            <v>117.15720660522</v>
          </cell>
          <cell r="W60">
            <v>455.76433764899</v>
          </cell>
          <cell r="X60">
            <v>119.3005</v>
          </cell>
          <cell r="Y60">
            <v>80.6788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> </v>
          </cell>
          <cell r="AD60">
            <v>1.725590518563513</v>
          </cell>
          <cell r="AE60">
            <v>105.5949751885439</v>
          </cell>
          <cell r="AF60">
            <v>83.46026979879315</v>
          </cell>
          <cell r="AG60">
            <v>259.7761540144195</v>
          </cell>
          <cell r="AH60">
            <v>167.340544641705</v>
          </cell>
          <cell r="AI60">
            <v>133.329510948671</v>
          </cell>
          <cell r="AJ60">
            <v>88.77389837829439</v>
          </cell>
          <cell r="AK60">
            <v>161.087000663147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</v>
          </cell>
          <cell r="AU60">
            <v>-22.18210404929438</v>
          </cell>
          <cell r="AV60">
            <v>40.403029336852995</v>
          </cell>
          <cell r="AW60">
            <v>-61.43697798812899</v>
          </cell>
          <cell r="AX60">
            <v>121.36451224777898</v>
          </cell>
          <cell r="AY60">
            <v>201.8348269</v>
          </cell>
          <cell r="AZ60">
            <v>452.1119172</v>
          </cell>
          <cell r="BA60">
            <v>634.03739156683</v>
          </cell>
          <cell r="BB60">
            <v>770.1414412241201</v>
          </cell>
          <cell r="BC60">
            <v>836.73323555312</v>
          </cell>
          <cell r="BD60">
            <v>1038.22326555312</v>
          </cell>
          <cell r="BE60">
            <v>1155.38047215834</v>
          </cell>
          <cell r="BF60">
            <v>1611.14480980733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</v>
          </cell>
          <cell r="BK60">
            <v>749.5014545921325</v>
          </cell>
          <cell r="BL60">
            <v>838.2753529704269</v>
          </cell>
          <cell r="BM60">
            <v>999.3623536335739</v>
          </cell>
          <cell r="BN60">
            <v>1177.956538226923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3.280518198243442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</v>
          </cell>
          <cell r="BW60">
            <v>-22.57606606858303</v>
          </cell>
          <cell r="BX60">
            <v>98.78844617919594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452.1119172</v>
          </cell>
          <cell r="CD60">
            <v>319.5551</v>
          </cell>
          <cell r="CE60">
            <v>132.5568172</v>
          </cell>
          <cell r="CF60">
            <v>41.481677870264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</v>
          </cell>
          <cell r="Q61">
            <v>250.2770903</v>
          </cell>
          <cell r="R61">
            <v>181.92547436683</v>
          </cell>
          <cell r="S61">
            <v>136.10404965729</v>
          </cell>
          <cell r="T61">
            <v>66.59179432900001</v>
          </cell>
          <cell r="U61">
            <v>201.49003</v>
          </cell>
          <cell r="V61">
            <v>117.15720660522</v>
          </cell>
          <cell r="W61">
            <v>455.76433764899</v>
          </cell>
          <cell r="X61">
            <v>119.3005</v>
          </cell>
          <cell r="Y61">
            <v>80.6788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> </v>
          </cell>
          <cell r="AD61">
            <v>1.6458456295836748</v>
          </cell>
          <cell r="AE61">
            <v>105.5949751885439</v>
          </cell>
          <cell r="AF61">
            <v>83.46026979879315</v>
          </cell>
          <cell r="AG61">
            <v>259.7761540144195</v>
          </cell>
          <cell r="AH61">
            <v>167.340544641705</v>
          </cell>
          <cell r="AI61">
            <v>133.329510948671</v>
          </cell>
          <cell r="AJ61">
            <v>88.77389837829439</v>
          </cell>
          <cell r="AK61">
            <v>161.087000663147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</v>
          </cell>
          <cell r="AU61">
            <v>-22.18210404929438</v>
          </cell>
          <cell r="AV61">
            <v>40.403029336852995</v>
          </cell>
          <cell r="AW61">
            <v>-61.43697798812899</v>
          </cell>
          <cell r="AX61">
            <v>121.36451224777898</v>
          </cell>
          <cell r="AY61">
            <v>201.8348269</v>
          </cell>
          <cell r="AZ61">
            <v>452.1119172</v>
          </cell>
          <cell r="BA61">
            <v>634.03739156683</v>
          </cell>
          <cell r="BB61">
            <v>770.1414412241201</v>
          </cell>
          <cell r="BC61">
            <v>836.73323555312</v>
          </cell>
          <cell r="BD61">
            <v>1038.22326555312</v>
          </cell>
          <cell r="BE61">
            <v>1155.38047215834</v>
          </cell>
          <cell r="BF61">
            <v>1611.14480980733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</v>
          </cell>
          <cell r="BK61">
            <v>749.5014545921325</v>
          </cell>
          <cell r="BL61">
            <v>838.2753529704269</v>
          </cell>
          <cell r="BM61">
            <v>999.3623536335739</v>
          </cell>
          <cell r="BN61">
            <v>1177.956538226923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3.280518198243442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</v>
          </cell>
          <cell r="BW61">
            <v>-22.57606606858303</v>
          </cell>
          <cell r="BX61">
            <v>98.78844617919594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452.1119172</v>
          </cell>
          <cell r="CD61">
            <v>308.7632</v>
          </cell>
          <cell r="CE61">
            <v>143.3487172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0.05250154775027383</v>
          </cell>
          <cell r="AC62" t="str">
            <v> </v>
          </cell>
          <cell r="AD62">
            <v>0.05250154775027383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</v>
          </cell>
          <cell r="N63">
            <v>29.31816004343155</v>
          </cell>
          <cell r="AA63">
            <v>0</v>
          </cell>
          <cell r="AB63">
            <v>0.027243341229564462</v>
          </cell>
          <cell r="AC63" t="str">
            <v> </v>
          </cell>
          <cell r="AD63">
            <v>0.027243341229564462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>n.a. </v>
          </cell>
        </row>
        <row r="64">
          <cell r="L64">
            <v>680.5776482760314</v>
          </cell>
          <cell r="M64">
            <v>0</v>
          </cell>
          <cell r="N64">
            <v>680.5776482760314</v>
          </cell>
          <cell r="Q64">
            <v>43.78400537592791</v>
          </cell>
          <cell r="R64">
            <v>60.681650563607135</v>
          </cell>
          <cell r="S64">
            <v>27.525569753600006</v>
          </cell>
          <cell r="T64">
            <v>78.1377817977572</v>
          </cell>
          <cell r="U64">
            <v>41.33886541177777</v>
          </cell>
          <cell r="V64">
            <v>81.45583750223123</v>
          </cell>
          <cell r="W64">
            <v>55.29113170466667</v>
          </cell>
          <cell r="X64">
            <v>91.96107493933332</v>
          </cell>
          <cell r="Y64">
            <v>17.176346539</v>
          </cell>
          <cell r="Z64">
            <v>63.65785082556653</v>
          </cell>
          <cell r="AA64">
            <v>649.205553338051</v>
          </cell>
          <cell r="AB64">
            <v>0.6324138035174005</v>
          </cell>
          <cell r="AC64" t="str">
            <v> </v>
          </cell>
          <cell r="AD64">
            <v>0.6324138035174005</v>
          </cell>
          <cell r="AE64">
            <v>33.70190944467871</v>
          </cell>
          <cell r="AF64">
            <v>55.19614196753386</v>
          </cell>
          <cell r="AG64">
            <v>70.08372721919969</v>
          </cell>
          <cell r="AH64">
            <v>73.91212014671423</v>
          </cell>
          <cell r="AI64">
            <v>46.63543752771871</v>
          </cell>
          <cell r="AJ64">
            <v>74.9191532948835</v>
          </cell>
          <cell r="AK64">
            <v>33.70190944467871</v>
          </cell>
          <cell r="AL64">
            <v>99.7436825252333</v>
          </cell>
          <cell r="AM64">
            <v>103.82367229341455</v>
          </cell>
          <cell r="AN64">
            <v>64.67368224761307</v>
          </cell>
          <cell r="AO64">
            <v>30.74550911891695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</v>
          </cell>
          <cell r="AU64">
            <v>3.218628502873699</v>
          </cell>
          <cell r="AV64">
            <v>7.636955967099055</v>
          </cell>
          <cell r="AW64">
            <v>-18.287845023002063</v>
          </cell>
          <cell r="AX64">
            <v>-48.53254058874788</v>
          </cell>
          <cell r="AY64">
            <v>88.19543892458334</v>
          </cell>
          <cell r="AZ64">
            <v>131.97944430051126</v>
          </cell>
          <cell r="BA64">
            <v>192.6610948641184</v>
          </cell>
          <cell r="BB64">
            <v>220.1866646177184</v>
          </cell>
          <cell r="BC64">
            <v>298.3244464154756</v>
          </cell>
          <cell r="BD64">
            <v>339.6633118272534</v>
          </cell>
          <cell r="BE64">
            <v>421.1191493294846</v>
          </cell>
          <cell r="BF64">
            <v>476.4102810341513</v>
          </cell>
          <cell r="BG64">
            <v>568.3713559734846</v>
          </cell>
          <cell r="BH64">
            <v>88.89805141221257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</v>
          </cell>
          <cell r="BP64">
            <v>656.3914361116683</v>
          </cell>
          <cell r="BQ64">
            <v>-0.7026124876292243</v>
          </cell>
          <cell r="BR64">
            <v>-27.002334330900993</v>
          </cell>
          <cell r="BS64">
            <v>-40.23280391400806</v>
          </cell>
          <cell r="BT64">
            <v>-59.34267168812676</v>
          </cell>
          <cell r="BU64">
            <v>-56.124043185253015</v>
          </cell>
          <cell r="BV64">
            <v>-48.48708721815399</v>
          </cell>
          <cell r="BW64">
            <v>-66.77493224115602</v>
          </cell>
          <cell r="BX64">
            <v>-115.30747282990393</v>
          </cell>
          <cell r="BY64">
            <v>-88.02008013818374</v>
          </cell>
          <cell r="BZ64">
            <v>28.481604939999997</v>
          </cell>
          <cell r="CA64">
            <v>33.02188026</v>
          </cell>
          <cell r="CB64">
            <v>32.124372</v>
          </cell>
          <cell r="CC64">
            <v>131.97944430051126</v>
          </cell>
          <cell r="CD64">
            <v>93.6278572</v>
          </cell>
          <cell r="CE64">
            <v>38.35158710051127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737.0776482760314</v>
          </cell>
          <cell r="N65">
            <v>737.0776482760314</v>
          </cell>
          <cell r="O65">
            <v>30.094171046333337</v>
          </cell>
          <cell r="P65">
            <v>58.101267878250006</v>
          </cell>
          <cell r="Q65">
            <v>43.78400537592791</v>
          </cell>
          <cell r="R65">
            <v>60.681650563607135</v>
          </cell>
          <cell r="S65">
            <v>27.525569753600006</v>
          </cell>
          <cell r="T65">
            <v>78.1377817977572</v>
          </cell>
          <cell r="U65">
            <v>41.33886541177777</v>
          </cell>
          <cell r="V65">
            <v>81.45583750223123</v>
          </cell>
          <cell r="W65">
            <v>55.29113170466667</v>
          </cell>
          <cell r="X65">
            <v>91.96107493933332</v>
          </cell>
          <cell r="Y65">
            <v>17.176346539</v>
          </cell>
          <cell r="Z65">
            <v>63.65785082556653</v>
          </cell>
          <cell r="AA65">
            <v>649.205553338051</v>
          </cell>
          <cell r="AB65">
            <v>0.6849153512676744</v>
          </cell>
          <cell r="AC65" t="str">
            <v> </v>
          </cell>
          <cell r="AD65">
            <v>0.6849153512676744</v>
          </cell>
          <cell r="AE65">
            <v>33.70190944467871</v>
          </cell>
          <cell r="AF65">
            <v>55.19614196753386</v>
          </cell>
          <cell r="AG65">
            <v>70.08372721919969</v>
          </cell>
          <cell r="AH65">
            <v>73.91212014671423</v>
          </cell>
          <cell r="AI65">
            <v>46.63543752771871</v>
          </cell>
          <cell r="AJ65">
            <v>74.9191532948835</v>
          </cell>
          <cell r="AK65">
            <v>33.70190944467871</v>
          </cell>
          <cell r="AL65">
            <v>99.7436825252333</v>
          </cell>
          <cell r="AM65">
            <v>103.82367229341455</v>
          </cell>
          <cell r="AN65">
            <v>64.67368224761307</v>
          </cell>
          <cell r="AO65">
            <v>30.74550911891695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</v>
          </cell>
          <cell r="AU65">
            <v>3.218628502873699</v>
          </cell>
          <cell r="AV65">
            <v>7.636955967099055</v>
          </cell>
          <cell r="AW65">
            <v>-18.287845023002063</v>
          </cell>
          <cell r="AX65">
            <v>-48.53254058874788</v>
          </cell>
          <cell r="AY65">
            <v>88.19543892458334</v>
          </cell>
          <cell r="AZ65">
            <v>131.97944430051126</v>
          </cell>
          <cell r="BA65">
            <v>192.6610948641184</v>
          </cell>
          <cell r="BB65">
            <v>220.1866646177184</v>
          </cell>
          <cell r="BC65">
            <v>298.3244464154756</v>
          </cell>
          <cell r="BD65">
            <v>339.6633118272534</v>
          </cell>
          <cell r="BE65">
            <v>421.1191493294846</v>
          </cell>
          <cell r="BF65">
            <v>476.4102810341513</v>
          </cell>
          <cell r="BG65">
            <v>568.3713559734846</v>
          </cell>
          <cell r="BH65">
            <v>88.89805141221257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</v>
          </cell>
          <cell r="BP65">
            <v>656.3914361116683</v>
          </cell>
          <cell r="BQ65">
            <v>-0.7026124876292243</v>
          </cell>
          <cell r="BR65">
            <v>-27.002334330900993</v>
          </cell>
          <cell r="BS65">
            <v>-40.23280391400806</v>
          </cell>
          <cell r="BT65">
            <v>-59.34267168812676</v>
          </cell>
          <cell r="BU65">
            <v>-56.124043185253015</v>
          </cell>
          <cell r="BV65">
            <v>-48.48708721815399</v>
          </cell>
          <cell r="BW65">
            <v>-66.77493224115602</v>
          </cell>
          <cell r="BX65">
            <v>-115.30747282990393</v>
          </cell>
          <cell r="BY65">
            <v>-88.02008013818374</v>
          </cell>
          <cell r="BZ65">
            <v>28.86350494</v>
          </cell>
          <cell r="CA65">
            <v>43.43188026</v>
          </cell>
          <cell r="CB65">
            <v>32.124372</v>
          </cell>
          <cell r="CC65">
            <v>131.97944430051126</v>
          </cell>
          <cell r="CD65">
            <v>104.41975719999999</v>
          </cell>
          <cell r="CE65">
            <v>27.55968710051127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-0.05250154775027383</v>
          </cell>
          <cell r="AC66" t="str">
            <v> </v>
          </cell>
          <cell r="AD66">
            <v>-0.05250154775027383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-1942.580886469883</v>
          </cell>
          <cell r="Q69">
            <v>-445.3950212733175</v>
          </cell>
          <cell r="R69">
            <v>-197.47139198043283</v>
          </cell>
          <cell r="S69">
            <v>-279.3085994031969</v>
          </cell>
          <cell r="T69">
            <v>216.32875682968938</v>
          </cell>
          <cell r="U69">
            <v>-98.80835601179297</v>
          </cell>
          <cell r="V69">
            <v>357.72888966002097</v>
          </cell>
          <cell r="W69">
            <v>-484.2830752222253</v>
          </cell>
          <cell r="X69">
            <v>232.22477878003292</v>
          </cell>
          <cell r="Y69">
            <v>-234.4744034714695</v>
          </cell>
          <cell r="Z69">
            <v>67.15630943943484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</v>
          </cell>
          <cell r="AG69">
            <v>-666.0248448769883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99.85993607035016</v>
          </cell>
          <cell r="AM69">
            <v>-575.2116320722048</v>
          </cell>
          <cell r="AN69">
            <v>229.4028358170806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</v>
          </cell>
          <cell r="AT69">
            <v>70.12518457828833</v>
          </cell>
          <cell r="AU69">
            <v>77.20923757049695</v>
          </cell>
          <cell r="AV69">
            <v>48.6556402903384</v>
          </cell>
          <cell r="AW69">
            <v>257.8689535896708</v>
          </cell>
          <cell r="AX69">
            <v>90.92855684997949</v>
          </cell>
          <cell r="AY69">
            <v>-148.20612437927457</v>
          </cell>
          <cell r="AZ69">
            <v>-601.5667335099615</v>
          </cell>
          <cell r="BA69">
            <v>-802.5627176417847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</v>
          </cell>
          <cell r="BF69">
            <v>-1113.4426234460498</v>
          </cell>
          <cell r="BG69">
            <v>-881.2178446660146</v>
          </cell>
          <cell r="BH69">
            <v>6.125600061532168</v>
          </cell>
          <cell r="BI69">
            <v>-601.900375706623</v>
          </cell>
          <cell r="BJ69">
            <v>-741.4099894588016</v>
          </cell>
          <cell r="BK69">
            <v>-1090.843773440287</v>
          </cell>
          <cell r="BL69">
            <v>-951.7242541810947</v>
          </cell>
          <cell r="BM69">
            <v>-1099.1882504832265</v>
          </cell>
          <cell r="BN69">
            <v>-999.3283144128766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</v>
          </cell>
          <cell r="BS69">
            <v>-61.15272818298274</v>
          </cell>
          <cell r="BT69">
            <v>5.429556116145314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</v>
          </cell>
          <cell r="BY69">
            <v>463.9192660019862</v>
          </cell>
          <cell r="BZ69">
            <v>-223.73991493999995</v>
          </cell>
          <cell r="CA69">
            <v>204.57784495400028</v>
          </cell>
          <cell r="CB69">
            <v>-284.7097705</v>
          </cell>
          <cell r="CC69">
            <v>-601.5667335099615</v>
          </cell>
          <cell r="CD69">
            <v>-303.87184048600056</v>
          </cell>
          <cell r="CE69">
            <v>-297.69489302396096</v>
          </cell>
          <cell r="CF69">
            <v>97.96725242715468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265.8076393693191</v>
          </cell>
          <cell r="S71">
            <v>241.58523357122994</v>
          </cell>
          <cell r="T71">
            <v>258.1406997680011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294.6713715375758</v>
          </cell>
          <cell r="Y71">
            <v>292.822962268</v>
          </cell>
          <cell r="Z71">
            <v>671.7991642669685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</v>
          </cell>
          <cell r="AE71">
            <v>233.55099404603934</v>
          </cell>
          <cell r="AF71">
            <v>376.67698818875624</v>
          </cell>
          <cell r="AG71">
            <v>566.8326353650276</v>
          </cell>
          <cell r="AH71">
            <v>243.7704349705066</v>
          </cell>
          <cell r="AI71">
            <v>212.5075514024339</v>
          </cell>
          <cell r="AJ71">
            <v>245.0989964845433</v>
          </cell>
          <cell r="AK71">
            <v>225.8296682490447</v>
          </cell>
          <cell r="AL71">
            <v>120.99124882127424</v>
          </cell>
          <cell r="AM71">
            <v>148.2169987449566</v>
          </cell>
          <cell r="AN71">
            <v>318.2105823875407</v>
          </cell>
          <cell r="AO71">
            <v>140.61762979284902</v>
          </cell>
          <cell r="AP71">
            <v>-82.34561049937267</v>
          </cell>
          <cell r="AQ71">
            <v>-82.26305078065622</v>
          </cell>
          <cell r="AR71">
            <v>-162.05399005540642</v>
          </cell>
          <cell r="AS71">
            <v>22.037204398812463</v>
          </cell>
          <cell r="AT71">
            <v>29.07768216879603</v>
          </cell>
          <cell r="AU71">
            <v>13.04170328345782</v>
          </cell>
          <cell r="AV71">
            <v>20.431870919508555</v>
          </cell>
          <cell r="AW71">
            <v>133.8287474823758</v>
          </cell>
          <cell r="AX71">
            <v>69.21401904191006</v>
          </cell>
          <cell r="AY71">
            <v>445.6193209547667</v>
          </cell>
          <cell r="AZ71">
            <v>850.3979662643878</v>
          </cell>
          <cell r="BA71">
            <v>1116.205605633707</v>
          </cell>
          <cell r="BB71">
            <v>1357.790839204937</v>
          </cell>
          <cell r="BC71">
            <v>1615.931538972938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</v>
          </cell>
          <cell r="BH71">
            <v>610.2279822347955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2104.267268706351</v>
          </cell>
          <cell r="BN71">
            <v>2225.258517527626</v>
          </cell>
          <cell r="BO71">
            <v>2373.4755162725824</v>
          </cell>
          <cell r="BP71">
            <v>2691.686098660123</v>
          </cell>
          <cell r="BQ71">
            <v>-164.60866128002888</v>
          </cell>
          <cell r="BR71">
            <v>-326.6626513354353</v>
          </cell>
          <cell r="BS71">
            <v>-304.6254469366229</v>
          </cell>
          <cell r="BT71">
            <v>-275.5477647678267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-62.57063489054008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</v>
          </cell>
          <cell r="S72">
            <v>263.49508699623</v>
          </cell>
          <cell r="T72">
            <v>288.22889391689</v>
          </cell>
          <cell r="U72">
            <v>292.79478604021995</v>
          </cell>
          <cell r="V72">
            <v>298.83532918865</v>
          </cell>
          <cell r="W72">
            <v>278.4794187402</v>
          </cell>
          <cell r="X72">
            <v>354.0361</v>
          </cell>
          <cell r="Y72">
            <v>335.36387422</v>
          </cell>
          <cell r="Z72">
            <v>709.1386627275242</v>
          </cell>
          <cell r="AA72">
            <v>4071.781733362234</v>
          </cell>
          <cell r="AB72">
            <v>3.266055327689858</v>
          </cell>
          <cell r="AC72" t="str">
            <v> </v>
          </cell>
          <cell r="AD72">
            <v>3.266055327689858</v>
          </cell>
          <cell r="AE72">
            <v>231.0275881636864</v>
          </cell>
          <cell r="AF72">
            <v>368.1</v>
          </cell>
          <cell r="AG72">
            <v>592.7903071809126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247.6786621789955</v>
          </cell>
          <cell r="AP72">
            <v>-56.5686202636864</v>
          </cell>
          <cell r="AQ72">
            <v>-23.83886469440006</v>
          </cell>
          <cell r="AR72">
            <v>-146.71551947240255</v>
          </cell>
          <cell r="AS72">
            <v>33.61527526558393</v>
          </cell>
          <cell r="AT72">
            <v>42.96235536638366</v>
          </cell>
          <cell r="AU72">
            <v>0.1958075686283678</v>
          </cell>
          <cell r="AV72">
            <v>20.917297403005648</v>
          </cell>
          <cell r="AW72">
            <v>71.86981334322684</v>
          </cell>
          <cell r="AX72">
            <v>43.61875531912921</v>
          </cell>
          <cell r="AY72">
            <v>518.7201032056</v>
          </cell>
          <cell r="AZ72">
            <v>964.79489091411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2394.76367767451</v>
          </cell>
          <cell r="BF72">
            <v>2673.2430964147097</v>
          </cell>
          <cell r="BG72">
            <v>3027.2791964147095</v>
          </cell>
          <cell r="BH72">
            <v>599.1275881636864</v>
          </cell>
          <cell r="BI72">
            <v>1191.917895344599</v>
          </cell>
          <cell r="BJ72">
            <v>1444.917310697425</v>
          </cell>
          <cell r="BK72">
            <v>1665.4500423272711</v>
          </cell>
          <cell r="BL72">
            <v>1953.4831286755327</v>
          </cell>
          <cell r="BM72">
            <v>2225.360617312747</v>
          </cell>
          <cell r="BN72">
            <v>2452.32613315817</v>
          </cell>
          <cell r="BO72">
            <v>2687.1867965792408</v>
          </cell>
          <cell r="BP72">
            <v>3057.086561170144</v>
          </cell>
          <cell r="BQ72">
            <v>-80.40748495808634</v>
          </cell>
          <cell r="BR72">
            <v>-227.1230044304889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134.789</v>
          </cell>
          <cell r="CA72">
            <v>242.170663</v>
          </cell>
          <cell r="CB72">
            <v>403.3899</v>
          </cell>
          <cell r="CC72">
            <v>964.79489091411</v>
          </cell>
          <cell r="CD72">
            <v>780.349563</v>
          </cell>
          <cell r="CE72">
            <v>184.44532791411007</v>
          </cell>
          <cell r="CF72">
            <v>23.63624414743346</v>
          </cell>
        </row>
        <row r="73">
          <cell r="E73" t="str">
            <v>Más:</v>
          </cell>
          <cell r="N73">
            <v>0</v>
          </cell>
          <cell r="O73">
            <v>0.06590800873403256</v>
          </cell>
          <cell r="P73">
            <v>0.07259536980634376</v>
          </cell>
          <cell r="Q73">
            <v>0.02324987539434778</v>
          </cell>
          <cell r="R73">
            <v>0.0459777508388997</v>
          </cell>
          <cell r="S73">
            <v>0.23697525922649668</v>
          </cell>
          <cell r="T73">
            <v>0.011475324538318397</v>
          </cell>
          <cell r="U73">
            <v>0.1174833628324291</v>
          </cell>
          <cell r="V73">
            <v>0.20668019247664488</v>
          </cell>
          <cell r="W73">
            <v>0.06058141552262711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> </v>
          </cell>
          <cell r="AC73" t="str">
            <v> </v>
          </cell>
          <cell r="AD73" t="str">
            <v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145.2</v>
          </cell>
          <cell r="N74">
            <v>145.2</v>
          </cell>
          <cell r="O74">
            <v>2.592307853333334</v>
          </cell>
          <cell r="P74">
            <v>2.855336565</v>
          </cell>
          <cell r="Q74">
            <v>0.9144690566666669</v>
          </cell>
          <cell r="R74">
            <v>1.8084066999999997</v>
          </cell>
          <cell r="S74">
            <v>9.320761427000003</v>
          </cell>
          <cell r="T74">
            <v>0.45134991166666677</v>
          </cell>
          <cell r="U74">
            <v>4.620880678333331</v>
          </cell>
          <cell r="V74">
            <v>8.129189401666666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</v>
          </cell>
          <cell r="AB74" t="str">
            <v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-37.644663435</v>
          </cell>
          <cell r="AR74">
            <v>-11.989530943333333</v>
          </cell>
          <cell r="AS74">
            <v>-11.3915933</v>
          </cell>
          <cell r="AT74">
            <v>-4.879238572999997</v>
          </cell>
          <cell r="AU74">
            <v>-14.748650088333333</v>
          </cell>
          <cell r="AV74">
            <v>-11.579119321666667</v>
          </cell>
          <cell r="AW74">
            <v>-9.070810598333333</v>
          </cell>
          <cell r="AX74">
            <v>-15.817198846666667</v>
          </cell>
          <cell r="AY74">
            <v>5.447644418333335</v>
          </cell>
          <cell r="AZ74">
            <v>6.362113475000001</v>
          </cell>
          <cell r="BA74">
            <v>8.170520175</v>
          </cell>
          <cell r="BB74">
            <v>17.491281602</v>
          </cell>
          <cell r="BC74">
            <v>17.94263151366667</v>
          </cell>
          <cell r="BD74">
            <v>22.563512192</v>
          </cell>
          <cell r="BE74">
            <v>30.69270159366667</v>
          </cell>
          <cell r="BF74">
            <v>33.075502747</v>
          </cell>
          <cell r="BG74">
            <v>39.33221323366667</v>
          </cell>
          <cell r="BH74">
            <v>56.15</v>
          </cell>
          <cell r="BI74">
            <v>69.054</v>
          </cell>
          <cell r="BJ74">
            <v>82.254</v>
          </cell>
          <cell r="BK74">
            <v>96.45400000000001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163.254</v>
          </cell>
          <cell r="BP74">
            <v>182.45399999999998</v>
          </cell>
          <cell r="BQ74">
            <v>-50.702355581666666</v>
          </cell>
          <cell r="BR74">
            <v>-62.691886525</v>
          </cell>
          <cell r="BS74">
            <v>-74.08347982500001</v>
          </cell>
          <cell r="BT74">
            <v>-78.962718398</v>
          </cell>
          <cell r="BU74">
            <v>-93.71136848633334</v>
          </cell>
          <cell r="BV74">
            <v>-105.29048780800001</v>
          </cell>
          <cell r="BW74">
            <v>-114.36129840633333</v>
          </cell>
          <cell r="BX74">
            <v>-130.178497253</v>
          </cell>
          <cell r="BY74">
            <v>-143.12178676633332</v>
          </cell>
          <cell r="BZ74">
            <v>1.294336</v>
          </cell>
          <cell r="CA74">
            <v>7.298834399999999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-5.582371924999997</v>
          </cell>
          <cell r="CF74">
            <v>-46.73597679645536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-29.652178</v>
          </cell>
          <cell r="Q75">
            <v>-10.730986</v>
          </cell>
          <cell r="R75">
            <v>-5.4240189999999995</v>
          </cell>
          <cell r="S75">
            <v>-14.8517029</v>
          </cell>
          <cell r="T75">
            <v>-13.2781456</v>
          </cell>
          <cell r="U75">
            <v>-40.5774</v>
          </cell>
          <cell r="V75">
            <v>-20.845372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</v>
          </cell>
          <cell r="AC75" t="str">
            <v> </v>
          </cell>
          <cell r="AD75">
            <v>-0.321792672317165</v>
          </cell>
          <cell r="AE75">
            <v>0</v>
          </cell>
          <cell r="AF75">
            <v>-1.4073423994790084</v>
          </cell>
          <cell r="AG75">
            <v>-8.488656521767378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</v>
          </cell>
          <cell r="AM75">
            <v>-67.32752114670242</v>
          </cell>
          <cell r="AN75">
            <v>-33.373038673950695</v>
          </cell>
          <cell r="AO75">
            <v>-35.53015062144065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78.93767973003128</v>
          </cell>
          <cell r="AX75">
            <v>35.80752114670243</v>
          </cell>
          <cell r="AY75">
            <v>-40.772351400000005</v>
          </cell>
          <cell r="AZ75">
            <v>-51.5033374</v>
          </cell>
          <cell r="BA75">
            <v>-56.9273564</v>
          </cell>
          <cell r="BB75">
            <v>-71.7790593</v>
          </cell>
          <cell r="BC75">
            <v>-85.0572049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-209.5199769</v>
          </cell>
          <cell r="BH75">
            <v>-1.4073423994790084</v>
          </cell>
          <cell r="BI75">
            <v>-9.895998921246388</v>
          </cell>
          <cell r="BJ75">
            <v>-23.10565577415408</v>
          </cell>
          <cell r="BK75">
            <v>-24.22256070744885</v>
          </cell>
          <cell r="BL75">
            <v>-51.19692821822598</v>
          </cell>
          <cell r="BM75">
            <v>-74.75661448874851</v>
          </cell>
          <cell r="BN75">
            <v>-174.5396662187798</v>
          </cell>
          <cell r="BO75">
            <v>-241.8671873654822</v>
          </cell>
          <cell r="BP75">
            <v>-275.2402260394329</v>
          </cell>
          <cell r="BQ75">
            <v>-39.36500900052099</v>
          </cell>
          <cell r="BR75">
            <v>-41.60733847875361</v>
          </cell>
          <cell r="BS75">
            <v>-33.82170062584592</v>
          </cell>
          <cell r="BT75">
            <v>-47.55649859255115</v>
          </cell>
          <cell r="BU75">
            <v>-33.86027668177402</v>
          </cell>
          <cell r="BV75">
            <v>-50.877990411251474</v>
          </cell>
          <cell r="BW75">
            <v>28.05968931877979</v>
          </cell>
          <cell r="BX75">
            <v>63.86721046548223</v>
          </cell>
          <cell r="BY75">
            <v>65.72024913943292</v>
          </cell>
          <cell r="BZ75">
            <v>-5.098</v>
          </cell>
          <cell r="CA75">
            <v>-1.729</v>
          </cell>
          <cell r="CB75">
            <v>-32.038000000000004</v>
          </cell>
          <cell r="CC75">
            <v>-51.5033374</v>
          </cell>
          <cell r="CD75">
            <v>-38.865</v>
          </cell>
          <cell r="CE75">
            <v>-12.638337399999998</v>
          </cell>
          <cell r="CF75">
            <v>32.51855757107938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</v>
          </cell>
          <cell r="AB76">
            <v>-0.09022832365578033</v>
          </cell>
          <cell r="AC76" t="str">
            <v> </v>
          </cell>
          <cell r="AD76">
            <v>-0.09022832365578033</v>
          </cell>
          <cell r="AE76">
            <v>0</v>
          </cell>
          <cell r="AF76">
            <v>-1.398905882451426</v>
          </cell>
          <cell r="AG76">
            <v>-8.346290296926927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-0.007315603104045807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</v>
          </cell>
          <cell r="BF76">
            <v>-64.054</v>
          </cell>
          <cell r="BG76">
            <v>-91.054</v>
          </cell>
          <cell r="BH76">
            <v>-1.398905882451426</v>
          </cell>
          <cell r="BI76">
            <v>-9.745196179378354</v>
          </cell>
          <cell r="BJ76">
            <v>-10.03538176917217</v>
          </cell>
          <cell r="BK76">
            <v>-10.2158333124053</v>
          </cell>
          <cell r="BL76">
            <v>-36.40244104573193</v>
          </cell>
          <cell r="BM76">
            <v>-36.40975664883598</v>
          </cell>
          <cell r="BN76">
            <v>-62.41997706287618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9.745196179378354</v>
          </cell>
          <cell r="BS76">
            <v>10.03538176917217</v>
          </cell>
          <cell r="BT76">
            <v>10.2158333124053</v>
          </cell>
          <cell r="BU76">
            <v>36.40244104573193</v>
          </cell>
          <cell r="BV76">
            <v>9.40975664883598</v>
          </cell>
          <cell r="BW76">
            <v>25.365977062876176</v>
          </cell>
          <cell r="BX76">
            <v>33.04599999999999</v>
          </cell>
          <cell r="BY76">
            <v>6.045999999999992</v>
          </cell>
          <cell r="BZ76">
            <v>0</v>
          </cell>
          <cell r="CA76">
            <v>-1.721</v>
          </cell>
          <cell r="CB76">
            <v>-10.268</v>
          </cell>
          <cell r="CC76">
            <v>0</v>
          </cell>
          <cell r="CD76">
            <v>-11.989</v>
          </cell>
          <cell r="CE76">
            <v>11.989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</v>
          </cell>
          <cell r="U77">
            <v>-4.52</v>
          </cell>
          <cell r="V77">
            <v>-3</v>
          </cell>
          <cell r="W77">
            <v>-4.52</v>
          </cell>
          <cell r="X77">
            <v>-4.52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> </v>
          </cell>
          <cell r="AC77" t="str">
            <v> </v>
          </cell>
          <cell r="AD77" t="str">
            <v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</v>
          </cell>
          <cell r="AV77">
            <v>-4.52</v>
          </cell>
          <cell r="AW77">
            <v>-3</v>
          </cell>
          <cell r="AX77">
            <v>-4.52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-34.086</v>
          </cell>
          <cell r="BD77">
            <v>-38.605999999999995</v>
          </cell>
          <cell r="BE77">
            <v>-41.605999999999995</v>
          </cell>
          <cell r="BF77">
            <v>-46.12599999999999</v>
          </cell>
          <cell r="BG77">
            <v>-50.64599999999999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-34.086</v>
          </cell>
          <cell r="BV77">
            <v>-38.605999999999995</v>
          </cell>
          <cell r="BW77">
            <v>-41.605999999999995</v>
          </cell>
          <cell r="BX77">
            <v>-46.12599999999999</v>
          </cell>
          <cell r="BY77">
            <v>-50.64599999999999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</v>
          </cell>
          <cell r="Q78">
            <v>-2.837776</v>
          </cell>
          <cell r="R78">
            <v>-0.374019</v>
          </cell>
          <cell r="S78">
            <v>-4.415202900000001</v>
          </cell>
          <cell r="T78">
            <v>-1.4326456</v>
          </cell>
          <cell r="U78">
            <v>-0.22790000000000002</v>
          </cell>
          <cell r="V78">
            <v>-0.07656199999999999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-0.02694769707536179</v>
          </cell>
          <cell r="AC78" t="str">
            <v> </v>
          </cell>
          <cell r="AD78">
            <v>-0.02694769707536179</v>
          </cell>
          <cell r="AE78">
            <v>0</v>
          </cell>
          <cell r="AF78">
            <v>-0.00843651702758232</v>
          </cell>
          <cell r="AG78">
            <v>-0.14236622484045164</v>
          </cell>
          <cell r="AH78">
            <v>-12.919471263113875</v>
          </cell>
          <cell r="AI78">
            <v>-0.9364533900616375</v>
          </cell>
          <cell r="AJ78">
            <v>-0.7877597774504991</v>
          </cell>
          <cell r="AK78">
            <v>-0.3385152457317406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</v>
          </cell>
          <cell r="AP78">
            <v>-1.8348734</v>
          </cell>
          <cell r="AQ78">
            <v>-5.918541482972418</v>
          </cell>
          <cell r="AR78">
            <v>-2.6954097751595483</v>
          </cell>
          <cell r="AS78">
            <v>12.545452263113875</v>
          </cell>
          <cell r="AT78">
            <v>-3.478749509938363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</v>
          </cell>
          <cell r="AZ78">
            <v>-10.5996274</v>
          </cell>
          <cell r="BA78">
            <v>-10.9736464</v>
          </cell>
          <cell r="BB78">
            <v>-15.3888493</v>
          </cell>
          <cell r="BC78">
            <v>-16.8214949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-0.00843651702758232</v>
          </cell>
          <cell r="BI78">
            <v>-0.15080274186803397</v>
          </cell>
          <cell r="BJ78">
            <v>-13.07027400498191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-18.21022200403644</v>
          </cell>
          <cell r="BP78">
            <v>-20.368915798469065</v>
          </cell>
          <cell r="BQ78">
            <v>-7.753414882972418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-0.008</v>
          </cell>
          <cell r="CB78">
            <v>-0.135</v>
          </cell>
          <cell r="CC78">
            <v>-10.5996274</v>
          </cell>
          <cell r="CD78">
            <v>-0.14300000000000002</v>
          </cell>
          <cell r="CE78">
            <v>-10.456627399999999</v>
          </cell>
          <cell r="CF78">
            <v>40.0635660764614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 </v>
          </cell>
          <cell r="AC79" t="str">
            <v> </v>
          </cell>
          <cell r="AD79" t="str">
            <v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-5.098</v>
          </cell>
          <cell r="CA79">
            <v>0</v>
          </cell>
          <cell r="CB79">
            <v>-0.835</v>
          </cell>
          <cell r="CC79">
            <v>0</v>
          </cell>
          <cell r="CD79">
            <v>-5.933</v>
          </cell>
          <cell r="CE79">
            <v>5.933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-9.2853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</v>
          </cell>
          <cell r="T80">
            <v>-4.6295</v>
          </cell>
          <cell r="U80">
            <v>-8.8295</v>
          </cell>
          <cell r="V80">
            <v>-7.714810000000001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-0.204616651586023</v>
          </cell>
          <cell r="AC80" t="str">
            <v> </v>
          </cell>
          <cell r="AD80">
            <v>-0.204616651586023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-23.21385542168675</v>
          </cell>
          <cell r="AL80">
            <v>-72.12876506024097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-9.2853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</v>
          </cell>
          <cell r="AU80">
            <v>-4.6295</v>
          </cell>
          <cell r="AV80">
            <v>14.384355421686749</v>
          </cell>
          <cell r="AW80">
            <v>64.41395506024097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-24.78371</v>
          </cell>
          <cell r="BB80">
            <v>-29.52021</v>
          </cell>
          <cell r="BC80">
            <v>-34.14971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-23.21385542168675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-24.78371</v>
          </cell>
          <cell r="BT80">
            <v>-29.52021</v>
          </cell>
          <cell r="BU80">
            <v>-34.14971</v>
          </cell>
          <cell r="BV80">
            <v>-19.765354578313246</v>
          </cell>
          <cell r="BW80">
            <v>44.648600481927716</v>
          </cell>
          <cell r="BX80">
            <v>75.86294536144578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</v>
          </cell>
          <cell r="Q81">
            <v>-5.583600000000001</v>
          </cell>
          <cell r="R81">
            <v>-9.105</v>
          </cell>
          <cell r="S81">
            <v>-9.4905</v>
          </cell>
          <cell r="T81">
            <v>-10.8744</v>
          </cell>
          <cell r="U81">
            <v>-5.8631</v>
          </cell>
          <cell r="V81">
            <v>-28.825</v>
          </cell>
          <cell r="W81">
            <v>-28.825</v>
          </cell>
          <cell r="X81">
            <v>-28.825</v>
          </cell>
          <cell r="Y81">
            <v>-28.825</v>
          </cell>
          <cell r="Z81">
            <v>-28.825</v>
          </cell>
          <cell r="AA81">
            <v>-193.7248</v>
          </cell>
          <cell r="AB81">
            <v>-0.3214209799437118</v>
          </cell>
          <cell r="AC81" t="str">
            <v> </v>
          </cell>
          <cell r="AD81">
            <v>-0.3214209799437118</v>
          </cell>
          <cell r="AE81">
            <v>-0.3865941176470588</v>
          </cell>
          <cell r="AF81">
            <v>-29.059669411764705</v>
          </cell>
          <cell r="AG81">
            <v>-6.743015294117647</v>
          </cell>
          <cell r="AH81">
            <v>-6.409323529411764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-0.0013564705882345152</v>
          </cell>
          <cell r="AY81">
            <v>-8.683200000000001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-49.59980000000001</v>
          </cell>
          <cell r="BE81">
            <v>-78.4248</v>
          </cell>
          <cell r="BF81">
            <v>-107.24980000000001</v>
          </cell>
          <cell r="BG81">
            <v>-136.0748</v>
          </cell>
          <cell r="BH81">
            <v>-29.446263529411763</v>
          </cell>
          <cell r="BI81">
            <v>-36.189278823529406</v>
          </cell>
          <cell r="BJ81">
            <v>-42.59860235294117</v>
          </cell>
          <cell r="BK81">
            <v>-55.01437764705882</v>
          </cell>
          <cell r="BL81">
            <v>-77.4816</v>
          </cell>
          <cell r="BM81">
            <v>-107.47723411764706</v>
          </cell>
          <cell r="BN81">
            <v>-122.1759494117647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</v>
          </cell>
          <cell r="BT81">
            <v>22.152077647058817</v>
          </cell>
          <cell r="BU81">
            <v>33.744899999999994</v>
          </cell>
          <cell r="BV81">
            <v>57.87743411764705</v>
          </cell>
          <cell r="BW81">
            <v>43.7511494117647</v>
          </cell>
          <cell r="BX81">
            <v>43.749792941176466</v>
          </cell>
          <cell r="BY81">
            <v>43.74843647058822</v>
          </cell>
          <cell r="BZ81">
            <v>-0.095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</v>
          </cell>
          <cell r="CE81">
            <v>-5.373800000000001</v>
          </cell>
          <cell r="CF81">
            <v>60.42730237265266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</v>
          </cell>
          <cell r="S82">
            <v>-6.888411952000001</v>
          </cell>
          <cell r="T82">
            <v>-6.386998460555555</v>
          </cell>
          <cell r="U82">
            <v>-4.713627549999999</v>
          </cell>
          <cell r="V82">
            <v>-2.474150286666667</v>
          </cell>
          <cell r="W82">
            <v>-3.0862021066666667</v>
          </cell>
          <cell r="X82">
            <v>-5.27643894909091</v>
          </cell>
          <cell r="Y82">
            <v>1.804088047999998</v>
          </cell>
          <cell r="Z82">
            <v>2.3055015394444442</v>
          </cell>
          <cell r="AA82">
            <v>-87.7915793913485</v>
          </cell>
          <cell r="AB82">
            <v>-0.08623263064115773</v>
          </cell>
          <cell r="AC82" t="str">
            <v> </v>
          </cell>
          <cell r="AD82">
            <v>-0.08623263064115773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</v>
          </cell>
          <cell r="AQ82">
            <v>-14.405856462500001</v>
          </cell>
          <cell r="AR82">
            <v>-2.266025455555557</v>
          </cell>
          <cell r="AS82">
            <v>-5.27643894909091</v>
          </cell>
          <cell r="AT82">
            <v>1.804088047999998</v>
          </cell>
          <cell r="AU82">
            <v>2.3055015394444442</v>
          </cell>
          <cell r="AV82">
            <v>3.97887245</v>
          </cell>
          <cell r="AW82">
            <v>6.218349713333332</v>
          </cell>
          <cell r="AX82">
            <v>5.606297893333332</v>
          </cell>
          <cell r="AY82">
            <v>-29.09287526916667</v>
          </cell>
          <cell r="AZ82">
            <v>-54.98890072472223</v>
          </cell>
          <cell r="BA82">
            <v>-63.07533967381314</v>
          </cell>
          <cell r="BB82">
            <v>-69.96375162581315</v>
          </cell>
          <cell r="BC82">
            <v>-76.3507500863687</v>
          </cell>
          <cell r="BD82">
            <v>-81.0643776363687</v>
          </cell>
          <cell r="BE82">
            <v>-83.53852792303537</v>
          </cell>
          <cell r="BF82">
            <v>-86.62473002970204</v>
          </cell>
          <cell r="BG82">
            <v>-91.90116897879295</v>
          </cell>
          <cell r="BH82">
            <v>-14.196</v>
          </cell>
          <cell r="BI82">
            <v>-37.826</v>
          </cell>
          <cell r="BJ82">
            <v>-40.636</v>
          </cell>
          <cell r="BK82">
            <v>-49.328500000000005</v>
          </cell>
          <cell r="BL82">
            <v>-58.021</v>
          </cell>
          <cell r="BM82">
            <v>-66.7135</v>
          </cell>
          <cell r="BN82">
            <v>-75.40599999999999</v>
          </cell>
          <cell r="BO82">
            <v>-84.09849999999999</v>
          </cell>
          <cell r="BP82">
            <v>-92.79099999999998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-8.132527923035383</v>
          </cell>
          <cell r="BX82">
            <v>-2.526230029702049</v>
          </cell>
          <cell r="BY82">
            <v>0.88983102120703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-54.98890072472223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1586.999325924644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1450.600027814144</v>
          </cell>
          <cell r="AO84">
            <v>1521.9814850443481</v>
          </cell>
          <cell r="AP84">
            <v>-10.981333217537895</v>
          </cell>
          <cell r="AQ84">
            <v>-48.56192419634385</v>
          </cell>
          <cell r="AR84">
            <v>-289.905981739367</v>
          </cell>
          <cell r="AS84">
            <v>-1.1909461518853277</v>
          </cell>
          <cell r="AT84">
            <v>113.63339950222803</v>
          </cell>
          <cell r="AU84">
            <v>-7.040504381132905</v>
          </cell>
          <cell r="AV84">
            <v>83.67736524684369</v>
          </cell>
          <cell r="AW84">
            <v>28.026331414432207</v>
          </cell>
          <cell r="AX84">
            <v>122.47662479539781</v>
          </cell>
          <cell r="AY84">
            <v>2651.018807986021</v>
          </cell>
          <cell r="AZ84">
            <v>4618.580606488669</v>
          </cell>
          <cell r="BA84">
            <v>6219.939965109691</v>
          </cell>
          <cell r="BB84">
            <v>7920.572690536563</v>
          </cell>
          <cell r="BC84">
            <v>9338.024183279536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4968.029845641919</v>
          </cell>
          <cell r="BJ84">
            <v>6570.580150414824</v>
          </cell>
          <cell r="BK84">
            <v>8157.579476339468</v>
          </cell>
          <cell r="BL84">
            <v>9582.071473463575</v>
          </cell>
          <cell r="BM84">
            <v>11342.21830162336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</v>
          </cell>
          <cell r="BY84">
            <v>-17.63062040600198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</v>
          </cell>
          <cell r="R86">
            <v>-463.2790313497519</v>
          </cell>
          <cell r="S86">
            <v>-520.8938329744269</v>
          </cell>
          <cell r="T86">
            <v>-41.811942938311745</v>
          </cell>
          <cell r="U86">
            <v>-345.0698951803462</v>
          </cell>
          <cell r="V86">
            <v>102.90889335637092</v>
          </cell>
          <cell r="W86">
            <v>-701.714093009092</v>
          </cell>
          <cell r="X86">
            <v>-62.446592757542874</v>
          </cell>
          <cell r="Y86">
            <v>-527.2973657394696</v>
          </cell>
          <cell r="Z86">
            <v>-604.6428548275337</v>
          </cell>
          <cell r="AA86">
            <v>-4598.409722764464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</v>
          </cell>
          <cell r="AG86">
            <v>-1232.8574802420158</v>
          </cell>
          <cell r="AH86">
            <v>-383.28004872268616</v>
          </cell>
          <cell r="AI86">
            <v>-561.9413353839192</v>
          </cell>
          <cell r="AJ86">
            <v>-105.97947722535088</v>
          </cell>
          <cell r="AK86">
            <v>-373.29366455117605</v>
          </cell>
          <cell r="AL86">
            <v>-21.13131275092408</v>
          </cell>
          <cell r="AM86">
            <v>-723.4286308171614</v>
          </cell>
          <cell r="AN86">
            <v>-88.8077465704601</v>
          </cell>
          <cell r="AO86">
            <v>-549.8002115834138</v>
          </cell>
          <cell r="AP86">
            <v>27.439233281733436</v>
          </cell>
          <cell r="AQ86">
            <v>-65.32506097872414</v>
          </cell>
          <cell r="AR86">
            <v>382.68381365907703</v>
          </cell>
          <cell r="AS86">
            <v>-79.99898262706574</v>
          </cell>
          <cell r="AT86">
            <v>41.04750240949227</v>
          </cell>
          <cell r="AU86">
            <v>64.16753428703913</v>
          </cell>
          <cell r="AV86">
            <v>28.22376937082987</v>
          </cell>
          <cell r="AW86">
            <v>124.040206107295</v>
          </cell>
          <cell r="AX86">
            <v>21.714537808069394</v>
          </cell>
          <cell r="AY86">
            <v>-593.8254453340412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</v>
          </cell>
          <cell r="BH86">
            <v>-604.1023821732633</v>
          </cell>
          <cell r="BI86">
            <v>-1778.9609933064462</v>
          </cell>
          <cell r="BJ86">
            <v>-2162.241042029131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</v>
          </cell>
          <cell r="BU86">
            <v>340.4030309963307</v>
          </cell>
          <cell r="BV86">
            <v>365.90490100747</v>
          </cell>
          <cell r="BW86">
            <v>486.832804492125</v>
          </cell>
          <cell r="BX86">
            <v>500.128747079606</v>
          </cell>
          <cell r="BY86">
            <v>526.4899008925258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147.0502197496569</v>
          </cell>
          <cell r="M88">
            <v>49.7</v>
          </cell>
          <cell r="N88">
            <v>196.75021974965688</v>
          </cell>
          <cell r="Q88">
            <v>40.03682193712889</v>
          </cell>
          <cell r="R88">
            <v>25.893005499405454</v>
          </cell>
          <cell r="S88">
            <v>5.526584867780001</v>
          </cell>
          <cell r="T88">
            <v>1.5822323980600004</v>
          </cell>
          <cell r="U88">
            <v>4.335186767629999</v>
          </cell>
          <cell r="V88">
            <v>31.71677181207667</v>
          </cell>
          <cell r="W88">
            <v>30.122478628093333</v>
          </cell>
          <cell r="X88">
            <v>5.27643894909091</v>
          </cell>
          <cell r="Y88">
            <v>-1.804088047999998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0.046182777401568315</v>
          </cell>
          <cell r="AD88">
            <v>0.18282639039050408</v>
          </cell>
          <cell r="AE88">
            <v>14.874</v>
          </cell>
          <cell r="AF88">
            <v>35.71934995698766</v>
          </cell>
          <cell r="AG88">
            <v>45.63376910652509</v>
          </cell>
          <cell r="AH88">
            <v>29.007659191067077</v>
          </cell>
          <cell r="AI88">
            <v>13.8425</v>
          </cell>
          <cell r="AJ88">
            <v>18.993415301163697</v>
          </cell>
          <cell r="AK88">
            <v>10.192499999999999</v>
          </cell>
          <cell r="AL88">
            <v>45.58956084379999</v>
          </cell>
          <cell r="AM88">
            <v>42.2120079331961</v>
          </cell>
          <cell r="AN88">
            <v>32.70025082081817</v>
          </cell>
          <cell r="AO88">
            <v>14.309659701761369</v>
          </cell>
          <cell r="AP88">
            <v>-3.6613825587766673</v>
          </cell>
          <cell r="AQ88">
            <v>8.726423157992343</v>
          </cell>
          <cell r="AR88">
            <v>-5.596947169396195</v>
          </cell>
          <cell r="AS88">
            <v>-3.1146536916616228</v>
          </cell>
          <cell r="AT88">
            <v>-8.315915132219999</v>
          </cell>
          <cell r="AU88">
            <v>-17.411182903103697</v>
          </cell>
          <cell r="AV88">
            <v>-5.85731323237</v>
          </cell>
          <cell r="AW88">
            <v>-13.872789031723318</v>
          </cell>
          <cell r="AX88">
            <v>-12.089529305102765</v>
          </cell>
          <cell r="AY88">
            <v>55.65839055620334</v>
          </cell>
          <cell r="AZ88">
            <v>95.69521249333224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</v>
          </cell>
          <cell r="BI88">
            <v>96.22711906351273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288.7650131535578</v>
          </cell>
          <cell r="BQ88">
            <v>5.0650405992156795</v>
          </cell>
          <cell r="BR88">
            <v>-0.5319065701805084</v>
          </cell>
          <cell r="BS88">
            <v>-3.646560261842133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</v>
          </cell>
          <cell r="BX88">
            <v>-61.19328986636194</v>
          </cell>
          <cell r="BY88">
            <v>-88.61710173808919</v>
          </cell>
          <cell r="BZ88">
            <v>3.357210800000001</v>
          </cell>
          <cell r="CA88">
            <v>28.847685874</v>
          </cell>
          <cell r="CB88">
            <v>25.258643499999998</v>
          </cell>
          <cell r="CC88">
            <v>95.69521249333224</v>
          </cell>
          <cell r="CD88">
            <v>57.463540174</v>
          </cell>
          <cell r="CE88">
            <v>38.23167231933223</v>
          </cell>
          <cell r="CF88">
            <v>66.53205180809685</v>
          </cell>
        </row>
        <row r="89">
          <cell r="E89" t="str">
            <v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</v>
          </cell>
          <cell r="S89">
            <v>6.888411952000001</v>
          </cell>
          <cell r="T89">
            <v>6.386998460555555</v>
          </cell>
          <cell r="U89">
            <v>4.713627549999999</v>
          </cell>
          <cell r="V89">
            <v>2.474150286666667</v>
          </cell>
          <cell r="W89">
            <v>3.0862021066666667</v>
          </cell>
          <cell r="X89">
            <v>5.27643894909091</v>
          </cell>
          <cell r="Y89">
            <v>-1.804088047999998</v>
          </cell>
          <cell r="Z89">
            <v>-2.3055015394444442</v>
          </cell>
          <cell r="AA89">
            <v>87.7915793913485</v>
          </cell>
          <cell r="AB89">
            <v>0.08623263064115773</v>
          </cell>
          <cell r="AC89">
            <v>0.046182777401568315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</v>
          </cell>
          <cell r="AQ89">
            <v>14.405856462500001</v>
          </cell>
          <cell r="AR89">
            <v>2.266025455555557</v>
          </cell>
          <cell r="AS89">
            <v>5.27643894909091</v>
          </cell>
          <cell r="AT89">
            <v>-1.804088047999998</v>
          </cell>
          <cell r="AU89">
            <v>-2.3055015394444442</v>
          </cell>
          <cell r="AV89">
            <v>-3.97887245</v>
          </cell>
          <cell r="AW89">
            <v>-6.218349713333332</v>
          </cell>
          <cell r="AX89">
            <v>-5.606297893333332</v>
          </cell>
          <cell r="AY89">
            <v>29.09287526916667</v>
          </cell>
          <cell r="AZ89">
            <v>54.98890072472223</v>
          </cell>
          <cell r="BA89">
            <v>63.07533967381314</v>
          </cell>
          <cell r="BB89">
            <v>69.96375162581315</v>
          </cell>
          <cell r="BC89">
            <v>76.3507500863687</v>
          </cell>
          <cell r="BD89">
            <v>81.0643776363687</v>
          </cell>
          <cell r="BE89">
            <v>83.53852792303537</v>
          </cell>
          <cell r="BF89">
            <v>86.62473002970204</v>
          </cell>
          <cell r="BG89">
            <v>91.90116897879295</v>
          </cell>
          <cell r="BH89">
            <v>14.196</v>
          </cell>
          <cell r="BI89">
            <v>37.826</v>
          </cell>
          <cell r="BJ89">
            <v>40.636</v>
          </cell>
          <cell r="BK89">
            <v>49.328500000000005</v>
          </cell>
          <cell r="BL89">
            <v>58.021</v>
          </cell>
          <cell r="BM89">
            <v>66.7135</v>
          </cell>
          <cell r="BN89">
            <v>75.40599999999999</v>
          </cell>
          <cell r="BO89">
            <v>84.09849999999999</v>
          </cell>
          <cell r="BP89">
            <v>92.79099999999998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8.132527923035383</v>
          </cell>
          <cell r="BX89">
            <v>2.526230029702049</v>
          </cell>
          <cell r="BY89">
            <v>-0.88983102120703</v>
          </cell>
          <cell r="BZ89">
            <v>6.950988800000001</v>
          </cell>
          <cell r="CA89">
            <v>0.8028928000000001</v>
          </cell>
          <cell r="CB89">
            <v>13.54111</v>
          </cell>
          <cell r="CC89">
            <v>54.98890072472223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> </v>
          </cell>
          <cell r="AC90" t="str">
            <v> </v>
          </cell>
          <cell r="AD90" t="str">
            <v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0.01468700566666667</v>
          </cell>
          <cell r="P91">
            <v>29.1164835685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5.6009153011637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21.63775082081817</v>
          </cell>
          <cell r="AO91">
            <v>3.7271597017613702</v>
          </cell>
          <cell r="AP91">
            <v>0.01468700566666667</v>
          </cell>
          <cell r="AQ91">
            <v>-4.471866388487655</v>
          </cell>
          <cell r="AR91">
            <v>-2.9412974381917465</v>
          </cell>
          <cell r="AS91">
            <v>-0.535938477612536</v>
          </cell>
          <cell r="AT91">
            <v>0</v>
          </cell>
          <cell r="AU91">
            <v>-0.7257950682192549</v>
          </cell>
          <cell r="AV91">
            <v>0</v>
          </cell>
          <cell r="AW91">
            <v>-5.115208152299992</v>
          </cell>
          <cell r="AX91">
            <v>-1.6784874085294348</v>
          </cell>
          <cell r="AY91">
            <v>29.131170574166667</v>
          </cell>
          <cell r="AZ91">
            <v>45.3988422425</v>
          </cell>
          <cell r="BA91">
            <v>63.910562955954546</v>
          </cell>
          <cell r="BB91">
            <v>63.910562955954546</v>
          </cell>
          <cell r="BC91">
            <v>68.78568318889899</v>
          </cell>
          <cell r="BD91">
            <v>68.78568318889899</v>
          </cell>
          <cell r="BE91">
            <v>98.26753588039898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52.79731906351274</v>
          </cell>
          <cell r="BJ91">
            <v>71.84497825457981</v>
          </cell>
          <cell r="BK91">
            <v>71.84497825457981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162.4002131535578</v>
          </cell>
          <cell r="BQ91">
            <v>-4.457179382820989</v>
          </cell>
          <cell r="BR91">
            <v>-7.398476821012736</v>
          </cell>
          <cell r="BS91">
            <v>-7.934415298625268</v>
          </cell>
          <cell r="BT91">
            <v>-7.934415298625268</v>
          </cell>
          <cell r="BU91">
            <v>-8.660210366844524</v>
          </cell>
          <cell r="BV91">
            <v>-8.660210366844524</v>
          </cell>
          <cell r="BW91">
            <v>-13.775418519144523</v>
          </cell>
          <cell r="BX91">
            <v>-15.453905927673958</v>
          </cell>
          <cell r="BY91">
            <v>-37.09165674849214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</v>
          </cell>
          <cell r="CD91">
            <v>47.03851356</v>
          </cell>
          <cell r="CE91">
            <v>-1.639671317499996</v>
          </cell>
          <cell r="CF91">
            <v>-3.485805977709122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-0.5325669160200001</v>
          </cell>
          <cell r="Q92">
            <v>-2.12687518676</v>
          </cell>
          <cell r="R92">
            <v>-0.7051541631400001</v>
          </cell>
          <cell r="S92">
            <v>-1.36182708422</v>
          </cell>
          <cell r="T92">
            <v>-9.67988629544</v>
          </cell>
          <cell r="U92">
            <v>-0.37844078237</v>
          </cell>
          <cell r="V92">
            <v>-0.23923116609000003</v>
          </cell>
          <cell r="W92">
            <v>-0.004744003240000001</v>
          </cell>
          <cell r="X92">
            <v>0</v>
          </cell>
          <cell r="Y92">
            <v>0</v>
          </cell>
          <cell r="Z92">
            <v>0</v>
          </cell>
          <cell r="AA92">
            <v>-17.06181396839</v>
          </cell>
          <cell r="AB92">
            <v>-0.10287813020151532</v>
          </cell>
          <cell r="AC92" t="str">
            <v> </v>
          </cell>
          <cell r="AD92">
            <v>-0.10287813020151532</v>
          </cell>
          <cell r="AE92">
            <v>2.134</v>
          </cell>
          <cell r="AF92">
            <v>0.675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2.3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</v>
          </cell>
          <cell r="AQ92">
            <v>-1.2075669160200002</v>
          </cell>
          <cell r="AR92">
            <v>-4.92167518676</v>
          </cell>
          <cell r="AS92">
            <v>-7.855154163140001</v>
          </cell>
          <cell r="AT92">
            <v>-6.51182708422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-4.80474400324</v>
          </cell>
          <cell r="AY92">
            <v>-2.5656552871300002</v>
          </cell>
          <cell r="AZ92">
            <v>-4.692530473890001</v>
          </cell>
          <cell r="BA92">
            <v>-5.397684637030001</v>
          </cell>
          <cell r="BB92">
            <v>-6.759511721250001</v>
          </cell>
          <cell r="BC92">
            <v>-16.43939801669</v>
          </cell>
          <cell r="BD92">
            <v>-16.81783879906</v>
          </cell>
          <cell r="BE92">
            <v>-17.05706996515</v>
          </cell>
          <cell r="BF92">
            <v>-17.06181396839</v>
          </cell>
          <cell r="BG92">
            <v>-17.06181396839</v>
          </cell>
          <cell r="BH92">
            <v>2.809</v>
          </cell>
          <cell r="BI92">
            <v>5.6038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</v>
          </cell>
          <cell r="BP92">
            <v>33.5738</v>
          </cell>
          <cell r="BQ92">
            <v>-5.37465528713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-39.04319801669</v>
          </cell>
          <cell r="BV92">
            <v>-40.92163879906</v>
          </cell>
          <cell r="BW92">
            <v>-43.460869965149996</v>
          </cell>
          <cell r="BX92">
            <v>-48.26561396839</v>
          </cell>
          <cell r="BY92">
            <v>-50.63561396839</v>
          </cell>
          <cell r="BZ92">
            <v>-3.593778</v>
          </cell>
          <cell r="CA92">
            <v>-1.5256049859999998</v>
          </cell>
          <cell r="CB92">
            <v>-5.7505820000000005</v>
          </cell>
          <cell r="CC92">
            <v>-4.692530473890001</v>
          </cell>
          <cell r="CD92">
            <v>-10.869964986</v>
          </cell>
          <cell r="CE92">
            <v>6.177434512109999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-890.2104885200677</v>
          </cell>
          <cell r="R94">
            <v>-489.17203684915734</v>
          </cell>
          <cell r="S94">
            <v>-526.4204178422069</v>
          </cell>
          <cell r="T94">
            <v>-43.394175336371745</v>
          </cell>
          <cell r="U94">
            <v>-349.40508194797616</v>
          </cell>
          <cell r="V94">
            <v>71.19212154429425</v>
          </cell>
          <cell r="W94">
            <v>-731.8365716371853</v>
          </cell>
          <cell r="X94">
            <v>-67.72303170663378</v>
          </cell>
          <cell r="Y94">
            <v>-525.4932776914695</v>
          </cell>
          <cell r="Z94">
            <v>-602.3373532880893</v>
          </cell>
          <cell r="AA94">
            <v>-4794.448044592488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</v>
          </cell>
          <cell r="AF94">
            <v>-5.851355646038286</v>
          </cell>
          <cell r="AG94">
            <v>-1278.4912493485408</v>
          </cell>
          <cell r="AH94">
            <v>-412.28770791375325</v>
          </cell>
          <cell r="AI94">
            <v>-575.7838353839192</v>
          </cell>
          <cell r="AJ94">
            <v>-124.97289252651457</v>
          </cell>
          <cell r="AK94">
            <v>-383.48616455117605</v>
          </cell>
          <cell r="AL94">
            <v>-66.72087359472407</v>
          </cell>
          <cell r="AM94">
            <v>-765.6406387503575</v>
          </cell>
          <cell r="AN94">
            <v>-121.50799739127827</v>
          </cell>
          <cell r="AO94">
            <v>-564.1098712851751</v>
          </cell>
          <cell r="AP94">
            <v>31.10061584051016</v>
          </cell>
          <cell r="AQ94">
            <v>-74.05148413671648</v>
          </cell>
          <cell r="AR94">
            <v>388.28076082847315</v>
          </cell>
          <cell r="AS94">
            <v>-76.88432893540408</v>
          </cell>
          <cell r="AT94">
            <v>49.36341754171224</v>
          </cell>
          <cell r="AU94">
            <v>81.57871719014283</v>
          </cell>
          <cell r="AV94">
            <v>34.08108260319989</v>
          </cell>
          <cell r="AW94">
            <v>137.91299513901834</v>
          </cell>
          <cell r="AX94">
            <v>33.80406711317221</v>
          </cell>
          <cell r="AY94">
            <v>-649.4838358902446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</v>
          </cell>
          <cell r="BI94">
            <v>-1875.1881123699588</v>
          </cell>
          <cell r="BJ94">
            <v>-2287.475820283711</v>
          </cell>
          <cell r="BK94">
            <v>-2863.25965566763</v>
          </cell>
          <cell r="BL94">
            <v>-2988.2325481941452</v>
          </cell>
          <cell r="BM94">
            <v>-3371.7187127453208</v>
          </cell>
          <cell r="BN94">
            <v>-3438.439586340046</v>
          </cell>
          <cell r="BO94">
            <v>-4204.0802250904035</v>
          </cell>
          <cell r="BP94">
            <v>-4325.588222481681</v>
          </cell>
          <cell r="BQ94">
            <v>5.211896240006636</v>
          </cell>
          <cell r="BR94">
            <v>327.5282001022767</v>
          </cell>
          <cell r="BS94">
            <v>247.11927901548228</v>
          </cell>
          <cell r="BT94">
            <v>292.9397962780342</v>
          </cell>
          <cell r="BU94">
            <v>369.77668929349653</v>
          </cell>
          <cell r="BV94">
            <v>401.1358725370058</v>
          </cell>
          <cell r="BW94">
            <v>535.9365650533837</v>
          </cell>
          <cell r="BX94">
            <v>561.3220369459677</v>
          </cell>
          <cell r="BY94">
            <v>615.1070026306147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890.2104885200677</v>
          </cell>
          <cell r="R96">
            <v>489.17203684915734</v>
          </cell>
          <cell r="S96">
            <v>526.4204178422069</v>
          </cell>
          <cell r="T96">
            <v>43.394175336371745</v>
          </cell>
          <cell r="U96">
            <v>349.40508194797616</v>
          </cell>
          <cell r="V96">
            <v>-71.19212154429425</v>
          </cell>
          <cell r="W96">
            <v>731.8365716371853</v>
          </cell>
          <cell r="X96">
            <v>67.72303170663378</v>
          </cell>
          <cell r="Y96">
            <v>525.4932776914695</v>
          </cell>
          <cell r="Z96">
            <v>602.3373532880893</v>
          </cell>
          <cell r="AA96">
            <v>4794.448044592488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</v>
          </cell>
          <cell r="AF96">
            <v>5.851355646038286</v>
          </cell>
          <cell r="AG96">
            <v>1278.4912493485408</v>
          </cell>
          <cell r="AH96">
            <v>412.28770791375325</v>
          </cell>
          <cell r="AI96">
            <v>575.7838353839192</v>
          </cell>
          <cell r="AJ96">
            <v>124.97289252651457</v>
          </cell>
          <cell r="AK96">
            <v>383.48616455117605</v>
          </cell>
          <cell r="AL96">
            <v>66.72087359472407</v>
          </cell>
          <cell r="AM96">
            <v>765.6406387503575</v>
          </cell>
          <cell r="AN96">
            <v>121.50799739127827</v>
          </cell>
          <cell r="AO96">
            <v>564.1098712851751</v>
          </cell>
          <cell r="AP96">
            <v>-31.10061584051016</v>
          </cell>
          <cell r="AQ96">
            <v>74.05148413671648</v>
          </cell>
          <cell r="AR96">
            <v>-388.28076082847315</v>
          </cell>
          <cell r="AS96">
            <v>76.88432893540408</v>
          </cell>
          <cell r="AT96">
            <v>-49.36341754171224</v>
          </cell>
          <cell r="AU96">
            <v>-81.57871719014283</v>
          </cell>
          <cell r="AV96">
            <v>-34.08108260319989</v>
          </cell>
          <cell r="AW96">
            <v>-137.91299513901834</v>
          </cell>
          <cell r="AX96">
            <v>-33.80406711317221</v>
          </cell>
          <cell r="AY96">
            <v>649.4838358902446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</v>
          </cell>
          <cell r="BI96">
            <v>1875.1881123699588</v>
          </cell>
          <cell r="BJ96">
            <v>2287.475820283711</v>
          </cell>
          <cell r="BK96">
            <v>2863.25965566763</v>
          </cell>
          <cell r="BL96">
            <v>2988.2325481941452</v>
          </cell>
          <cell r="BM96">
            <v>3371.7187127453208</v>
          </cell>
          <cell r="BN96">
            <v>3438.439586340046</v>
          </cell>
          <cell r="BO96">
            <v>4204.0802250904035</v>
          </cell>
          <cell r="BP96">
            <v>4325.588222481681</v>
          </cell>
          <cell r="BQ96">
            <v>-5.211896240006636</v>
          </cell>
          <cell r="BR96">
            <v>-327.5282001022767</v>
          </cell>
          <cell r="BS96">
            <v>-247.11927901548228</v>
          </cell>
          <cell r="BT96">
            <v>-292.9397962780342</v>
          </cell>
          <cell r="BU96">
            <v>-369.77668929349653</v>
          </cell>
          <cell r="BV96">
            <v>-401.1358725370058</v>
          </cell>
          <cell r="BW96">
            <v>-535.9365650533837</v>
          </cell>
          <cell r="BX96">
            <v>-561.3220369459677</v>
          </cell>
          <cell r="BY96">
            <v>-615.1070026306147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</v>
          </cell>
          <cell r="M98">
            <v>335.925495946763</v>
          </cell>
          <cell r="N98">
            <v>974.9797112172441</v>
          </cell>
          <cell r="Q98">
            <v>2.989462095292332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</v>
          </cell>
          <cell r="X98">
            <v>43.99895759711326</v>
          </cell>
          <cell r="Y98">
            <v>24.711978947638865</v>
          </cell>
          <cell r="Z98">
            <v>189.8343581251545</v>
          </cell>
          <cell r="AA98">
            <v>759.392198595106</v>
          </cell>
          <cell r="AB98">
            <v>0.5938289450979989</v>
          </cell>
          <cell r="AC98">
            <v>0.31215236222979464</v>
          </cell>
          <cell r="AD98">
            <v>0.9059813073277936</v>
          </cell>
          <cell r="AE98">
            <v>34.88334165999676</v>
          </cell>
          <cell r="AF98">
            <v>828.785959524187</v>
          </cell>
          <cell r="AG98">
            <v>36.77863609646526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</v>
          </cell>
          <cell r="AL98">
            <v>41.739180194382115</v>
          </cell>
          <cell r="AM98">
            <v>-72.38253351186182</v>
          </cell>
          <cell r="AN98">
            <v>-29.27612794121592</v>
          </cell>
          <cell r="AO98">
            <v>91.58669172082699</v>
          </cell>
          <cell r="AP98">
            <v>-20.444387593865255</v>
          </cell>
          <cell r="AQ98">
            <v>214.09843946224112</v>
          </cell>
          <cell r="AR98">
            <v>-33.78917400117293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-38.99574481750928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895.5346471507827</v>
          </cell>
          <cell r="BB98">
            <v>600.1226440802907</v>
          </cell>
          <cell r="BC98">
            <v>601.2919930017705</v>
          </cell>
          <cell r="BD98">
            <v>591.1352149615166</v>
          </cell>
          <cell r="BE98">
            <v>593.8786503383894</v>
          </cell>
          <cell r="BF98">
            <v>500.8469039251993</v>
          </cell>
          <cell r="BG98">
            <v>544.8458615223124</v>
          </cell>
          <cell r="BH98">
            <v>863.6693011841837</v>
          </cell>
          <cell r="BI98">
            <v>900.4479372806488</v>
          </cell>
          <cell r="BJ98">
            <v>796.5510469550828</v>
          </cell>
          <cell r="BK98">
            <v>554.0210992939999</v>
          </cell>
          <cell r="BL98">
            <v>606.1084554069034</v>
          </cell>
          <cell r="BM98">
            <v>647.0285520161476</v>
          </cell>
          <cell r="BN98">
            <v>688.7677322105297</v>
          </cell>
          <cell r="BO98">
            <v>616.3851986986679</v>
          </cell>
          <cell r="BP98">
            <v>587.109070757452</v>
          </cell>
          <cell r="BQ98">
            <v>193.65405186837592</v>
          </cell>
          <cell r="BR98">
            <v>159.86487786720298</v>
          </cell>
          <cell r="BS98">
            <v>98.98360019569981</v>
          </cell>
          <cell r="BT98">
            <v>46.10154478629073</v>
          </cell>
          <cell r="BU98">
            <v>-4.816462405132697</v>
          </cell>
          <cell r="BV98">
            <v>-55.893337054631075</v>
          </cell>
          <cell r="BW98">
            <v>-94.88908187214031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</v>
          </cell>
          <cell r="CB98">
            <v>263.9806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</v>
          </cell>
        </row>
        <row r="99">
          <cell r="L99">
            <v>1428.4849897022912</v>
          </cell>
          <cell r="M99">
            <v>335.925495946763</v>
          </cell>
          <cell r="N99">
            <v>1764.4104856490542</v>
          </cell>
          <cell r="Q99">
            <v>50.93755725840346</v>
          </cell>
          <cell r="R99">
            <v>37.39597355783981</v>
          </cell>
          <cell r="S99">
            <v>28.940566820708035</v>
          </cell>
          <cell r="T99">
            <v>30.71203693047992</v>
          </cell>
          <cell r="U99">
            <v>35.931942268301334</v>
          </cell>
          <cell r="V99">
            <v>84.6860217805395</v>
          </cell>
          <cell r="W99">
            <v>19.657021299809866</v>
          </cell>
          <cell r="X99">
            <v>156.90923406822435</v>
          </cell>
          <cell r="Y99">
            <v>37.10204353363886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1.639544802891817</v>
          </cell>
          <cell r="AE99">
            <v>60.37659411764706</v>
          </cell>
          <cell r="AF99">
            <v>907.1944325129512</v>
          </cell>
          <cell r="AG99">
            <v>88.73420455968892</v>
          </cell>
          <cell r="AH99">
            <v>42.16802179374098</v>
          </cell>
          <cell r="AI99">
            <v>57.14896834781533</v>
          </cell>
          <cell r="AJ99">
            <v>74.83156344676676</v>
          </cell>
          <cell r="AK99">
            <v>92.39475640491271</v>
          </cell>
          <cell r="AL99">
            <v>69.85267654250327</v>
          </cell>
          <cell r="AM99">
            <v>81.86253047335788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</v>
          </cell>
          <cell r="AS99">
            <v>-4.772048235901167</v>
          </cell>
          <cell r="AT99">
            <v>-28.20840152710729</v>
          </cell>
          <cell r="AU99">
            <v>-44.11952651628685</v>
          </cell>
          <cell r="AV99">
            <v>-56.46281413661138</v>
          </cell>
          <cell r="AW99">
            <v>14.83334523803623</v>
          </cell>
          <cell r="AX99">
            <v>-62.20550917354801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</v>
          </cell>
          <cell r="BF99">
            <v>1444.688488000475</v>
          </cell>
          <cell r="BG99">
            <v>1601.597722068699</v>
          </cell>
          <cell r="BH99">
            <v>967.5710266305982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1322.848541183523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</v>
          </cell>
          <cell r="BS99">
            <v>146.28764591660814</v>
          </cell>
          <cell r="BT99">
            <v>118.07924438950084</v>
          </cell>
          <cell r="BU99">
            <v>73.95971787321402</v>
          </cell>
          <cell r="BV99">
            <v>17.49690373660266</v>
          </cell>
          <cell r="BW99">
            <v>32.33024897463906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</v>
          </cell>
          <cell r="CB99">
            <v>321.45983</v>
          </cell>
          <cell r="CC99">
            <v>1207.3649253427966</v>
          </cell>
          <cell r="CD99">
            <v>786.4298404</v>
          </cell>
          <cell r="CE99">
            <v>420.9350849427966</v>
          </cell>
          <cell r="CF99">
            <v>53.52481090095682</v>
          </cell>
        </row>
        <row r="100">
          <cell r="L100">
            <v>356.9704897022912</v>
          </cell>
          <cell r="N100">
            <v>356.9704897022912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</v>
          </cell>
          <cell r="W100">
            <v>10.4738662931432</v>
          </cell>
          <cell r="X100">
            <v>22.569315121557686</v>
          </cell>
          <cell r="Y100">
            <v>37.10204353363886</v>
          </cell>
          <cell r="Z100">
            <v>89.72892079860354</v>
          </cell>
          <cell r="AA100">
            <v>343.145980114343</v>
          </cell>
          <cell r="AB100">
            <v>0.3317080214255482</v>
          </cell>
          <cell r="AC100" t="str">
            <v> </v>
          </cell>
          <cell r="AD100">
            <v>0.3317080214255482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37.50662228726566</v>
          </cell>
          <cell r="AL100">
            <v>29.26146124838563</v>
          </cell>
          <cell r="AM100">
            <v>26.14638694394612</v>
          </cell>
          <cell r="AN100">
            <v>50.99902986291507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</v>
          </cell>
          <cell r="AS100">
            <v>-4.277402064671222</v>
          </cell>
          <cell r="AT100">
            <v>-7.238766720989641</v>
          </cell>
          <cell r="AU100">
            <v>-0.6811312894567791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23.16715758564281</v>
          </cell>
          <cell r="AZ100">
            <v>48.37850173071293</v>
          </cell>
          <cell r="BA100">
            <v>63.849797930370926</v>
          </cell>
          <cell r="BB100">
            <v>78.45172426307896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324.9411797790607</v>
          </cell>
          <cell r="BQ100">
            <v>-42.34210017348168</v>
          </cell>
          <cell r="BR100">
            <v>-62.58794529398283</v>
          </cell>
          <cell r="BS100">
            <v>-66.86534735865405</v>
          </cell>
          <cell r="BT100">
            <v>-74.10411407964368</v>
          </cell>
          <cell r="BU100">
            <v>-74.78524536910047</v>
          </cell>
          <cell r="BV100">
            <v>-88.17691664862033</v>
          </cell>
          <cell r="BW100">
            <v>-64.52392860479978</v>
          </cell>
          <cell r="BX100">
            <v>-80.19644925560272</v>
          </cell>
          <cell r="BY100">
            <v>-108.62616399696009</v>
          </cell>
          <cell r="BZ100">
            <v>1.836</v>
          </cell>
          <cell r="CA100">
            <v>9.57714</v>
          </cell>
          <cell r="CB100">
            <v>13.1625</v>
          </cell>
          <cell r="CC100">
            <v>48.37850173071293</v>
          </cell>
          <cell r="CD100">
            <v>24.57564</v>
          </cell>
          <cell r="CE100">
            <v>23.802861730712927</v>
          </cell>
          <cell r="CF100">
            <v>96.8555111106483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</v>
          </cell>
          <cell r="AC101" t="str">
            <v> </v>
          </cell>
          <cell r="AD101">
            <v>0.9956844192364742</v>
          </cell>
          <cell r="AE101">
            <v>0</v>
          </cell>
          <cell r="AF101">
            <v>802.269505342062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802.269505342062</v>
          </cell>
          <cell r="BI101">
            <v>802.269505342062</v>
          </cell>
          <cell r="BJ101">
            <v>802.269505342062</v>
          </cell>
          <cell r="BK101">
            <v>802.269505342062</v>
          </cell>
          <cell r="BL101">
            <v>802.269505342062</v>
          </cell>
          <cell r="BM101">
            <v>802.269505342062</v>
          </cell>
          <cell r="BN101">
            <v>802.269505342062</v>
          </cell>
          <cell r="BO101">
            <v>802.269505342062</v>
          </cell>
          <cell r="BP101">
            <v>802.269505342062</v>
          </cell>
          <cell r="BQ101">
            <v>269.3008164391882</v>
          </cell>
          <cell r="BR101">
            <v>269.3008164391882</v>
          </cell>
          <cell r="BS101">
            <v>269.3008164391882</v>
          </cell>
          <cell r="BT101">
            <v>269.3008164391882</v>
          </cell>
          <cell r="BU101">
            <v>269.3008164391882</v>
          </cell>
          <cell r="BV101">
            <v>269.3008164391882</v>
          </cell>
          <cell r="BW101">
            <v>269.3008164391882</v>
          </cell>
          <cell r="BX101">
            <v>269.3008164391882</v>
          </cell>
          <cell r="BY101">
            <v>395.16503866141045</v>
          </cell>
          <cell r="BZ101">
            <v>0</v>
          </cell>
          <cell r="CA101">
            <v>410.29914</v>
          </cell>
          <cell r="CB101">
            <v>297.979</v>
          </cell>
          <cell r="CC101">
            <v>1071.5703217812502</v>
          </cell>
          <cell r="CD101">
            <v>708.27814</v>
          </cell>
          <cell r="CE101">
            <v>363.2921817812502</v>
          </cell>
          <cell r="CF101">
            <v>51.2923047125597</v>
          </cell>
        </row>
        <row r="102">
          <cell r="M102">
            <v>335.925495946763</v>
          </cell>
          <cell r="N102">
            <v>335.925495946763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</v>
          </cell>
          <cell r="U102">
            <v>11.816991260555552</v>
          </cell>
          <cell r="V102">
            <v>31.771572488333337</v>
          </cell>
          <cell r="W102">
            <v>9.183155006666667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</v>
          </cell>
          <cell r="AG102">
            <v>43.277015294117646</v>
          </cell>
          <cell r="AH102">
            <v>22.419323529411763</v>
          </cell>
          <cell r="AI102">
            <v>35.30827529411765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55.71614352941177</v>
          </cell>
          <cell r="AN102">
            <v>56.71614352941177</v>
          </cell>
          <cell r="AO102">
            <v>111.93088176470587</v>
          </cell>
          <cell r="AP102">
            <v>7.695451912352951</v>
          </cell>
          <cell r="AQ102">
            <v>-45.797826724264695</v>
          </cell>
          <cell r="AR102">
            <v>-17.550802180784306</v>
          </cell>
          <cell r="AS102">
            <v>-0.4946461712299488</v>
          </cell>
          <cell r="AT102">
            <v>-20.969634806117647</v>
          </cell>
          <cell r="AU102">
            <v>-43.43839522683007</v>
          </cell>
          <cell r="AV102">
            <v>-43.0711428570915</v>
          </cell>
          <cell r="AW102">
            <v>-8.819642805784309</v>
          </cell>
          <cell r="AX102">
            <v>-46.5329885227451</v>
          </cell>
          <cell r="AY102">
            <v>61.68988871750001</v>
          </cell>
          <cell r="AZ102">
            <v>87.41610183083336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</v>
          </cell>
          <cell r="BO102">
            <v>398.35209294117647</v>
          </cell>
          <cell r="BP102">
            <v>455.0682364705882</v>
          </cell>
          <cell r="BQ102">
            <v>-38.10237481191176</v>
          </cell>
          <cell r="BR102">
            <v>-55.653176992696075</v>
          </cell>
          <cell r="BS102">
            <v>-56.147823163926034</v>
          </cell>
          <cell r="BT102">
            <v>-77.11745797004369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87.41610183083336</v>
          </cell>
          <cell r="CD102">
            <v>53.5760604</v>
          </cell>
          <cell r="CE102">
            <v>33.84004143083335</v>
          </cell>
          <cell r="CF102">
            <v>63.16261624722477</v>
          </cell>
        </row>
        <row r="103">
          <cell r="L103">
            <v>789.43077443181</v>
          </cell>
          <cell r="M103">
            <v>0</v>
          </cell>
          <cell r="N103">
            <v>789.43077443181</v>
          </cell>
          <cell r="Q103">
            <v>47.94809516311113</v>
          </cell>
          <cell r="R103">
            <v>202.17414155490908</v>
          </cell>
          <cell r="S103">
            <v>324.3525698912</v>
          </cell>
          <cell r="T103">
            <v>29.542688009000006</v>
          </cell>
          <cell r="U103">
            <v>46.08872030855554</v>
          </cell>
          <cell r="V103">
            <v>81.94258640366667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0.7335634955640236</v>
          </cell>
          <cell r="AC103" t="str">
            <v> </v>
          </cell>
          <cell r="AD103">
            <v>0.7335634955640236</v>
          </cell>
          <cell r="AE103">
            <v>25.493252457650296</v>
          </cell>
          <cell r="AF103">
            <v>78.40847298876419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</v>
          </cell>
          <cell r="AK103">
            <v>51.4746597956684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</v>
          </cell>
          <cell r="AQ103">
            <v>-4.189546870264181</v>
          </cell>
          <cell r="AR103">
            <v>-4.00747330011253</v>
          </cell>
          <cell r="AS103">
            <v>56.10922943560203</v>
          </cell>
          <cell r="AT103">
            <v>24.673653882301835</v>
          </cell>
          <cell r="AU103">
            <v>6.798480675136535</v>
          </cell>
          <cell r="AV103">
            <v>-5.385939487112864</v>
          </cell>
          <cell r="AW103">
            <v>53.82909005554551</v>
          </cell>
          <cell r="AX103">
            <v>-41.5562962722197</v>
          </cell>
          <cell r="AY103">
            <v>99.10401503183334</v>
          </cell>
          <cell r="AZ103">
            <v>147.05211019494448</v>
          </cell>
          <cell r="BA103">
            <v>349.22625174985353</v>
          </cell>
          <cell r="BB103">
            <v>673.5788216410535</v>
          </cell>
          <cell r="BC103">
            <v>703.1215096500536</v>
          </cell>
          <cell r="BD103">
            <v>749.210229958609</v>
          </cell>
          <cell r="BE103">
            <v>831.1528163622756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</v>
          </cell>
          <cell r="BL103">
            <v>624.3453293717068</v>
          </cell>
          <cell r="BM103">
            <v>675.8199891673753</v>
          </cell>
          <cell r="BN103">
            <v>703.9334855154965</v>
          </cell>
          <cell r="BO103">
            <v>858.1785495007161</v>
          </cell>
          <cell r="BP103">
            <v>995.1698508342589</v>
          </cell>
          <cell r="BQ103">
            <v>-4.797710414581147</v>
          </cell>
          <cell r="BR103">
            <v>-8.80518371469367</v>
          </cell>
          <cell r="BS103">
            <v>47.304045720908334</v>
          </cell>
          <cell r="BT103">
            <v>71.97769960321011</v>
          </cell>
          <cell r="BU103">
            <v>78.77618027834671</v>
          </cell>
          <cell r="BV103">
            <v>73.39024079123374</v>
          </cell>
          <cell r="BW103">
            <v>127.21933084677914</v>
          </cell>
          <cell r="BX103">
            <v>85.66303457455956</v>
          </cell>
          <cell r="BY103">
            <v>61.58200971212784</v>
          </cell>
          <cell r="BZ103">
            <v>16.050904</v>
          </cell>
          <cell r="CA103">
            <v>80.63471942</v>
          </cell>
          <cell r="CB103">
            <v>57.47923</v>
          </cell>
          <cell r="CC103">
            <v>147.05211019494448</v>
          </cell>
          <cell r="CD103">
            <v>154.16485342</v>
          </cell>
          <cell r="CE103">
            <v>-7.11274322505551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279.5651597426457</v>
          </cell>
          <cell r="N104">
            <v>279.5651597426457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</v>
          </cell>
          <cell r="AC104" t="str">
            <v> </v>
          </cell>
          <cell r="AD104">
            <v>0.2597805943989636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</v>
          </cell>
          <cell r="R106">
            <v>639.88448619985</v>
          </cell>
          <cell r="S106">
            <v>652.53199717978</v>
          </cell>
          <cell r="T106">
            <v>248.23939259432</v>
          </cell>
          <cell r="U106">
            <v>304.0152882210001</v>
          </cell>
          <cell r="V106">
            <v>420.9943856872201</v>
          </cell>
          <cell r="W106">
            <v>46.36779096298983</v>
          </cell>
          <cell r="X106">
            <v>583.9945013589999</v>
          </cell>
          <cell r="Y106">
            <v>70.18850564399999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257.4126915058184</v>
          </cell>
          <cell r="AF106">
            <v>166.6108091438018</v>
          </cell>
          <cell r="AG106">
            <v>202.07436370859196</v>
          </cell>
          <cell r="AH106">
            <v>577.5588673884979</v>
          </cell>
          <cell r="AI106">
            <v>367.0821817225761</v>
          </cell>
          <cell r="AJ106">
            <v>346.06187568583243</v>
          </cell>
          <cell r="AK106">
            <v>117.1763798686485</v>
          </cell>
          <cell r="AL106">
            <v>-19.19660174135629</v>
          </cell>
          <cell r="AM106">
            <v>66.67319317056479</v>
          </cell>
          <cell r="AN106">
            <v>359.89872821879396</v>
          </cell>
          <cell r="AO106">
            <v>255.9316246498239</v>
          </cell>
          <cell r="AP106">
            <v>602.5465017941817</v>
          </cell>
          <cell r="AQ106">
            <v>58.97621889519823</v>
          </cell>
          <cell r="AR106">
            <v>4.202451311898045</v>
          </cell>
          <cell r="AS106">
            <v>62.325618811352115</v>
          </cell>
          <cell r="AT106">
            <v>285.4498154572039</v>
          </cell>
          <cell r="AU106">
            <v>-97.82248309151242</v>
          </cell>
          <cell r="AV106">
            <v>186.8389083523516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3136.494200554441</v>
          </cell>
          <cell r="BE106">
            <v>3557.48858624166</v>
          </cell>
          <cell r="BF106">
            <v>3603.856377204649</v>
          </cell>
          <cell r="BG106">
            <v>4187.850878563649</v>
          </cell>
          <cell r="BH106">
            <v>424.02350064962013</v>
          </cell>
          <cell r="BI106">
            <v>626.0978643582123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</v>
          </cell>
          <cell r="BP106">
            <v>2441.352488671769</v>
          </cell>
          <cell r="BQ106">
            <v>661.5227206893798</v>
          </cell>
          <cell r="BR106">
            <v>665.7251720012777</v>
          </cell>
          <cell r="BS106">
            <v>728.0507908126295</v>
          </cell>
          <cell r="BT106">
            <v>1013.5006062698337</v>
          </cell>
          <cell r="BU106">
            <v>915.6781231783211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325.5734</v>
          </cell>
          <cell r="CE106">
            <v>966.2496363594898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</v>
          </cell>
          <cell r="R107">
            <v>1088.91101183302</v>
          </cell>
          <cell r="S107">
            <v>927.42099089453</v>
          </cell>
          <cell r="T107">
            <v>395.50859826532</v>
          </cell>
          <cell r="U107">
            <v>828.395758221</v>
          </cell>
          <cell r="V107">
            <v>692.662279082</v>
          </cell>
          <cell r="W107">
            <v>559.3625533139999</v>
          </cell>
          <cell r="X107">
            <v>641.7194013589999</v>
          </cell>
          <cell r="Y107">
            <v>155.742105644</v>
          </cell>
          <cell r="Z107">
            <v>149.5761261599999</v>
          </cell>
          <cell r="AA107">
            <v>7196.44934393236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</v>
          </cell>
          <cell r="AF107">
            <v>230.1511091438018</v>
          </cell>
          <cell r="AG107">
            <v>437.34327619978995</v>
          </cell>
          <cell r="AH107">
            <v>997.211580214958</v>
          </cell>
          <cell r="AI107">
            <v>670.7728257158501</v>
          </cell>
          <cell r="AJ107">
            <v>511.91857889883244</v>
          </cell>
          <cell r="AK107">
            <v>714.0896699958025</v>
          </cell>
          <cell r="AL107">
            <v>520.3401877556437</v>
          </cell>
          <cell r="AM107">
            <v>647.7524828796937</v>
          </cell>
          <cell r="AN107">
            <v>405.01155945365394</v>
          </cell>
          <cell r="AO107">
            <v>322.060455079473</v>
          </cell>
          <cell r="AP107">
            <v>617.5219999999999</v>
          </cell>
          <cell r="AQ107">
            <v>50.05228529519823</v>
          </cell>
          <cell r="AR107">
            <v>25.36384852070006</v>
          </cell>
          <cell r="AS107">
            <v>91.69943161806202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-88.38992956569382</v>
          </cell>
          <cell r="AY107">
            <v>1294.4433944389998</v>
          </cell>
          <cell r="AZ107">
            <v>1757.15051915949</v>
          </cell>
          <cell r="BA107">
            <v>2846.0615309925097</v>
          </cell>
          <cell r="BB107">
            <v>3773.4825218870396</v>
          </cell>
          <cell r="BC107">
            <v>4168.99112015236</v>
          </cell>
          <cell r="BD107">
            <v>4997.386878373361</v>
          </cell>
          <cell r="BE107">
            <v>5690.04915745536</v>
          </cell>
          <cell r="BF107">
            <v>6249.411710769359</v>
          </cell>
          <cell r="BG107">
            <v>6891.131112128359</v>
          </cell>
          <cell r="BH107">
            <v>626.8691091438018</v>
          </cell>
          <cell r="BI107">
            <v>1064.212385343592</v>
          </cell>
          <cell r="BJ107">
            <v>2061.4239655585498</v>
          </cell>
          <cell r="BK107">
            <v>2732.1967912744</v>
          </cell>
          <cell r="BL107">
            <v>3244.115370173232</v>
          </cell>
          <cell r="BM107">
            <v>3958.205040169035</v>
          </cell>
          <cell r="BN107">
            <v>4478.545227924678</v>
          </cell>
          <cell r="BO107">
            <v>5126.297710804372</v>
          </cell>
          <cell r="BP107">
            <v>5531.309270258026</v>
          </cell>
          <cell r="BQ107">
            <v>667.5742852951981</v>
          </cell>
          <cell r="BR107">
            <v>692.938133815898</v>
          </cell>
          <cell r="BS107">
            <v>784.6375654339599</v>
          </cell>
          <cell r="BT107">
            <v>1041.28573061264</v>
          </cell>
          <cell r="BU107">
            <v>924.8757499791275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300.082</v>
          </cell>
          <cell r="CA107">
            <v>281.4</v>
          </cell>
          <cell r="CB107">
            <v>394.532</v>
          </cell>
          <cell r="CC107">
            <v>1757.15051915949</v>
          </cell>
          <cell r="CD107">
            <v>976.014</v>
          </cell>
          <cell r="CE107">
            <v>781.1365191594899</v>
          </cell>
          <cell r="CF107">
            <v>80.0333314029809</v>
          </cell>
        </row>
        <row r="108">
          <cell r="L108">
            <v>5977.646132232698</v>
          </cell>
          <cell r="M108">
            <v>0</v>
          </cell>
          <cell r="N108">
            <v>5977.646132232698</v>
          </cell>
          <cell r="Q108">
            <v>462.70712472049</v>
          </cell>
          <cell r="R108">
            <v>1088.91101183302</v>
          </cell>
          <cell r="S108">
            <v>718.84242761753</v>
          </cell>
          <cell r="T108">
            <v>393.189057263</v>
          </cell>
          <cell r="U108">
            <v>743.365338221</v>
          </cell>
          <cell r="V108">
            <v>625.6982910820001</v>
          </cell>
          <cell r="W108">
            <v>551.822641314</v>
          </cell>
          <cell r="X108">
            <v>635.259684359</v>
          </cell>
          <cell r="Y108">
            <v>150.814092644</v>
          </cell>
          <cell r="Z108">
            <v>148.83265815999988</v>
          </cell>
          <cell r="AA108">
            <v>6783.88572165304</v>
          </cell>
          <cell r="AB108">
            <v>5.554613696383268</v>
          </cell>
          <cell r="AC108" t="str">
            <v> </v>
          </cell>
          <cell r="AD108">
            <v>5.554613696383268</v>
          </cell>
          <cell r="AE108">
            <v>366.718</v>
          </cell>
          <cell r="AF108">
            <v>230.1511091438018</v>
          </cell>
          <cell r="AG108">
            <v>437.34327619978995</v>
          </cell>
          <cell r="AH108">
            <v>997.211580214958</v>
          </cell>
          <cell r="AI108">
            <v>608.763586587179</v>
          </cell>
          <cell r="AJ108">
            <v>363.30695944018055</v>
          </cell>
          <cell r="AK108">
            <v>639.435244396066</v>
          </cell>
          <cell r="AL108">
            <v>422.03017174382603</v>
          </cell>
          <cell r="AM108">
            <v>643.602069611698</v>
          </cell>
          <cell r="AN108">
            <v>371.73436399999997</v>
          </cell>
          <cell r="AO108">
            <v>317.07336399999997</v>
          </cell>
          <cell r="AP108">
            <v>617.5219999999999</v>
          </cell>
          <cell r="AQ108">
            <v>50.05228529519823</v>
          </cell>
          <cell r="AR108">
            <v>25.36384852070006</v>
          </cell>
          <cell r="AS108">
            <v>91.69943161806202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-91.77942829769802</v>
          </cell>
          <cell r="AY108">
            <v>1264.4433944389998</v>
          </cell>
          <cell r="AZ108">
            <v>1727.15051915949</v>
          </cell>
          <cell r="BA108">
            <v>2816.0615309925097</v>
          </cell>
          <cell r="BB108">
            <v>3534.90395861004</v>
          </cell>
          <cell r="BC108">
            <v>3928.09301587304</v>
          </cell>
          <cell r="BD108">
            <v>4671.45835409404</v>
          </cell>
          <cell r="BE108">
            <v>5297.15664517604</v>
          </cell>
          <cell r="BF108">
            <v>5848.979286490039</v>
          </cell>
          <cell r="BG108">
            <v>6484.238970849039</v>
          </cell>
          <cell r="BH108">
            <v>596.8691091438018</v>
          </cell>
          <cell r="BI108">
            <v>1034.212385343592</v>
          </cell>
          <cell r="BJ108">
            <v>2031.4239655585498</v>
          </cell>
          <cell r="BK108">
            <v>2640.1875521457287</v>
          </cell>
          <cell r="BL108">
            <v>3003.494511585909</v>
          </cell>
          <cell r="BM108">
            <v>3642.929755981975</v>
          </cell>
          <cell r="BN108">
            <v>4064.959927725801</v>
          </cell>
          <cell r="BO108">
            <v>4708.5619973375</v>
          </cell>
          <cell r="BP108">
            <v>5080.2963613375</v>
          </cell>
          <cell r="BQ108">
            <v>667.5742852951981</v>
          </cell>
          <cell r="BR108">
            <v>692.938133815898</v>
          </cell>
          <cell r="BS108">
            <v>784.6375654339599</v>
          </cell>
          <cell r="BT108">
            <v>894.7164064643111</v>
          </cell>
          <cell r="BU108">
            <v>924.5985042871305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300.082</v>
          </cell>
          <cell r="CA108">
            <v>281.4</v>
          </cell>
          <cell r="CB108">
            <v>341.089</v>
          </cell>
          <cell r="CC108">
            <v>1727.15051915949</v>
          </cell>
          <cell r="CD108">
            <v>922.571</v>
          </cell>
          <cell r="CE108">
            <v>804.5795191594899</v>
          </cell>
          <cell r="CF108">
            <v>87.21057990761577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</v>
          </cell>
          <cell r="T109">
            <v>44.726067593</v>
          </cell>
          <cell r="U109">
            <v>98.430521942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60.815374819</v>
          </cell>
          <cell r="Z109">
            <v>79.5385</v>
          </cell>
          <cell r="AA109">
            <v>2046.2419775909998</v>
          </cell>
          <cell r="AB109">
            <v>1.6728388372431113</v>
          </cell>
          <cell r="AC109" t="str">
            <v> </v>
          </cell>
          <cell r="AD109">
            <v>1.6728388372431113</v>
          </cell>
          <cell r="AE109">
            <v>116.718</v>
          </cell>
          <cell r="AF109">
            <v>76.636</v>
          </cell>
          <cell r="AG109">
            <v>129.992</v>
          </cell>
          <cell r="AH109">
            <v>266.028</v>
          </cell>
          <cell r="AI109">
            <v>151.977</v>
          </cell>
          <cell r="AJ109">
            <v>62.365</v>
          </cell>
          <cell r="AK109">
            <v>92.059</v>
          </cell>
          <cell r="AL109">
            <v>85.102</v>
          </cell>
          <cell r="AM109">
            <v>296.235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-17.638932407</v>
          </cell>
          <cell r="AV109">
            <v>6.371521942000001</v>
          </cell>
          <cell r="AW109">
            <v>6.697999999999993</v>
          </cell>
          <cell r="AX109">
            <v>34.464999999999975</v>
          </cell>
          <cell r="AY109">
            <v>566.232152039</v>
          </cell>
          <cell r="AZ109">
            <v>698.382152039</v>
          </cell>
          <cell r="BA109">
            <v>1072.882152039</v>
          </cell>
          <cell r="BB109">
            <v>1232.795152039</v>
          </cell>
          <cell r="BC109">
            <v>1277.5212196319999</v>
          </cell>
          <cell r="BD109">
            <v>1375.951741574</v>
          </cell>
          <cell r="BE109">
            <v>1467.7517415739999</v>
          </cell>
          <cell r="BF109">
            <v>1798.451741574</v>
          </cell>
          <cell r="BG109">
            <v>1905.888102772</v>
          </cell>
          <cell r="BH109">
            <v>193.35399999999998</v>
          </cell>
          <cell r="BI109">
            <v>323.346</v>
          </cell>
          <cell r="BJ109">
            <v>589.374</v>
          </cell>
          <cell r="BK109">
            <v>741.351</v>
          </cell>
          <cell r="BL109">
            <v>803.716</v>
          </cell>
          <cell r="BM109">
            <v>895.775</v>
          </cell>
          <cell r="BN109">
            <v>980.877</v>
          </cell>
          <cell r="BO109">
            <v>1277.112</v>
          </cell>
          <cell r="BP109">
            <v>1327.112</v>
          </cell>
          <cell r="BQ109">
            <v>372.878152039</v>
          </cell>
          <cell r="BR109">
            <v>375.03615203899994</v>
          </cell>
          <cell r="BS109">
            <v>483.5081520389999</v>
          </cell>
          <cell r="BT109">
            <v>491.44415203899996</v>
          </cell>
          <cell r="BU109">
            <v>473.8052196319999</v>
          </cell>
          <cell r="BV109">
            <v>480.17674157399995</v>
          </cell>
          <cell r="BW109">
            <v>486.8747415739999</v>
          </cell>
          <cell r="BX109">
            <v>521.3397415739998</v>
          </cell>
          <cell r="BY109">
            <v>578.7761027719998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698.382152039</v>
          </cell>
          <cell r="CD109">
            <v>606.363</v>
          </cell>
          <cell r="CE109">
            <v>92.01915203899989</v>
          </cell>
          <cell r="CF109">
            <v>15.175588226689275</v>
          </cell>
        </row>
        <row r="110">
          <cell r="L110">
            <v>1999.96464</v>
          </cell>
          <cell r="N110">
            <v>1999.96464</v>
          </cell>
          <cell r="Q110">
            <v>126.04443754799999</v>
          </cell>
          <cell r="R110">
            <v>445.032898538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279.089100396</v>
          </cell>
          <cell r="W110">
            <v>221.122641314</v>
          </cell>
          <cell r="X110">
            <v>527.823323161</v>
          </cell>
          <cell r="Y110">
            <v>89.998717825</v>
          </cell>
          <cell r="Z110">
            <v>69.2941581599999</v>
          </cell>
          <cell r="AA110">
            <v>2863.258382641999</v>
          </cell>
          <cell r="AB110">
            <v>1.8584290096605172</v>
          </cell>
          <cell r="AC110" t="str">
            <v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151.380364</v>
          </cell>
          <cell r="AH110">
            <v>271.540364</v>
          </cell>
          <cell r="AI110">
            <v>160.82836400000002</v>
          </cell>
          <cell r="AJ110">
            <v>121.27336400000002</v>
          </cell>
          <cell r="AK110">
            <v>162.040364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</v>
          </cell>
          <cell r="AV110">
            <v>85.48217705799999</v>
          </cell>
          <cell r="AW110">
            <v>169.58773639599997</v>
          </cell>
          <cell r="AX110">
            <v>115.39327731400002</v>
          </cell>
          <cell r="AY110">
            <v>290.711966627</v>
          </cell>
          <cell r="AZ110">
            <v>416.75640417499994</v>
          </cell>
          <cell r="BA110">
            <v>861.7893027129999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1955.019542182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</v>
          </cell>
          <cell r="BK110">
            <v>775.549092</v>
          </cell>
          <cell r="BL110">
            <v>896.822456</v>
          </cell>
          <cell r="BM110">
            <v>1058.86282</v>
          </cell>
          <cell r="BN110">
            <v>1168.364184</v>
          </cell>
          <cell r="BO110">
            <v>1274.093548</v>
          </cell>
          <cell r="BP110">
            <v>1387.627912</v>
          </cell>
          <cell r="BQ110">
            <v>98.91196662699997</v>
          </cell>
          <cell r="BR110">
            <v>73.57604017499995</v>
          </cell>
          <cell r="BS110">
            <v>247.06857471299986</v>
          </cell>
          <cell r="BT110">
            <v>432.86002422499973</v>
          </cell>
          <cell r="BU110">
            <v>531.5854447279997</v>
          </cell>
          <cell r="BV110">
            <v>617.0676217859998</v>
          </cell>
          <cell r="BW110">
            <v>786.6553581819999</v>
          </cell>
          <cell r="BX110">
            <v>902.0486354959996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128.464205167</v>
          </cell>
          <cell r="U111">
            <v>397.412275221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</v>
          </cell>
          <cell r="AH111">
            <v>159.643216214958</v>
          </cell>
          <cell r="AI111">
            <v>195.958222587179</v>
          </cell>
          <cell r="AJ111">
            <v>79.6685954401805</v>
          </cell>
          <cell r="AK111">
            <v>385.335880396066</v>
          </cell>
          <cell r="AL111">
            <v>227.426807743826</v>
          </cell>
          <cell r="AM111">
            <v>141.637705611698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</v>
          </cell>
          <cell r="AR111">
            <v>48.54177497270001</v>
          </cell>
          <cell r="AS111">
            <v>109.73489708006201</v>
          </cell>
          <cell r="AT111">
            <v>16.351391518351022</v>
          </cell>
          <cell r="AU111">
            <v>48.79560972681949</v>
          </cell>
          <cell r="AV111">
            <v>12.076394824934027</v>
          </cell>
          <cell r="AW111">
            <v>27.382382942174047</v>
          </cell>
          <cell r="AX111">
            <v>-141.637705611698</v>
          </cell>
          <cell r="AY111">
            <v>407.499275773</v>
          </cell>
          <cell r="AZ111">
            <v>612.01196294549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</v>
          </cell>
          <cell r="BI111">
            <v>367.68602134359185</v>
          </cell>
          <cell r="BJ111">
            <v>527.3292375585498</v>
          </cell>
          <cell r="BK111">
            <v>723.2874601457288</v>
          </cell>
          <cell r="BL111">
            <v>802.9560555859093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</v>
          </cell>
          <cell r="BR111">
            <v>244.3259416018982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458.666617694239</v>
          </cell>
          <cell r="BX111">
            <v>317.02891208254096</v>
          </cell>
          <cell r="BY111">
            <v>208.8289120825409</v>
          </cell>
          <cell r="BZ111">
            <v>88.559</v>
          </cell>
          <cell r="CA111">
            <v>68.6</v>
          </cell>
          <cell r="CB111">
            <v>138.1</v>
          </cell>
          <cell r="CC111">
            <v>612.01196294549</v>
          </cell>
          <cell r="CD111">
            <v>295.259</v>
          </cell>
          <cell r="CE111">
            <v>316.75296294549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</v>
          </cell>
          <cell r="AC112" t="str">
            <v> </v>
          </cell>
          <cell r="AD112">
            <v>0.3716923734532661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2.31954100232</v>
          </cell>
          <cell r="U113">
            <v>85.03042</v>
          </cell>
          <cell r="V113">
            <v>66.963988</v>
          </cell>
          <cell r="W113">
            <v>7.539912</v>
          </cell>
          <cell r="X113">
            <v>6.4597169999999995</v>
          </cell>
          <cell r="Y113">
            <v>4.928013000000001</v>
          </cell>
          <cell r="Z113">
            <v>0.743468</v>
          </cell>
          <cell r="AA113">
            <v>412.56362227932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</v>
          </cell>
          <cell r="AJ113">
            <v>148.6116194586519</v>
          </cell>
          <cell r="AK113">
            <v>74.6544255997365</v>
          </cell>
          <cell r="AL113">
            <v>98.31001601181771</v>
          </cell>
          <cell r="AM113">
            <v>4.15041326799581</v>
          </cell>
          <cell r="AN113">
            <v>33.277195453654</v>
          </cell>
          <cell r="AO113">
            <v>4.98709107947302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146.5693241483289</v>
          </cell>
          <cell r="AU113">
            <v>-146.2920784563319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</v>
          </cell>
          <cell r="BL113">
            <v>240.62085858732297</v>
          </cell>
          <cell r="BM113">
            <v>315.27528418705947</v>
          </cell>
          <cell r="BN113">
            <v>413.5853001988772</v>
          </cell>
          <cell r="BO113">
            <v>417.735713466873</v>
          </cell>
          <cell r="BP113">
            <v>451.012908920527</v>
          </cell>
          <cell r="BQ113">
            <v>0</v>
          </cell>
          <cell r="BR113">
            <v>0</v>
          </cell>
          <cell r="BS113">
            <v>0</v>
          </cell>
          <cell r="BT113">
            <v>146.5693241483289</v>
          </cell>
          <cell r="BU113">
            <v>0.27724569199699545</v>
          </cell>
          <cell r="BV113">
            <v>10.65324009226049</v>
          </cell>
          <cell r="BW113">
            <v>-20.692787919557247</v>
          </cell>
          <cell r="BX113">
            <v>-17.303289187553048</v>
          </cell>
          <cell r="BY113">
            <v>-44.12076764120707</v>
          </cell>
          <cell r="BZ113">
            <v>0</v>
          </cell>
          <cell r="CA113">
            <v>0</v>
          </cell>
          <cell r="CB113">
            <v>53.443</v>
          </cell>
          <cell r="CC113">
            <v>30</v>
          </cell>
          <cell r="CD113">
            <v>53.443</v>
          </cell>
          <cell r="CE113">
            <v>-23.442999999999998</v>
          </cell>
          <cell r="CF113">
            <v>-43.86542671631457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2.31954100232</v>
          </cell>
          <cell r="U114">
            <v>85.03042</v>
          </cell>
          <cell r="V114">
            <v>66.963988</v>
          </cell>
          <cell r="W114">
            <v>7.539912</v>
          </cell>
          <cell r="X114">
            <v>6.4597169999999995</v>
          </cell>
          <cell r="Y114">
            <v>4.928013000000001</v>
          </cell>
          <cell r="Z114">
            <v>0.743468</v>
          </cell>
          <cell r="AA114">
            <v>382.56362227932</v>
          </cell>
          <cell r="AB114">
            <v>0.39585237772772847</v>
          </cell>
          <cell r="AC114" t="str">
            <v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</v>
          </cell>
          <cell r="AJ114">
            <v>148.6116194586519</v>
          </cell>
          <cell r="AK114">
            <v>74.6544255997365</v>
          </cell>
          <cell r="AL114">
            <v>98.31001601181771</v>
          </cell>
          <cell r="AM114">
            <v>4.15041326799581</v>
          </cell>
          <cell r="AN114">
            <v>33.277195453654</v>
          </cell>
          <cell r="AO114">
            <v>4.98709107947302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146.5693241483289</v>
          </cell>
          <cell r="AU114">
            <v>-146.2920784563319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</v>
          </cell>
          <cell r="BL114">
            <v>210.62085858732297</v>
          </cell>
          <cell r="BM114">
            <v>285.27528418705947</v>
          </cell>
          <cell r="BN114">
            <v>383.5853001988772</v>
          </cell>
          <cell r="BO114">
            <v>387.735713466873</v>
          </cell>
          <cell r="BP114">
            <v>421.012908920527</v>
          </cell>
          <cell r="BQ114">
            <v>0</v>
          </cell>
          <cell r="BR114">
            <v>0</v>
          </cell>
          <cell r="BS114">
            <v>0</v>
          </cell>
          <cell r="BT114">
            <v>146.5693241483289</v>
          </cell>
          <cell r="BU114">
            <v>0.27724569199699545</v>
          </cell>
          <cell r="BV114">
            <v>10.65324009226049</v>
          </cell>
          <cell r="BW114">
            <v>-20.692787919557247</v>
          </cell>
          <cell r="BX114">
            <v>-17.303289187553048</v>
          </cell>
          <cell r="BY114">
            <v>-44.12076764120707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 </v>
          </cell>
          <cell r="AC115">
            <v>0.04460308481439193</v>
          </cell>
          <cell r="AD115">
            <v>0.04460308481439193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53.443</v>
          </cell>
          <cell r="CC115">
            <v>0</v>
          </cell>
          <cell r="CD115">
            <v>53.443</v>
          </cell>
          <cell r="CE115">
            <v>-53.443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> </v>
          </cell>
          <cell r="AC116">
            <v>0.09756924803148234</v>
          </cell>
          <cell r="AD116">
            <v>0.09756924803148234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</v>
          </cell>
          <cell r="R117">
            <v>449.02652563316997</v>
          </cell>
          <cell r="S117">
            <v>274.88899371475</v>
          </cell>
          <cell r="T117">
            <v>147.269205671</v>
          </cell>
          <cell r="U117">
            <v>524.38047</v>
          </cell>
          <cell r="V117">
            <v>271.66789339478</v>
          </cell>
          <cell r="W117">
            <v>512.9947623510101</v>
          </cell>
          <cell r="X117">
            <v>57.7249</v>
          </cell>
          <cell r="Y117">
            <v>85.5536</v>
          </cell>
          <cell r="Z117">
            <v>352.205</v>
          </cell>
          <cell r="AA117">
            <v>3141.0388335647103</v>
          </cell>
          <cell r="AB117">
            <v>3.150803278221824</v>
          </cell>
          <cell r="AC117">
            <v>0.04460308481439193</v>
          </cell>
          <cell r="AD117">
            <v>3.1954063630362164</v>
          </cell>
          <cell r="AE117">
            <v>139.30530849418165</v>
          </cell>
          <cell r="AF117">
            <v>63.5403</v>
          </cell>
          <cell r="AG117">
            <v>235.268912491198</v>
          </cell>
          <cell r="AH117">
            <v>419.65271282646</v>
          </cell>
          <cell r="AI117">
            <v>303.690643993274</v>
          </cell>
          <cell r="AJ117">
            <v>165.856703213</v>
          </cell>
          <cell r="AK117">
            <v>596.913290127154</v>
          </cell>
          <cell r="AL117">
            <v>539.536789497</v>
          </cell>
          <cell r="AM117">
            <v>581.079289709129</v>
          </cell>
          <cell r="AN117">
            <v>45.11283123486</v>
          </cell>
          <cell r="AO117">
            <v>66.1288304296491</v>
          </cell>
          <cell r="AP117">
            <v>14.975498205818354</v>
          </cell>
          <cell r="AQ117">
            <v>-8.923933600000005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</v>
          </cell>
          <cell r="AW117">
            <v>-267.86889610222</v>
          </cell>
          <cell r="AX117">
            <v>-68.08452735811886</v>
          </cell>
          <cell r="AY117">
            <v>208.8971731</v>
          </cell>
          <cell r="AZ117">
            <v>465.3274828</v>
          </cell>
          <cell r="BA117">
            <v>914.35400843317</v>
          </cell>
          <cell r="BB117">
            <v>1189.24300214792</v>
          </cell>
          <cell r="BC117">
            <v>1336.51220781892</v>
          </cell>
          <cell r="BD117">
            <v>1860.8926778189198</v>
          </cell>
          <cell r="BE117">
            <v>2132.5605712137</v>
          </cell>
          <cell r="BF117">
            <v>2645.55533356471</v>
          </cell>
          <cell r="BG117">
            <v>2703.28023356471</v>
          </cell>
          <cell r="BH117">
            <v>202.84560849418165</v>
          </cell>
          <cell r="BI117">
            <v>438.1145209853796</v>
          </cell>
          <cell r="BJ117">
            <v>857.7672338118396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</v>
          </cell>
          <cell r="BR117">
            <v>27.21296181462037</v>
          </cell>
          <cell r="BS117">
            <v>56.58677462133039</v>
          </cell>
          <cell r="BT117">
            <v>27.785124342806284</v>
          </cell>
          <cell r="BU117">
            <v>9.197626800806347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56.327</v>
          </cell>
          <cell r="CA117">
            <v>385.8186</v>
          </cell>
          <cell r="CB117">
            <v>208.29500000000002</v>
          </cell>
          <cell r="CC117">
            <v>465.3274828</v>
          </cell>
          <cell r="CD117">
            <v>650.4406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54.6163664</v>
          </cell>
          <cell r="Q118">
            <v>256.4303097</v>
          </cell>
          <cell r="R118">
            <v>449.02652563316997</v>
          </cell>
          <cell r="S118">
            <v>274.88899371475</v>
          </cell>
          <cell r="T118">
            <v>147.269205671</v>
          </cell>
          <cell r="U118">
            <v>524.38047</v>
          </cell>
          <cell r="V118">
            <v>271.66789339478</v>
          </cell>
          <cell r="W118">
            <v>512.9947623510101</v>
          </cell>
          <cell r="X118">
            <v>57.7249</v>
          </cell>
          <cell r="Y118">
            <v>85.5536</v>
          </cell>
          <cell r="Z118">
            <v>352.205</v>
          </cell>
          <cell r="AA118">
            <v>3141.0388335647103</v>
          </cell>
          <cell r="AB118">
            <v>2.8910226838228605</v>
          </cell>
          <cell r="AC118" t="str">
            <v> </v>
          </cell>
          <cell r="AD118">
            <v>2.8910226838228605</v>
          </cell>
          <cell r="AE118">
            <v>139.30530849418165</v>
          </cell>
          <cell r="AF118">
            <v>63.5403</v>
          </cell>
          <cell r="AG118">
            <v>235.268912491198</v>
          </cell>
          <cell r="AH118">
            <v>419.65271282646</v>
          </cell>
          <cell r="AI118">
            <v>303.690643993274</v>
          </cell>
          <cell r="AJ118">
            <v>165.856703213</v>
          </cell>
          <cell r="AK118">
            <v>446.913290127154</v>
          </cell>
          <cell r="AL118">
            <v>439.536789497</v>
          </cell>
          <cell r="AM118">
            <v>581.079289709129</v>
          </cell>
          <cell r="AN118">
            <v>45.11283123486</v>
          </cell>
          <cell r="AO118">
            <v>66.1288304296491</v>
          </cell>
          <cell r="AP118">
            <v>14.975498205818354</v>
          </cell>
          <cell r="AQ118">
            <v>-8.923933600000005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77.46717987284592</v>
          </cell>
          <cell r="AW118">
            <v>-167.86889610222</v>
          </cell>
          <cell r="AX118">
            <v>-68.08452735811886</v>
          </cell>
          <cell r="AY118">
            <v>208.8971731</v>
          </cell>
          <cell r="AZ118">
            <v>465.3274828</v>
          </cell>
          <cell r="BA118">
            <v>914.35400843317</v>
          </cell>
          <cell r="BB118">
            <v>1189.24300214792</v>
          </cell>
          <cell r="BC118">
            <v>1336.51220781892</v>
          </cell>
          <cell r="BD118">
            <v>1860.8926778189198</v>
          </cell>
          <cell r="BE118">
            <v>2132.5605712137</v>
          </cell>
          <cell r="BF118">
            <v>2645.55533356471</v>
          </cell>
          <cell r="BG118">
            <v>2703.28023356471</v>
          </cell>
          <cell r="BH118">
            <v>202.84560849418165</v>
          </cell>
          <cell r="BI118">
            <v>438.1145209853796</v>
          </cell>
          <cell r="BJ118">
            <v>857.7672338118396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</v>
          </cell>
          <cell r="BR118">
            <v>27.21296181462037</v>
          </cell>
          <cell r="BS118">
            <v>56.58677462133039</v>
          </cell>
          <cell r="BT118">
            <v>27.785124342806284</v>
          </cell>
          <cell r="BU118">
            <v>9.197626800806347</v>
          </cell>
          <cell r="BV118">
            <v>86.66480667365204</v>
          </cell>
          <cell r="BW118">
            <v>-81.20408942856784</v>
          </cell>
          <cell r="BX118">
            <v>-149.28861678668636</v>
          </cell>
          <cell r="BY118">
            <v>-136.6765480215463</v>
          </cell>
          <cell r="BZ118">
            <v>56.327</v>
          </cell>
          <cell r="CA118">
            <v>385.8186</v>
          </cell>
          <cell r="CB118">
            <v>154.846</v>
          </cell>
          <cell r="CC118">
            <v>465.3274828</v>
          </cell>
          <cell r="CD118">
            <v>596.9916000000001</v>
          </cell>
          <cell r="CE118">
            <v>-131.66411720000008</v>
          </cell>
          <cell r="CF118">
            <v>-22.05460130427297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> </v>
          </cell>
          <cell r="AC119">
            <v>0.04460308481439193</v>
          </cell>
          <cell r="AD119">
            <v>0.04460308481439193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53.449</v>
          </cell>
          <cell r="CC119">
            <v>0</v>
          </cell>
          <cell r="CD119">
            <v>53.449</v>
          </cell>
          <cell r="CE119">
            <v>-53.449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 </v>
          </cell>
          <cell r="AC120">
            <v>0.04460308481439193</v>
          </cell>
          <cell r="AD120">
            <v>0.04460308481439193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53.449</v>
          </cell>
          <cell r="CC120">
            <v>0</v>
          </cell>
          <cell r="CD120">
            <v>53.449</v>
          </cell>
          <cell r="CE120">
            <v>-53.449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 </v>
          </cell>
          <cell r="AC121" t="str">
            <v> </v>
          </cell>
          <cell r="AD121" t="str">
            <v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>n.a. </v>
          </cell>
        </row>
        <row r="122">
          <cell r="G122" t="str">
            <v>Mas Bonos Ley 55/85 y otros</v>
          </cell>
          <cell r="L122">
            <v>279.5651597426457</v>
          </cell>
          <cell r="N122">
            <v>279.5651597426457</v>
          </cell>
          <cell r="AA122">
            <v>0</v>
          </cell>
          <cell r="AB122">
            <v>0.2597805943989636</v>
          </cell>
          <cell r="AC122" t="str">
            <v> </v>
          </cell>
          <cell r="AD122">
            <v>0.2597805943989636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>n.a. </v>
          </cell>
        </row>
        <row r="123">
          <cell r="L123">
            <v>476.6526</v>
          </cell>
          <cell r="M123">
            <v>0</v>
          </cell>
          <cell r="N123">
            <v>476.6526</v>
          </cell>
          <cell r="Q123">
            <v>1.5</v>
          </cell>
          <cell r="R123">
            <v>1.7</v>
          </cell>
          <cell r="S123">
            <v>0</v>
          </cell>
          <cell r="T123">
            <v>531.7</v>
          </cell>
          <cell r="U123">
            <v>0.067278701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</v>
          </cell>
          <cell r="AB123">
            <v>0.44292034051667567</v>
          </cell>
          <cell r="AC123" t="str">
            <v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</v>
          </cell>
          <cell r="AV123">
            <v>-534.932721299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699.3591025000001</v>
          </cell>
          <cell r="BD123">
            <v>699.4263812009999</v>
          </cell>
          <cell r="BE123">
            <v>699.4263812009999</v>
          </cell>
          <cell r="BF123">
            <v>699.4263812009999</v>
          </cell>
          <cell r="BG123">
            <v>699.4263812009999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696.7104139031533</v>
          </cell>
          <cell r="BN123">
            <v>696.7104139031533</v>
          </cell>
          <cell r="BO123">
            <v>696.7104139031533</v>
          </cell>
          <cell r="BP123">
            <v>696.7104139031533</v>
          </cell>
          <cell r="BQ123">
            <v>2.748688596846739</v>
          </cell>
          <cell r="BR123">
            <v>4.248688596846739</v>
          </cell>
          <cell r="BS123">
            <v>5.948688596846739</v>
          </cell>
          <cell r="BT123">
            <v>5.948688596846739</v>
          </cell>
          <cell r="BU123">
            <v>537.6486885968468</v>
          </cell>
          <cell r="BV123">
            <v>2.715967297846703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</v>
          </cell>
          <cell r="AB124">
            <v>0.15272151994303815</v>
          </cell>
          <cell r="AC124" t="str">
            <v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</v>
          </cell>
          <cell r="AZ124">
            <v>164.3591025</v>
          </cell>
          <cell r="BA124">
            <v>164.3591025</v>
          </cell>
          <cell r="BB124">
            <v>164.3591025</v>
          </cell>
          <cell r="BC124">
            <v>164.3591025</v>
          </cell>
          <cell r="BD124">
            <v>164.3591025</v>
          </cell>
          <cell r="BE124">
            <v>164.3591025</v>
          </cell>
          <cell r="BF124">
            <v>164.3591025</v>
          </cell>
          <cell r="BG124">
            <v>164.3591025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</v>
          </cell>
          <cell r="BR124">
            <v>2.648688596846739</v>
          </cell>
          <cell r="BS124">
            <v>2.648688596846739</v>
          </cell>
          <cell r="BT124">
            <v>2.648688596846739</v>
          </cell>
          <cell r="BU124">
            <v>2.648688596846739</v>
          </cell>
          <cell r="BV124">
            <v>2.648688596846739</v>
          </cell>
          <cell r="BW124">
            <v>2.648688596846739</v>
          </cell>
          <cell r="BX124">
            <v>2.648688596846739</v>
          </cell>
          <cell r="BY124">
            <v>2.648688596846739</v>
          </cell>
          <cell r="CC124">
            <v>164.3591025</v>
          </cell>
          <cell r="CD124">
            <v>0</v>
          </cell>
          <cell r="CE124">
            <v>164.3591025</v>
          </cell>
          <cell r="CF124" t="str">
            <v>n.a. </v>
          </cell>
        </row>
        <row r="125">
          <cell r="F125" t="str">
            <v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</v>
          </cell>
          <cell r="U125">
            <v>0.067278701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535.067278701</v>
          </cell>
          <cell r="AB125">
            <v>0.2901988205736375</v>
          </cell>
          <cell r="AC125" t="str">
            <v> </v>
          </cell>
          <cell r="AD125">
            <v>0.2901988205736375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</v>
          </cell>
          <cell r="AV125">
            <v>-534.932721299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535.067278701</v>
          </cell>
          <cell r="BE125">
            <v>535.067278701</v>
          </cell>
          <cell r="BF125">
            <v>535.067278701</v>
          </cell>
          <cell r="BG125">
            <v>535.067278701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0.0672787009999638</v>
          </cell>
          <cell r="BW125">
            <v>0.0672787009999638</v>
          </cell>
          <cell r="BX125">
            <v>0.0672787009999638</v>
          </cell>
          <cell r="BY125">
            <v>0.0672787009999638</v>
          </cell>
          <cell r="CC125">
            <v>1.6</v>
          </cell>
          <cell r="CD125">
            <v>0</v>
          </cell>
          <cell r="CE125">
            <v>1.6</v>
          </cell>
          <cell r="CF125" t="str">
            <v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494.4659336247462</v>
          </cell>
          <cell r="M127">
            <v>-105</v>
          </cell>
          <cell r="N127">
            <v>389.4659336247462</v>
          </cell>
          <cell r="Q127">
            <v>565.8351706427362</v>
          </cell>
          <cell r="R127">
            <v>42.68513015191593</v>
          </cell>
          <cell r="S127">
            <v>121.74199531563303</v>
          </cell>
          <cell r="T127">
            <v>-716.0737319837597</v>
          </cell>
          <cell r="U127">
            <v>52.6548826502321</v>
          </cell>
          <cell r="V127">
            <v>-437.69818666688025</v>
          </cell>
          <cell r="W127">
            <v>746.8310792319912</v>
          </cell>
          <cell r="X127">
            <v>-565.4303212872189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-0.09756924803148234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-728.7277477573332</v>
          </cell>
          <cell r="AQ127">
            <v>-1240.387314217237</v>
          </cell>
          <cell r="AR127">
            <v>565.8351706427362</v>
          </cell>
          <cell r="AS127">
            <v>42.68513015191593</v>
          </cell>
          <cell r="AT127">
            <v>121.74199531563303</v>
          </cell>
          <cell r="AU127">
            <v>-716.0737319837597</v>
          </cell>
          <cell r="AV127">
            <v>52.6548826502321</v>
          </cell>
          <cell r="AW127">
            <v>-437.69818666688025</v>
          </cell>
          <cell r="AX127">
            <v>746.8310792319912</v>
          </cell>
          <cell r="AY127">
            <v>-1460.41506197457</v>
          </cell>
          <cell r="AZ127">
            <v>-894.5798913318339</v>
          </cell>
          <cell r="BA127">
            <v>-851.894761179918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-1969.11506197457</v>
          </cell>
          <cell r="BR127">
            <v>-1403.2798913318338</v>
          </cell>
          <cell r="BS127">
            <v>-1360.594761179918</v>
          </cell>
          <cell r="BT127">
            <v>-1238.852765864285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133.48042188</v>
          </cell>
          <cell r="CA127">
            <v>-222.04193587760008</v>
          </cell>
          <cell r="CB127">
            <v>227.1389745610001</v>
          </cell>
          <cell r="CC127">
            <v>-894.5798913318339</v>
          </cell>
          <cell r="CD127">
            <v>138.57746056340005</v>
          </cell>
          <cell r="CE127">
            <v>-1033.157351895234</v>
          </cell>
          <cell r="CF127">
            <v>-745.5450169853257</v>
          </cell>
        </row>
        <row r="128">
          <cell r="L128">
            <v>399.6659336247462</v>
          </cell>
          <cell r="M128">
            <v>0</v>
          </cell>
          <cell r="N128">
            <v>399.6659336247462</v>
          </cell>
          <cell r="Q128">
            <v>-30.112321813264227</v>
          </cell>
          <cell r="R128">
            <v>293.9604649879143</v>
          </cell>
          <cell r="S128">
            <v>131.9969795124833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</v>
          </cell>
          <cell r="X128">
            <v>46.52505527566179</v>
          </cell>
          <cell r="Y128">
            <v>54.25321981923588</v>
          </cell>
          <cell r="Z128">
            <v>578.56029855645</v>
          </cell>
          <cell r="AA128">
            <v>603.551694891503</v>
          </cell>
          <cell r="AB128">
            <v>0.3713819486434935</v>
          </cell>
          <cell r="AC128" t="str">
            <v> </v>
          </cell>
          <cell r="AD128">
            <v>0.3713819486434935</v>
          </cell>
          <cell r="AE128">
            <v>538.7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</v>
          </cell>
          <cell r="AR128">
            <v>-30.112321813264227</v>
          </cell>
          <cell r="AS128">
            <v>293.9604649879143</v>
          </cell>
          <cell r="AT128">
            <v>131.9969795124833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</v>
          </cell>
          <cell r="AY128">
            <v>-582.88248821157</v>
          </cell>
          <cell r="AZ128">
            <v>-612.9948100248342</v>
          </cell>
          <cell r="BA128">
            <v>-319.03434503691994</v>
          </cell>
          <cell r="BB128">
            <v>-187.0373655244366</v>
          </cell>
          <cell r="BC128">
            <v>-616.1404358031948</v>
          </cell>
          <cell r="BD128">
            <v>-562.2778229809608</v>
          </cell>
          <cell r="BE128">
            <v>-339.8014059948407</v>
          </cell>
          <cell r="BF128">
            <v>-75.78687875984468</v>
          </cell>
          <cell r="BG128">
            <v>-29.261823484182912</v>
          </cell>
          <cell r="BH128">
            <v>538.7</v>
          </cell>
          <cell r="BI128">
            <v>538.7</v>
          </cell>
          <cell r="BJ128">
            <v>538.7</v>
          </cell>
          <cell r="BK128">
            <v>538.7</v>
          </cell>
          <cell r="BL128">
            <v>538.7</v>
          </cell>
          <cell r="BM128">
            <v>538.7</v>
          </cell>
          <cell r="BN128">
            <v>538.7</v>
          </cell>
          <cell r="BO128">
            <v>538.7</v>
          </cell>
          <cell r="BP128">
            <v>538.7</v>
          </cell>
          <cell r="BQ128">
            <v>-1121.5824882115699</v>
          </cell>
          <cell r="BR128">
            <v>-1151.6948100248342</v>
          </cell>
          <cell r="BS128">
            <v>-857.73434503692</v>
          </cell>
          <cell r="BT128">
            <v>-725.7373655244367</v>
          </cell>
          <cell r="BU128">
            <v>-1154.8404358031949</v>
          </cell>
          <cell r="BV128">
            <v>-1100.9778229809608</v>
          </cell>
          <cell r="BW128">
            <v>-878.5014059948408</v>
          </cell>
          <cell r="BX128">
            <v>-614.4868787598448</v>
          </cell>
          <cell r="BY128">
            <v>-567.961823484183</v>
          </cell>
          <cell r="BZ128">
            <v>47.340546880000005</v>
          </cell>
          <cell r="CA128">
            <v>-219.18651125660006</v>
          </cell>
          <cell r="CB128">
            <v>-71.81645005999991</v>
          </cell>
          <cell r="CC128">
            <v>-612.9948100248342</v>
          </cell>
          <cell r="CD128">
            <v>-243.66241443659993</v>
          </cell>
          <cell r="CE128">
            <v>-369.3323955882343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</v>
          </cell>
          <cell r="N129">
            <v>620.90776154493</v>
          </cell>
          <cell r="O129">
            <v>141.83744633333336</v>
          </cell>
          <cell r="P129">
            <v>-816.3339838782367</v>
          </cell>
          <cell r="Q129">
            <v>-30.112321813264227</v>
          </cell>
          <cell r="R129">
            <v>293.9604649879143</v>
          </cell>
          <cell r="S129">
            <v>131.9969795124833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</v>
          </cell>
          <cell r="X129">
            <v>46.52505527566179</v>
          </cell>
          <cell r="Y129">
            <v>41.436198461096744</v>
          </cell>
          <cell r="Z129">
            <v>250.53679855644995</v>
          </cell>
          <cell r="AA129">
            <v>706.8721992000304</v>
          </cell>
          <cell r="AB129">
            <v>0.576966698960474</v>
          </cell>
          <cell r="AC129" t="str">
            <v> </v>
          </cell>
          <cell r="AD129">
            <v>0.576966698960474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</v>
          </cell>
          <cell r="AQ129">
            <v>-816.3339838782367</v>
          </cell>
          <cell r="AR129">
            <v>-30.112321813264227</v>
          </cell>
          <cell r="AS129">
            <v>293.9604649879143</v>
          </cell>
          <cell r="AT129">
            <v>131.9969795124833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</v>
          </cell>
          <cell r="AY129">
            <v>-674.4965375449034</v>
          </cell>
          <cell r="AZ129">
            <v>-704.6088593581676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368.374146906822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</v>
          </cell>
          <cell r="BT129">
            <v>-726.80970290477</v>
          </cell>
          <cell r="BU129">
            <v>-620.1376981835282</v>
          </cell>
          <cell r="BV129">
            <v>-566.2750853612941</v>
          </cell>
          <cell r="BW129">
            <v>-343.7986683751741</v>
          </cell>
          <cell r="BX129">
            <v>-79.78414114017806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-71.81645005999991</v>
          </cell>
          <cell r="CC129">
            <v>-704.6088593581676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 </v>
          </cell>
          <cell r="AC130" t="str">
            <v> </v>
          </cell>
          <cell r="AD130" t="str">
            <v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>n.a. </v>
          </cell>
        </row>
        <row r="131">
          <cell r="G131" t="str">
            <v>Utilización Portafolio Telefonia Celular</v>
          </cell>
          <cell r="L131">
            <v>8.890172079816136</v>
          </cell>
          <cell r="N131">
            <v>8.890172079816136</v>
          </cell>
          <cell r="O131">
            <v>91.61404933333336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91.61404933333336</v>
          </cell>
          <cell r="AB131">
            <v>0.008261022901887046</v>
          </cell>
          <cell r="AC131" t="str">
            <v> </v>
          </cell>
          <cell r="AD131">
            <v>0.008261022901887046</v>
          </cell>
          <cell r="AE131">
            <v>90.54171195299999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91.61404933333336</v>
          </cell>
          <cell r="AZ131">
            <v>91.61404933333336</v>
          </cell>
          <cell r="BA131">
            <v>91.61404933333336</v>
          </cell>
          <cell r="BB131">
            <v>91.61404933333336</v>
          </cell>
          <cell r="BC131">
            <v>91.61404933333336</v>
          </cell>
          <cell r="BD131">
            <v>91.61404933333336</v>
          </cell>
          <cell r="BE131">
            <v>91.61404933333336</v>
          </cell>
          <cell r="BF131">
            <v>91.61404933333336</v>
          </cell>
          <cell r="BG131">
            <v>91.61404933333336</v>
          </cell>
          <cell r="BH131">
            <v>90.54171195299999</v>
          </cell>
          <cell r="BI131">
            <v>90.54171195299999</v>
          </cell>
          <cell r="BJ131">
            <v>90.54171195299999</v>
          </cell>
          <cell r="BK131">
            <v>90.54171195299999</v>
          </cell>
          <cell r="BL131">
            <v>90.54171195299999</v>
          </cell>
          <cell r="BM131">
            <v>90.54171195299999</v>
          </cell>
          <cell r="BN131">
            <v>90.54171195299999</v>
          </cell>
          <cell r="BO131">
            <v>90.54171195299999</v>
          </cell>
          <cell r="BP131">
            <v>90.54171195299999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91.61404933333336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</v>
          </cell>
          <cell r="AA132">
            <v>-194.93455364186082</v>
          </cell>
          <cell r="AB132">
            <v>-0.2901988205736375</v>
          </cell>
          <cell r="AC132" t="str">
            <v> </v>
          </cell>
          <cell r="AD132">
            <v>-0.2901988205736375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</v>
          </cell>
          <cell r="BD132">
            <v>-535.775075</v>
          </cell>
          <cell r="BE132">
            <v>-535.775075</v>
          </cell>
          <cell r="BF132">
            <v>-535.775075</v>
          </cell>
          <cell r="BG132">
            <v>-535.775075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</v>
          </cell>
          <cell r="BV132">
            <v>-535.775075</v>
          </cell>
          <cell r="BW132">
            <v>-535.775075</v>
          </cell>
          <cell r="BX132">
            <v>-535.775075</v>
          </cell>
          <cell r="BY132">
            <v>-535.775075</v>
          </cell>
          <cell r="CC132">
            <v>0</v>
          </cell>
          <cell r="CD132">
            <v>0</v>
          </cell>
          <cell r="CE132">
            <v>0</v>
          </cell>
          <cell r="CF132" t="str">
            <v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</v>
          </cell>
          <cell r="R133">
            <v>-251.27533483599836</v>
          </cell>
          <cell r="S133">
            <v>-10.254984196850273</v>
          </cell>
          <cell r="T133">
            <v>-286.9706617050015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405.6496108770025</v>
          </cell>
          <cell r="Z133">
            <v>998.1786034400002</v>
          </cell>
          <cell r="AA133">
            <v>-216.77900611873474</v>
          </cell>
          <cell r="AB133">
            <v>0.08809109250842406</v>
          </cell>
          <cell r="AC133">
            <v>-0.09756924803148234</v>
          </cell>
          <cell r="AD133">
            <v>-0.009478155523058288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</v>
          </cell>
          <cell r="AS133">
            <v>-251.27533483599836</v>
          </cell>
          <cell r="AT133">
            <v>-10.254984196850273</v>
          </cell>
          <cell r="AU133">
            <v>-286.9706617050015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-877.5325737630001</v>
          </cell>
          <cell r="AZ133">
            <v>-281.58508130699965</v>
          </cell>
          <cell r="BA133">
            <v>-532.860416142998</v>
          </cell>
          <cell r="BB133">
            <v>-543.1154003398483</v>
          </cell>
          <cell r="BC133">
            <v>-830.0860620448498</v>
          </cell>
          <cell r="BD133">
            <v>-831.2937922168517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-847.5325737630001</v>
          </cell>
          <cell r="BR133">
            <v>-251.58508130699965</v>
          </cell>
          <cell r="BS133">
            <v>-502.860416142998</v>
          </cell>
          <cell r="BT133">
            <v>-513.1154003398483</v>
          </cell>
          <cell r="BU133">
            <v>-800.0860620448498</v>
          </cell>
          <cell r="BV133">
            <v>-801.2937922168517</v>
          </cell>
          <cell r="BW133">
            <v>-1461.468395869852</v>
          </cell>
          <cell r="BX133">
            <v>-978.6518438728567</v>
          </cell>
          <cell r="BY133">
            <v>-1590.6072204357374</v>
          </cell>
          <cell r="BZ133">
            <v>86.13987499999999</v>
          </cell>
          <cell r="CA133">
            <v>-2.8554246210000165</v>
          </cell>
          <cell r="CB133">
            <v>298.955424621</v>
          </cell>
          <cell r="CC133">
            <v>-281.58508130699965</v>
          </cell>
          <cell r="CD133">
            <v>382.239875</v>
          </cell>
          <cell r="CE133">
            <v>-663.8249563069996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</v>
          </cell>
          <cell r="R134">
            <v>-251.27533483599836</v>
          </cell>
          <cell r="S134">
            <v>-10.254984196850273</v>
          </cell>
          <cell r="T134">
            <v>-286.9706617050015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405.6496108770025</v>
          </cell>
          <cell r="Z134">
            <v>998.1786034400002</v>
          </cell>
          <cell r="AA134">
            <v>-186.77900611873474</v>
          </cell>
          <cell r="AB134">
            <v>0.034381544544427114</v>
          </cell>
          <cell r="AC134" t="str">
            <v> </v>
          </cell>
          <cell r="AD134">
            <v>0.034381544544427114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</v>
          </cell>
          <cell r="AS134">
            <v>-251.27533483599836</v>
          </cell>
          <cell r="AT134">
            <v>-10.254984196850273</v>
          </cell>
          <cell r="AU134">
            <v>-286.9706617050015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-847.5325737630001</v>
          </cell>
          <cell r="AZ134">
            <v>-251.58508130699965</v>
          </cell>
          <cell r="BA134">
            <v>-502.860416142998</v>
          </cell>
          <cell r="BB134">
            <v>-513.1154003398483</v>
          </cell>
          <cell r="BC134">
            <v>-800.0860620448498</v>
          </cell>
          <cell r="BD134">
            <v>-801.2937922168517</v>
          </cell>
          <cell r="BE134">
            <v>-1461.468395869852</v>
          </cell>
          <cell r="BF134">
            <v>-978.6518438728567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-847.5325737630001</v>
          </cell>
          <cell r="BR134">
            <v>-251.58508130699965</v>
          </cell>
          <cell r="BS134">
            <v>-502.860416142998</v>
          </cell>
          <cell r="BT134">
            <v>-513.1154003398483</v>
          </cell>
          <cell r="BU134">
            <v>-800.0860620448498</v>
          </cell>
          <cell r="BV134">
            <v>-801.2937922168517</v>
          </cell>
          <cell r="BW134">
            <v>-1461.468395869852</v>
          </cell>
          <cell r="BX134">
            <v>-978.6518438728567</v>
          </cell>
          <cell r="BY134">
            <v>-1590.6072204357374</v>
          </cell>
          <cell r="BZ134">
            <v>86.13987499999999</v>
          </cell>
          <cell r="CA134">
            <v>-2.8554246210000165</v>
          </cell>
          <cell r="CB134">
            <v>298.955424621</v>
          </cell>
          <cell r="CC134">
            <v>-251.58508130699965</v>
          </cell>
          <cell r="CD134">
            <v>382.239875</v>
          </cell>
          <cell r="CE134">
            <v>-633.8249563069996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> </v>
          </cell>
          <cell r="AC135">
            <v>-0.09756924803148234</v>
          </cell>
          <cell r="AD135">
            <v>-0.09756924803148234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</v>
          </cell>
          <cell r="T136">
            <v>-21.640834195668504</v>
          </cell>
          <cell r="U136">
            <v>2.824410415998159</v>
          </cell>
          <cell r="V136">
            <v>-57.23175594150689</v>
          </cell>
          <cell r="W136">
            <v>31.669447855394424</v>
          </cell>
          <cell r="X136">
            <v>5.159894037739605</v>
          </cell>
          <cell r="Y136">
            <v>-29.310037596407653</v>
          </cell>
          <cell r="Z136">
            <v>-961.6070329935154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-61.37426914917859</v>
          </cell>
          <cell r="AI136">
            <v>451.23160132242594</v>
          </cell>
          <cell r="AJ136">
            <v>-273.1763392722212</v>
          </cell>
          <cell r="AK136">
            <v>-309.61031192671675</v>
          </cell>
          <cell r="AL136">
            <v>44.17829514169824</v>
          </cell>
          <cell r="AM136">
            <v>771.3499790916546</v>
          </cell>
          <cell r="AN136">
            <v>-209.1146028862998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-926.0292087819345</v>
          </cell>
          <cell r="AS136">
            <v>31.054857643639238</v>
          </cell>
          <cell r="AT136">
            <v>-403.6731729051401</v>
          </cell>
          <cell r="AU136">
            <v>251.53550507655268</v>
          </cell>
          <cell r="AV136">
            <v>312.4347223427149</v>
          </cell>
          <cell r="AW136">
            <v>-101.41005108320513</v>
          </cell>
          <cell r="AX136">
            <v>-739.6805312362602</v>
          </cell>
          <cell r="AZ136">
            <v>-93.65684283781606</v>
          </cell>
          <cell r="BA136">
            <v>-123.97625434335541</v>
          </cell>
          <cell r="BB136">
            <v>-76.41782592606961</v>
          </cell>
          <cell r="BC136">
            <v>-98.05866012173811</v>
          </cell>
          <cell r="BD136">
            <v>-95.23424970573996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68.089229001192</v>
          </cell>
          <cell r="BL136">
            <v>-205.0871102710292</v>
          </cell>
          <cell r="BM136">
            <v>-514.6974221977459</v>
          </cell>
          <cell r="BN136">
            <v>-470.5191270560477</v>
          </cell>
          <cell r="BO136">
            <v>300.83085203560694</v>
          </cell>
          <cell r="BP136">
            <v>91.71624914930715</v>
          </cell>
          <cell r="BR136">
            <v>228.11126033423932</v>
          </cell>
          <cell r="BS136">
            <v>259.16611797787857</v>
          </cell>
          <cell r="BT136">
            <v>-144.5070549272616</v>
          </cell>
          <cell r="BU136">
            <v>107.02845014929107</v>
          </cell>
          <cell r="BV136">
            <v>419.463172492006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-0.7900076699491955</v>
          </cell>
          <cell r="R138">
            <v>-0.4304932068337984</v>
          </cell>
          <cell r="S138">
            <v>-0.48403066273858475</v>
          </cell>
          <cell r="T138">
            <v>-0.03885295077358405</v>
          </cell>
          <cell r="U138">
            <v>-0.3206496208671315</v>
          </cell>
          <cell r="V138">
            <v>0.09562612705269638</v>
          </cell>
          <cell r="W138">
            <v>-0.6520544417903883</v>
          </cell>
          <cell r="X138">
            <v>-0.05802730569030161</v>
          </cell>
          <cell r="Y138">
            <v>-0.4899810234683959</v>
          </cell>
          <cell r="Z138">
            <v>-0.5618528445060115</v>
          </cell>
          <cell r="AA138">
            <v>-4.272984559912247</v>
          </cell>
          <cell r="AE138">
            <v>-0.5352105415445255</v>
          </cell>
          <cell r="AF138">
            <v>0.027754264239313552</v>
          </cell>
          <cell r="AG138">
            <v>-1.1456093074019198</v>
          </cell>
          <cell r="AH138">
            <v>-0.3561556775175467</v>
          </cell>
          <cell r="AI138">
            <v>-0.5221732717258668</v>
          </cell>
          <cell r="AJ138">
            <v>-0.09847940856806757</v>
          </cell>
          <cell r="AK138">
            <v>-0.3468760204302349</v>
          </cell>
          <cell r="AL138">
            <v>-0.019635869476435593</v>
          </cell>
          <cell r="AM138">
            <v>-0.6722322620311934</v>
          </cell>
          <cell r="AN138">
            <v>-0.08252290525952616</v>
          </cell>
          <cell r="AO138">
            <v>-0.5108913639213674</v>
          </cell>
          <cell r="AP138">
            <v>0.02549738436056337</v>
          </cell>
          <cell r="AQ138">
            <v>-0.06070206740290328</v>
          </cell>
          <cell r="AR138">
            <v>0.35560163745272433</v>
          </cell>
          <cell r="AS138">
            <v>-0.0743375293162517</v>
          </cell>
          <cell r="AT138">
            <v>0.038142608987282056</v>
          </cell>
          <cell r="AU138">
            <v>0.05962645779448352</v>
          </cell>
          <cell r="AV138">
            <v>-0.02622639956310341</v>
          </cell>
          <cell r="AW138">
            <v>-0.11526199652913197</v>
          </cell>
          <cell r="AX138">
            <v>0.020177820240805056</v>
          </cell>
          <cell r="AY138">
            <v>-0.5518009729828812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</v>
          </cell>
          <cell r="BG138">
            <v>-3.261910297561209</v>
          </cell>
          <cell r="BH138">
            <v>-0.5613506205968806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</v>
          </cell>
          <cell r="BN138">
            <v>-2.9963858324252834</v>
          </cell>
          <cell r="BO138">
            <v>-3.668618094456477</v>
          </cell>
          <cell r="BP138">
            <v>-3.751140999716003</v>
          </cell>
          <cell r="BQ138">
            <v>0.009549647613999622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0.3400101527841223</v>
          </cell>
          <cell r="BW138">
            <v>0.4523801014414697</v>
          </cell>
          <cell r="BX138">
            <v>0.4647351025855677</v>
          </cell>
          <cell r="BY138">
            <v>0.4892307021547939</v>
          </cell>
          <cell r="BZ138">
            <v>-0.3955376264004933</v>
          </cell>
          <cell r="CA138">
            <v>-0.04017682887951054</v>
          </cell>
          <cell r="CB138">
            <v>-0.7184718188256705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-0.7886138235487457</v>
          </cell>
          <cell r="R139">
            <v>-0.428913514246622</v>
          </cell>
          <cell r="S139">
            <v>-0.48403066273858475</v>
          </cell>
          <cell r="T139">
            <v>0.4552191366391699</v>
          </cell>
          <cell r="U139">
            <v>-0.32058710341698765</v>
          </cell>
          <cell r="V139">
            <v>0.09562612705269638</v>
          </cell>
          <cell r="W139">
            <v>-0.6520544417903883</v>
          </cell>
          <cell r="X139">
            <v>-0.05802730569030161</v>
          </cell>
          <cell r="Y139">
            <v>-0.4899810234683959</v>
          </cell>
          <cell r="Z139">
            <v>-0.5618528445060115</v>
          </cell>
          <cell r="AA139">
            <v>-3.623055930701176</v>
          </cell>
          <cell r="AE139">
            <v>-0.5352105415445255</v>
          </cell>
          <cell r="AF139">
            <v>0.17802058312874625</v>
          </cell>
          <cell r="AG139">
            <v>-1.1456093074019198</v>
          </cell>
          <cell r="AH139">
            <v>-0.3561556775175467</v>
          </cell>
          <cell r="AI139">
            <v>-0.5221732717258668</v>
          </cell>
          <cell r="AJ139">
            <v>-0.09847940856806757</v>
          </cell>
          <cell r="AK139">
            <v>0.15026252906350845</v>
          </cell>
          <cell r="AL139">
            <v>-0.019635869476435593</v>
          </cell>
          <cell r="AM139">
            <v>-0.6722322620311934</v>
          </cell>
          <cell r="AN139">
            <v>-0.08252290525952616</v>
          </cell>
          <cell r="AO139">
            <v>-0.5108913639213674</v>
          </cell>
          <cell r="AP139">
            <v>0.02549738436056337</v>
          </cell>
          <cell r="AQ139">
            <v>-0.058147900931788565</v>
          </cell>
          <cell r="AR139">
            <v>0.35699548385317414</v>
          </cell>
          <cell r="AS139">
            <v>-0.07275783672907532</v>
          </cell>
          <cell r="AT139">
            <v>0.038142608987282056</v>
          </cell>
          <cell r="AU139">
            <v>0.5536985452072375</v>
          </cell>
          <cell r="AV139">
            <v>0.4708496324804961</v>
          </cell>
          <cell r="AW139">
            <v>-0.11526199652913197</v>
          </cell>
          <cell r="AX139">
            <v>0.020177820240805056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-1.894077101772743</v>
          </cell>
          <cell r="BF139">
            <v>-2.553954362659838</v>
          </cell>
          <cell r="BG139">
            <v>-2.611981668350137</v>
          </cell>
          <cell r="BH139">
            <v>-0.4110843017074479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</v>
          </cell>
          <cell r="BM139">
            <v>-2.329345094565671</v>
          </cell>
          <cell r="BN139">
            <v>-2.3489809640421075</v>
          </cell>
          <cell r="BO139">
            <v>-3.021213226073301</v>
          </cell>
          <cell r="BP139">
            <v>-3.103736131332827</v>
          </cell>
          <cell r="BQ139">
            <v>0.012103814085114352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</v>
          </cell>
          <cell r="BV139">
            <v>0.3425339136120175</v>
          </cell>
          <cell r="BW139">
            <v>0.45490386226936463</v>
          </cell>
          <cell r="BX139">
            <v>0.4672588634134627</v>
          </cell>
          <cell r="BY139">
            <v>0.49175446298268977</v>
          </cell>
          <cell r="BZ139">
            <v>-0.3955376264004933</v>
          </cell>
          <cell r="CA139">
            <v>-0.04017682887951054</v>
          </cell>
          <cell r="CB139">
            <v>-0.7184718188256705</v>
          </cell>
          <cell r="CC139">
            <v>-1.1949961818127197</v>
          </cell>
          <cell r="CD139">
            <v>-1.1541862741056743</v>
          </cell>
          <cell r="CE139">
            <v>-0.0408099077070454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</v>
          </cell>
          <cell r="R142">
            <v>97.94274298462422</v>
          </cell>
          <cell r="S142">
            <v>53.42278850917318</v>
          </cell>
          <cell r="T142">
            <v>71.91281316950929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47.58884054414918</v>
          </cell>
          <cell r="Y142">
            <v>82.05877217829644</v>
          </cell>
          <cell r="Z142">
            <v>961.6070329935154</v>
          </cell>
          <cell r="AA142">
            <v>1106.5537343440355</v>
          </cell>
          <cell r="AE142">
            <v>253.7</v>
          </cell>
          <cell r="AF142">
            <v>1258.9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</v>
          </cell>
          <cell r="AR142">
            <v>-230.9648666818366</v>
          </cell>
          <cell r="AS142">
            <v>-530.6572570153758</v>
          </cell>
          <cell r="AT142">
            <v>-320.2772114908268</v>
          </cell>
          <cell r="AY142">
            <v>197.4297790267449</v>
          </cell>
          <cell r="AZ142">
            <v>75.85515040782653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321.7681031720556</v>
          </cell>
          <cell r="BJ142">
            <v>383.14237232123514</v>
          </cell>
          <cell r="BK142">
            <v>-68.08922900119023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75.85515040782653</v>
          </cell>
          <cell r="CD142" t="e">
            <v>#REF!</v>
          </cell>
        </row>
        <row r="143">
          <cell r="L143">
            <v>82.168</v>
          </cell>
          <cell r="N143">
            <v>82.168</v>
          </cell>
          <cell r="Q143">
            <v>152.01283043028573</v>
          </cell>
          <cell r="R143">
            <v>34.7731268124376</v>
          </cell>
          <cell r="S143">
            <v>66.4884524018901</v>
          </cell>
          <cell r="T143">
            <v>19.43520143759238</v>
          </cell>
          <cell r="U143">
            <v>33.04455719052436</v>
          </cell>
          <cell r="V143">
            <v>41.01989141823665</v>
          </cell>
          <cell r="W143">
            <v>42.60614690950002</v>
          </cell>
          <cell r="X143">
            <v>0</v>
          </cell>
          <cell r="Y143">
            <v>0</v>
          </cell>
          <cell r="AB143">
            <v>0.07635304735476992</v>
          </cell>
          <cell r="AC143" t="str">
            <v> </v>
          </cell>
          <cell r="AD143">
            <v>0.07635304735476992</v>
          </cell>
          <cell r="AE143">
            <v>80.96800000000002</v>
          </cell>
          <cell r="AF143">
            <v>226.39999999999998</v>
          </cell>
          <cell r="AG143">
            <v>643.8000000000001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-233.4268731875624</v>
          </cell>
          <cell r="AT143">
            <v>-98.81154759810991</v>
          </cell>
          <cell r="AY143">
            <v>-72.32956694000009</v>
          </cell>
          <cell r="AZ143">
            <v>46.3198945899999</v>
          </cell>
          <cell r="BA143">
            <v>25.815792559999913</v>
          </cell>
          <cell r="BH143">
            <v>-545.9642000000001</v>
          </cell>
          <cell r="BI143">
            <v>-168.722</v>
          </cell>
          <cell r="BJ143">
            <v>-391.1106</v>
          </cell>
          <cell r="BK143">
            <v>78.13023595091454</v>
          </cell>
          <cell r="BQ143">
            <v>473.63463306000006</v>
          </cell>
          <cell r="BR143">
            <v>215.0418945899999</v>
          </cell>
          <cell r="BS143">
            <v>416.9263925599999</v>
          </cell>
          <cell r="BZ143">
            <v>38.04900000000001</v>
          </cell>
          <cell r="CA143">
            <v>40.09251794000009</v>
          </cell>
          <cell r="CB143">
            <v>60.301548543399676</v>
          </cell>
          <cell r="CC143">
            <v>46.3198945899999</v>
          </cell>
          <cell r="CD143">
            <v>-35.18550000000005</v>
          </cell>
          <cell r="CE143">
            <v>81.50539458999995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</v>
          </cell>
          <cell r="R144">
            <v>32.85020466664727</v>
          </cell>
          <cell r="S144">
            <v>34.49276452456888</v>
          </cell>
          <cell r="T144">
            <v>30.836777536248412</v>
          </cell>
          <cell r="U144">
            <v>40.33545843938242</v>
          </cell>
          <cell r="V144">
            <v>28.935680613889957</v>
          </cell>
          <cell r="W144">
            <v>83.66256264324616</v>
          </cell>
          <cell r="X144">
            <v>52.74873458188878</v>
          </cell>
          <cell r="Y144">
            <v>52.74873458188878</v>
          </cell>
          <cell r="AA144">
            <v>512.9330588189242</v>
          </cell>
          <cell r="AB144">
            <v>0.05370954796399695</v>
          </cell>
          <cell r="AC144" t="str">
            <v> </v>
          </cell>
          <cell r="AD144">
            <v>0.05370954796399695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-600.4686563505732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-247.6733270943986</v>
          </cell>
          <cell r="BH144">
            <v>-571.3678</v>
          </cell>
          <cell r="BI144">
            <v>2.789999999999999</v>
          </cell>
          <cell r="BJ144">
            <v>-378.46139999999997</v>
          </cell>
          <cell r="BK144">
            <v>237.14163595091455</v>
          </cell>
          <cell r="BQ144">
            <v>593.8444165156006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</v>
          </cell>
          <cell r="CF144">
            <v>-2.682296151376473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</v>
          </cell>
          <cell r="R146">
            <v>96.79149349439935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</v>
          </cell>
          <cell r="AP146">
            <v>86.35228332999958</v>
          </cell>
          <cell r="AQ146">
            <v>187.0034765843997</v>
          </cell>
          <cell r="AR146">
            <v>66.71186002439947</v>
          </cell>
          <cell r="AS146">
            <v>96.79149349439935</v>
          </cell>
          <cell r="AT146">
            <v>27.433528871040053</v>
          </cell>
        </row>
        <row r="147">
          <cell r="Q147">
            <v>9.823273293763933</v>
          </cell>
          <cell r="R147">
            <v>1.1512494902248704</v>
          </cell>
          <cell r="S147">
            <v>25.989259638133127</v>
          </cell>
          <cell r="T147">
            <v>49.67928429846924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9.823273293763933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1062.1</v>
          </cell>
          <cell r="R150">
            <v>1060.6</v>
          </cell>
          <cell r="S150">
            <v>1075.2</v>
          </cell>
          <cell r="T150">
            <v>0</v>
          </cell>
          <cell r="U150">
            <v>0</v>
          </cell>
          <cell r="AP150">
            <v>1027.1</v>
          </cell>
          <cell r="AQ150">
            <v>1074.2</v>
          </cell>
          <cell r="AR150">
            <v>1062.1</v>
          </cell>
          <cell r="AS150">
            <v>1060.6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54.71666666666667</v>
          </cell>
          <cell r="R152">
            <v>54.71666666666667</v>
          </cell>
          <cell r="S152">
            <v>54.71666666666667</v>
          </cell>
          <cell r="T152">
            <v>54.71666666666667</v>
          </cell>
          <cell r="U152">
            <v>54.71666666666667</v>
          </cell>
          <cell r="V152">
            <v>54.71666666666667</v>
          </cell>
          <cell r="W152">
            <v>54.71666666666667</v>
          </cell>
          <cell r="X152">
            <v>54.71666666666667</v>
          </cell>
          <cell r="Y152">
            <v>54.71666666666667</v>
          </cell>
          <cell r="Z152">
            <v>54.71666666666667</v>
          </cell>
          <cell r="AP152">
            <v>54.71666666666667</v>
          </cell>
          <cell r="AQ152">
            <v>54.71666666666667</v>
          </cell>
          <cell r="AR152">
            <v>54.71666666666667</v>
          </cell>
          <cell r="AS152">
            <v>54.71666666666667</v>
          </cell>
          <cell r="AT152">
            <v>54.71666666666667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</v>
          </cell>
          <cell r="Z166">
            <v>1423.562122878575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</v>
          </cell>
          <cell r="AF166">
            <v>1438.1227019431008</v>
          </cell>
          <cell r="AG166">
            <v>1024.6103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84.8122440623406</v>
          </cell>
          <cell r="AS166">
            <v>-84.71452093034122</v>
          </cell>
          <cell r="AT166">
            <v>151.1380016325602</v>
          </cell>
          <cell r="AU166">
            <v>52.38520573122628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</v>
          </cell>
          <cell r="BB166">
            <v>5477.367634007485</v>
          </cell>
          <cell r="BC166">
            <v>6848.265359637466</v>
          </cell>
          <cell r="BD166">
            <v>8344.297758504059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</v>
          </cell>
          <cell r="BK166">
            <v>5433.397098926417</v>
          </cell>
          <cell r="BL166">
            <v>6751.909618825173</v>
          </cell>
          <cell r="BM166">
            <v>8138.762782433782</v>
          </cell>
          <cell r="BN166">
            <v>9503.060428390121</v>
          </cell>
          <cell r="BQ166">
            <v>-49.2663205746596</v>
          </cell>
          <cell r="BR166">
            <v>-22.452945621152274</v>
          </cell>
          <cell r="BS166">
            <v>-107.16746655149332</v>
          </cell>
          <cell r="BT166">
            <v>43.97053508106695</v>
          </cell>
          <cell r="BU166">
            <v>96.35574081229296</v>
          </cell>
          <cell r="BV166">
            <v>205.53497607027657</v>
          </cell>
          <cell r="BW166">
            <v>354.48921096936283</v>
          </cell>
          <cell r="BZ166">
            <v>6.133871776753082</v>
          </cell>
          <cell r="CA166">
            <v>6.047567621166456</v>
          </cell>
        </row>
        <row r="167">
          <cell r="Q167">
            <v>918.6754120280503</v>
          </cell>
          <cell r="R167">
            <v>1041.32148519855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1300.82735611338</v>
          </cell>
          <cell r="W167">
            <v>1030.26896782149</v>
          </cell>
          <cell r="X167">
            <v>1285.17972252666</v>
          </cell>
          <cell r="Y167">
            <v>916.57072490872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653.7783</v>
          </cell>
          <cell r="AF167">
            <v>1354.6194</v>
          </cell>
          <cell r="AG167">
            <v>786.8803</v>
          </cell>
          <cell r="AH167">
            <v>1121.4405222222222</v>
          </cell>
          <cell r="AI167">
            <v>935.237337910198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-76.76635311794985</v>
          </cell>
          <cell r="AQ167">
            <v>-135.55540350363995</v>
          </cell>
          <cell r="AR167">
            <v>131.7951120280502</v>
          </cell>
          <cell r="AS167">
            <v>-80.11903702367218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</v>
          </cell>
          <cell r="AY167">
            <v>1796.07594337841</v>
          </cell>
          <cell r="AZ167">
            <v>2714.7513554064603</v>
          </cell>
          <cell r="BA167">
            <v>3756.0728406050102</v>
          </cell>
          <cell r="BB167">
            <v>4816.534829488791</v>
          </cell>
          <cell r="BC167">
            <v>5999.9937413491</v>
          </cell>
          <cell r="BD167">
            <v>7175.343612719</v>
          </cell>
          <cell r="BE167">
            <v>8476.170968832379</v>
          </cell>
          <cell r="BH167">
            <v>2008.3977</v>
          </cell>
          <cell r="BI167">
            <v>2795.278</v>
          </cell>
          <cell r="BJ167">
            <v>3916.7185222222224</v>
          </cell>
          <cell r="BK167">
            <v>4851.95586013242</v>
          </cell>
          <cell r="BL167">
            <v>6045.462698042618</v>
          </cell>
          <cell r="BM167">
            <v>7065.450293540125</v>
          </cell>
          <cell r="BN167">
            <v>8312.827376393005</v>
          </cell>
          <cell r="BQ167">
            <v>-212.32175662158997</v>
          </cell>
          <cell r="BR167">
            <v>-80.52664459353977</v>
          </cell>
          <cell r="BS167">
            <v>-160.645681617212</v>
          </cell>
          <cell r="BT167">
            <v>-35.421030643630175</v>
          </cell>
          <cell r="BU167">
            <v>-45.4689566935183</v>
          </cell>
          <cell r="BV167">
            <v>109.89331917887466</v>
          </cell>
          <cell r="BW167">
            <v>163.34359243937433</v>
          </cell>
          <cell r="BZ167">
            <v>5.374089691043261</v>
          </cell>
          <cell r="CA167">
            <v>5.41481544209616</v>
          </cell>
        </row>
        <row r="168">
          <cell r="Q168">
            <v>612.1861350610002</v>
          </cell>
          <cell r="R168">
            <v>752.901555189</v>
          </cell>
          <cell r="S168">
            <v>709.4972773779998</v>
          </cell>
          <cell r="T168">
            <v>851.278704287</v>
          </cell>
          <cell r="U168">
            <v>803.174428981</v>
          </cell>
          <cell r="V168">
            <v>972.7071308799999</v>
          </cell>
          <cell r="W168">
            <v>690.390968228</v>
          </cell>
          <cell r="X168">
            <v>919.5669539930002</v>
          </cell>
          <cell r="Y168">
            <v>560.750024557</v>
          </cell>
          <cell r="Z168">
            <v>976.0156491428003</v>
          </cell>
          <cell r="AA168">
            <v>9152.5181370445</v>
          </cell>
          <cell r="AB168">
            <v>8.064394588623657</v>
          </cell>
          <cell r="AC168" t="e">
            <v>#VALUE!</v>
          </cell>
          <cell r="AD168">
            <v>8.064394588623657</v>
          </cell>
          <cell r="AE168">
            <v>372.33579999999995</v>
          </cell>
          <cell r="AF168">
            <v>1072.5493999999999</v>
          </cell>
          <cell r="AG168">
            <v>494.4103</v>
          </cell>
          <cell r="AH168">
            <v>798.1958</v>
          </cell>
          <cell r="AI168">
            <v>600.2614</v>
          </cell>
          <cell r="AJ168">
            <v>857.1218999999999</v>
          </cell>
          <cell r="AK168">
            <v>668.1943000000001</v>
          </cell>
          <cell r="AL168">
            <v>897.2391</v>
          </cell>
          <cell r="AP168">
            <v>-28.36885688229995</v>
          </cell>
          <cell r="AQ168">
            <v>-112.46703376999994</v>
          </cell>
          <cell r="AR168">
            <v>117.77583506100018</v>
          </cell>
          <cell r="AS168">
            <v>-45.294244811</v>
          </cell>
          <cell r="AT168">
            <v>109.23587737799983</v>
          </cell>
          <cell r="AU168">
            <v>-5.843195712999886</v>
          </cell>
          <cell r="AV168">
            <v>134.9801289809999</v>
          </cell>
          <cell r="AW168">
            <v>75.4680308799999</v>
          </cell>
          <cell r="AY168">
            <v>1304.0493093476998</v>
          </cell>
          <cell r="AZ168">
            <v>1916.2354444087</v>
          </cell>
          <cell r="BA168">
            <v>2669.1369995977</v>
          </cell>
          <cell r="BB168">
            <v>3378.6342769757002</v>
          </cell>
          <cell r="BC168">
            <v>4229.9129812627</v>
          </cell>
          <cell r="BD168">
            <v>5033.0874102437</v>
          </cell>
          <cell r="BE168">
            <v>6005.7945411237</v>
          </cell>
          <cell r="BH168">
            <v>1444.8852</v>
          </cell>
          <cell r="BI168">
            <v>1939.2955</v>
          </cell>
          <cell r="BJ168">
            <v>2737.4913</v>
          </cell>
          <cell r="BK168">
            <v>3337.7527</v>
          </cell>
          <cell r="BL168">
            <v>4194.8746</v>
          </cell>
          <cell r="BM168">
            <v>4863.068899999999</v>
          </cell>
          <cell r="BN168">
            <v>5760.307999999999</v>
          </cell>
          <cell r="BQ168">
            <v>-140.8358906523</v>
          </cell>
          <cell r="BR168">
            <v>-23.06005559129983</v>
          </cell>
          <cell r="BS168">
            <v>-68.35430040229994</v>
          </cell>
          <cell r="BT168">
            <v>40.88157697569977</v>
          </cell>
          <cell r="BU168">
            <v>35.03838126269966</v>
          </cell>
          <cell r="BV168">
            <v>170.0185102437008</v>
          </cell>
          <cell r="BW168">
            <v>245.4865411237006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547.2508932010002</v>
          </cell>
          <cell r="R169">
            <v>273.534887641</v>
          </cell>
          <cell r="S169">
            <v>633.2626624339998</v>
          </cell>
          <cell r="T169">
            <v>407.0639527949999</v>
          </cell>
          <cell r="U169">
            <v>716.377360256</v>
          </cell>
          <cell r="V169">
            <v>457.377056551</v>
          </cell>
          <cell r="W169">
            <v>587.309967256</v>
          </cell>
          <cell r="AE169">
            <v>300.03099999999995</v>
          </cell>
          <cell r="AF169">
            <v>412.96669999999995</v>
          </cell>
          <cell r="AG169">
            <v>411.4792</v>
          </cell>
          <cell r="AH169">
            <v>256.96799999999996</v>
          </cell>
          <cell r="AI169">
            <v>517.7282</v>
          </cell>
          <cell r="AJ169">
            <v>367.7209</v>
          </cell>
          <cell r="AK169">
            <v>564.8566000000001</v>
          </cell>
          <cell r="AL169">
            <v>375.6336</v>
          </cell>
          <cell r="AP169">
            <v>-56.474356882299986</v>
          </cell>
          <cell r="AQ169">
            <v>-44.584800675</v>
          </cell>
          <cell r="AR169">
            <v>135.77169320100018</v>
          </cell>
          <cell r="AT169">
            <v>115.5344624339998</v>
          </cell>
          <cell r="AU169">
            <v>39.34305279499995</v>
          </cell>
          <cell r="AV169">
            <v>151.5207602559999</v>
          </cell>
          <cell r="AW169">
            <v>81.74345655100001</v>
          </cell>
          <cell r="AY169">
            <v>611.9385424426999</v>
          </cell>
          <cell r="AZ169">
            <v>1159.1894356437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1124.4769</v>
          </cell>
          <cell r="BJ169">
            <v>1381.4449</v>
          </cell>
          <cell r="BK169">
            <v>1899.1731</v>
          </cell>
          <cell r="BL169">
            <v>2266.894</v>
          </cell>
          <cell r="BM169">
            <v>2831.7506</v>
          </cell>
          <cell r="BN169">
            <v>3207.3842</v>
          </cell>
          <cell r="BQ169">
            <v>-101.05915755729995</v>
          </cell>
          <cell r="BR169">
            <v>34.71253564370022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357.6776987696999</v>
          </cell>
          <cell r="BW169">
            <v>439.42115532069965</v>
          </cell>
          <cell r="BZ169">
            <v>2.215068569572039</v>
          </cell>
          <cell r="CA169">
            <v>2.0304173972935824</v>
          </cell>
        </row>
        <row r="170">
          <cell r="Q170">
            <v>64.93524185999999</v>
          </cell>
          <cell r="R170">
            <v>479.366667548</v>
          </cell>
          <cell r="S170">
            <v>76.23461494400001</v>
          </cell>
          <cell r="T170">
            <v>444.214751492</v>
          </cell>
          <cell r="U170">
            <v>86.79706872500002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</v>
          </cell>
          <cell r="AG170">
            <v>82.9311</v>
          </cell>
          <cell r="AH170">
            <v>541.2278</v>
          </cell>
          <cell r="AI170">
            <v>82.5332</v>
          </cell>
          <cell r="AJ170">
            <v>489.40099999999995</v>
          </cell>
          <cell r="AK170">
            <v>103.3377</v>
          </cell>
          <cell r="AL170">
            <v>521.6055</v>
          </cell>
          <cell r="AP170">
            <v>28.105500000000006</v>
          </cell>
          <cell r="AQ170">
            <v>-67.88223309500006</v>
          </cell>
          <cell r="AR170">
            <v>-17.99585814000001</v>
          </cell>
          <cell r="AT170">
            <v>-6.298585055999979</v>
          </cell>
          <cell r="AU170">
            <v>-45.18624850799995</v>
          </cell>
          <cell r="AV170">
            <v>-16.54063127499998</v>
          </cell>
          <cell r="AW170">
            <v>-6.275425671000107</v>
          </cell>
          <cell r="AY170">
            <v>692.110766905</v>
          </cell>
          <cell r="AZ170">
            <v>757.046008765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1843.659111474</v>
          </cell>
          <cell r="BE170">
            <v>2358.9891858029996</v>
          </cell>
          <cell r="BH170">
            <v>731.8875</v>
          </cell>
          <cell r="BI170">
            <v>814.8186000000001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</v>
          </cell>
          <cell r="T171">
            <v>262.92810880995995</v>
          </cell>
          <cell r="U171">
            <v>309.668576469</v>
          </cell>
          <cell r="V171">
            <v>275.746238785</v>
          </cell>
          <cell r="W171">
            <v>299.0129225421499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3197.184857216944</v>
          </cell>
          <cell r="AB171">
            <v>2.763130730809057</v>
          </cell>
          <cell r="AC171" t="e">
            <v>#VALUE!</v>
          </cell>
          <cell r="AD171">
            <v>2.763130730809057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42.46857646900003</v>
          </cell>
          <cell r="AW171">
            <v>8.246238785000003</v>
          </cell>
          <cell r="AY171">
            <v>365.204569754</v>
          </cell>
          <cell r="AZ171">
            <v>595.620395396</v>
          </cell>
          <cell r="BA171">
            <v>804.326071919</v>
          </cell>
          <cell r="BB171">
            <v>1083.0867364044002</v>
          </cell>
          <cell r="BC171">
            <v>1346.01484521436</v>
          </cell>
          <cell r="BD171">
            <v>1655.68342168336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</v>
          </cell>
          <cell r="BS171">
            <v>-95.67392808099999</v>
          </cell>
          <cell r="BT171">
            <v>-66.91326359559991</v>
          </cell>
          <cell r="BU171">
            <v>-53.98515478563996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</v>
          </cell>
          <cell r="R172">
            <v>75.48188634248501</v>
          </cell>
          <cell r="S172">
            <v>100.79985627792065</v>
          </cell>
          <cell r="T172">
            <v>96.82237280412623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> </v>
          </cell>
          <cell r="AD172">
            <v>1.0069033117662627</v>
          </cell>
          <cell r="AE172">
            <v>79.53099217699052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</v>
          </cell>
          <cell r="AR172">
            <v>8.08110000000002</v>
          </cell>
          <cell r="AS172">
            <v>-11.318113657514985</v>
          </cell>
          <cell r="AT172">
            <v>10.399856277920648</v>
          </cell>
          <cell r="AU172">
            <v>6.422372804126226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</v>
          </cell>
          <cell r="BB172">
            <v>400.56741237440576</v>
          </cell>
          <cell r="BC172">
            <v>497.389785178532</v>
          </cell>
          <cell r="BD172">
            <v>617.3431545146508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</v>
          </cell>
          <cell r="BL172">
            <v>506.1309921769905</v>
          </cell>
          <cell r="BM172">
            <v>602.7309921769905</v>
          </cell>
          <cell r="BN172">
            <v>699.4309921769906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-8.741206998458495</v>
          </cell>
          <cell r="BV172">
            <v>14.612162337660266</v>
          </cell>
          <cell r="BW172">
            <v>24.71348242726833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</v>
          </cell>
          <cell r="S173">
            <v>177.96080820747937</v>
          </cell>
          <cell r="T173">
            <v>166.1057360058337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208.7575649884405</v>
          </cell>
          <cell r="AA173">
            <v>1975.881513407258</v>
          </cell>
          <cell r="AB173">
            <v>1.7562274190427944</v>
          </cell>
          <cell r="AC173" t="str">
            <v> </v>
          </cell>
          <cell r="AD173">
            <v>1.7562274190427944</v>
          </cell>
          <cell r="AE173">
            <v>140.4690078230095</v>
          </cell>
          <cell r="AF173">
            <v>140.5</v>
          </cell>
          <cell r="AG173">
            <v>140.5</v>
          </cell>
          <cell r="AH173">
            <v>153.2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</v>
          </cell>
          <cell r="AQ173">
            <v>-25.100000000000065</v>
          </cell>
          <cell r="AR173">
            <v>2.334725641999995</v>
          </cell>
          <cell r="AS173">
            <v>-19.97620981948498</v>
          </cell>
          <cell r="AT173">
            <v>18.36080820747938</v>
          </cell>
          <cell r="AU173">
            <v>6.505736005833711</v>
          </cell>
          <cell r="AV173">
            <v>19.11520713288124</v>
          </cell>
          <cell r="AW173">
            <v>-1.8550813046081487</v>
          </cell>
          <cell r="AY173">
            <v>228.49999999999991</v>
          </cell>
          <cell r="AZ173">
            <v>371.3347256419999</v>
          </cell>
          <cell r="BA173">
            <v>504.5585158225149</v>
          </cell>
          <cell r="BB173">
            <v>682.5193240299943</v>
          </cell>
          <cell r="BC173">
            <v>848.625060035828</v>
          </cell>
          <cell r="BD173">
            <v>1038.3402671687093</v>
          </cell>
          <cell r="BE173">
            <v>1207.285185864101</v>
          </cell>
          <cell r="BH173">
            <v>280.9690078230095</v>
          </cell>
          <cell r="BI173">
            <v>421.4690078230095</v>
          </cell>
          <cell r="BJ173">
            <v>574.6690078230095</v>
          </cell>
          <cell r="BK173">
            <v>734.2690078230095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</v>
          </cell>
          <cell r="BU173">
            <v>-45.24394778718147</v>
          </cell>
          <cell r="BV173">
            <v>-26.128740654300145</v>
          </cell>
          <cell r="BW173">
            <v>-27.983821958908266</v>
          </cell>
          <cell r="BZ173">
            <v>0.7600986573152764</v>
          </cell>
          <cell r="CA173">
            <v>0.8006228718172935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65.37891124526</v>
          </cell>
          <cell r="U174">
            <v>60.21443681602</v>
          </cell>
          <cell r="V174">
            <v>49.163226856559994</v>
          </cell>
          <cell r="W174">
            <v>38.87063087264</v>
          </cell>
          <cell r="X174">
            <v>45.708496023</v>
          </cell>
          <cell r="Y174">
            <v>45.870645472</v>
          </cell>
          <cell r="Z174">
            <v>50.68219898418843</v>
          </cell>
          <cell r="AA174">
            <v>634.4261906985785</v>
          </cell>
          <cell r="AB174">
            <v>0.7344952591799305</v>
          </cell>
          <cell r="AC174" t="str">
            <v> </v>
          </cell>
          <cell r="AD174">
            <v>0.7344952591799305</v>
          </cell>
          <cell r="AE174">
            <v>60.4425</v>
          </cell>
          <cell r="AF174">
            <v>60.4</v>
          </cell>
          <cell r="AG174">
            <v>60.4</v>
          </cell>
          <cell r="AH174">
            <v>67.6747222222222</v>
          </cell>
          <cell r="AI174">
            <v>68.01493791019796</v>
          </cell>
          <cell r="AJ174">
            <v>68.01493791019796</v>
          </cell>
          <cell r="AK174">
            <v>67.71493791019796</v>
          </cell>
          <cell r="AL174">
            <v>67.98993791019795</v>
          </cell>
          <cell r="AP174">
            <v>-4.25264619750989</v>
          </cell>
          <cell r="AQ174">
            <v>-4.913413935020003</v>
          </cell>
          <cell r="AR174">
            <v>-11.644321280419994</v>
          </cell>
          <cell r="AS174">
            <v>-5.747174533422196</v>
          </cell>
          <cell r="AT174">
            <v>-11.836959757137961</v>
          </cell>
          <cell r="AU174">
            <v>-2.6360266649379582</v>
          </cell>
          <cell r="AV174">
            <v>-7.500501094177963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</v>
          </cell>
          <cell r="BD174">
            <v>404.1309924901901</v>
          </cell>
          <cell r="BE174">
            <v>453.29421934675014</v>
          </cell>
          <cell r="BH174">
            <v>120.8425</v>
          </cell>
          <cell r="BI174">
            <v>181.2425</v>
          </cell>
          <cell r="BJ174">
            <v>248.91722222222222</v>
          </cell>
          <cell r="BK174">
            <v>316.93216013242017</v>
          </cell>
          <cell r="BL174">
            <v>384.9470980426181</v>
          </cell>
          <cell r="BM174">
            <v>452.66203595281604</v>
          </cell>
          <cell r="BN174">
            <v>520.651973863014</v>
          </cell>
          <cell r="BQ174">
            <v>-9.166060132529893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</v>
          </cell>
          <cell r="BV174">
            <v>-48.53104346262592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</v>
          </cell>
          <cell r="R175">
            <v>17.78670579775</v>
          </cell>
          <cell r="S175">
            <v>16.02606886732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</v>
          </cell>
          <cell r="X175">
            <v>1.9449681834900003</v>
          </cell>
          <cell r="Y175">
            <v>1.891966696719994</v>
          </cell>
          <cell r="Z175">
            <v>-0.0003339999999987242</v>
          </cell>
          <cell r="AA175">
            <v>91.48359495247998</v>
          </cell>
          <cell r="AB175">
            <v>0.04974173187738333</v>
          </cell>
          <cell r="AC175" t="e">
            <v>#VALUE!</v>
          </cell>
          <cell r="AD175">
            <v>0.04974173187738333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16.961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</v>
          </cell>
          <cell r="AQ175">
            <v>12.039671910380003</v>
          </cell>
          <cell r="AR175">
            <v>15.24777260547</v>
          </cell>
          <cell r="AS175">
            <v>2.2167057977499987</v>
          </cell>
          <cell r="AT175">
            <v>-0.9349311326799992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42.46339701471</v>
          </cell>
          <cell r="BA175">
            <v>60.25010281246</v>
          </cell>
          <cell r="BB175">
            <v>76.27617167977999</v>
          </cell>
          <cell r="BC175">
            <v>80.14935919787</v>
          </cell>
          <cell r="BD175">
            <v>82.44178830175</v>
          </cell>
          <cell r="BE175">
            <v>85.65254789357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</v>
          </cell>
          <cell r="BL175">
            <v>65.641</v>
          </cell>
          <cell r="BM175">
            <v>82.51935758730829</v>
          </cell>
          <cell r="BN175">
            <v>97.16740252998883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</v>
          </cell>
          <cell r="BU175">
            <v>14.508359197869986</v>
          </cell>
          <cell r="BV175">
            <v>-0.07756928555829745</v>
          </cell>
          <cell r="BW175">
            <v>-11.514854636418832</v>
          </cell>
          <cell r="BZ175">
            <v>0.0717883823845701</v>
          </cell>
          <cell r="CA175">
            <v>0.05879349822962523</v>
          </cell>
        </row>
        <row r="176">
          <cell r="Q176">
            <v>35.09447176415</v>
          </cell>
          <cell r="R176">
            <v>35.14656270695</v>
          </cell>
          <cell r="S176">
            <v>29.18071709571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</v>
          </cell>
          <cell r="X176">
            <v>29.501093009100003</v>
          </cell>
          <cell r="Y176">
            <v>16.48154729986</v>
          </cell>
          <cell r="Z176">
            <v>54.88108176512267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30.44474367098939</v>
          </cell>
          <cell r="AJ176">
            <v>28.784751352719894</v>
          </cell>
          <cell r="AK176">
            <v>31.027972937692418</v>
          </cell>
          <cell r="AL176">
            <v>31.81877408611866</v>
          </cell>
          <cell r="AP176">
            <v>6.335174915566768</v>
          </cell>
          <cell r="AQ176">
            <v>26.924484573620003</v>
          </cell>
          <cell r="AR176">
            <v>3.79447176415</v>
          </cell>
          <cell r="AS176">
            <v>8.015618719158592</v>
          </cell>
          <cell r="AT176">
            <v>-1.264026575279388</v>
          </cell>
          <cell r="AU176">
            <v>2.9748062302501026</v>
          </cell>
          <cell r="AV176">
            <v>-5.015072347162416</v>
          </cell>
          <cell r="AW176">
            <v>-3.2681930169386604</v>
          </cell>
          <cell r="AY176">
            <v>91.25852859802</v>
          </cell>
          <cell r="AZ176">
            <v>126.35300036217</v>
          </cell>
          <cell r="BA176">
            <v>161.49956306912</v>
          </cell>
          <cell r="BB176">
            <v>190.68028016483</v>
          </cell>
          <cell r="BC176">
            <v>222.43983774780003</v>
          </cell>
          <cell r="BD176">
            <v>248.45273833833</v>
          </cell>
          <cell r="BE176">
            <v>277.00331940751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175.6593081203339</v>
          </cell>
          <cell r="BM176">
            <v>206.68728105802634</v>
          </cell>
          <cell r="BN176">
            <v>238.506055144145</v>
          </cell>
          <cell r="BQ176">
            <v>91.25852859802</v>
          </cell>
          <cell r="BR176">
            <v>37.05413125333677</v>
          </cell>
          <cell r="BS176">
            <v>45.06974997249537</v>
          </cell>
          <cell r="BT176">
            <v>43.80572339721599</v>
          </cell>
          <cell r="BU176">
            <v>46.78052962746611</v>
          </cell>
          <cell r="BV176">
            <v>41.76545728030365</v>
          </cell>
          <cell r="BW176">
            <v>38.497264263365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20.49106819726</v>
          </cell>
          <cell r="U177">
            <v>18.79330255493</v>
          </cell>
          <cell r="V177">
            <v>20.67312519244</v>
          </cell>
          <cell r="W177">
            <v>21.78866378708</v>
          </cell>
          <cell r="X177">
            <v>23.042011341850003</v>
          </cell>
          <cell r="Y177">
            <v>10.44828470136</v>
          </cell>
          <cell r="Z177">
            <v>47.23616385739811</v>
          </cell>
          <cell r="AA177">
            <v>281.14187918592813</v>
          </cell>
          <cell r="AB177">
            <v>0.31086268638339837</v>
          </cell>
          <cell r="AC177" t="str">
            <v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26.85414930339405</v>
          </cell>
          <cell r="AK177">
            <v>26.855239421008392</v>
          </cell>
          <cell r="AL177">
            <v>29.218076853133606</v>
          </cell>
          <cell r="AP177">
            <v>0.7915249447099946</v>
          </cell>
          <cell r="AQ177">
            <v>4.8372196887000065</v>
          </cell>
          <cell r="AR177">
            <v>0.9039720258999999</v>
          </cell>
          <cell r="AS177">
            <v>2.0219692973</v>
          </cell>
          <cell r="AT177">
            <v>-5.81467298171426</v>
          </cell>
          <cell r="AU177">
            <v>-6.36308110613405</v>
          </cell>
          <cell r="AV177">
            <v>-8.06193686607839</v>
          </cell>
          <cell r="AW177">
            <v>-8.544951660693606</v>
          </cell>
          <cell r="AY177">
            <v>49.62874463341</v>
          </cell>
          <cell r="AZ177">
            <v>72.53271665931</v>
          </cell>
          <cell r="BA177">
            <v>97.55468595661</v>
          </cell>
          <cell r="BB177">
            <v>118.66925955361</v>
          </cell>
          <cell r="BC177">
            <v>139.16032775087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142.7833958821083</v>
          </cell>
          <cell r="BM177">
            <v>169.6386353031167</v>
          </cell>
          <cell r="BN177">
            <v>198.8567121562503</v>
          </cell>
          <cell r="BQ177">
            <v>49.62874463341</v>
          </cell>
          <cell r="BR177">
            <v>6.5327166593099975</v>
          </cell>
          <cell r="BS177">
            <v>8.554685956610001</v>
          </cell>
          <cell r="BT177">
            <v>2.7400129748957482</v>
          </cell>
          <cell r="BU177">
            <v>-3.623068131238284</v>
          </cell>
          <cell r="BV177">
            <v>-11.685004997316696</v>
          </cell>
          <cell r="BW177">
            <v>-20.22995665801028</v>
          </cell>
          <cell r="BZ177">
            <v>0.12464347714469375</v>
          </cell>
          <cell r="CA177">
            <v>0.1278885960453773</v>
          </cell>
        </row>
        <row r="178">
          <cell r="Q178">
            <v>12.190499738249997</v>
          </cell>
          <cell r="R178">
            <v>10.12459340965</v>
          </cell>
          <cell r="S178">
            <v>8.06614349871</v>
          </cell>
          <cell r="T178">
            <v>11.26848938571</v>
          </cell>
          <cell r="U178">
            <v>7.219598035600001</v>
          </cell>
          <cell r="V178">
            <v>7.877455876739999</v>
          </cell>
          <cell r="W178">
            <v>7.9224979345</v>
          </cell>
          <cell r="X178">
            <v>6.45908166725</v>
          </cell>
          <cell r="Y178">
            <v>6.0332625985</v>
          </cell>
          <cell r="Z178">
            <v>7.6449179077245635</v>
          </cell>
          <cell r="AA178">
            <v>126.43632401724457</v>
          </cell>
          <cell r="AB178">
            <v>0.04891945542421135</v>
          </cell>
          <cell r="AC178" t="str">
            <v> </v>
          </cell>
          <cell r="AD178">
            <v>0.04891945542421135</v>
          </cell>
          <cell r="AE178">
            <v>7.19886910883322</v>
          </cell>
          <cell r="AF178">
            <v>6.800000000000001</v>
          </cell>
          <cell r="AG178">
            <v>9.3</v>
          </cell>
          <cell r="AH178">
            <v>4.130943987791407</v>
          </cell>
          <cell r="AI178">
            <v>3.5154970922751296</v>
          </cell>
          <cell r="AJ178">
            <v>1.9306020493258464</v>
          </cell>
          <cell r="AK178">
            <v>4.172733516684026</v>
          </cell>
          <cell r="AL178">
            <v>2.6006972329850533</v>
          </cell>
          <cell r="AP178">
            <v>5.543649970856778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</v>
          </cell>
          <cell r="AU178">
            <v>9.337887336384153</v>
          </cell>
          <cell r="AV178">
            <v>3.0468645189159744</v>
          </cell>
          <cell r="AW178">
            <v>5.276758643754945</v>
          </cell>
          <cell r="AY178">
            <v>41.62978396461</v>
          </cell>
          <cell r="AZ178">
            <v>53.820283702859996</v>
          </cell>
          <cell r="BA178">
            <v>63.94487711251</v>
          </cell>
          <cell r="BB178">
            <v>72.01102061122</v>
          </cell>
          <cell r="BC178">
            <v>83.27950999693</v>
          </cell>
          <cell r="BD178">
            <v>90.49910803253</v>
          </cell>
          <cell r="BE178">
            <v>98.37656390927</v>
          </cell>
          <cell r="BH178">
            <v>0</v>
          </cell>
          <cell r="BI178">
            <v>23.298869108833223</v>
          </cell>
          <cell r="BJ178">
            <v>27.42981309662463</v>
          </cell>
          <cell r="BK178">
            <v>30.94531018889976</v>
          </cell>
          <cell r="BL178">
            <v>32.87591223822561</v>
          </cell>
          <cell r="BM178">
            <v>37.048645754909636</v>
          </cell>
          <cell r="BN178">
            <v>39.64934298789469</v>
          </cell>
          <cell r="BQ178">
            <v>41.62978396461</v>
          </cell>
          <cell r="BR178">
            <v>30.521414594026773</v>
          </cell>
          <cell r="BS178">
            <v>36.51506401588537</v>
          </cell>
          <cell r="BT178">
            <v>41.065710422320244</v>
          </cell>
          <cell r="BU178">
            <v>50.40359775870439</v>
          </cell>
          <cell r="BV178">
            <v>53.45046227762037</v>
          </cell>
          <cell r="BW178">
            <v>58.72722092137531</v>
          </cell>
          <cell r="BZ178">
            <v>0.07459200383249129</v>
          </cell>
          <cell r="CA178">
            <v>0.029446380889618252</v>
          </cell>
        </row>
        <row r="179">
          <cell r="Q179">
            <v>155.65266027014036</v>
          </cell>
          <cell r="R179">
            <v>58.08768721437878</v>
          </cell>
          <cell r="S179">
            <v>86.55328619379537</v>
          </cell>
          <cell r="T179">
            <v>155.6792561867022</v>
          </cell>
          <cell r="U179">
            <v>294.6696269061624</v>
          </cell>
          <cell r="V179">
            <v>183.8739436728656</v>
          </cell>
          <cell r="W179">
            <v>223.57232915489456</v>
          </cell>
          <cell r="X179">
            <v>12.998436634050623</v>
          </cell>
          <cell r="Y179">
            <v>6.440335663690104</v>
          </cell>
          <cell r="Z179">
            <v>1.2586452902</v>
          </cell>
          <cell r="AA179">
            <v>102.02637491710546</v>
          </cell>
          <cell r="AB179">
            <v>0.1152805754727172</v>
          </cell>
          <cell r="AC179" t="e">
            <v>#VALUE!</v>
          </cell>
          <cell r="AD179">
            <v>0.1152805754727172</v>
          </cell>
          <cell r="AE179">
            <v>43.3586812835384</v>
          </cell>
          <cell r="AF179">
            <v>54.703301943100755</v>
          </cell>
          <cell r="AG179">
            <v>206.42999999999998</v>
          </cell>
          <cell r="AH179">
            <v>70.69878984020619</v>
          </cell>
          <cell r="AI179">
            <v>59.37590895953757</v>
          </cell>
          <cell r="AJ179">
            <v>96.22093063583816</v>
          </cell>
          <cell r="AK179">
            <v>335.83759517341036</v>
          </cell>
          <cell r="AL179">
            <v>85.10178901734105</v>
          </cell>
          <cell r="AP179">
            <v>83.8053142351283</v>
          </cell>
          <cell r="AQ179">
            <v>-12.008406786217925</v>
          </cell>
          <cell r="AR179">
            <v>-50.77733972985962</v>
          </cell>
          <cell r="AS179">
            <v>-12.611102625827407</v>
          </cell>
          <cell r="AT179">
            <v>27.177377234257804</v>
          </cell>
          <cell r="AU179">
            <v>59.45832555086403</v>
          </cell>
          <cell r="AV179">
            <v>-41.16796826724794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383.5992381600687</v>
          </cell>
          <cell r="BB179">
            <v>470.152524353864</v>
          </cell>
          <cell r="BC179">
            <v>625.8317805405662</v>
          </cell>
          <cell r="BD179">
            <v>920.5014074467286</v>
          </cell>
          <cell r="BE179">
            <v>1104.3753511195941</v>
          </cell>
          <cell r="BH179">
            <v>98.06198322663916</v>
          </cell>
          <cell r="BI179">
            <v>304.49198322663915</v>
          </cell>
          <cell r="BJ179">
            <v>375.19077306684534</v>
          </cell>
          <cell r="BK179">
            <v>434.5666820263829</v>
          </cell>
          <cell r="BL179">
            <v>530.787612662221</v>
          </cell>
          <cell r="BM179">
            <v>866.6252078356315</v>
          </cell>
          <cell r="BN179">
            <v>951.7269968529725</v>
          </cell>
          <cell r="BQ179">
            <v>71.79690744891036</v>
          </cell>
          <cell r="BR179">
            <v>21.019567719050727</v>
          </cell>
          <cell r="BS179">
            <v>8.408465093223313</v>
          </cell>
          <cell r="BT179">
            <v>35.58584232748113</v>
          </cell>
          <cell r="BU179">
            <v>95.04416787834515</v>
          </cell>
          <cell r="BV179">
            <v>53.87619961109715</v>
          </cell>
          <cell r="BW179">
            <v>152.6483542666216</v>
          </cell>
          <cell r="BZ179">
            <v>0.5605466047326363</v>
          </cell>
          <cell r="CA179">
            <v>0.475417202135301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</v>
          </cell>
          <cell r="U180">
            <v>30.953203019040004</v>
          </cell>
          <cell r="V180">
            <v>36.70824383657</v>
          </cell>
          <cell r="W180">
            <v>24.578930537091</v>
          </cell>
          <cell r="AE180">
            <v>27.7</v>
          </cell>
          <cell r="AF180">
            <v>36</v>
          </cell>
          <cell r="AG180">
            <v>32.7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-5.038594073989991</v>
          </cell>
          <cell r="AV180">
            <v>-8.046796980959996</v>
          </cell>
          <cell r="AW180">
            <v>-6.491756163430004</v>
          </cell>
          <cell r="AY180">
            <v>62.663441046989874</v>
          </cell>
          <cell r="AZ180">
            <v>83.05343023045987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-25.73769028029014</v>
          </cell>
          <cell r="BV180">
            <v>-33.78448726125012</v>
          </cell>
          <cell r="BW180">
            <v>-40.27624342468013</v>
          </cell>
          <cell r="BZ180">
            <v>0.1606516908482085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</v>
          </cell>
          <cell r="V181">
            <v>21.110588443768986</v>
          </cell>
          <cell r="W181">
            <v>19.33208827139603</v>
          </cell>
          <cell r="AE181">
            <v>2</v>
          </cell>
          <cell r="AF181">
            <v>4.1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</v>
          </cell>
          <cell r="BB181">
            <v>70.86426163911828</v>
          </cell>
          <cell r="BC181">
            <v>83.111827868619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78.69999999999999</v>
          </cell>
          <cell r="BN181">
            <v>85.89999999999999</v>
          </cell>
          <cell r="BQ181">
            <v>9.132332266573853</v>
          </cell>
          <cell r="BR181">
            <v>24.551478082790332</v>
          </cell>
          <cell r="BS181">
            <v>20.70479045397291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0.07444181387630548</v>
          </cell>
          <cell r="CA181">
            <v>0.049531244985577226</v>
          </cell>
        </row>
        <row r="182">
          <cell r="Q182">
            <v>5.011376580700978</v>
          </cell>
          <cell r="R182">
            <v>4.781875676633764</v>
          </cell>
          <cell r="S182">
            <v>21.554095750260004</v>
          </cell>
          <cell r="T182">
            <v>5.94972883212949</v>
          </cell>
          <cell r="U182">
            <v>3.9456540861499994</v>
          </cell>
          <cell r="V182">
            <v>21.94146290483878</v>
          </cell>
          <cell r="W182">
            <v>6.955168192077534</v>
          </cell>
          <cell r="AE182">
            <v>10.119681283538403</v>
          </cell>
          <cell r="AF182">
            <v>10.35904385061521</v>
          </cell>
          <cell r="AG182">
            <v>9.399999999999999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</v>
          </cell>
          <cell r="AT182">
            <v>10.754095750260003</v>
          </cell>
          <cell r="AU182">
            <v>-18.05027116787051</v>
          </cell>
          <cell r="AV182">
            <v>-1.2543459138500008</v>
          </cell>
          <cell r="AW182">
            <v>-7.5585370951612205</v>
          </cell>
          <cell r="AY182">
            <v>72.58838296345002</v>
          </cell>
          <cell r="AZ182">
            <v>77.599759544151</v>
          </cell>
          <cell r="BA182">
            <v>82.38163522078476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37.6545149743598</v>
          </cell>
          <cell r="BK182">
            <v>48.454514974359796</v>
          </cell>
          <cell r="BL182">
            <v>72.4545149743598</v>
          </cell>
          <cell r="BM182">
            <v>77.6545149743598</v>
          </cell>
          <cell r="BN182">
            <v>107.1545149743598</v>
          </cell>
          <cell r="BQ182">
            <v>52.1096578292964</v>
          </cell>
          <cell r="BR182">
            <v>47.72103440999739</v>
          </cell>
          <cell r="BS182">
            <v>44.72712024642496</v>
          </cell>
          <cell r="BT182">
            <v>55.481215996684966</v>
          </cell>
          <cell r="BU182">
            <v>37.43094482881446</v>
          </cell>
          <cell r="BV182">
            <v>36.17659891496446</v>
          </cell>
          <cell r="BW182">
            <v>28.61806181980323</v>
          </cell>
          <cell r="BZ182">
            <v>0.09842248878596425</v>
          </cell>
          <cell r="CA182">
            <v>0.06489624469269781</v>
          </cell>
        </row>
        <row r="183">
          <cell r="Q183">
            <v>100</v>
          </cell>
          <cell r="R183">
            <v>0</v>
          </cell>
          <cell r="S183">
            <v>17.9</v>
          </cell>
          <cell r="T183">
            <v>88.8122686835</v>
          </cell>
          <cell r="U183">
            <v>114.15</v>
          </cell>
          <cell r="V183">
            <v>98.24796075691</v>
          </cell>
          <cell r="W183">
            <v>150.15</v>
          </cell>
          <cell r="AE183">
            <v>0</v>
          </cell>
          <cell r="AF183">
            <v>0</v>
          </cell>
          <cell r="AG183">
            <v>138.2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</v>
          </cell>
          <cell r="AQ183">
            <v>0.5</v>
          </cell>
          <cell r="AR183">
            <v>-38.19999999999999</v>
          </cell>
          <cell r="AT183">
            <v>17.9</v>
          </cell>
          <cell r="AU183">
            <v>88.8122686835</v>
          </cell>
          <cell r="AV183">
            <v>-24.928494999999998</v>
          </cell>
          <cell r="AW183">
            <v>98.24796075691</v>
          </cell>
          <cell r="AY183">
            <v>4.9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211.6122686835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138.2</v>
          </cell>
          <cell r="BJ183">
            <v>138.2</v>
          </cell>
          <cell r="BK183">
            <v>138.2</v>
          </cell>
          <cell r="BL183">
            <v>138.2</v>
          </cell>
          <cell r="BM183">
            <v>277.278495</v>
          </cell>
          <cell r="BN183">
            <v>277.278495</v>
          </cell>
          <cell r="BQ183">
            <v>4.9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</v>
          </cell>
          <cell r="BN184">
            <v>111.04121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</v>
          </cell>
          <cell r="W185">
            <v>22.556142154329997</v>
          </cell>
          <cell r="X185">
            <v>12.998436634050623</v>
          </cell>
          <cell r="Y185">
            <v>6.440335663690104</v>
          </cell>
          <cell r="Z185">
            <v>1.2586452902</v>
          </cell>
          <cell r="AA185">
            <v>102.02637491710546</v>
          </cell>
          <cell r="AB185">
            <v>0.1152805754727172</v>
          </cell>
          <cell r="AC185" t="e">
            <v>#VALUE!</v>
          </cell>
          <cell r="AD185">
            <v>0.1152805754727172</v>
          </cell>
          <cell r="AE185">
            <v>3.5389999999999997</v>
          </cell>
          <cell r="AF185">
            <v>4.244258092485548</v>
          </cell>
          <cell r="AG185">
            <v>21.13</v>
          </cell>
          <cell r="AH185">
            <v>16.223</v>
          </cell>
          <cell r="AI185">
            <v>6.2759089595375706</v>
          </cell>
          <cell r="AJ185">
            <v>8.320930635838149</v>
          </cell>
          <cell r="AK185">
            <v>18.1178901734104</v>
          </cell>
          <cell r="AL185">
            <v>5.20178901734104</v>
          </cell>
          <cell r="AP185">
            <v>8.560548607588935</v>
          </cell>
          <cell r="AQ185">
            <v>-1.869072301538699</v>
          </cell>
          <cell r="AR185">
            <v>-11.297851310247099</v>
          </cell>
          <cell r="AT185">
            <v>-2.30035623672757</v>
          </cell>
          <cell r="AU185">
            <v>-6.712644120276188</v>
          </cell>
          <cell r="AV185">
            <v>-7.0706771949166</v>
          </cell>
          <cell r="AW185">
            <v>0.6638987134368097</v>
          </cell>
          <cell r="AY185">
            <v>14.474734398535784</v>
          </cell>
          <cell r="AZ185">
            <v>24.306883088288686</v>
          </cell>
          <cell r="BA185">
            <v>36.27607522719112</v>
          </cell>
          <cell r="BB185">
            <v>40.25162795000112</v>
          </cell>
          <cell r="BC185">
            <v>41.85991446556309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28.91325809248555</v>
          </cell>
          <cell r="BJ185">
            <v>45.13625809248555</v>
          </cell>
          <cell r="BK185">
            <v>51.41216705202311</v>
          </cell>
          <cell r="BL185">
            <v>59.73309768786126</v>
          </cell>
          <cell r="BM185">
            <v>77.85098786127168</v>
          </cell>
          <cell r="BN185">
            <v>83.05277687861272</v>
          </cell>
          <cell r="BQ185">
            <v>6.691476306050234</v>
          </cell>
          <cell r="BR185">
            <v>-4.606375004196861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-24.27996170377798</v>
          </cell>
          <cell r="BZ185">
            <v>0.037493194909025564</v>
          </cell>
          <cell r="CA185">
            <v>0.05350189322468125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1776.25412914078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</v>
          </cell>
          <cell r="AJ188">
            <v>1179.3930006395633</v>
          </cell>
          <cell r="AK188">
            <v>1534.3171599107404</v>
          </cell>
          <cell r="AP188">
            <v>71.36427728183457</v>
          </cell>
          <cell r="AQ188">
            <v>33.701126584312306</v>
          </cell>
          <cell r="AR188">
            <v>-127.85199168396048</v>
          </cell>
          <cell r="AS188">
            <v>-23.22815055069782</v>
          </cell>
          <cell r="AT188">
            <v>84.55571733343186</v>
          </cell>
          <cell r="AU188">
            <v>-20.08220766459067</v>
          </cell>
          <cell r="AV188">
            <v>63.24549432733511</v>
          </cell>
          <cell r="AY188">
            <v>2205.399487031254</v>
          </cell>
          <cell r="AZ188">
            <v>3768.1826402242814</v>
          </cell>
          <cell r="BA188">
            <v>5103.734359475984</v>
          </cell>
          <cell r="BB188">
            <v>6562.781851331626</v>
          </cell>
          <cell r="BC188">
            <v>7722.092644306599</v>
          </cell>
          <cell r="BD188">
            <v>9319.655298544674</v>
          </cell>
          <cell r="BE188">
            <v>10478.290592362719</v>
          </cell>
          <cell r="BH188">
            <v>2100.334083165107</v>
          </cell>
          <cell r="BI188">
            <v>3790.969228042095</v>
          </cell>
          <cell r="BJ188">
            <v>5149.749097844494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-46.01473836851058</v>
          </cell>
          <cell r="BT188">
            <v>38.540978964921635</v>
          </cell>
          <cell r="BU188">
            <v>18.458771300331165</v>
          </cell>
          <cell r="BV188">
            <v>81.70426562766625</v>
          </cell>
          <cell r="BW188">
            <v>1240.3395594457106</v>
          </cell>
          <cell r="BZ188">
            <v>6.916543626880181</v>
          </cell>
          <cell r="CA188">
            <v>6.900010427541855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</v>
          </cell>
          <cell r="W189">
            <v>1265.1986597871232</v>
          </cell>
          <cell r="X189">
            <v>936.9034296585967</v>
          </cell>
          <cell r="Y189">
            <v>1228.3875718281001</v>
          </cell>
          <cell r="Z189">
            <v>1156.932677723296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929.4594790884893</v>
          </cell>
          <cell r="AF189">
            <v>892.9213076770682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72.71709756872406</v>
          </cell>
          <cell r="AQ189">
            <v>20.271336872389384</v>
          </cell>
          <cell r="AR189">
            <v>-92.05320612626906</v>
          </cell>
          <cell r="AS189">
            <v>-24.58261069271566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</v>
          </cell>
          <cell r="BB189">
            <v>5572.453745489787</v>
          </cell>
          <cell r="BC189">
            <v>6587.034962338003</v>
          </cell>
          <cell r="BD189">
            <v>7941.768721164301</v>
          </cell>
          <cell r="BE189">
            <v>8901.790970874894</v>
          </cell>
          <cell r="BH189">
            <v>1822.3807867655573</v>
          </cell>
          <cell r="BI189">
            <v>3183.156050408926</v>
          </cell>
          <cell r="BJ189">
            <v>4300.683255422906</v>
          </cell>
          <cell r="BK189">
            <v>5495.2100814687265</v>
          </cell>
          <cell r="BL189">
            <v>6510.910030435112</v>
          </cell>
          <cell r="BM189">
            <v>7850.438280238027</v>
          </cell>
          <cell r="BN189">
            <v>7850.438280238027</v>
          </cell>
          <cell r="BQ189">
            <v>92.9884344411133</v>
          </cell>
          <cell r="BR189">
            <v>0.9352283148444442</v>
          </cell>
          <cell r="BS189">
            <v>-23.64738237787101</v>
          </cell>
          <cell r="BT189">
            <v>77.24366402106085</v>
          </cell>
          <cell r="BU189">
            <v>76.124931902891</v>
          </cell>
          <cell r="BV189">
            <v>91.3304409262737</v>
          </cell>
          <cell r="BW189">
            <v>1051.352690636867</v>
          </cell>
          <cell r="BZ189">
            <v>5.899892268501376</v>
          </cell>
          <cell r="CA189">
            <v>5.831708495416522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2.823933601721715</v>
          </cell>
          <cell r="AC190" t="str">
            <v> </v>
          </cell>
          <cell r="AD190">
            <v>2.823933601721715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238.4141038529235</v>
          </cell>
          <cell r="AI190">
            <v>234.579779344998</v>
          </cell>
          <cell r="AJ190">
            <v>263.5554388547723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</v>
          </cell>
          <cell r="AT190">
            <v>-14.21015209111465</v>
          </cell>
          <cell r="AU190">
            <v>-3.1121959213890023</v>
          </cell>
          <cell r="AV190">
            <v>8.479833219308603</v>
          </cell>
          <cell r="AY190">
            <v>386.72142430632664</v>
          </cell>
          <cell r="AZ190">
            <v>616.54705150758</v>
          </cell>
          <cell r="BA190">
            <v>848.3333248925234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</v>
          </cell>
          <cell r="BI190">
            <v>625.1207319886915</v>
          </cell>
          <cell r="BJ190">
            <v>863.5348358416151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</v>
          </cell>
          <cell r="BS190">
            <v>-15.201510949091698</v>
          </cell>
          <cell r="BT190">
            <v>-29.41166304020635</v>
          </cell>
          <cell r="BU190">
            <v>-32.52385896159535</v>
          </cell>
          <cell r="BV190">
            <v>-24.044025742286976</v>
          </cell>
          <cell r="BW190">
            <v>212.9065828110463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97.57709519194758</v>
          </cell>
          <cell r="S191">
            <v>99.83912244359666</v>
          </cell>
          <cell r="T191">
            <v>80.18463653231557</v>
          </cell>
          <cell r="U191">
            <v>78.34377842714889</v>
          </cell>
          <cell r="V191">
            <v>99.02572180284668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99.25481402451543</v>
          </cell>
          <cell r="AA191">
            <v>1168.2704795129862</v>
          </cell>
          <cell r="AB191">
            <v>0.3214209799437118</v>
          </cell>
          <cell r="AC191">
            <v>0.1260966376940205</v>
          </cell>
          <cell r="AD191">
            <v>0.44751761763773235</v>
          </cell>
          <cell r="AE191">
            <v>38.69980255866842</v>
          </cell>
          <cell r="AF191">
            <v>119.90133607843137</v>
          </cell>
          <cell r="AG191">
            <v>90.2846819607843</v>
          </cell>
          <cell r="AH191">
            <v>72.29543464052284</v>
          </cell>
          <cell r="AI191">
            <v>91.40188640522874</v>
          </cell>
          <cell r="AJ191">
            <v>98.85333346405226</v>
          </cell>
          <cell r="AK191">
            <v>94.98743474484274</v>
          </cell>
          <cell r="AP191">
            <v>30.696783632878258</v>
          </cell>
          <cell r="AQ191">
            <v>-7.7822017773646905</v>
          </cell>
          <cell r="AR191">
            <v>24.64594113278349</v>
          </cell>
          <cell r="AS191">
            <v>25.281660551424736</v>
          </cell>
          <cell r="AT191">
            <v>8.437236038367928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</v>
          </cell>
          <cell r="BA191">
            <v>394.0234387781287</v>
          </cell>
          <cell r="BB191">
            <v>493.8625612217254</v>
          </cell>
          <cell r="BC191">
            <v>574.047197754041</v>
          </cell>
          <cell r="BD191">
            <v>652.3909761811899</v>
          </cell>
          <cell r="BE191">
            <v>751.4166979840365</v>
          </cell>
          <cell r="BH191">
            <v>158.6011386370998</v>
          </cell>
          <cell r="BI191">
            <v>248.8858205978841</v>
          </cell>
          <cell r="BJ191">
            <v>321.18125523840695</v>
          </cell>
          <cell r="BK191">
            <v>412.5831416436357</v>
          </cell>
          <cell r="BL191">
            <v>511.43647510768795</v>
          </cell>
          <cell r="BM191">
            <v>606.4239098525306</v>
          </cell>
          <cell r="BN191">
            <v>606.4239098525306</v>
          </cell>
          <cell r="BQ191">
            <v>22.914581855513553</v>
          </cell>
          <cell r="BR191">
            <v>47.56052298829704</v>
          </cell>
          <cell r="BS191">
            <v>72.84218353972177</v>
          </cell>
          <cell r="BT191">
            <v>81.2794195780897</v>
          </cell>
          <cell r="BU191">
            <v>62.61072264635299</v>
          </cell>
          <cell r="BV191">
            <v>45.96706632865926</v>
          </cell>
          <cell r="BW191">
            <v>144.9927881315059</v>
          </cell>
          <cell r="BZ191">
            <v>0.5141640575992678</v>
          </cell>
          <cell r="CA191">
            <v>0.458084725915352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</v>
          </cell>
          <cell r="W192">
            <v>32.53915174666667</v>
          </cell>
          <cell r="X192">
            <v>28.857724697777776</v>
          </cell>
          <cell r="Y192">
            <v>28.825</v>
          </cell>
          <cell r="Z192">
            <v>28.825</v>
          </cell>
          <cell r="AA192">
            <v>316.25375747975755</v>
          </cell>
          <cell r="AB192">
            <v>0.3214209799437118</v>
          </cell>
          <cell r="AC192">
            <v>0.1260966376940205</v>
          </cell>
          <cell r="AD192">
            <v>0.44751761763773235</v>
          </cell>
          <cell r="AE192">
            <v>0.3865941176470588</v>
          </cell>
          <cell r="AF192">
            <v>29.059669411764705</v>
          </cell>
          <cell r="AG192">
            <v>6.743015294117647</v>
          </cell>
          <cell r="AH192">
            <v>6.409323529411764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</v>
          </cell>
          <cell r="AQ192">
            <v>-5.2075197517647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</v>
          </cell>
          <cell r="AY192">
            <v>58.69456903000001</v>
          </cell>
          <cell r="AZ192">
            <v>84.83088763111112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</v>
          </cell>
          <cell r="BK192">
            <v>55.01437764705882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29.24830550058825</v>
          </cell>
          <cell r="BR192">
            <v>48.64160880758172</v>
          </cell>
          <cell r="BS192">
            <v>70.34411698726086</v>
          </cell>
          <cell r="BT192">
            <v>68.84130880214322</v>
          </cell>
          <cell r="BU192">
            <v>57.366465203090925</v>
          </cell>
          <cell r="BV192">
            <v>39.73641411766609</v>
          </cell>
          <cell r="BW192">
            <v>89.72964691766607</v>
          </cell>
          <cell r="BZ192">
            <v>0.12078105883192385</v>
          </cell>
          <cell r="CA192">
            <v>0.06939891702485534</v>
          </cell>
        </row>
        <row r="193">
          <cell r="Q193">
            <v>88.79430449245667</v>
          </cell>
          <cell r="R193">
            <v>69.46526348285667</v>
          </cell>
          <cell r="S193">
            <v>88.92615533459666</v>
          </cell>
          <cell r="T193">
            <v>69.19225777842668</v>
          </cell>
          <cell r="U193">
            <v>65.97819539492667</v>
          </cell>
          <cell r="V193">
            <v>49.03248900284667</v>
          </cell>
          <cell r="W193">
            <v>69.08024249012666</v>
          </cell>
          <cell r="X193">
            <v>75.19164060719667</v>
          </cell>
          <cell r="Y193">
            <v>83.10520796266667</v>
          </cell>
          <cell r="Z193">
            <v>70.42981402451542</v>
          </cell>
          <cell r="AA193">
            <v>852.0167220332287</v>
          </cell>
          <cell r="AB193">
            <v>0</v>
          </cell>
          <cell r="AC193">
            <v>0</v>
          </cell>
          <cell r="AD193">
            <v>0</v>
          </cell>
          <cell r="AE193">
            <v>38.31320844102136</v>
          </cell>
          <cell r="AF193">
            <v>90.84166666666667</v>
          </cell>
          <cell r="AG193">
            <v>83.54166666666666</v>
          </cell>
          <cell r="AH193">
            <v>65.88611111111108</v>
          </cell>
          <cell r="AI193">
            <v>78.98611111111109</v>
          </cell>
          <cell r="AJ193">
            <v>76.38611111111108</v>
          </cell>
          <cell r="AK193">
            <v>64.99180062719569</v>
          </cell>
          <cell r="AP193">
            <v>-3.7590416194746936</v>
          </cell>
          <cell r="AQ193">
            <v>-2.574682025599998</v>
          </cell>
          <cell r="AR193">
            <v>5.252637825790018</v>
          </cell>
          <cell r="AS193">
            <v>3.579152371745593</v>
          </cell>
          <cell r="AT193">
            <v>9.940044223485572</v>
          </cell>
          <cell r="AU193">
            <v>-7.193853332684398</v>
          </cell>
          <cell r="AV193">
            <v>0.9863947677309852</v>
          </cell>
          <cell r="AY193">
            <v>122.82115146261334</v>
          </cell>
          <cell r="AZ193">
            <v>211.61545595507002</v>
          </cell>
          <cell r="BA193">
            <v>281.0807194379267</v>
          </cell>
          <cell r="BB193">
            <v>370.00687477252336</v>
          </cell>
          <cell r="BC193">
            <v>439.19913255095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278.5826528854658</v>
          </cell>
          <cell r="BK193">
            <v>357.5687639965769</v>
          </cell>
          <cell r="BL193">
            <v>433.95487510768794</v>
          </cell>
          <cell r="BM193">
            <v>498.9466757348836</v>
          </cell>
          <cell r="BN193">
            <v>498.9466757348836</v>
          </cell>
          <cell r="BQ193">
            <v>-6.333723645074696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</v>
          </cell>
          <cell r="BW193">
            <v>55.263141213839674</v>
          </cell>
          <cell r="BZ193">
            <v>0.39338299876734384</v>
          </cell>
          <cell r="CA193">
            <v>0.3886858088904966</v>
          </cell>
        </row>
        <row r="194">
          <cell r="Q194">
            <v>923.9658072222788</v>
          </cell>
          <cell r="R194">
            <v>763.5812257443737</v>
          </cell>
          <cell r="S194">
            <v>975.2091227472721</v>
          </cell>
          <cell r="T194">
            <v>673.9533373825166</v>
          </cell>
          <cell r="U194">
            <v>954.3487772598156</v>
          </cell>
          <cell r="V194">
            <v>624.0459193544133</v>
          </cell>
          <cell r="W194">
            <v>924.3862061959965</v>
          </cell>
          <cell r="X194">
            <v>604.0712259902889</v>
          </cell>
          <cell r="Y194">
            <v>875.4671114221001</v>
          </cell>
          <cell r="Z194">
            <v>567.78305003</v>
          </cell>
          <cell r="AA194">
            <v>9233.943859756786</v>
          </cell>
          <cell r="AB194">
            <v>8.976763138308828</v>
          </cell>
          <cell r="AC194" t="str">
            <v> </v>
          </cell>
          <cell r="AD194">
            <v>8.976763138308828</v>
          </cell>
          <cell r="AE194">
            <v>754.7020865003558</v>
          </cell>
          <cell r="AF194">
            <v>537.0241312266972</v>
          </cell>
          <cell r="AG194">
            <v>1017.4232800952977</v>
          </cell>
          <cell r="AH194">
            <v>806.8176665205337</v>
          </cell>
          <cell r="AI194">
            <v>868.5451602955936</v>
          </cell>
          <cell r="AJ194">
            <v>653.2911766475607</v>
          </cell>
          <cell r="AK194">
            <v>930.9794451380474</v>
          </cell>
          <cell r="AP194">
            <v>15.338831711977491</v>
          </cell>
          <cell r="AQ194">
            <v>40.06702696870025</v>
          </cell>
          <cell r="AR194">
            <v>-93.4574728730189</v>
          </cell>
          <cell r="AS194">
            <v>-43.236440776160066</v>
          </cell>
          <cell r="AT194">
            <v>106.66396245167846</v>
          </cell>
          <cell r="AU194">
            <v>20.66216073495582</v>
          </cell>
          <cell r="AV194">
            <v>23.369332121768252</v>
          </cell>
          <cell r="AY194">
            <v>1347.1320764077307</v>
          </cell>
          <cell r="AZ194">
            <v>2271.097883630009</v>
          </cell>
          <cell r="BA194">
            <v>3034.679109374383</v>
          </cell>
          <cell r="BB194">
            <v>4009.8882321216556</v>
          </cell>
          <cell r="BC194">
            <v>4683.841569504172</v>
          </cell>
          <cell r="BD194">
            <v>5638.190346763987</v>
          </cell>
          <cell r="BE194">
            <v>6262.2362661184</v>
          </cell>
          <cell r="BH194">
            <v>1291.726217727053</v>
          </cell>
          <cell r="BI194">
            <v>2309.1494978223504</v>
          </cell>
          <cell r="BJ194">
            <v>3115.967164342884</v>
          </cell>
          <cell r="BK194">
            <v>3984.512324638478</v>
          </cell>
          <cell r="BL194">
            <v>4637.803501286039</v>
          </cell>
          <cell r="BM194">
            <v>5568.782946424087</v>
          </cell>
          <cell r="BN194">
            <v>5568.782946424087</v>
          </cell>
          <cell r="BQ194">
            <v>55.40585868067773</v>
          </cell>
          <cell r="BR194">
            <v>-38.05161419234107</v>
          </cell>
          <cell r="BS194">
            <v>-81.28805496850109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4.153999663963231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144.7295761267572</v>
          </cell>
          <cell r="U196">
            <v>242.82889541177775</v>
          </cell>
          <cell r="V196">
            <v>198.61304410745123</v>
          </cell>
          <cell r="W196">
            <v>511.0554693536567</v>
          </cell>
          <cell r="X196">
            <v>211.26157493933331</v>
          </cell>
          <cell r="Y196">
            <v>97.855146539</v>
          </cell>
          <cell r="Z196">
            <v>287.4878508255665</v>
          </cell>
          <cell r="AA196">
            <v>2684.159663145381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-35.79878555769125</v>
          </cell>
          <cell r="AS196">
            <v>1.3544601420178992</v>
          </cell>
          <cell r="AT196">
            <v>-16.33532906549968</v>
          </cell>
          <cell r="AU196">
            <v>-18.963475546420682</v>
          </cell>
          <cell r="AV196">
            <v>48.03998530395205</v>
          </cell>
          <cell r="AY196">
            <v>290.03026582458335</v>
          </cell>
          <cell r="AZ196">
            <v>584.0913615005113</v>
          </cell>
          <cell r="BA196">
            <v>826.6984864309484</v>
          </cell>
          <cell r="BB196">
            <v>990.3281058418385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</v>
          </cell>
          <cell r="BJ196">
            <v>849.0658424215881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</v>
          </cell>
          <cell r="BS196">
            <v>-22.367355990639567</v>
          </cell>
          <cell r="BT196">
            <v>-38.70268505613922</v>
          </cell>
          <cell r="BU196">
            <v>-57.66616060255984</v>
          </cell>
          <cell r="BV196">
            <v>-9.62617529860836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</v>
          </cell>
          <cell r="T197">
            <v>66.59179432900001</v>
          </cell>
          <cell r="U197">
            <v>201.49003</v>
          </cell>
          <cell r="V197">
            <v>117.15720660522</v>
          </cell>
          <cell r="W197">
            <v>455.76433764899</v>
          </cell>
          <cell r="X197">
            <v>119.3005</v>
          </cell>
          <cell r="Y197">
            <v>80.6788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> </v>
          </cell>
          <cell r="AD197">
            <v>1.725590518563513</v>
          </cell>
          <cell r="AE197">
            <v>105.5949751885439</v>
          </cell>
          <cell r="AF197">
            <v>83.46026979879315</v>
          </cell>
          <cell r="AG197">
            <v>259.7761540144195</v>
          </cell>
          <cell r="AH197">
            <v>167.340544641705</v>
          </cell>
          <cell r="AI197">
            <v>133.329510948671</v>
          </cell>
          <cell r="AJ197">
            <v>88.77389837829439</v>
          </cell>
          <cell r="AK197">
            <v>161.087000663147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</v>
          </cell>
          <cell r="AU197">
            <v>-22.18210404929438</v>
          </cell>
          <cell r="AV197">
            <v>40.403029336852995</v>
          </cell>
          <cell r="AY197">
            <v>201.8348269</v>
          </cell>
          <cell r="AZ197">
            <v>452.1119172</v>
          </cell>
          <cell r="BA197">
            <v>634.03739156683</v>
          </cell>
          <cell r="BB197">
            <v>770.1414412241201</v>
          </cell>
          <cell r="BC197">
            <v>836.73323555312</v>
          </cell>
          <cell r="BD197">
            <v>1038.22326555312</v>
          </cell>
          <cell r="BE197">
            <v>1155.38047215834</v>
          </cell>
          <cell r="BH197">
            <v>189.05524498733706</v>
          </cell>
          <cell r="BI197">
            <v>448.83139900175655</v>
          </cell>
          <cell r="BJ197">
            <v>616.1719436434615</v>
          </cell>
          <cell r="BK197">
            <v>749.5014545921325</v>
          </cell>
          <cell r="BL197">
            <v>838.2753529704269</v>
          </cell>
          <cell r="BM197">
            <v>999.3623536335739</v>
          </cell>
          <cell r="BN197">
            <v>999.3623536335739</v>
          </cell>
          <cell r="BQ197">
            <v>12.779581912662934</v>
          </cell>
          <cell r="BR197">
            <v>3.280518198243442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</v>
          </cell>
          <cell r="BW197">
            <v>156.018118524766</v>
          </cell>
          <cell r="BZ197">
            <v>0.7494473576447792</v>
          </cell>
          <cell r="CA197">
            <v>0.7508286053046914</v>
          </cell>
        </row>
        <row r="198">
          <cell r="Q198">
            <v>43.78400537592791</v>
          </cell>
          <cell r="R198">
            <v>60.681650563607135</v>
          </cell>
          <cell r="S198">
            <v>27.525569753600006</v>
          </cell>
          <cell r="T198">
            <v>78.1377817977572</v>
          </cell>
          <cell r="U198">
            <v>41.33886541177777</v>
          </cell>
          <cell r="V198">
            <v>81.45583750223123</v>
          </cell>
          <cell r="W198">
            <v>55.29113170466667</v>
          </cell>
          <cell r="X198">
            <v>91.96107493933332</v>
          </cell>
          <cell r="Y198">
            <v>17.176346539</v>
          </cell>
          <cell r="Z198">
            <v>63.65785082556653</v>
          </cell>
          <cell r="AA198">
            <v>649.205553338051</v>
          </cell>
          <cell r="AB198">
            <v>0.6324138035174005</v>
          </cell>
          <cell r="AC198" t="str">
            <v> </v>
          </cell>
          <cell r="AD198">
            <v>0.6324138035174005</v>
          </cell>
          <cell r="AE198">
            <v>33.70190944467871</v>
          </cell>
          <cell r="AF198">
            <v>55.19614196753386</v>
          </cell>
          <cell r="AG198">
            <v>70.08372721919969</v>
          </cell>
          <cell r="AH198">
            <v>73.91212014671423</v>
          </cell>
          <cell r="AI198">
            <v>46.63543752771871</v>
          </cell>
          <cell r="AJ198">
            <v>74.9191532948835</v>
          </cell>
          <cell r="AK198">
            <v>33.70190944467871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</v>
          </cell>
          <cell r="AU198">
            <v>3.218628502873699</v>
          </cell>
          <cell r="AV198">
            <v>7.636955967099055</v>
          </cell>
          <cell r="AY198">
            <v>88.19543892458334</v>
          </cell>
          <cell r="AZ198">
            <v>131.97944430051126</v>
          </cell>
          <cell r="BA198">
            <v>192.6610948641184</v>
          </cell>
          <cell r="BB198">
            <v>220.1866646177184</v>
          </cell>
          <cell r="BC198">
            <v>298.3244464154756</v>
          </cell>
          <cell r="BD198">
            <v>339.6633118272534</v>
          </cell>
          <cell r="BE198">
            <v>421.1191493294846</v>
          </cell>
          <cell r="BH198">
            <v>88.89805141221257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</v>
          </cell>
          <cell r="BR198">
            <v>-27.002334330900993</v>
          </cell>
          <cell r="BS198">
            <v>-40.23280391400806</v>
          </cell>
          <cell r="BT198">
            <v>-59.34267168812676</v>
          </cell>
          <cell r="BU198">
            <v>-56.124043185253015</v>
          </cell>
          <cell r="BV198">
            <v>-48.48708721815399</v>
          </cell>
          <cell r="BW198">
            <v>32.96875028407726</v>
          </cell>
          <cell r="BZ198">
            <v>0.2672040007340259</v>
          </cell>
          <cell r="CA198">
            <v>0.31747332682064217</v>
          </cell>
        </row>
        <row r="201">
          <cell r="Q201">
            <v>-453.3606091306872</v>
          </cell>
          <cell r="R201">
            <v>-200.99598413182298</v>
          </cell>
          <cell r="S201">
            <v>-282.8514996823569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-492.7016704428154</v>
          </cell>
          <cell r="X201">
            <v>179.5142475718808</v>
          </cell>
          <cell r="Y201">
            <v>-386.7501104948301</v>
          </cell>
          <cell r="Z201">
            <v>-20.85840567028731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</v>
          </cell>
          <cell r="AG201">
            <v>-666.0248448769883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-57.99014124908945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</v>
          </cell>
          <cell r="AU201">
            <v>72.46741339581695</v>
          </cell>
          <cell r="AV201">
            <v>45.933740930648355</v>
          </cell>
          <cell r="AY201">
            <v>-148.20612437927457</v>
          </cell>
          <cell r="AZ201">
            <v>-601.5667335099611</v>
          </cell>
          <cell r="BA201">
            <v>-802.5627176417847</v>
          </cell>
          <cell r="BB201">
            <v>-1085.4142173241407</v>
          </cell>
          <cell r="BC201">
            <v>-873.8272846691334</v>
          </cell>
          <cell r="BD201">
            <v>-975.3575400406153</v>
          </cell>
          <cell r="BE201">
            <v>-620.7409530032344</v>
          </cell>
          <cell r="BH201">
            <v>6.125600061532168</v>
          </cell>
          <cell r="BI201">
            <v>-601.900375706623</v>
          </cell>
          <cell r="BJ201">
            <v>-741.4099894588016</v>
          </cell>
          <cell r="BK201">
            <v>-1090.843773440287</v>
          </cell>
          <cell r="BL201">
            <v>-951.7242541810947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</v>
          </cell>
          <cell r="BS201">
            <v>-61.15272818298274</v>
          </cell>
          <cell r="BT201">
            <v>5.429556116145314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-0.7826718501270992</v>
          </cell>
          <cell r="CA201">
            <v>-0.8524428063753993</v>
          </cell>
        </row>
        <row r="203">
          <cell r="Q203">
            <v>404.7786453096212</v>
          </cell>
          <cell r="R203">
            <v>265.8076393693191</v>
          </cell>
          <cell r="S203">
            <v>241.58523357122994</v>
          </cell>
          <cell r="T203">
            <v>258.1406997680011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294.6713715375758</v>
          </cell>
          <cell r="Y203">
            <v>292.822962268</v>
          </cell>
          <cell r="Z203">
            <v>671.7991642669685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</v>
          </cell>
          <cell r="AE203">
            <v>233.55099404603934</v>
          </cell>
          <cell r="AF203">
            <v>376.67698818875624</v>
          </cell>
          <cell r="AG203">
            <v>566.8326353650276</v>
          </cell>
          <cell r="AH203">
            <v>243.7704349705066</v>
          </cell>
          <cell r="AI203">
            <v>212.5075514024339</v>
          </cell>
          <cell r="AJ203">
            <v>245.0989964845433</v>
          </cell>
          <cell r="AK203">
            <v>225.8296682490447</v>
          </cell>
          <cell r="AP203">
            <v>-82.34561049937267</v>
          </cell>
          <cell r="AQ203">
            <v>-82.26305078065622</v>
          </cell>
          <cell r="AR203">
            <v>-162.05399005540642</v>
          </cell>
          <cell r="AS203">
            <v>22.037204398812463</v>
          </cell>
          <cell r="AT203">
            <v>29.07768216879603</v>
          </cell>
          <cell r="AU203">
            <v>13.04170328345782</v>
          </cell>
          <cell r="AV203">
            <v>20.431870919508555</v>
          </cell>
          <cell r="AY203">
            <v>445.6193209547667</v>
          </cell>
          <cell r="AZ203">
            <v>850.3979662643878</v>
          </cell>
          <cell r="BA203">
            <v>1116.205605633707</v>
          </cell>
          <cell r="BB203">
            <v>1357.790839204937</v>
          </cell>
          <cell r="BC203">
            <v>1615.931538972938</v>
          </cell>
          <cell r="BD203">
            <v>1862.1930781414915</v>
          </cell>
          <cell r="BE203">
            <v>2117.0130744451417</v>
          </cell>
          <cell r="BH203">
            <v>610.2279822347955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</v>
          </cell>
          <cell r="BS203">
            <v>-304.6254469366229</v>
          </cell>
          <cell r="BT203">
            <v>-275.5477647678267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1586.999325924644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</v>
          </cell>
          <cell r="AR205">
            <v>-289.905981739367</v>
          </cell>
          <cell r="AS205">
            <v>-1.1909461518853277</v>
          </cell>
          <cell r="AT205">
            <v>113.63339950222803</v>
          </cell>
          <cell r="AU205">
            <v>-7.040504381132905</v>
          </cell>
          <cell r="AV205">
            <v>83.67736524684369</v>
          </cell>
          <cell r="AY205">
            <v>2651.018807986021</v>
          </cell>
          <cell r="AZ205">
            <v>4618.580606488669</v>
          </cell>
          <cell r="BA205">
            <v>6219.939965109691</v>
          </cell>
          <cell r="BB205">
            <v>7920.572690536563</v>
          </cell>
          <cell r="BC205">
            <v>9338.024183279536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4968.029845641919</v>
          </cell>
          <cell r="BJ205">
            <v>6570.580150414824</v>
          </cell>
          <cell r="BK205">
            <v>8157.579476339468</v>
          </cell>
          <cell r="BL205">
            <v>9582.071473463575</v>
          </cell>
          <cell r="BM205">
            <v>11342.21830162336</v>
          </cell>
          <cell r="BN205">
            <v>11342.21830162336</v>
          </cell>
          <cell r="BQ205">
            <v>-59.543257413881875</v>
          </cell>
          <cell r="BR205">
            <v>-349.4492391532484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</v>
          </cell>
          <cell r="BW205">
            <v>1253.085365184499</v>
          </cell>
          <cell r="BZ205">
            <v>8.363905307473118</v>
          </cell>
          <cell r="CA205">
            <v>8.582494206535902</v>
          </cell>
        </row>
        <row r="207">
          <cell r="Q207">
            <v>-858.1392544403084</v>
          </cell>
          <cell r="R207">
            <v>-466.80362350114206</v>
          </cell>
          <cell r="S207">
            <v>-524.4367332535869</v>
          </cell>
          <cell r="T207">
            <v>-46.553767112991636</v>
          </cell>
          <cell r="U207">
            <v>-347.79179454003634</v>
          </cell>
          <cell r="V207">
            <v>99.79659073373091</v>
          </cell>
          <cell r="W207">
            <v>-710.1326882296821</v>
          </cell>
          <cell r="X207">
            <v>-115.15712396569506</v>
          </cell>
          <cell r="Y207">
            <v>-679.5730727628302</v>
          </cell>
          <cell r="Z207">
            <v>-692.6575699372559</v>
          </cell>
          <cell r="AA207">
            <v>-6181.893205289158</v>
          </cell>
          <cell r="AB207" t="e">
            <v>#VALUE!</v>
          </cell>
          <cell r="AC207" t="e">
            <v>#VALUE!</v>
          </cell>
          <cell r="AD207">
            <v>-5.190927028330194</v>
          </cell>
          <cell r="AE207">
            <v>-575.9715073753796</v>
          </cell>
          <cell r="AF207">
            <v>29.86799431094937</v>
          </cell>
          <cell r="AG207">
            <v>-1232.857480242016</v>
          </cell>
          <cell r="AH207">
            <v>-383.28004872268616</v>
          </cell>
          <cell r="AI207">
            <v>-561.9413353839191</v>
          </cell>
          <cell r="AJ207">
            <v>-105.97947722535082</v>
          </cell>
          <cell r="AK207">
            <v>-373.2936645511761</v>
          </cell>
          <cell r="AP207">
            <v>24.355469250283022</v>
          </cell>
          <cell r="AQ207">
            <v>-72.07740151989424</v>
          </cell>
          <cell r="AR207">
            <v>374.7182258017076</v>
          </cell>
          <cell r="AS207">
            <v>-83.5235747784559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</v>
          </cell>
          <cell r="AZ207">
            <v>-1451.964699774349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-3203.455519189579</v>
          </cell>
          <cell r="BN207">
            <v>-3203.455519189579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</v>
          </cell>
          <cell r="BU207">
            <v>340.4030309963307</v>
          </cell>
          <cell r="BV207">
            <v>365.90490100747184</v>
          </cell>
          <cell r="BW207">
            <v>465.7014917412025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</v>
          </cell>
          <cell r="R209">
            <v>25.893005499405454</v>
          </cell>
          <cell r="S209">
            <v>5.526584867780001</v>
          </cell>
          <cell r="T209">
            <v>1.5822323980600004</v>
          </cell>
          <cell r="U209">
            <v>4.335186767629999</v>
          </cell>
          <cell r="V209">
            <v>31.71677181207667</v>
          </cell>
          <cell r="W209">
            <v>30.122478628093333</v>
          </cell>
          <cell r="X209">
            <v>5.27643894909091</v>
          </cell>
          <cell r="Y209">
            <v>-1.804088047999998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0.046182777401568315</v>
          </cell>
          <cell r="AD209">
            <v>0.18282639039050408</v>
          </cell>
          <cell r="AE209">
            <v>14.874</v>
          </cell>
          <cell r="AF209">
            <v>35.71934995698766</v>
          </cell>
          <cell r="AG209">
            <v>45.63376910652509</v>
          </cell>
          <cell r="AH209">
            <v>29.007659191067077</v>
          </cell>
          <cell r="AI209">
            <v>13.8425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</v>
          </cell>
          <cell r="AR209">
            <v>-5.596947169396195</v>
          </cell>
          <cell r="AS209">
            <v>-3.1146536916616228</v>
          </cell>
          <cell r="AT209">
            <v>-8.315915132219999</v>
          </cell>
          <cell r="AU209">
            <v>-17.411182903103697</v>
          </cell>
          <cell r="AV209">
            <v>-5.85731323237</v>
          </cell>
          <cell r="AY209">
            <v>55.65839055620334</v>
          </cell>
          <cell r="AZ209">
            <v>95.69521249333224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</v>
          </cell>
          <cell r="BI209">
            <v>96.22711906351273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-0.5319065701805084</v>
          </cell>
          <cell r="BS209">
            <v>-3.646560261842133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-3.514199717459178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</v>
          </cell>
          <cell r="R211">
            <v>-492.6966290005475</v>
          </cell>
          <cell r="S211">
            <v>-529.9633181213669</v>
          </cell>
          <cell r="T211">
            <v>-48.13599951105164</v>
          </cell>
          <cell r="U211">
            <v>-352.1269813076663</v>
          </cell>
          <cell r="V211">
            <v>68.07981892165424</v>
          </cell>
          <cell r="W211">
            <v>-740.2551668577754</v>
          </cell>
          <cell r="X211">
            <v>-120.43356291478597</v>
          </cell>
          <cell r="Y211">
            <v>-677.7689847148301</v>
          </cell>
          <cell r="Z211">
            <v>-690.3520683978114</v>
          </cell>
          <cell r="AA211">
            <v>-6377.931527117182</v>
          </cell>
          <cell r="AB211" t="e">
            <v>#VALUE!</v>
          </cell>
          <cell r="AC211" t="e">
            <v>#VALUE!</v>
          </cell>
          <cell r="AD211">
            <v>-5.373753418720698</v>
          </cell>
          <cell r="AE211">
            <v>-590.8455073753796</v>
          </cell>
          <cell r="AF211">
            <v>-5.851355646038286</v>
          </cell>
          <cell r="AG211">
            <v>-1278.491249348541</v>
          </cell>
          <cell r="AH211">
            <v>-412.28770791375325</v>
          </cell>
          <cell r="AI211">
            <v>-575.783835383919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</v>
          </cell>
          <cell r="AR211">
            <v>380.3151729711037</v>
          </cell>
          <cell r="AS211">
            <v>-80.40892108679424</v>
          </cell>
          <cell r="AT211">
            <v>45.82051726255213</v>
          </cell>
          <cell r="AU211">
            <v>76.83689301546288</v>
          </cell>
          <cell r="AV211">
            <v>31.35918324350979</v>
          </cell>
          <cell r="AY211">
            <v>-649.4838358902448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-2970.582840208315</v>
          </cell>
          <cell r="BE211">
            <v>-2902.5030212866604</v>
          </cell>
          <cell r="BH211">
            <v>-654.6957321302509</v>
          </cell>
          <cell r="BI211">
            <v>-1875.1881123699593</v>
          </cell>
          <cell r="BJ211">
            <v>-2287.4758202837115</v>
          </cell>
          <cell r="BK211">
            <v>-2863.259655667631</v>
          </cell>
          <cell r="BL211">
            <v>-2988.2325481941452</v>
          </cell>
          <cell r="BM211">
            <v>-3371.718712745322</v>
          </cell>
          <cell r="BN211">
            <v>-3371.718712745322</v>
          </cell>
          <cell r="BQ211">
            <v>5.211896240006594</v>
          </cell>
          <cell r="BR211">
            <v>327.5282001022767</v>
          </cell>
          <cell r="BS211">
            <v>247.11927901548228</v>
          </cell>
          <cell r="BT211">
            <v>292.9397962780342</v>
          </cell>
          <cell r="BU211">
            <v>369.77668929349653</v>
          </cell>
          <cell r="BV211">
            <v>401.13587253700734</v>
          </cell>
          <cell r="BW211">
            <v>469.2156914586617</v>
          </cell>
          <cell r="BZ211">
            <v>-2.345305219369404</v>
          </cell>
          <cell r="CA211">
            <v>-2.6765077471696186</v>
          </cell>
        </row>
        <row r="213">
          <cell r="Q213">
            <v>890.2104885200678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-71.1921215442942</v>
          </cell>
          <cell r="W213">
            <v>731.8365716371853</v>
          </cell>
          <cell r="X213">
            <v>67.72303170663383</v>
          </cell>
          <cell r="Y213">
            <v>525.4932776914695</v>
          </cell>
          <cell r="Z213">
            <v>602.3373532880893</v>
          </cell>
          <cell r="AA213">
            <v>4794.448044592489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</v>
          </cell>
          <cell r="AF213">
            <v>5.851355646038201</v>
          </cell>
          <cell r="AG213">
            <v>1278.4912493485408</v>
          </cell>
          <cell r="AH213">
            <v>412.28770791375325</v>
          </cell>
          <cell r="AI213">
            <v>575.7838353839192</v>
          </cell>
          <cell r="AJ213">
            <v>124.97289252651456</v>
          </cell>
          <cell r="AK213">
            <v>383.48616455117605</v>
          </cell>
          <cell r="AP213">
            <v>-31.10061584051016</v>
          </cell>
          <cell r="AQ213">
            <v>74.05148413671645</v>
          </cell>
          <cell r="AR213">
            <v>-388.28076082847303</v>
          </cell>
          <cell r="AS213">
            <v>76.88432893540408</v>
          </cell>
          <cell r="AT213">
            <v>-49.36341754171235</v>
          </cell>
          <cell r="AU213">
            <v>-81.57871719014281</v>
          </cell>
          <cell r="AV213">
            <v>-34.08108260319989</v>
          </cell>
          <cell r="AY213">
            <v>846.9136149169894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2588.844849865428</v>
          </cell>
          <cell r="BD213">
            <v>2938.249931813404</v>
          </cell>
          <cell r="BE213">
            <v>2867.0578102691097</v>
          </cell>
          <cell r="BH213">
            <v>1958.1032157369573</v>
          </cell>
          <cell r="BI213">
            <v>1875.188112369959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-345.3298925322672</v>
          </cell>
          <cell r="BS213">
            <v>-268.4455635968633</v>
          </cell>
          <cell r="BT213">
            <v>-317.8089811385753</v>
          </cell>
          <cell r="BU213">
            <v>-399.3876983287182</v>
          </cell>
          <cell r="BV213">
            <v>-433.46878093191754</v>
          </cell>
          <cell r="BW213">
            <v>-504.66090247621196</v>
          </cell>
          <cell r="BZ213">
            <v>2.31878315530442</v>
          </cell>
          <cell r="CA213">
            <v>2.6765077471696195</v>
          </cell>
        </row>
        <row r="215">
          <cell r="Q215">
            <v>2.989462095292332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</v>
          </cell>
          <cell r="X215">
            <v>43.99895759711326</v>
          </cell>
          <cell r="Y215">
            <v>24.711978947638865</v>
          </cell>
          <cell r="Z215">
            <v>189.8343581251545</v>
          </cell>
          <cell r="AA215">
            <v>759.392198595106</v>
          </cell>
          <cell r="AB215">
            <v>0.5938289450979988</v>
          </cell>
          <cell r="AC215" t="e">
            <v>#VALUE!</v>
          </cell>
          <cell r="AD215">
            <v>0.9059813073277934</v>
          </cell>
          <cell r="AE215">
            <v>34.88334165999676</v>
          </cell>
          <cell r="AF215">
            <v>828.785959524187</v>
          </cell>
          <cell r="AG215">
            <v>36.77863609646526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</v>
          </cell>
          <cell r="AP215">
            <v>-20.444387593865255</v>
          </cell>
          <cell r="AQ215">
            <v>214.09843946224112</v>
          </cell>
          <cell r="AR215">
            <v>-33.78917400117293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895.5346471507827</v>
          </cell>
          <cell r="BB215">
            <v>600.1226440802907</v>
          </cell>
          <cell r="BC215">
            <v>601.2919930017705</v>
          </cell>
          <cell r="BD215">
            <v>591.1352149615167</v>
          </cell>
          <cell r="BE215">
            <v>593.8786503383895</v>
          </cell>
          <cell r="BH215">
            <v>863.6693011841837</v>
          </cell>
          <cell r="BI215">
            <v>900.4479372806488</v>
          </cell>
          <cell r="BJ215">
            <v>796.5510469550828</v>
          </cell>
          <cell r="BK215">
            <v>554.0210992939999</v>
          </cell>
          <cell r="BL215">
            <v>606.1084554069034</v>
          </cell>
          <cell r="BM215">
            <v>647.0285520161476</v>
          </cell>
          <cell r="BN215">
            <v>647.0285520161476</v>
          </cell>
          <cell r="BQ215">
            <v>193.65405186837592</v>
          </cell>
          <cell r="BR215">
            <v>159.86487786720298</v>
          </cell>
          <cell r="BS215">
            <v>98.98360019569981</v>
          </cell>
          <cell r="BT215">
            <v>46.10154478629073</v>
          </cell>
          <cell r="BU215">
            <v>-4.816462405132697</v>
          </cell>
          <cell r="BV215">
            <v>-55.89333705463093</v>
          </cell>
          <cell r="BW215">
            <v>-53.149901677758066</v>
          </cell>
          <cell r="BZ215">
            <v>0.5385667452664862</v>
          </cell>
          <cell r="CA215">
            <v>0.5428807665929322</v>
          </cell>
        </row>
        <row r="216">
          <cell r="Q216">
            <v>50.93755725840346</v>
          </cell>
          <cell r="R216">
            <v>37.39597355783981</v>
          </cell>
          <cell r="S216">
            <v>28.940566820708035</v>
          </cell>
          <cell r="T216">
            <v>30.71203693047992</v>
          </cell>
          <cell r="U216">
            <v>35.931942268301334</v>
          </cell>
          <cell r="V216">
            <v>84.6860217805395</v>
          </cell>
          <cell r="W216">
            <v>19.657021299809866</v>
          </cell>
          <cell r="X216">
            <v>156.90923406822435</v>
          </cell>
          <cell r="Y216">
            <v>37.10204353363886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1.639544802891817</v>
          </cell>
          <cell r="AE216">
            <v>60.37659411764706</v>
          </cell>
          <cell r="AF216">
            <v>907.1944325129512</v>
          </cell>
          <cell r="AG216">
            <v>88.73420455968892</v>
          </cell>
          <cell r="AH216">
            <v>42.16802179374098</v>
          </cell>
          <cell r="AI216">
            <v>57.14896834781533</v>
          </cell>
          <cell r="AJ216">
            <v>74.83156344676676</v>
          </cell>
          <cell r="AK216">
            <v>92.39475640491271</v>
          </cell>
          <cell r="AP216">
            <v>-21.052551138182217</v>
          </cell>
          <cell r="AQ216">
            <v>209.90889259197706</v>
          </cell>
          <cell r="AR216">
            <v>-37.79664730128546</v>
          </cell>
          <cell r="AS216">
            <v>-4.772048235901167</v>
          </cell>
          <cell r="AT216">
            <v>-28.20840152710729</v>
          </cell>
          <cell r="AU216">
            <v>-44.11952651628685</v>
          </cell>
          <cell r="AV216">
            <v>-56.46281413661138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</v>
          </cell>
          <cell r="BH216">
            <v>967.5710266305982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</v>
          </cell>
          <cell r="BS216">
            <v>146.28764591660814</v>
          </cell>
          <cell r="BT216">
            <v>118.07924438950084</v>
          </cell>
          <cell r="BU216">
            <v>73.95971787321402</v>
          </cell>
          <cell r="BV216">
            <v>17.496903736602917</v>
          </cell>
          <cell r="BW216">
            <v>102.1829255171424</v>
          </cell>
          <cell r="BZ216">
            <v>1.1683404116155947</v>
          </cell>
          <cell r="CA216">
            <v>1.102095982952985</v>
          </cell>
        </row>
        <row r="217">
          <cell r="Q217">
            <v>47.94809516311113</v>
          </cell>
          <cell r="R217">
            <v>202.17414155490908</v>
          </cell>
          <cell r="S217">
            <v>324.3525698912</v>
          </cell>
          <cell r="T217">
            <v>29.542688009000006</v>
          </cell>
          <cell r="U217">
            <v>46.08872030855554</v>
          </cell>
          <cell r="V217">
            <v>81.94258640366667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0.7335634955640236</v>
          </cell>
          <cell r="AC217" t="str">
            <v> </v>
          </cell>
          <cell r="AD217">
            <v>0.7335634955640236</v>
          </cell>
          <cell r="AE217">
            <v>25.493252457650296</v>
          </cell>
          <cell r="AF217">
            <v>78.40847298876419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</v>
          </cell>
          <cell r="AK217">
            <v>51.4746597956684</v>
          </cell>
          <cell r="AP217">
            <v>-0.6081635443169588</v>
          </cell>
          <cell r="AQ217">
            <v>-4.189546870264181</v>
          </cell>
          <cell r="AR217">
            <v>-4.00747330011253</v>
          </cell>
          <cell r="AS217">
            <v>56.10922943560203</v>
          </cell>
          <cell r="AT217">
            <v>24.673653882301835</v>
          </cell>
          <cell r="AU217">
            <v>6.798480675136535</v>
          </cell>
          <cell r="AV217">
            <v>-5.385939487112864</v>
          </cell>
          <cell r="AY217">
            <v>99.10401503183334</v>
          </cell>
          <cell r="AZ217">
            <v>147.05211019494448</v>
          </cell>
          <cell r="BA217">
            <v>349.22625174985353</v>
          </cell>
          <cell r="BB217">
            <v>673.5788216410535</v>
          </cell>
          <cell r="BC217">
            <v>703.1215096500536</v>
          </cell>
          <cell r="BD217">
            <v>749.210229958609</v>
          </cell>
          <cell r="BE217">
            <v>831.1528163622756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</v>
          </cell>
          <cell r="BL217">
            <v>624.3453293717068</v>
          </cell>
          <cell r="BM217">
            <v>675.8199891673753</v>
          </cell>
          <cell r="BN217">
            <v>675.8199891673753</v>
          </cell>
          <cell r="BQ217">
            <v>-4.797710414581147</v>
          </cell>
          <cell r="BR217">
            <v>-8.80518371469367</v>
          </cell>
          <cell r="BS217">
            <v>47.304045720908334</v>
          </cell>
          <cell r="BT217">
            <v>71.97769960321011</v>
          </cell>
          <cell r="BU217">
            <v>78.77618027834671</v>
          </cell>
          <cell r="BV217">
            <v>73.39024079123374</v>
          </cell>
          <cell r="BW217">
            <v>155.33282719490035</v>
          </cell>
          <cell r="BZ217">
            <v>0.6297736663491087</v>
          </cell>
          <cell r="CA217">
            <v>0.5592152163600528</v>
          </cell>
        </row>
        <row r="219">
          <cell r="Q219">
            <v>206.27681502049</v>
          </cell>
          <cell r="R219">
            <v>639.88448619985</v>
          </cell>
          <cell r="S219">
            <v>652.53199717978</v>
          </cell>
          <cell r="T219">
            <v>248.23939259432</v>
          </cell>
          <cell r="U219">
            <v>304.0152882210001</v>
          </cell>
          <cell r="V219">
            <v>420.9943856872201</v>
          </cell>
          <cell r="W219">
            <v>46.36779096298983</v>
          </cell>
          <cell r="X219">
            <v>583.9945013589999</v>
          </cell>
          <cell r="Y219">
            <v>70.18850564399999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257.4126915058184</v>
          </cell>
          <cell r="AF219">
            <v>166.6108091438018</v>
          </cell>
          <cell r="AG219">
            <v>202.07436370859196</v>
          </cell>
          <cell r="AH219">
            <v>577.5588673884979</v>
          </cell>
          <cell r="AI219">
            <v>367.0821817225761</v>
          </cell>
          <cell r="AJ219">
            <v>346.06187568583243</v>
          </cell>
          <cell r="AK219">
            <v>117.1763798686485</v>
          </cell>
          <cell r="AP219">
            <v>602.5465017941817</v>
          </cell>
          <cell r="AQ219">
            <v>58.97621889519823</v>
          </cell>
          <cell r="AR219">
            <v>4.202451311898045</v>
          </cell>
          <cell r="AS219">
            <v>62.325618811352115</v>
          </cell>
          <cell r="AT219">
            <v>285.4498154572039</v>
          </cell>
          <cell r="AU219">
            <v>-97.82248309151242</v>
          </cell>
          <cell r="AV219">
            <v>186.8389083523516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626.0978643582123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661.5227206893798</v>
          </cell>
          <cell r="BR219">
            <v>665.7251720012777</v>
          </cell>
          <cell r="BS219">
            <v>728.0507908126295</v>
          </cell>
          <cell r="BT219">
            <v>1013.5006062698337</v>
          </cell>
          <cell r="BU219">
            <v>915.6781231783211</v>
          </cell>
          <cell r="BV219">
            <v>1102.5170315306736</v>
          </cell>
          <cell r="BW219">
            <v>1523.5114172178937</v>
          </cell>
          <cell r="BZ219">
            <v>2.537001933513001</v>
          </cell>
          <cell r="CA219">
            <v>1.7168450176526209</v>
          </cell>
        </row>
        <row r="220">
          <cell r="Q220">
            <v>462.70712472049</v>
          </cell>
          <cell r="R220">
            <v>1088.91101183302</v>
          </cell>
          <cell r="S220">
            <v>927.42099089453</v>
          </cell>
          <cell r="T220">
            <v>395.50859826532</v>
          </cell>
          <cell r="U220">
            <v>828.395758221</v>
          </cell>
          <cell r="V220">
            <v>692.662279082</v>
          </cell>
          <cell r="W220">
            <v>559.3625533139999</v>
          </cell>
          <cell r="X220">
            <v>641.7194013589999</v>
          </cell>
          <cell r="Y220">
            <v>155.742105644</v>
          </cell>
          <cell r="Z220">
            <v>149.5761261599999</v>
          </cell>
          <cell r="AA220">
            <v>7196.44934393236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</v>
          </cell>
          <cell r="AF220">
            <v>230.1511091438018</v>
          </cell>
          <cell r="AG220">
            <v>437.34327619978995</v>
          </cell>
          <cell r="AH220">
            <v>997.211580214958</v>
          </cell>
          <cell r="AI220">
            <v>670.7728257158501</v>
          </cell>
          <cell r="AJ220">
            <v>511.91857889883244</v>
          </cell>
          <cell r="AK220">
            <v>714.0896699958025</v>
          </cell>
          <cell r="AP220">
            <v>617.5219999999999</v>
          </cell>
          <cell r="AQ220">
            <v>50.05228529519823</v>
          </cell>
          <cell r="AR220">
            <v>25.36384852070006</v>
          </cell>
          <cell r="AS220">
            <v>91.69943161806202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1757.15051915949</v>
          </cell>
          <cell r="BA220">
            <v>2846.0615309925097</v>
          </cell>
          <cell r="BB220">
            <v>3773.4825218870396</v>
          </cell>
          <cell r="BC220">
            <v>4168.99112015236</v>
          </cell>
          <cell r="BD220">
            <v>4997.38687837336</v>
          </cell>
          <cell r="BE220">
            <v>5690.04915745536</v>
          </cell>
          <cell r="BH220">
            <v>626.8691091438018</v>
          </cell>
          <cell r="BI220">
            <v>1064.212385343592</v>
          </cell>
          <cell r="BJ220">
            <v>2061.4239655585498</v>
          </cell>
          <cell r="BK220">
            <v>2732.1967912744</v>
          </cell>
          <cell r="BL220">
            <v>3244.115370173232</v>
          </cell>
          <cell r="BM220">
            <v>3958.205040169035</v>
          </cell>
          <cell r="BN220">
            <v>3958.205040169035</v>
          </cell>
          <cell r="BQ220">
            <v>667.5742852951981</v>
          </cell>
          <cell r="BR220">
            <v>692.938133815898</v>
          </cell>
          <cell r="BS220">
            <v>784.6375654339599</v>
          </cell>
          <cell r="BT220">
            <v>1041.28573061264</v>
          </cell>
          <cell r="BU220">
            <v>924.8757499791275</v>
          </cell>
          <cell r="BV220">
            <v>1039.1818382043248</v>
          </cell>
          <cell r="BW220">
            <v>1731.844117286325</v>
          </cell>
          <cell r="BZ220">
            <v>3.73409259520728</v>
          </cell>
          <cell r="CA220">
            <v>2.905697525524899</v>
          </cell>
        </row>
        <row r="221">
          <cell r="Q221">
            <v>256.4303097</v>
          </cell>
          <cell r="R221">
            <v>449.02652563316997</v>
          </cell>
          <cell r="S221">
            <v>274.88899371475</v>
          </cell>
          <cell r="T221">
            <v>147.269205671</v>
          </cell>
          <cell r="U221">
            <v>524.38047</v>
          </cell>
          <cell r="V221">
            <v>271.66789339478</v>
          </cell>
          <cell r="W221">
            <v>512.9947623510101</v>
          </cell>
          <cell r="X221">
            <v>57.7249</v>
          </cell>
          <cell r="Y221">
            <v>85.5536</v>
          </cell>
          <cell r="Z221">
            <v>352.205</v>
          </cell>
          <cell r="AA221">
            <v>3141.0388335647103</v>
          </cell>
          <cell r="AB221">
            <v>3.150803278221824</v>
          </cell>
          <cell r="AC221">
            <v>0.04460308481439193</v>
          </cell>
          <cell r="AD221">
            <v>3.1954063630362164</v>
          </cell>
          <cell r="AE221">
            <v>139.30530849418165</v>
          </cell>
          <cell r="AF221">
            <v>63.5403</v>
          </cell>
          <cell r="AG221">
            <v>235.268912491198</v>
          </cell>
          <cell r="AH221">
            <v>419.65271282646</v>
          </cell>
          <cell r="AI221">
            <v>303.690643993274</v>
          </cell>
          <cell r="AJ221">
            <v>165.856703213</v>
          </cell>
          <cell r="AK221">
            <v>596.913290127154</v>
          </cell>
          <cell r="AP221">
            <v>14.975498205818354</v>
          </cell>
          <cell r="AQ221">
            <v>-8.923933600000005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</v>
          </cell>
          <cell r="AY221">
            <v>208.8971731</v>
          </cell>
          <cell r="AZ221">
            <v>465.3274828</v>
          </cell>
          <cell r="BA221">
            <v>914.35400843317</v>
          </cell>
          <cell r="BB221">
            <v>1189.24300214792</v>
          </cell>
          <cell r="BC221">
            <v>1336.51220781892</v>
          </cell>
          <cell r="BD221">
            <v>1860.8926778189198</v>
          </cell>
          <cell r="BE221">
            <v>2132.5605712137</v>
          </cell>
          <cell r="BH221">
            <v>202.84560849418165</v>
          </cell>
          <cell r="BI221">
            <v>438.1145209853796</v>
          </cell>
          <cell r="BJ221">
            <v>857.7672338118396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</v>
          </cell>
          <cell r="BR221">
            <v>27.21296181462037</v>
          </cell>
          <cell r="BS221">
            <v>56.58677462133039</v>
          </cell>
          <cell r="BT221">
            <v>27.785124342806284</v>
          </cell>
          <cell r="BU221">
            <v>9.197626800806347</v>
          </cell>
          <cell r="BV221">
            <v>-63.33519332634796</v>
          </cell>
          <cell r="BW221">
            <v>208.33270006843213</v>
          </cell>
          <cell r="BZ221">
            <v>1.197090661694279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</v>
          </cell>
          <cell r="U223">
            <v>0.067278701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</v>
          </cell>
          <cell r="AB223">
            <v>0.44292034051667567</v>
          </cell>
          <cell r="AC223" t="str">
            <v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</v>
          </cell>
          <cell r="AV223">
            <v>-534.932721299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699.3591025000001</v>
          </cell>
          <cell r="BD223">
            <v>699.426381201</v>
          </cell>
          <cell r="BE223">
            <v>699.426381201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696.7104139031533</v>
          </cell>
          <cell r="BN223">
            <v>696.7104139031533</v>
          </cell>
          <cell r="BQ223">
            <v>2.748688596846739</v>
          </cell>
          <cell r="BR223">
            <v>4.248688596846739</v>
          </cell>
          <cell r="BS223">
            <v>5.948688596846739</v>
          </cell>
          <cell r="BT223">
            <v>5.948688596846739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</v>
          </cell>
          <cell r="CA223">
            <v>0.14484119580029256</v>
          </cell>
        </row>
        <row r="225">
          <cell r="Q225">
            <v>565.8351706427362</v>
          </cell>
          <cell r="R225">
            <v>42.68513015191593</v>
          </cell>
          <cell r="S225">
            <v>121.74199531563303</v>
          </cell>
          <cell r="T225">
            <v>-716.0737319837597</v>
          </cell>
          <cell r="U225">
            <v>52.6548826502321</v>
          </cell>
          <cell r="V225">
            <v>-437.69818666688025</v>
          </cell>
          <cell r="W225">
            <v>746.8310792319912</v>
          </cell>
          <cell r="X225">
            <v>-565.4303212872189</v>
          </cell>
          <cell r="Y225">
            <v>459.90283069623837</v>
          </cell>
          <cell r="Z225">
            <v>1576.7389019964503</v>
          </cell>
          <cell r="AA225">
            <v>386.7726887727682</v>
          </cell>
          <cell r="AB225">
            <v>0.45947304115191756</v>
          </cell>
          <cell r="AC225" t="e">
            <v>#VALUE!</v>
          </cell>
          <cell r="AD225">
            <v>0.3619037931204352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-728.7277477573332</v>
          </cell>
          <cell r="AQ225">
            <v>-1240.387314217237</v>
          </cell>
          <cell r="AR225">
            <v>565.8351706427362</v>
          </cell>
          <cell r="AS225">
            <v>42.68513015191593</v>
          </cell>
          <cell r="AT225">
            <v>121.74199531563303</v>
          </cell>
          <cell r="AU225">
            <v>-716.0737319837597</v>
          </cell>
          <cell r="AV225">
            <v>52.6548826502321</v>
          </cell>
          <cell r="AY225">
            <v>-1460.41506197457</v>
          </cell>
          <cell r="AZ225">
            <v>-894.5798913318339</v>
          </cell>
          <cell r="BA225">
            <v>-851.894761179918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-1969.11506197457</v>
          </cell>
          <cell r="BR225">
            <v>-1403.2798913318338</v>
          </cell>
          <cell r="BS225">
            <v>-1360.594761179918</v>
          </cell>
          <cell r="BT225">
            <v>-1238.852765864285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293.9604649879143</v>
          </cell>
          <cell r="S226">
            <v>131.9969795124833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</v>
          </cell>
          <cell r="X226">
            <v>46.52505527566179</v>
          </cell>
          <cell r="Y226">
            <v>54.25321981923588</v>
          </cell>
          <cell r="Z226">
            <v>578.56029855645</v>
          </cell>
          <cell r="AA226">
            <v>603.551694891503</v>
          </cell>
          <cell r="AB226">
            <v>0.3713819486434935</v>
          </cell>
          <cell r="AC226" t="str">
            <v> </v>
          </cell>
          <cell r="AD226">
            <v>0.3713819486434935</v>
          </cell>
          <cell r="AE226">
            <v>538.7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</v>
          </cell>
          <cell r="AR226">
            <v>-30.112321813264227</v>
          </cell>
          <cell r="AS226">
            <v>293.9604649879143</v>
          </cell>
          <cell r="AT226">
            <v>131.9969795124833</v>
          </cell>
          <cell r="AU226">
            <v>-429.1030702787582</v>
          </cell>
          <cell r="AV226">
            <v>53.862612822234006</v>
          </cell>
          <cell r="AY226">
            <v>-582.88248821157</v>
          </cell>
          <cell r="AZ226">
            <v>-612.9948100248342</v>
          </cell>
          <cell r="BA226">
            <v>-319.03434503691994</v>
          </cell>
          <cell r="BB226">
            <v>-187.0373655244366</v>
          </cell>
          <cell r="BC226">
            <v>-616.1404358031948</v>
          </cell>
          <cell r="BD226">
            <v>-562.2778229809608</v>
          </cell>
          <cell r="BE226">
            <v>-339.8014059948407</v>
          </cell>
          <cell r="BH226">
            <v>538.7</v>
          </cell>
          <cell r="BI226">
            <v>538.7</v>
          </cell>
          <cell r="BJ226">
            <v>538.7</v>
          </cell>
          <cell r="BK226">
            <v>538.7</v>
          </cell>
          <cell r="BL226">
            <v>538.7</v>
          </cell>
          <cell r="BM226">
            <v>538.7</v>
          </cell>
          <cell r="BN226">
            <v>538.7</v>
          </cell>
          <cell r="BQ226">
            <v>-1121.5824882115699</v>
          </cell>
          <cell r="BR226">
            <v>-1151.6948100248342</v>
          </cell>
          <cell r="BS226">
            <v>-857.73434503692</v>
          </cell>
          <cell r="BT226">
            <v>-725.7373655244367</v>
          </cell>
          <cell r="BU226">
            <v>-1154.8404358031949</v>
          </cell>
          <cell r="BV226">
            <v>-1100.9778229809608</v>
          </cell>
          <cell r="BW226">
            <v>-878.5014059948408</v>
          </cell>
          <cell r="BZ226">
            <v>-0.5518662363704948</v>
          </cell>
          <cell r="CA226">
            <v>0.48250418939838075</v>
          </cell>
        </row>
        <row r="227">
          <cell r="Q227">
            <v>595.9474924560004</v>
          </cell>
          <cell r="R227">
            <v>-251.27533483599836</v>
          </cell>
          <cell r="S227">
            <v>-10.254984196850273</v>
          </cell>
          <cell r="T227">
            <v>-286.9706617050015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405.6496108770025</v>
          </cell>
          <cell r="Z227">
            <v>998.1786034400002</v>
          </cell>
          <cell r="AA227">
            <v>-216.77900611873474</v>
          </cell>
          <cell r="AB227">
            <v>0.08809109250842406</v>
          </cell>
          <cell r="AC227">
            <v>-0.09756924803148234</v>
          </cell>
          <cell r="AD227">
            <v>-0.009478155523058288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</v>
          </cell>
          <cell r="AS227">
            <v>-251.27533483599836</v>
          </cell>
          <cell r="AT227">
            <v>-10.254984196850273</v>
          </cell>
          <cell r="AU227">
            <v>-286.9706617050015</v>
          </cell>
          <cell r="AV227">
            <v>-1.2077301720019022</v>
          </cell>
          <cell r="AY227">
            <v>-877.5325737630001</v>
          </cell>
          <cell r="AZ227">
            <v>-281.58508130699965</v>
          </cell>
          <cell r="BA227">
            <v>-532.860416142998</v>
          </cell>
          <cell r="BB227">
            <v>-543.1154003398483</v>
          </cell>
          <cell r="BC227">
            <v>-830.0860620448498</v>
          </cell>
          <cell r="BD227">
            <v>-831.2937922168517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-847.5325737630001</v>
          </cell>
          <cell r="BR227">
            <v>-251.58508130699965</v>
          </cell>
          <cell r="BS227">
            <v>-502.860416142998</v>
          </cell>
          <cell r="BT227">
            <v>-513.1154003398483</v>
          </cell>
          <cell r="BU227">
            <v>-800.0860620448498</v>
          </cell>
          <cell r="BV227">
            <v>-801.2937922168517</v>
          </cell>
          <cell r="BW227">
            <v>-1461.468395869852</v>
          </cell>
          <cell r="BZ227">
            <v>-0.7434936003301359</v>
          </cell>
          <cell r="CA227">
            <v>-0.02687047648403828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</v>
          </cell>
          <cell r="T229">
            <v>-21.640834195668504</v>
          </cell>
          <cell r="U229">
            <v>2.824410415998159</v>
          </cell>
          <cell r="V229">
            <v>-57.23175594150689</v>
          </cell>
          <cell r="W229">
            <v>31.669447855394424</v>
          </cell>
          <cell r="X229">
            <v>5.159894037739605</v>
          </cell>
          <cell r="Y229">
            <v>-29.310037596407653</v>
          </cell>
          <cell r="Z229">
            <v>-961.6070329935154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-61.37426914917859</v>
          </cell>
          <cell r="AI229">
            <v>451.23160132242594</v>
          </cell>
          <cell r="AJ229">
            <v>-273.1763392722212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-926.0292087819345</v>
          </cell>
          <cell r="AS229">
            <v>31.054857643639238</v>
          </cell>
          <cell r="AT229">
            <v>-403.6731729051401</v>
          </cell>
          <cell r="AU229">
            <v>251.53550507655268</v>
          </cell>
          <cell r="AV229">
            <v>312.4347223427149</v>
          </cell>
          <cell r="AY229">
            <v>0</v>
          </cell>
          <cell r="AZ229">
            <v>-93.65684283781606</v>
          </cell>
          <cell r="BA229">
            <v>-123.97625434335541</v>
          </cell>
          <cell r="BB229">
            <v>-76.41782592606961</v>
          </cell>
          <cell r="BC229">
            <v>-98.05866012173811</v>
          </cell>
          <cell r="BD229">
            <v>-95.23424970573996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68.089229001192</v>
          </cell>
          <cell r="BL229">
            <v>-205.0871102710292</v>
          </cell>
          <cell r="BM229">
            <v>-514.6974221977459</v>
          </cell>
          <cell r="BN229">
            <v>-514.6974221977459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</v>
          </cell>
          <cell r="BU229">
            <v>107.02845014929107</v>
          </cell>
          <cell r="BV229">
            <v>419.463172492006</v>
          </cell>
          <cell r="BW229">
            <v>362.2314165504991</v>
          </cell>
          <cell r="BZ229">
            <v>-0.08782943069524887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</v>
          </cell>
          <cell r="T231">
            <v>-0.04169739681510121</v>
          </cell>
          <cell r="U231">
            <v>-0.31151104121765066</v>
          </cell>
          <cell r="V231">
            <v>0.08938606481659697</v>
          </cell>
          <cell r="W231">
            <v>-0.6360534566540853</v>
          </cell>
          <cell r="X231">
            <v>-0.10314422638298967</v>
          </cell>
          <cell r="Y231">
            <v>-0.6086817423619755</v>
          </cell>
          <cell r="Z231">
            <v>-0.6204012981496712</v>
          </cell>
          <cell r="AA231">
            <v>-5.537013866651945</v>
          </cell>
          <cell r="AB231" t="e">
            <v>#VALUE!</v>
          </cell>
          <cell r="AC231" t="e">
            <v>#VALUE!</v>
          </cell>
          <cell r="AD231">
            <v>-0.004649422754836839</v>
          </cell>
          <cell r="AE231">
            <v>-0.5158876281468739</v>
          </cell>
          <cell r="AF231">
            <v>0.02675224129192514</v>
          </cell>
          <cell r="AG231">
            <v>-1.1042489310337926</v>
          </cell>
          <cell r="AH231">
            <v>-0.3432972512001328</v>
          </cell>
          <cell r="AI231">
            <v>-0.5033210479280888</v>
          </cell>
          <cell r="AJ231">
            <v>-0.09492396835248199</v>
          </cell>
          <cell r="AK231">
            <v>-0.3343526211654284</v>
          </cell>
          <cell r="AP231">
            <v>0.021814768791581562</v>
          </cell>
          <cell r="AQ231">
            <v>-0.06455847075236343</v>
          </cell>
          <cell r="AR231">
            <v>0.3356285758181776</v>
          </cell>
          <cell r="AS231">
            <v>-0.07481060839824372</v>
          </cell>
          <cell r="AT231">
            <v>0.03359221765287673</v>
          </cell>
          <cell r="AU231">
            <v>0.05322657153738077</v>
          </cell>
          <cell r="AV231">
            <v>-0.022841579947777746</v>
          </cell>
          <cell r="AY231">
            <v>-0.5318790888157306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</v>
          </cell>
          <cell r="BE231">
            <v>-2.452158507121089</v>
          </cell>
          <cell r="BH231">
            <v>-0.5410839618046059</v>
          </cell>
          <cell r="BI231">
            <v>-1.593384317888742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0.009204872988875625</v>
          </cell>
          <cell r="BR231">
            <v>0.29288487385739564</v>
          </cell>
          <cell r="BS231">
            <v>0.2180742654591518</v>
          </cell>
          <cell r="BT231">
            <v>0.25166648311202827</v>
          </cell>
          <cell r="BU231">
            <v>0.30489305464940863</v>
          </cell>
          <cell r="BV231">
            <v>0.3277346345971872</v>
          </cell>
          <cell r="BW231">
            <v>0.4171206994137844</v>
          </cell>
        </row>
        <row r="232">
          <cell r="Q232">
            <v>-0.7672768313914131</v>
          </cell>
          <cell r="R232">
            <v>-0.41658519926428106</v>
          </cell>
          <cell r="S232">
            <v>-0.4697288302752121</v>
          </cell>
          <cell r="T232">
            <v>0.4345370147370039</v>
          </cell>
          <cell r="U232">
            <v>-0.31145078085921407</v>
          </cell>
          <cell r="V232">
            <v>0.08938606481659697</v>
          </cell>
          <cell r="W232">
            <v>-0.6360534566540853</v>
          </cell>
          <cell r="X232">
            <v>-0.10314422638298967</v>
          </cell>
          <cell r="Y232">
            <v>-0.6086817423619755</v>
          </cell>
          <cell r="Z232">
            <v>-0.6204012981496712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-0.004252706735031654</v>
          </cell>
          <cell r="AE232">
            <v>-0.5158876281468739</v>
          </cell>
          <cell r="AF232">
            <v>0.1715934370922177</v>
          </cell>
          <cell r="AG232">
            <v>-1.1042489310337926</v>
          </cell>
          <cell r="AH232">
            <v>-0.3432972512001328</v>
          </cell>
          <cell r="AI232">
            <v>-0.5033210479280888</v>
          </cell>
          <cell r="AJ232">
            <v>-0.09492396835248199</v>
          </cell>
          <cell r="AK232">
            <v>0.14483754279992095</v>
          </cell>
          <cell r="AP232">
            <v>0.021814768791581562</v>
          </cell>
          <cell r="AQ232">
            <v>-0.06209651834224629</v>
          </cell>
          <cell r="AR232">
            <v>0.3369720996423795</v>
          </cell>
          <cell r="AS232">
            <v>-0.07328794806414823</v>
          </cell>
          <cell r="AT232">
            <v>0.03359221765287673</v>
          </cell>
          <cell r="AU232">
            <v>0.5294609830894859</v>
          </cell>
          <cell r="AV232">
            <v>0.456288323659135</v>
          </cell>
          <cell r="AY232">
            <v>-0.384575940605321</v>
          </cell>
          <cell r="AZ232">
            <v>-1.151852771996733</v>
          </cell>
          <cell r="BA232">
            <v>-1.568437971261015</v>
          </cell>
          <cell r="BB232">
            <v>-2.038166801536226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0.011666825398992775</v>
          </cell>
          <cell r="BR232">
            <v>0.2966903500917147</v>
          </cell>
          <cell r="BS232">
            <v>0.22340240202756637</v>
          </cell>
          <cell r="BT232">
            <v>0.25699461968044285</v>
          </cell>
          <cell r="BU232">
            <v>0.7864556027699284</v>
          </cell>
          <cell r="BV232">
            <v>0.33016727911079435</v>
          </cell>
          <cell r="BW232">
            <v>0.4195533439273913</v>
          </cell>
        </row>
      </sheetData>
      <sheetData sheetId="4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</v>
          </cell>
          <cell r="H11">
            <v>14154523.2</v>
          </cell>
          <cell r="I11">
            <v>631838.5150000025</v>
          </cell>
          <cell r="J11">
            <v>-654817.0570000019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</v>
          </cell>
          <cell r="J12">
            <v>-757661.2420000024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22.4634785064173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</v>
          </cell>
          <cell r="H13">
            <v>12135562.799999999</v>
          </cell>
          <cell r="I13">
            <v>595751.0000000019</v>
          </cell>
          <cell r="J13">
            <v>-757661.2000000011</v>
          </cell>
          <cell r="K13">
            <v>-38558.75909999944</v>
          </cell>
          <cell r="L13">
            <v>22.804572100683295</v>
          </cell>
          <cell r="M13">
            <v>28.66150973475563</v>
          </cell>
          <cell r="N13">
            <v>21.21280315070222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4723106.6</v>
          </cell>
          <cell r="G14">
            <v>4723106.6</v>
          </cell>
          <cell r="H14">
            <v>4723106.6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4.25193849755169</v>
          </cell>
          <cell r="P14">
            <v>4.230404160896866</v>
          </cell>
          <cell r="Q14">
            <v>4.261671170810656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</v>
          </cell>
          <cell r="P15">
            <v>3.5428384676200775</v>
          </cell>
          <cell r="Q15">
            <v>3.56902366441852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-64924.80000000005</v>
          </cell>
          <cell r="K17">
            <v>0</v>
          </cell>
          <cell r="L17">
            <v>19.01069745464008</v>
          </cell>
          <cell r="M17">
            <v>18.722084280505324</v>
          </cell>
          <cell r="N17">
            <v>11.608671248820258</v>
          </cell>
          <cell r="O17">
            <v>0.9778386742540562</v>
          </cell>
          <cell r="P17">
            <v>0.9705506832763592</v>
          </cell>
          <cell r="Q17">
            <v>0.9191422314862628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-38558.75909999991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0.7115338191736184</v>
          </cell>
          <cell r="P18">
            <v>0.7079774924648691</v>
          </cell>
          <cell r="Q18">
            <v>0.720012177475334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</v>
          </cell>
          <cell r="N19">
            <v>-31.14845179713518</v>
          </cell>
          <cell r="O19">
            <v>0.015753848476136537</v>
          </cell>
          <cell r="P19">
            <v>0.015701315092173034</v>
          </cell>
          <cell r="Q19">
            <v>0.015817363856303987</v>
          </cell>
        </row>
        <row r="20">
          <cell r="C20">
            <v>0</v>
          </cell>
          <cell r="E20">
            <v>0</v>
          </cell>
          <cell r="F20">
            <v>626982.4</v>
          </cell>
          <cell r="G20">
            <v>59700</v>
          </cell>
          <cell r="H20">
            <v>56200</v>
          </cell>
          <cell r="I20">
            <v>626982.4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> </v>
          </cell>
          <cell r="P20">
            <v>0.5615771945035294</v>
          </cell>
          <cell r="Q20">
            <v>0.05386746276219897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> </v>
          </cell>
          <cell r="P21">
            <v>0.3995598651779217</v>
          </cell>
          <cell r="Q21">
            <v>0.05386746276219897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> </v>
          </cell>
          <cell r="P22">
            <v>0.16201732932560772</v>
          </cell>
          <cell r="Q22" t="str">
            <v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> </v>
          </cell>
          <cell r="P23">
            <v>0.10247683184972625</v>
          </cell>
          <cell r="Q23" t="str">
            <v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> </v>
          </cell>
          <cell r="P24">
            <v>0.0149283410519822</v>
          </cell>
          <cell r="Q24" t="str">
            <v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> </v>
          </cell>
          <cell r="P25">
            <v>0.0039105500109770375</v>
          </cell>
          <cell r="Q25" t="str">
            <v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> </v>
          </cell>
          <cell r="P26">
            <v>0.04070160641292225</v>
          </cell>
          <cell r="Q26" t="str">
            <v> </v>
          </cell>
        </row>
        <row r="27">
          <cell r="C27">
            <v>306682</v>
          </cell>
          <cell r="E27">
            <v>391068</v>
          </cell>
          <cell r="F27">
            <v>533534.3</v>
          </cell>
          <cell r="G27">
            <v>533534.258</v>
          </cell>
          <cell r="H27">
            <v>387183</v>
          </cell>
          <cell r="I27">
            <v>142466.30000000005</v>
          </cell>
          <cell r="J27">
            <v>-0.042000000015832484</v>
          </cell>
          <cell r="K27">
            <v>25105.99999999994</v>
          </cell>
          <cell r="L27">
            <v>17.866830626785802</v>
          </cell>
          <cell r="M27">
            <v>60.80578562214429</v>
          </cell>
          <cell r="N27">
            <v>60.80577296345864</v>
          </cell>
          <cell r="O27">
            <v>0.35204720090661507</v>
          </cell>
          <cell r="P27">
            <v>0.4778773620525941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334537.6</v>
          </cell>
          <cell r="G28">
            <v>334537.6</v>
          </cell>
          <cell r="H28">
            <v>334537.6</v>
          </cell>
          <cell r="I28">
            <v>10157.599999999977</v>
          </cell>
          <cell r="J28">
            <v>0</v>
          </cell>
          <cell r="K28">
            <v>899.9999999999418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0.2996394904608868</v>
          </cell>
          <cell r="Q28">
            <v>0.3018541325051158</v>
          </cell>
        </row>
        <row r="29">
          <cell r="F29">
            <v>146351.3</v>
          </cell>
          <cell r="G29">
            <v>146351.258</v>
          </cell>
          <cell r="I29">
            <v>146351.3</v>
          </cell>
          <cell r="J29">
            <v>-0.04199999998672865</v>
          </cell>
          <cell r="M29" t="str">
            <v>n.a.</v>
          </cell>
          <cell r="N29" t="str">
            <v>n.a.</v>
          </cell>
          <cell r="P29">
            <v>0.1310843055019477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4.289623895535244</v>
          </cell>
          <cell r="M30">
            <v>-17.670810853076844</v>
          </cell>
          <cell r="N30">
            <v>-17.670810853076844</v>
          </cell>
          <cell r="O30">
            <v>0.0600338655529482</v>
          </cell>
          <cell r="P30">
            <v>0.04715356608975963</v>
          </cell>
          <cell r="Q30">
            <v>0.047502079130671185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</v>
          </cell>
          <cell r="N31">
            <v>23.93972047568864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0.908713937883645</v>
          </cell>
          <cell r="Q32">
            <v>1.008226833810396</v>
          </cell>
        </row>
        <row r="33">
          <cell r="C33">
            <v>164252.17440000002</v>
          </cell>
          <cell r="E33">
            <v>69970</v>
          </cell>
          <cell r="F33">
            <v>74082.1</v>
          </cell>
          <cell r="G33">
            <v>110000</v>
          </cell>
          <cell r="H33">
            <v>228517</v>
          </cell>
          <cell r="I33">
            <v>4112.100000000006</v>
          </cell>
          <cell r="J33">
            <v>35917.899999999994</v>
          </cell>
          <cell r="K33">
            <v>0</v>
          </cell>
          <cell r="L33">
            <v>-57.40086835648004</v>
          </cell>
          <cell r="M33">
            <v>-54.897339855246386</v>
          </cell>
          <cell r="N33">
            <v>-33.02980590557102</v>
          </cell>
          <cell r="O33">
            <v>0.06298838730715849</v>
          </cell>
          <cell r="P33">
            <v>0.06635404419793908</v>
          </cell>
          <cell r="Q33">
            <v>0.0992532814713884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-36.39553752535497</v>
          </cell>
          <cell r="N34">
            <v>-36.39553752535497</v>
          </cell>
          <cell r="P34">
            <v>0.02808591770366628</v>
          </cell>
          <cell r="Q34">
            <v>0.02829350133725751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0.07806769101162589</v>
          </cell>
          <cell r="Q35">
            <v>0.07864469102769284</v>
          </cell>
        </row>
        <row r="36">
          <cell r="C36">
            <v>550049</v>
          </cell>
          <cell r="E36">
            <v>681100</v>
          </cell>
          <cell r="F36">
            <v>598900.015</v>
          </cell>
          <cell r="G36">
            <v>654676.3</v>
          </cell>
          <cell r="H36">
            <v>654676.3</v>
          </cell>
          <cell r="I36">
            <v>-82199.98499999999</v>
          </cell>
          <cell r="J36">
            <v>55776.28500000003</v>
          </cell>
          <cell r="K36">
            <v>0</v>
          </cell>
          <cell r="L36">
            <v>23.82533192497396</v>
          </cell>
          <cell r="M36">
            <v>8.881211492067065</v>
          </cell>
          <cell r="N36">
            <v>19.021450816200016</v>
          </cell>
          <cell r="O36">
            <v>0.6131397826912341</v>
          </cell>
          <cell r="P36">
            <v>0.5364242923115891</v>
          </cell>
          <cell r="Q36">
            <v>0.5907161006958829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0.4949999999953434</v>
          </cell>
          <cell r="J37">
            <v>-71156.495</v>
          </cell>
          <cell r="K37">
            <v>0</v>
          </cell>
          <cell r="L37">
            <v>21.998245614035095</v>
          </cell>
          <cell r="M37">
            <v>21.99846271929824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0.06697636152140335</v>
          </cell>
          <cell r="P38">
            <v>0.06663878168041493</v>
          </cell>
          <cell r="Q38">
            <v>0.03681394440029679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0.08956825494679425</v>
          </cell>
          <cell r="Q39">
            <v>0.09023025588308035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> </v>
          </cell>
          <cell r="P40">
            <v>0.050158222770204784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80.85884342052812</v>
          </cell>
          <cell r="O41">
            <v>0.1713514591052419</v>
          </cell>
          <cell r="P41">
            <v>0.08091911432150807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33.33333333333333</v>
          </cell>
          <cell r="M42">
            <v>33.33333333333333</v>
          </cell>
          <cell r="N42">
            <v>0</v>
          </cell>
          <cell r="O42">
            <v>0.00972237505955855</v>
          </cell>
          <cell r="P42">
            <v>0.00967337153425378</v>
          </cell>
          <cell r="Q42">
            <v>0.007308650726529509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</v>
          </cell>
          <cell r="M43">
            <v>-1.8787310724520334</v>
          </cell>
          <cell r="N43">
            <v>5.421723263548728</v>
          </cell>
          <cell r="O43">
            <v>0.1667999472255078</v>
          </cell>
          <cell r="P43">
            <v>0.1667313065834575</v>
          </cell>
          <cell r="Q43">
            <v>0.1804605117661607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> </v>
          </cell>
          <cell r="P44" t="str">
            <v> </v>
          </cell>
          <cell r="Q44" t="str">
            <v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0.08799739670804702</v>
          </cell>
          <cell r="P45" t="str">
            <v> </v>
          </cell>
          <cell r="Q45" t="str">
            <v> </v>
          </cell>
        </row>
        <row r="46">
          <cell r="C46">
            <v>82855.4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0.0788835703096238</v>
          </cell>
          <cell r="P46">
            <v>0.023377314541113303</v>
          </cell>
          <cell r="Q46">
            <v>0.023550096785483973</v>
          </cell>
        </row>
        <row r="47">
          <cell r="O47" t="str">
            <v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</v>
          </cell>
          <cell r="M48">
            <v>26.5293092195654</v>
          </cell>
          <cell r="N48">
            <v>27.3330732940116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34.6780765578</v>
          </cell>
          <cell r="M51">
            <v>40.62155068212938</v>
          </cell>
          <cell r="N51">
            <v>47.21159677242459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-56454.80000000005</v>
          </cell>
          <cell r="J52">
            <v>-36496.19999999995</v>
          </cell>
          <cell r="K52">
            <v>0</v>
          </cell>
          <cell r="L52">
            <v>57.8009775827518</v>
          </cell>
          <cell r="M52">
            <v>45.714179832195214</v>
          </cell>
          <cell r="N52">
            <v>37.90045649841558</v>
          </cell>
          <cell r="O52">
            <v>0.6635106876988766</v>
          </cell>
          <cell r="P52">
            <v>0.6096008266218421</v>
          </cell>
          <cell r="Q52">
            <v>0.5811757850505971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64105.30000000005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> </v>
          </cell>
          <cell r="P54">
            <v>0.09315008946211656</v>
          </cell>
          <cell r="Q54" t="str">
            <v> </v>
          </cell>
        </row>
        <row r="55">
          <cell r="C55">
            <v>11292855.4260725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</v>
          </cell>
          <cell r="E56">
            <v>2827000</v>
          </cell>
          <cell r="F56">
            <v>3038900.854911838</v>
          </cell>
          <cell r="G56">
            <v>3038900.854911838</v>
          </cell>
          <cell r="H56">
            <v>3038900.854911838</v>
          </cell>
          <cell r="I56">
            <v>211900.8549118382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19.1168464184609</v>
          </cell>
          <cell r="N56">
            <v>19.1168464184609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8.6768083401558</v>
          </cell>
          <cell r="P57">
            <v>8.652770378817918</v>
          </cell>
          <cell r="Q57">
            <v>8.71672319441814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2.790674739146586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</v>
          </cell>
          <cell r="N59">
            <v>24.65586340206185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29.3990566432913</v>
          </cell>
          <cell r="N60">
            <v>29.3990566432913</v>
          </cell>
          <cell r="O60">
            <v>4.138169605176509</v>
          </cell>
          <cell r="P60">
            <v>4.149729944098033</v>
          </cell>
          <cell r="Q60">
            <v>4.18040068910651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</v>
          </cell>
          <cell r="L61">
            <v>48.95238274174722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0.4313607158237612</v>
          </cell>
          <cell r="Q62">
            <v>0.434548912332915</v>
          </cell>
        </row>
        <row r="63">
          <cell r="C63">
            <v>729518</v>
          </cell>
          <cell r="E63">
            <v>781300</v>
          </cell>
          <cell r="F63">
            <v>790371.1188686996</v>
          </cell>
          <cell r="G63">
            <v>790371.1188686996</v>
          </cell>
          <cell r="H63">
            <v>790371.1188686996</v>
          </cell>
          <cell r="I63">
            <v>9071.118868699647</v>
          </cell>
          <cell r="J63">
            <v>0</v>
          </cell>
          <cell r="K63">
            <v>-3882.9770000000717</v>
          </cell>
          <cell r="L63">
            <v>7.67120869798481</v>
          </cell>
          <cell r="M63">
            <v>8.921302558007827</v>
          </cell>
          <cell r="N63">
            <v>8.921302558007827</v>
          </cell>
          <cell r="O63">
            <v>0.7033418179660273</v>
          </cell>
          <cell r="P63">
            <v>0.7079216187741473</v>
          </cell>
          <cell r="Q63">
            <v>0.7131538829811929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-96178.17200000072</v>
          </cell>
          <cell r="L64">
            <v>27.359763875218633</v>
          </cell>
          <cell r="M64">
            <v>22.09355097929697</v>
          </cell>
          <cell r="N64">
            <v>22.09355097929697</v>
          </cell>
          <cell r="O64">
            <v>2.699759518853342</v>
          </cell>
          <cell r="P64">
            <v>2.575081972533337</v>
          </cell>
          <cell r="Q64">
            <v>2.594114459856476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</v>
          </cell>
          <cell r="L65">
            <v>29.48229204405175</v>
          </cell>
          <cell r="M65">
            <v>24.12831449723438</v>
          </cell>
          <cell r="N65">
            <v>24.12831449723438</v>
          </cell>
          <cell r="O65">
            <v>2.699759518853342</v>
          </cell>
          <cell r="P65">
            <v>2.575081972533337</v>
          </cell>
          <cell r="Q65">
            <v>2.594114459856476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F68">
            <v>0</v>
          </cell>
          <cell r="G68">
            <v>0</v>
          </cell>
        </row>
        <row r="69">
          <cell r="O69" t="str">
            <v> </v>
          </cell>
        </row>
        <row r="70">
          <cell r="O70" t="str">
            <v> </v>
          </cell>
        </row>
        <row r="71">
          <cell r="C71">
            <v>-3617923.958524</v>
          </cell>
          <cell r="E71">
            <v>-4760010</v>
          </cell>
          <cell r="F71">
            <v>-4350990.477658091</v>
          </cell>
          <cell r="G71">
            <v>-5129603.034658093</v>
          </cell>
          <cell r="H71">
            <v>-5457278.292658094</v>
          </cell>
          <cell r="I71">
            <v>409019.5223419089</v>
          </cell>
          <cell r="J71">
            <v>-778612.5570000019</v>
          </cell>
          <cell r="K71">
            <v>269322.1499000024</v>
          </cell>
          <cell r="L71">
            <v>42.14917962897404</v>
          </cell>
          <cell r="M71">
            <v>29.934543619146936</v>
          </cell>
          <cell r="N71">
            <v>53.18641414596685</v>
          </cell>
          <cell r="O71">
            <v>-4.285055787708267</v>
          </cell>
          <cell r="P71">
            <v>-3.8971062437395405</v>
          </cell>
          <cell r="Q71">
            <v>-4.628453943958252</v>
          </cell>
        </row>
        <row r="72">
          <cell r="O72" t="str">
            <v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-82133.9</v>
          </cell>
          <cell r="J73">
            <v>52781.899999999994</v>
          </cell>
          <cell r="K73">
            <v>173750</v>
          </cell>
          <cell r="L73">
            <v>-52.15943386408575</v>
          </cell>
          <cell r="M73">
            <v>-67.98832498853314</v>
          </cell>
          <cell r="N73">
            <v>-57.81616771313931</v>
          </cell>
          <cell r="O73">
            <v>0.2234687907439533</v>
          </cell>
          <cell r="P73">
            <v>0.1487765437650781</v>
          </cell>
          <cell r="Q73">
            <v>0.19750139789223928</v>
          </cell>
        </row>
        <row r="74">
          <cell r="O74" t="str">
            <v> </v>
          </cell>
        </row>
        <row r="75">
          <cell r="C75">
            <v>-3963059.958524</v>
          </cell>
          <cell r="E75">
            <v>-5008248</v>
          </cell>
          <cell r="F75">
            <v>-4517094.577658091</v>
          </cell>
          <cell r="G75">
            <v>-5348489.034658093</v>
          </cell>
          <cell r="H75">
            <v>-5682080.292658094</v>
          </cell>
          <cell r="I75">
            <v>491153.42234190926</v>
          </cell>
          <cell r="J75">
            <v>-831394.4570000023</v>
          </cell>
          <cell r="K75">
            <v>95572.1499000024</v>
          </cell>
          <cell r="L75">
            <v>29.496154812233797</v>
          </cell>
          <cell r="M75">
            <v>16.796608061324836</v>
          </cell>
          <cell r="N75">
            <v>38.29362364715551</v>
          </cell>
          <cell r="O75">
            <v>-4.508524578452221</v>
          </cell>
          <cell r="P75">
            <v>-4.045882787504619</v>
          </cell>
          <cell r="Q75">
            <v>-4.8259553418504915</v>
          </cell>
        </row>
        <row r="76">
          <cell r="O76" t="str">
            <v> </v>
          </cell>
        </row>
        <row r="77">
          <cell r="C77">
            <v>3963059.958524</v>
          </cell>
          <cell r="E77">
            <v>5008248</v>
          </cell>
          <cell r="F77">
            <v>4517094.577658091</v>
          </cell>
          <cell r="G77">
            <v>5348489.034658093</v>
          </cell>
          <cell r="H77">
            <v>5682080.292658094</v>
          </cell>
          <cell r="I77">
            <v>-491153.42234190926</v>
          </cell>
          <cell r="J77">
            <v>831394.4570000023</v>
          </cell>
          <cell r="K77">
            <v>-95572.1499000024</v>
          </cell>
          <cell r="L77">
            <v>29.496154812233797</v>
          </cell>
          <cell r="M77">
            <v>16.796608061324836</v>
          </cell>
          <cell r="N77">
            <v>38.29362364715551</v>
          </cell>
          <cell r="O77">
            <v>4.508524578452221</v>
          </cell>
          <cell r="P77">
            <v>4.045882787504619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</v>
          </cell>
          <cell r="L78">
            <v>83.40785164918398</v>
          </cell>
          <cell r="M78">
            <v>-9.570608274036951</v>
          </cell>
          <cell r="N78">
            <v>-8.190130021771957</v>
          </cell>
          <cell r="O78">
            <v>1.7828531296253298</v>
          </cell>
          <cell r="P78">
            <v>0.8746066016694322</v>
          </cell>
          <cell r="Q78">
            <v>0.8945211015634468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</v>
          </cell>
          <cell r="K80">
            <v>58068.60779999994</v>
          </cell>
          <cell r="L80">
            <v>136.47430133483743</v>
          </cell>
          <cell r="M80">
            <v>84.84386562068222</v>
          </cell>
          <cell r="N80">
            <v>83.42419344548335</v>
          </cell>
          <cell r="O80">
            <v>0.7985850847531842</v>
          </cell>
          <cell r="P80">
            <v>0.621080342017098</v>
          </cell>
          <cell r="Q80">
            <v>0.6208653677058876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0.9606302824949622</v>
          </cell>
          <cell r="Q81">
            <v>0.9677303219767428</v>
          </cell>
        </row>
        <row r="82">
          <cell r="C82">
            <v>740148.1631885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9.468487567353723</v>
          </cell>
          <cell r="M82">
            <v>6.662198092754279</v>
          </cell>
          <cell r="N82">
            <v>3.9286508104316553</v>
          </cell>
          <cell r="O82">
            <v>0.7293842798269503</v>
          </cell>
          <cell r="P82">
            <v>0.707104022842628</v>
          </cell>
          <cell r="Q82">
            <v>0.6940745881191838</v>
          </cell>
        </row>
        <row r="83">
          <cell r="O83" t="str">
            <v> </v>
          </cell>
        </row>
        <row r="84">
          <cell r="C84">
            <v>1790818.7000000002</v>
          </cell>
          <cell r="E84">
            <v>1983921</v>
          </cell>
          <cell r="F84">
            <v>2817881.614845597</v>
          </cell>
          <cell r="G84">
            <v>3517000</v>
          </cell>
          <cell r="H84">
            <v>3517000</v>
          </cell>
          <cell r="I84">
            <v>833960.6148455972</v>
          </cell>
          <cell r="J84">
            <v>699118.3851544028</v>
          </cell>
          <cell r="K84">
            <v>149421</v>
          </cell>
          <cell r="L84">
            <v>2.2513352345073567</v>
          </cell>
          <cell r="M84">
            <v>45.2336850362147</v>
          </cell>
          <cell r="N84">
            <v>81.26626313233358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6256646.132232698</v>
          </cell>
          <cell r="G85">
            <v>7003000</v>
          </cell>
          <cell r="H85">
            <v>7003000</v>
          </cell>
          <cell r="I85">
            <v>847583.1322326977</v>
          </cell>
          <cell r="J85">
            <v>746353.8677673023</v>
          </cell>
          <cell r="K85">
            <v>149421</v>
          </cell>
          <cell r="L85">
            <v>34.43802540105945</v>
          </cell>
          <cell r="M85">
            <v>55.504040468846405</v>
          </cell>
          <cell r="N85">
            <v>74.05408143399686</v>
          </cell>
          <cell r="O85">
            <v>4.869346222850088</v>
          </cell>
          <cell r="P85">
            <v>5.603968758836926</v>
          </cell>
          <cell r="Q85">
            <v>6.318824819492118</v>
          </cell>
        </row>
        <row r="86">
          <cell r="C86">
            <v>3874041.1</v>
          </cell>
          <cell r="E86">
            <v>4783063</v>
          </cell>
          <cell r="F86">
            <v>5277646.132232698</v>
          </cell>
          <cell r="G86">
            <v>6044000</v>
          </cell>
          <cell r="H86">
            <v>6044000</v>
          </cell>
          <cell r="I86">
            <v>494583.1322326977</v>
          </cell>
          <cell r="J86">
            <v>766353.8677673023</v>
          </cell>
          <cell r="K86">
            <v>40</v>
          </cell>
          <cell r="L86">
            <v>23.463161367478857</v>
          </cell>
          <cell r="M86">
            <v>36.22962441939321</v>
          </cell>
          <cell r="N86">
            <v>56.01118933725986</v>
          </cell>
          <cell r="O86">
            <v>4.30580855736086</v>
          </cell>
          <cell r="P86">
            <v>4.72709554290781</v>
          </cell>
          <cell r="Q86">
            <v>5.453516665573376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</v>
          </cell>
          <cell r="N87">
            <v>272.18744713246485</v>
          </cell>
          <cell r="O87" t="str">
            <v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26.30614115490375</v>
          </cell>
          <cell r="O88" t="str">
            <v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> </v>
          </cell>
          <cell r="P89">
            <v>1.591986163424321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0.1800439825844176</v>
          </cell>
          <cell r="P90">
            <v>0.358273019787177</v>
          </cell>
          <cell r="Q90">
            <v>0.3609210235323214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> </v>
          </cell>
          <cell r="P91" t="str">
            <v> </v>
          </cell>
          <cell r="Q91" t="str">
            <v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64.41557080031399</v>
          </cell>
          <cell r="M94">
            <v>65.06948645459556</v>
          </cell>
          <cell r="N94">
            <v>67.33691035580263</v>
          </cell>
          <cell r="O94">
            <v>3.083381032985786</v>
          </cell>
          <cell r="P94">
            <v>3.0800413699531775</v>
          </cell>
          <cell r="Q94">
            <v>3.145426720084181</v>
          </cell>
        </row>
        <row r="95">
          <cell r="O95" t="str">
            <v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6039.599999999977</v>
          </cell>
          <cell r="J96">
            <v>222700</v>
          </cell>
          <cell r="K96">
            <v>0</v>
          </cell>
          <cell r="L96">
            <v>-36.96019355314648</v>
          </cell>
          <cell r="M96">
            <v>-36.15143672912687</v>
          </cell>
          <cell r="N96">
            <v>-6.3299014107005664</v>
          </cell>
          <cell r="O96">
            <v>0.4237929275266796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> </v>
          </cell>
          <cell r="P97" t="str">
            <v> </v>
          </cell>
          <cell r="Q97" t="str">
            <v> </v>
          </cell>
        </row>
        <row r="98">
          <cell r="C98">
            <v>302763.9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> </v>
          </cell>
          <cell r="P98" t="str">
            <v> </v>
          </cell>
          <cell r="Q98" t="str">
            <v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> </v>
          </cell>
          <cell r="P99" t="str">
            <v> </v>
          </cell>
          <cell r="Q99" t="str">
            <v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> </v>
          </cell>
          <cell r="P100" t="str">
            <v> </v>
          </cell>
          <cell r="Q100" t="str">
            <v> </v>
          </cell>
        </row>
        <row r="101">
          <cell r="C101">
            <v>4167</v>
          </cell>
          <cell r="E101">
            <v>158439</v>
          </cell>
          <cell r="F101">
            <v>164505.6</v>
          </cell>
          <cell r="G101">
            <v>164505.6</v>
          </cell>
          <cell r="H101">
            <v>164505.6</v>
          </cell>
          <cell r="I101">
            <v>6066.600000000006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0.1426299427834627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</v>
          </cell>
          <cell r="N102">
            <v>300.4491017964072</v>
          </cell>
          <cell r="O102">
            <v>0.28116298474321694</v>
          </cell>
          <cell r="P102">
            <v>0.2797216601988385</v>
          </cell>
          <cell r="Q102">
            <v>0.4827318689744799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> </v>
          </cell>
          <cell r="P103" t="str">
            <v> </v>
          </cell>
          <cell r="Q103" t="str">
            <v> </v>
          </cell>
        </row>
        <row r="104">
          <cell r="O104" t="str">
            <v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27.26029172001836</v>
          </cell>
          <cell r="N105">
            <v>-58.96010464355788</v>
          </cell>
          <cell r="O105">
            <v>0.22244884158261255</v>
          </cell>
          <cell r="P105">
            <v>0.348565587308422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</v>
          </cell>
          <cell r="M106">
            <v>-230.08448546909017</v>
          </cell>
          <cell r="N106">
            <v>-124.95097751806176</v>
          </cell>
          <cell r="O106">
            <v>0.4772353828772123</v>
          </cell>
          <cell r="P106">
            <v>0.3577015493129951</v>
          </cell>
          <cell r="Q106">
            <v>0.06911637600643955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</v>
          </cell>
          <cell r="O107">
            <v>0.07138743909472157</v>
          </cell>
          <cell r="P107">
            <v>0.07359644372468191</v>
          </cell>
          <cell r="Q107">
            <v>0.070740520612335</v>
          </cell>
        </row>
        <row r="108">
          <cell r="C108">
            <v>-436497</v>
          </cell>
          <cell r="E108">
            <v>458041</v>
          </cell>
          <cell r="F108">
            <v>620603.8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</v>
          </cell>
          <cell r="M108">
            <v>-242.17825093872355</v>
          </cell>
          <cell r="N108">
            <v>-201.65018316277087</v>
          </cell>
          <cell r="O108">
            <v>0.4123376291347461</v>
          </cell>
          <cell r="P108">
            <v>0.5558639937934932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-0.08799739670804702</v>
          </cell>
          <cell r="P109" t="str">
            <v> </v>
          </cell>
          <cell r="Q109" t="str">
            <v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</v>
          </cell>
          <cell r="M110">
            <v>-90.12170174581804</v>
          </cell>
          <cell r="N110">
            <v>-0.5522406302432281</v>
          </cell>
          <cell r="O110">
            <v>0.08150771135579168</v>
          </cell>
          <cell r="P110">
            <v>0.007962771993658437</v>
          </cell>
          <cell r="Q110">
            <v>0.08075607901535692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> </v>
          </cell>
          <cell r="P111">
            <v>-0.2797216601988385</v>
          </cell>
          <cell r="Q111">
            <v>-0.4827318689744799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</v>
          </cell>
          <cell r="O112">
            <v>-0.25478654129459977</v>
          </cell>
          <cell r="P112">
            <v>-0.009135962004573015</v>
          </cell>
          <cell r="Q112">
            <v>0.04412259512682629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</v>
          </cell>
          <cell r="M113">
            <v>53.30751684260782</v>
          </cell>
          <cell r="N113">
            <v>50.92037557689246</v>
          </cell>
          <cell r="O113">
            <v>0.051582601010435644</v>
          </cell>
          <cell r="P113">
            <v>0.051770451359247086</v>
          </cell>
          <cell r="Q113">
            <v>0.05134101559747272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-94.0332204483148</v>
          </cell>
          <cell r="N114">
            <v>-87.58264796000645</v>
          </cell>
          <cell r="O114">
            <v>-0.21184605144821617</v>
          </cell>
          <cell r="P114">
            <v>0.033140254330313874</v>
          </cell>
          <cell r="Q114">
            <v>0.06947729702997188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88.88888888888889</v>
          </cell>
          <cell r="O115">
            <v>-0.09452309085681923</v>
          </cell>
          <cell r="P115">
            <v>-0.09404666769413397</v>
          </cell>
          <cell r="Q115">
            <v>-0.07669571750061831</v>
          </cell>
        </row>
        <row r="116">
          <cell r="O116" t="str">
            <v> </v>
          </cell>
        </row>
        <row r="117">
          <cell r="C117">
            <v>-97919.91051249998</v>
          </cell>
          <cell r="E117">
            <v>-325992</v>
          </cell>
          <cell r="F117">
            <v>143224.0092673225</v>
          </cell>
          <cell r="G117">
            <v>-15107.434658093029</v>
          </cell>
          <cell r="H117">
            <v>-348698.69265809434</v>
          </cell>
          <cell r="I117">
            <v>469216.0092673225</v>
          </cell>
          <cell r="J117">
            <v>-158331.44392541551</v>
          </cell>
          <cell r="K117">
            <v>303061.75770000275</v>
          </cell>
          <cell r="L117">
            <v>-258.9105316488831</v>
          </cell>
          <cell r="M117">
            <v>-30.182938668572312</v>
          </cell>
          <cell r="N117">
            <v>-107.36438462713296</v>
          </cell>
          <cell r="O117">
            <v>-0.2934644898532973</v>
          </cell>
          <cell r="P117">
            <v>0.12828324576557565</v>
          </cell>
          <cell r="Q117">
            <v>-0.013631476949366506</v>
          </cell>
        </row>
        <row r="119">
          <cell r="C119">
            <v>-4.050151782599045</v>
          </cell>
          <cell r="E119">
            <v>-4.285055787708267</v>
          </cell>
          <cell r="F119">
            <v>-3.8971062437395405</v>
          </cell>
          <cell r="G119">
            <v>-4.628453943958252</v>
          </cell>
          <cell r="H119">
            <v>-4.924116167717198</v>
          </cell>
          <cell r="I119">
            <v>0.38794954396872683</v>
          </cell>
          <cell r="J119">
            <v>-0.7313477002187119</v>
          </cell>
        </row>
        <row r="120">
          <cell r="C120">
            <v>-3.214159857190751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-4.292950474920721</v>
          </cell>
          <cell r="I120">
            <v>0.3912230718506393</v>
          </cell>
          <cell r="J120">
            <v>-0.527248462830828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6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1554.6019</v>
          </cell>
          <cell r="Y12">
            <v>1796.686580910241</v>
          </cell>
          <cell r="AL12">
            <v>29.55015833333332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</v>
          </cell>
          <cell r="AV13">
            <v>25.676600205247937</v>
          </cell>
          <cell r="BG13">
            <v>1.1547923631413135</v>
          </cell>
          <cell r="BR13">
            <v>1.153797856183019</v>
          </cell>
          <cell r="CC13">
            <v>1.2117629572288473</v>
          </cell>
        </row>
        <row r="14">
          <cell r="C14">
            <v>463.6415</v>
          </cell>
          <cell r="N14">
            <v>546.554</v>
          </cell>
          <cell r="Y14">
            <v>611.9385424426999</v>
          </cell>
          <cell r="AL14">
            <v>17.882890120923168</v>
          </cell>
          <cell r="AV14">
            <v>11.96305258816146</v>
          </cell>
          <cell r="BG14">
            <v>0.6281493140934891</v>
          </cell>
          <cell r="BR14">
            <v>0.6077475475083473</v>
          </cell>
          <cell r="CC14">
            <v>0.5686322231201483</v>
          </cell>
        </row>
        <row r="15">
          <cell r="C15">
            <v>388.719</v>
          </cell>
          <cell r="N15">
            <v>491.069</v>
          </cell>
          <cell r="Y15">
            <v>692.110766905</v>
          </cell>
          <cell r="AL15">
            <v>26.330073909430716</v>
          </cell>
          <cell r="AV15">
            <v>40.9396168165777</v>
          </cell>
          <cell r="BG15">
            <v>0.5266430490478246</v>
          </cell>
          <cell r="BR15">
            <v>0.5460503086746719</v>
          </cell>
          <cell r="CC15">
            <v>0.6431307341086991</v>
          </cell>
        </row>
        <row r="16">
          <cell r="C16">
            <v>321.7</v>
          </cell>
          <cell r="N16">
            <v>402.432</v>
          </cell>
          <cell r="Y16">
            <v>365.204569754</v>
          </cell>
          <cell r="AL16">
            <v>25.095430525334162</v>
          </cell>
          <cell r="AV16">
            <v>-9.250613829417153</v>
          </cell>
          <cell r="BG16">
            <v>0.4358445789341019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</v>
          </cell>
          <cell r="Y17">
            <v>136.70456975400006</v>
          </cell>
          <cell r="AL17">
            <v>16.47730805097918</v>
          </cell>
          <cell r="AV17">
            <v>-8.792478297071682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</v>
          </cell>
          <cell r="Y18">
            <v>228.49999999999991</v>
          </cell>
          <cell r="AL18">
            <v>30.840845508237514</v>
          </cell>
          <cell r="AV18">
            <v>-9.522508503300386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341.5925518996117</v>
          </cell>
          <cell r="AV19">
            <v>47.31639446335196</v>
          </cell>
          <cell r="BG19">
            <v>0.035143271542620896</v>
          </cell>
          <cell r="BR19">
            <v>0.12737185630273276</v>
          </cell>
          <cell r="CC19">
            <v>0.151143172669656</v>
          </cell>
        </row>
        <row r="20">
          <cell r="C20">
            <v>0</v>
          </cell>
          <cell r="N20">
            <v>14.344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0.01594998997621412</v>
          </cell>
          <cell r="CC20">
            <v>0</v>
          </cell>
        </row>
        <row r="21">
          <cell r="C21">
            <v>151.60000000000002</v>
          </cell>
          <cell r="N21">
            <v>195.7746268</v>
          </cell>
          <cell r="Y21">
            <v>270.9535238461895</v>
          </cell>
          <cell r="AL21">
            <v>29.138935883904992</v>
          </cell>
          <cell r="AV21">
            <v>38.40073572097318</v>
          </cell>
          <cell r="BG21">
            <v>0.2053902336537453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2.049325424368156</v>
          </cell>
        </row>
        <row r="25">
          <cell r="C25">
            <v>1215.9</v>
          </cell>
          <cell r="N25">
            <v>1533.5845286</v>
          </cell>
          <cell r="Y25">
            <v>1915.3692212066708</v>
          </cell>
          <cell r="AL25">
            <v>62.55219478064311</v>
          </cell>
          <cell r="AV25">
            <v>24.89492333071459</v>
          </cell>
          <cell r="BG25">
            <v>1.6473218014484754</v>
          </cell>
          <cell r="BR25">
            <v>1.705288473148847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6.873736616965576</v>
          </cell>
          <cell r="BG26">
            <v>0.39899356075875975</v>
          </cell>
          <cell r="BR26">
            <v>0.40236238766412824</v>
          </cell>
          <cell r="CC26">
            <v>0.3593535101641153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1347.132076407731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</v>
          </cell>
          <cell r="Y30">
            <v>290.03026582458335</v>
          </cell>
          <cell r="AL30">
            <v>69.66572415770611</v>
          </cell>
          <cell r="AV30">
            <v>22.539187937480754</v>
          </cell>
          <cell r="BG30">
            <v>0.18899694983309673</v>
          </cell>
          <cell r="BR30">
            <v>0.2631833802616717</v>
          </cell>
          <cell r="CC30">
            <v>0.26950509469405265</v>
          </cell>
        </row>
        <row r="31">
          <cell r="C31">
            <v>97.1</v>
          </cell>
          <cell r="N31">
            <v>175.1802</v>
          </cell>
          <cell r="Y31">
            <v>201.8348269</v>
          </cell>
          <cell r="AL31">
            <v>80.41215242018541</v>
          </cell>
          <cell r="AV31">
            <v>15.215547704592169</v>
          </cell>
          <cell r="BG31">
            <v>0.13155271561859277</v>
          </cell>
          <cell r="BR31">
            <v>0.1947938116307296</v>
          </cell>
          <cell r="CC31">
            <v>0.1875511646399753</v>
          </cell>
        </row>
        <row r="32">
          <cell r="C32">
            <v>42.4</v>
          </cell>
          <cell r="N32">
            <v>61.5034852</v>
          </cell>
          <cell r="Y32">
            <v>88.19543892458334</v>
          </cell>
          <cell r="AL32">
            <v>45.055389622641506</v>
          </cell>
          <cell r="AV32">
            <v>43.39909134870188</v>
          </cell>
          <cell r="BG32">
            <v>0.05744423421450395</v>
          </cell>
          <cell r="BR32">
            <v>0.06838956863094212</v>
          </cell>
          <cell r="CC32">
            <v>0.08195393005407738</v>
          </cell>
        </row>
        <row r="34">
          <cell r="C34">
            <v>-3.800000000000182</v>
          </cell>
          <cell r="N34">
            <v>-19.891687000000047</v>
          </cell>
          <cell r="Y34">
            <v>-129.4149690942777</v>
          </cell>
          <cell r="AL34">
            <v>423.4654473683972</v>
          </cell>
          <cell r="AV34">
            <v>550.5982579269289</v>
          </cell>
          <cell r="BG34">
            <v>-0.005148304009790605</v>
          </cell>
          <cell r="BR34">
            <v>-0.006168819857861996</v>
          </cell>
          <cell r="CC34">
            <v>-0.11591472945767765</v>
          </cell>
        </row>
        <row r="35">
          <cell r="CC35" t="str">
            <v> </v>
          </cell>
        </row>
        <row r="36">
          <cell r="C36">
            <v>152.9</v>
          </cell>
          <cell r="N36">
            <v>355.98207019999995</v>
          </cell>
          <cell r="Y36">
            <v>445.6193209547667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</v>
          </cell>
        </row>
        <row r="37">
          <cell r="C37">
            <v>152.9</v>
          </cell>
          <cell r="N37">
            <v>355.98207019999995</v>
          </cell>
          <cell r="Y37">
            <v>445.6193209547667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> </v>
          </cell>
        </row>
        <row r="40">
          <cell r="C40">
            <v>1508.3000000000002</v>
          </cell>
          <cell r="N40">
            <v>2126.2502839999997</v>
          </cell>
          <cell r="Y40">
            <v>2651.018807986021</v>
          </cell>
          <cell r="AL40">
            <v>40.96998501624343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2.463408682023931</v>
          </cell>
        </row>
        <row r="42">
          <cell r="C42">
            <v>-156.70000000000027</v>
          </cell>
          <cell r="N42">
            <v>-375.8737571999998</v>
          </cell>
          <cell r="Y42">
            <v>-581.9088414490443</v>
          </cell>
          <cell r="AL42">
            <v>139.86838366304983</v>
          </cell>
          <cell r="AV42">
            <v>54.8149692023896</v>
          </cell>
          <cell r="BG42">
            <v>-0.21229979956162204</v>
          </cell>
          <cell r="BR42">
            <v>-0.4020075295205747</v>
          </cell>
          <cell r="CC42">
            <v>-0.5212055946670169</v>
          </cell>
        </row>
        <row r="44">
          <cell r="C44">
            <v>21.799999999999997</v>
          </cell>
          <cell r="N44">
            <v>30.170460279310003</v>
          </cell>
          <cell r="Y44">
            <v>55.65839055620333</v>
          </cell>
          <cell r="AL44">
            <v>38.396606785825725</v>
          </cell>
          <cell r="AV44">
            <v>84.47975284743066</v>
          </cell>
          <cell r="BG44">
            <v>0.02953500721406099</v>
          </cell>
          <cell r="BR44">
            <v>0.03354842017796715</v>
          </cell>
          <cell r="CC44">
            <v>0.05171949822106016</v>
          </cell>
        </row>
        <row r="46">
          <cell r="C46">
            <v>-178.50000000000028</v>
          </cell>
          <cell r="N46">
            <v>-406.0442174793098</v>
          </cell>
          <cell r="Y46">
            <v>-637.2566423327277</v>
          </cell>
          <cell r="AL46">
            <v>101.4717768772241</v>
          </cell>
          <cell r="AV46">
            <v>56.94267148754542</v>
          </cell>
          <cell r="BG46">
            <v>-0.24183480677568303</v>
          </cell>
          <cell r="BR46">
            <v>-0.4355559496985419</v>
          </cell>
          <cell r="CC46">
            <v>-0.5707796540699585</v>
          </cell>
        </row>
        <row r="48">
          <cell r="C48">
            <v>178.49999999999997</v>
          </cell>
          <cell r="N48">
            <v>406.3588000599999</v>
          </cell>
          <cell r="Y48">
            <v>786.3231254860307</v>
          </cell>
          <cell r="AL48">
            <v>127.65198882913165</v>
          </cell>
          <cell r="AV48">
            <v>93.50463811044034</v>
          </cell>
          <cell r="BG48">
            <v>0.24183480677568286</v>
          </cell>
          <cell r="BR48">
            <v>0.45185574370492176</v>
          </cell>
          <cell r="CC48">
            <v>0.7306757720327328</v>
          </cell>
        </row>
        <row r="50">
          <cell r="C50">
            <v>-20</v>
          </cell>
          <cell r="N50">
            <v>368.28438698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-0.02709633689363393</v>
          </cell>
          <cell r="BR50">
            <v>0.40951842447902703</v>
          </cell>
          <cell r="CC50">
            <v>0.9824975665091789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742.3369753623188</v>
          </cell>
          <cell r="AV51">
            <v>148.7100979027771</v>
          </cell>
          <cell r="BG51">
            <v>0.07478588982642968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96.68562342</v>
          </cell>
          <cell r="Y52">
            <v>99.10401503183334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0.09209051641482574</v>
          </cell>
        </row>
        <row r="54">
          <cell r="C54">
            <v>189</v>
          </cell>
          <cell r="N54">
            <v>139.33639999999997</v>
          </cell>
          <cell r="Y54">
            <v>1085.546221339</v>
          </cell>
          <cell r="AL54">
            <v>-26.277037037037054</v>
          </cell>
          <cell r="AV54">
            <v>679.0830115741473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581.482</v>
          </cell>
          <cell r="Y55">
            <v>1294.443394439</v>
          </cell>
          <cell r="AL55">
            <v>71.68054325361678</v>
          </cell>
          <cell r="AV55">
            <v>122.61108588726736</v>
          </cell>
          <cell r="BG55">
            <v>0.4588764652936908</v>
          </cell>
          <cell r="BR55">
            <v>0.6465861734069255</v>
          </cell>
          <cell r="CC55">
            <v>1.2028368439498356</v>
          </cell>
        </row>
        <row r="56">
          <cell r="C56">
            <v>149.7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</v>
          </cell>
          <cell r="BG56">
            <v>0.20281608164885004</v>
          </cell>
          <cell r="BR56">
            <v>0.4916493229243711</v>
          </cell>
          <cell r="CC56">
            <v>0.19411371519304194</v>
          </cell>
        </row>
        <row r="58">
          <cell r="C58">
            <v>9.099999999999966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0.012328833286603405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91.61404933333336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0.0851306085959282</v>
          </cell>
        </row>
        <row r="60">
          <cell r="C60">
            <v>69.3</v>
          </cell>
          <cell r="N60">
            <v>-88.56151399760009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0.0938888073364416</v>
          </cell>
          <cell r="BR60">
            <v>-0.09847708174428806</v>
          </cell>
          <cell r="CC60">
            <v>-1.4499989999690135</v>
          </cell>
        </row>
        <row r="61">
          <cell r="C61">
            <v>-60.20000000000003</v>
          </cell>
          <cell r="N61">
            <v>-12.70047292239996</v>
          </cell>
          <cell r="Y61">
            <v>-52.190489430958706</v>
          </cell>
          <cell r="AL61">
            <v>-78.90286889966785</v>
          </cell>
          <cell r="AV61">
            <v>310.933433344122</v>
          </cell>
          <cell r="BG61">
            <v>-0.0815599740498382</v>
          </cell>
          <cell r="BR61">
            <v>-0.014122449512371599</v>
          </cell>
          <cell r="CC61">
            <v>-0.0484970172207016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167.6591025</v>
          </cell>
          <cell r="AV63" t="str">
            <v>n.a.</v>
          </cell>
          <cell r="BG63">
            <v>0.0005419267378726788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</v>
          </cell>
          <cell r="Y65">
            <v>-0.5212055946670169</v>
          </cell>
          <cell r="CC65">
            <v>-0.5212055946670169</v>
          </cell>
        </row>
        <row r="66">
          <cell r="C66">
            <v>-0.24597064588245593</v>
          </cell>
          <cell r="N66">
            <v>-0.4355559496985419</v>
          </cell>
          <cell r="Y66">
            <v>-0.5707796540699585</v>
          </cell>
          <cell r="CC66">
            <v>-0.5707796540699585</v>
          </cell>
        </row>
        <row r="67">
          <cell r="C67">
            <v>35781.13063935185</v>
          </cell>
        </row>
        <row r="68">
          <cell r="C68">
            <v>-3.126388037344441E-13</v>
          </cell>
          <cell r="N68">
            <v>0.31458258069011436</v>
          </cell>
          <cell r="Y68">
            <v>-0.9809312615843737</v>
          </cell>
          <cell r="BG68">
            <v>73810715</v>
          </cell>
        </row>
        <row r="69">
          <cell r="N69">
            <v>0.039322822586264294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36.86870496658896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411.9922621376743</v>
          </cell>
          <cell r="I41">
            <v>1209.4085167199025</v>
          </cell>
          <cell r="J41">
            <v>612.63593395479</v>
          </cell>
          <cell r="K41">
            <v>996.1773073721643</v>
          </cell>
          <cell r="L41">
            <v>712.9160336639858</v>
          </cell>
          <cell r="M41">
            <v>475.56815691244606</v>
          </cell>
          <cell r="N41">
            <v>1048.382665673429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222.9497665011133</v>
          </cell>
          <cell r="S41">
            <v>447.69624485758766</v>
          </cell>
          <cell r="T41">
            <v>8380.543996950619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</v>
          </cell>
          <cell r="J42">
            <v>62.17302175499999</v>
          </cell>
          <cell r="K42">
            <v>448.70730131700003</v>
          </cell>
          <cell r="L42">
            <v>21.168789650642193</v>
          </cell>
          <cell r="M42">
            <v>17.30727638499757</v>
          </cell>
          <cell r="N42">
            <v>43.08056111621061</v>
          </cell>
          <cell r="O42">
            <v>25.187102494115827</v>
          </cell>
          <cell r="P42">
            <v>413.4817388567463</v>
          </cell>
          <cell r="Q42">
            <v>21.436725135664975</v>
          </cell>
          <cell r="R42">
            <v>38.80975020364052</v>
          </cell>
          <cell r="S42">
            <v>61.86662160092255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32.613038933</v>
          </cell>
          <cell r="J43">
            <v>62.17302175499999</v>
          </cell>
          <cell r="K43">
            <v>27.088977317</v>
          </cell>
          <cell r="L43">
            <v>21.168789650642193</v>
          </cell>
          <cell r="M43">
            <v>17.30727638499757</v>
          </cell>
          <cell r="N43">
            <v>43.08056111621061</v>
          </cell>
          <cell r="O43">
            <v>25.187102494115827</v>
          </cell>
          <cell r="P43">
            <v>55.99242365674631</v>
          </cell>
          <cell r="Q43">
            <v>21.436725135664975</v>
          </cell>
          <cell r="R43">
            <v>38.80975020364052</v>
          </cell>
          <cell r="S43">
            <v>61.86662160092255</v>
          </cell>
          <cell r="T43">
            <v>438.3398691020765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820.7059396795614</v>
          </cell>
          <cell r="O48">
            <v>529.4886352406653</v>
          </cell>
          <cell r="P48">
            <v>717.4665495330079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175.0425011431008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</v>
          </cell>
          <cell r="K85">
            <v>21.971906138491516</v>
          </cell>
          <cell r="L85">
            <v>23.918774412177434</v>
          </cell>
          <cell r="M85">
            <v>35.37579496087534</v>
          </cell>
          <cell r="N85">
            <v>23.274859026641934</v>
          </cell>
          <cell r="O85">
            <v>18.54878756145317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3.444755239022391</v>
          </cell>
          <cell r="J86">
            <v>2.552733172510328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2.74744725111441</v>
          </cell>
          <cell r="O86">
            <v>0</v>
          </cell>
          <cell r="P86">
            <v>0.794751857355126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  <sheetData sheetId="2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33.97219670184353</v>
          </cell>
          <cell r="S10">
            <v>53.56328924478861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0.628652309210375</v>
          </cell>
          <cell r="N19">
            <v>1.116950996070021</v>
          </cell>
          <cell r="O19">
            <v>0.6316336635873062</v>
          </cell>
          <cell r="P19">
            <v>1.4278380019474304</v>
          </cell>
          <cell r="Q19">
            <v>0.5200285791516333</v>
          </cell>
          <cell r="R19">
            <v>0.9571664563782177</v>
          </cell>
          <cell r="S19">
            <v>0.6077299936550163</v>
          </cell>
        </row>
        <row r="20">
          <cell r="D20" t="str">
            <v>2.</v>
          </cell>
          <cell r="E20" t="str">
            <v>RECURSOS DE CAPITAL</v>
          </cell>
          <cell r="H20">
            <v>31.1121602777489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33.97219670184353</v>
          </cell>
          <cell r="S20">
            <v>53.56328924478861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33.97219670184353</v>
          </cell>
          <cell r="S21">
            <v>53.56328924478861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50.1205904857176</v>
          </cell>
          <cell r="Q22">
            <v>18.974318360239725</v>
          </cell>
          <cell r="R22">
            <v>33.97219670184353</v>
          </cell>
          <cell r="S22">
            <v>53.56328924478861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-1.441989351616627</v>
          </cell>
          <cell r="O26">
            <v>-0.8334270455112872</v>
          </cell>
          <cell r="P26">
            <v>-1.8318252395439945</v>
          </cell>
          <cell r="Q26">
            <v>-0.6934801633140119</v>
          </cell>
          <cell r="R26">
            <v>-1.2416279768077285</v>
          </cell>
          <cell r="S26">
            <v>-1.957650223206351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35845.78299652778</v>
          </cell>
          <cell r="S48" t="str">
            <v>c:\ingres97.xls</v>
          </cell>
        </row>
      </sheetData>
      <sheetData sheetId="3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4.1893279125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</v>
          </cell>
          <cell r="K41">
            <v>547.4700060551643</v>
          </cell>
          <cell r="L41">
            <v>691.7472440133436</v>
          </cell>
          <cell r="M41">
            <v>458.2608805274485</v>
          </cell>
          <cell r="N41">
            <v>935.3021045572186</v>
          </cell>
          <cell r="O41">
            <v>619.3803820805845</v>
          </cell>
          <cell r="P41">
            <v>918.6147920004547</v>
          </cell>
          <cell r="Q41">
            <v>254.76736858995878</v>
          </cell>
          <cell r="R41">
            <v>291.5550162974728</v>
          </cell>
          <cell r="S41">
            <v>378.68662325666514</v>
          </cell>
          <cell r="T41">
            <v>6309.190421948542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750.7059396795614</v>
          </cell>
          <cell r="O48">
            <v>459.4886352406653</v>
          </cell>
          <cell r="P48">
            <v>729.0815495330078</v>
          </cell>
          <cell r="Q48">
            <v>225.46232428525028</v>
          </cell>
          <cell r="R48">
            <v>244.7346338237216</v>
          </cell>
          <cell r="S48">
            <v>195.65699999999998</v>
          </cell>
          <cell r="T48">
            <v>5015.401869217612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92.059</v>
          </cell>
          <cell r="O49">
            <v>85.102</v>
          </cell>
          <cell r="P49">
            <v>382.45</v>
          </cell>
          <cell r="Q49">
            <v>101.036</v>
          </cell>
          <cell r="R49">
            <v>140.015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92.73830194310077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</v>
          </cell>
          <cell r="T72">
            <v>76.135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138.2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</v>
          </cell>
          <cell r="N85">
            <v>24.274859026641934</v>
          </cell>
          <cell r="O85">
            <v>18.54878756145317</v>
          </cell>
          <cell r="P85">
            <v>23.39701213548899</v>
          </cell>
          <cell r="Q85">
            <v>22.702260278133863</v>
          </cell>
          <cell r="R85">
            <v>36.76640370893903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3.58822986224385</v>
          </cell>
          <cell r="J86">
            <v>2.5527331725103277</v>
          </cell>
          <cell r="K86">
            <v>2.454262661427553</v>
          </cell>
          <cell r="L86">
            <v>0</v>
          </cell>
          <cell r="M86">
            <v>18.410924219910846</v>
          </cell>
          <cell r="N86">
            <v>3.74744725111441</v>
          </cell>
          <cell r="O86">
            <v>0</v>
          </cell>
          <cell r="P86">
            <v>0.6947518573551263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</v>
          </cell>
          <cell r="J9">
            <v>19.51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</v>
          </cell>
          <cell r="J10">
            <v>19.51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909.034</v>
          </cell>
          <cell r="C11">
            <v>0.1195</v>
          </cell>
          <cell r="D11">
            <v>330</v>
          </cell>
          <cell r="E11">
            <v>58.52</v>
          </cell>
          <cell r="I11">
            <v>9.8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365.8140000000002</v>
          </cell>
          <cell r="P11">
            <v>435.8140000000002</v>
          </cell>
        </row>
        <row r="12">
          <cell r="A12">
            <v>35156</v>
          </cell>
          <cell r="B12">
            <v>909.034</v>
          </cell>
          <cell r="C12">
            <v>0</v>
          </cell>
          <cell r="D12">
            <v>330</v>
          </cell>
          <cell r="E12">
            <v>58.52</v>
          </cell>
          <cell r="I12">
            <v>9.8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365.8140000000002</v>
          </cell>
          <cell r="P12">
            <v>435.8140000000002</v>
          </cell>
        </row>
        <row r="13">
          <cell r="A13">
            <v>35186</v>
          </cell>
          <cell r="B13">
            <v>909.034</v>
          </cell>
          <cell r="C13">
            <v>0</v>
          </cell>
          <cell r="D13">
            <v>330</v>
          </cell>
          <cell r="E13">
            <v>58.52</v>
          </cell>
          <cell r="I13">
            <v>9.8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365.8140000000002</v>
          </cell>
          <cell r="P13">
            <v>435.8140000000002</v>
          </cell>
        </row>
        <row r="14">
          <cell r="A14">
            <v>35217</v>
          </cell>
          <cell r="B14">
            <v>909.034</v>
          </cell>
          <cell r="C14">
            <v>0</v>
          </cell>
          <cell r="D14">
            <v>330</v>
          </cell>
          <cell r="E14">
            <v>58.52</v>
          </cell>
          <cell r="I14">
            <v>9.8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365.8140000000002</v>
          </cell>
          <cell r="P14">
            <v>435.8140000000002</v>
          </cell>
        </row>
        <row r="15">
          <cell r="A15">
            <v>35247</v>
          </cell>
          <cell r="B15">
            <v>954.940217</v>
          </cell>
          <cell r="C15">
            <v>0.05050000000000002</v>
          </cell>
          <cell r="D15">
            <v>330</v>
          </cell>
          <cell r="E15">
            <v>62.90623682758623</v>
          </cell>
          <cell r="I15">
            <v>9.8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954.940217</v>
          </cell>
          <cell r="C16">
            <v>0</v>
          </cell>
          <cell r="D16">
            <v>330</v>
          </cell>
          <cell r="E16">
            <v>62.90623682758623</v>
          </cell>
          <cell r="I16">
            <v>9.8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954.940217</v>
          </cell>
          <cell r="C17">
            <v>0</v>
          </cell>
          <cell r="D17">
            <v>330</v>
          </cell>
          <cell r="E17">
            <v>62.90623682758623</v>
          </cell>
          <cell r="I17">
            <v>9.8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954.940217</v>
          </cell>
          <cell r="C18">
            <v>0</v>
          </cell>
          <cell r="D18">
            <v>330</v>
          </cell>
          <cell r="E18">
            <v>62.90623682758623</v>
          </cell>
          <cell r="I18">
            <v>9.8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954.940217</v>
          </cell>
          <cell r="C19">
            <v>0</v>
          </cell>
          <cell r="D19">
            <v>330</v>
          </cell>
          <cell r="E19">
            <v>62.90623682758623</v>
          </cell>
          <cell r="I19">
            <v>9.8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954.940217</v>
          </cell>
          <cell r="C20">
            <v>0</v>
          </cell>
          <cell r="D20">
            <v>330</v>
          </cell>
          <cell r="E20">
            <v>62.90623682758623</v>
          </cell>
          <cell r="I20">
            <v>9.8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916.2053222076502</v>
          </cell>
          <cell r="D22">
            <v>317.4916666666667</v>
          </cell>
          <cell r="E22">
            <v>62.361451747126445</v>
          </cell>
          <cell r="I22">
            <v>9.8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</v>
          </cell>
        </row>
        <row r="23">
          <cell r="A23" t="str">
            <v>Crecimiento Ene-Dic</v>
          </cell>
          <cell r="B23">
            <v>0.1760347499999999</v>
          </cell>
          <cell r="D23">
            <v>0.2943714453814472</v>
          </cell>
          <cell r="E23">
            <v>-0.0804526117879516</v>
          </cell>
          <cell r="I23">
            <v>0</v>
          </cell>
          <cell r="J23">
            <v>0.2009226037929266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0.006034749999999894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0.03092260379292658</v>
          </cell>
          <cell r="K24">
            <v>0.024712905059692952</v>
          </cell>
          <cell r="L24">
            <v>0.0058957654723127695</v>
          </cell>
          <cell r="M24">
            <v>-0.0033333333333332715</v>
          </cell>
          <cell r="N24">
            <v>0.01571428571428571</v>
          </cell>
          <cell r="O24">
            <v>-0.030658455510566313</v>
          </cell>
          <cell r="P24">
            <v>-0.022838054899263355</v>
          </cell>
        </row>
        <row r="25">
          <cell r="A25" t="str">
            <v>Inflación</v>
          </cell>
          <cell r="B25">
            <v>0.17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2">
        <row r="34">
          <cell r="F34" t="str">
            <v>Enero 01 - Marzo 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99096290.05250004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97691461.3475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75809301.45125002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70722011.94291668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52402635.4225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93126887.0375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84715101.4225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75406747.3475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63484681.01125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52402635.4225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36456448.82208334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63484681.01125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54589385.94291667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75406747.3475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63484681.01125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93126887.0375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84715101.4225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75809301.45125002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70722011.94291668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69247481.00625001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120648377.0375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99096290.05250004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97691461.3475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75809301.45125002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63484681.01125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54589385.94291667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75406747.3475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63484681.01125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54589385.94291667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53451215.00625001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120648377.0375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52402635.4225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99096290.05250004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97691461.3475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75809301.45125002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120648377.0375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99096290.05250004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97691461.3475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120648377.0375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99096290.05250004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97691461.3475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75809301.45125002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70722011.94291668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69247481.00625001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120648377.0375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99096290.05250004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75406747.3475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63484681.01125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53451215.00625001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120648377.0375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99096290.05250004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97691461.3475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75809301.45125002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70722011.94291668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69247481.00625001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120648377.0375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93126887.0375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84715101.4225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75406747.3475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63484681.01125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54589385.94291667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52402635.4225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75809301.45125002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70722011.94291668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55986315.12541666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53171017.05500001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43327564.29374999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79503861.50458333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72531771.12541664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40448901.4225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33594659.9075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56008709.035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40448901.4225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33594659.9075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40448901.4225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33594659.9075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56008709.035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56008709.035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40448901.4225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33594659.9075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56008709.035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40448901.4225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33594659.9075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40448901.4225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56008709.035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70261711.25958334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56008709.035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40448901.4225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33594659.9075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33594659.9075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56008709.035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33594659.9075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42612157.06458334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20011830.39125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18168911.18125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61536004.87625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57088306.58875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42612157.06458334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61536004.87625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57088306.58875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42612157.06458334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42612157.06458334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61536004.87625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57088306.58875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42612157.06458334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42612157.06458334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61536004.87625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57088306.58875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42612157.06458334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61536004.87625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57088306.58875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42612157.06458334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20011830.39125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18168911.18125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42612157.06458334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18168911.18125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13403465.65458333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18168911.18125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13403465.65458333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13403465.65458333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8661639.68625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18168911.18125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13403465.65458333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13403465.65458333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18168911.18125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18168911.18125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13403465.65458333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18168911.18125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13403465.65458333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18168911.18125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13403465.65458333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18168911.18125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8861437.975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8861437.975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7501006.525416668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8861437.975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7501006.525416668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8861437.975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7752843.959583334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7501006.525416668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8861437.975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7501006.525416668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8861437.975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8861437.975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20748494.57958334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20748494.57958334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20748494.57958334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20748494.57958334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</v>
          </cell>
          <cell r="X12" t="str">
            <v>6Asistencial</v>
          </cell>
          <cell r="Y12">
            <v>7291402.92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3.113888888888889</v>
          </cell>
          <cell r="X15" t="str">
            <v>6Asistencial</v>
          </cell>
          <cell r="Y15">
            <v>6224540.903999999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</v>
          </cell>
          <cell r="W17">
            <v>1.2444444444444445</v>
          </cell>
          <cell r="X17" t="str">
            <v>6Asistencial</v>
          </cell>
          <cell r="Y17">
            <v>7214099.663999999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</v>
          </cell>
          <cell r="W18">
            <v>2.3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55.36666666666667</v>
          </cell>
          <cell r="W28">
            <v>1.8472222222222223</v>
          </cell>
          <cell r="X28" t="str">
            <v>5Tecnico</v>
          </cell>
          <cell r="Y28">
            <v>7264261.62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</v>
          </cell>
          <cell r="V29">
            <v>9.333333333333334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45944059.78583912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69247481.00625001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</v>
          </cell>
          <cell r="X31" t="str">
            <v>1Directivo</v>
          </cell>
          <cell r="Y31">
            <v>18418446.156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54.42777777777778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</v>
          </cell>
          <cell r="V36">
            <v>0</v>
          </cell>
          <cell r="W36">
            <v>7.761111111111111</v>
          </cell>
          <cell r="X36" t="str">
            <v>6Asistencial</v>
          </cell>
          <cell r="Y36">
            <v>6570493.74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41.84166666666667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9.577777777777778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</v>
          </cell>
          <cell r="X46" t="str">
            <v>6Asistencial</v>
          </cell>
          <cell r="Y46">
            <v>5015847.586347222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45.525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47.77777777777778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22387594.70375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</v>
          </cell>
          <cell r="X56" t="str">
            <v>6Asistencial</v>
          </cell>
          <cell r="Y56">
            <v>9537174.988125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</v>
          </cell>
          <cell r="V57">
            <v>0</v>
          </cell>
          <cell r="W57">
            <v>4.066666666666666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6.758333333333334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</v>
          </cell>
          <cell r="V60">
            <v>0</v>
          </cell>
          <cell r="W60">
            <v>6.269444444444445</v>
          </cell>
          <cell r="X60" t="str">
            <v>4Profesional</v>
          </cell>
          <cell r="Y60">
            <v>8735813.59175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</v>
          </cell>
          <cell r="W61">
            <v>7.511111111111111</v>
          </cell>
          <cell r="X61" t="str">
            <v>4Profesional</v>
          </cell>
          <cell r="Y61">
            <v>9394847.115703704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17645333.00603588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</v>
          </cell>
          <cell r="X64" t="str">
            <v>5Tecnico</v>
          </cell>
          <cell r="Y64">
            <v>20328590.25654051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</v>
          </cell>
          <cell r="V65">
            <v>3</v>
          </cell>
          <cell r="W65">
            <v>3.452777777777778</v>
          </cell>
          <cell r="X65" t="str">
            <v>6Asistencial</v>
          </cell>
          <cell r="Y65">
            <v>6224540.903999999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33594659.9075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50.74444444444445</v>
          </cell>
          <cell r="V66">
            <v>17.083333333333332</v>
          </cell>
          <cell r="W66">
            <v>5.336111111111111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47.43055555555556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31394955.47089005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35.775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47.71111111111111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40.11944444444445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39.90555555555556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39.08611111111111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50.28055555555556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34993967.76642708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50.61388888888889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35.03055555555556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4.944444444444445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40.84166666666667</v>
          </cell>
          <cell r="V94">
            <v>0</v>
          </cell>
          <cell r="W94">
            <v>6.027777777777778</v>
          </cell>
          <cell r="X94" t="str">
            <v>4Profesional</v>
          </cell>
          <cell r="Y94">
            <v>6609946.974991897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</v>
          </cell>
          <cell r="V95">
            <v>0</v>
          </cell>
          <cell r="W95">
            <v>19.65277777777778</v>
          </cell>
          <cell r="X95" t="str">
            <v>4Profesional</v>
          </cell>
          <cell r="Y95">
            <v>34565391.50616783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37.05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</v>
          </cell>
          <cell r="V103">
            <v>4</v>
          </cell>
          <cell r="W103">
            <v>7.063888888888889</v>
          </cell>
          <cell r="X103" t="str">
            <v>4Profesional</v>
          </cell>
          <cell r="Y103">
            <v>9603968.97975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43327564.29374999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8.936111111111112</v>
          </cell>
          <cell r="X105" t="str">
            <v>4Profesional</v>
          </cell>
          <cell r="Y105">
            <v>8112011.397679399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35.05277777777778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16042796.10666667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42093867.23400926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17973139.34833333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9.936111111111112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46.525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36.96666666666667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9696286.060592594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44.23888888888889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46.77777777777778</v>
          </cell>
          <cell r="V124">
            <v>0</v>
          </cell>
          <cell r="W124">
            <v>16.59722222222222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35.73888888888889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9.833333333333334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27.825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36079145.29541667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94091560.24258912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56.36388888888889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55.61944444444445</v>
          </cell>
          <cell r="V137">
            <v>41.75</v>
          </cell>
          <cell r="W137">
            <v>7.061111111111111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38.90555555555556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35765426.32586574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51.43055555555556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47.27777777777778</v>
          </cell>
          <cell r="V142">
            <v>0</v>
          </cell>
          <cell r="W142">
            <v>16.59722222222222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48.43055555555556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6718667.748000001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</v>
          </cell>
          <cell r="V149">
            <v>0</v>
          </cell>
          <cell r="W149">
            <v>16.59722222222222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46.61388888888889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</v>
          </cell>
          <cell r="V152">
            <v>0</v>
          </cell>
          <cell r="W152">
            <v>16.59722222222222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46.61944444444445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40.74166666666667</v>
          </cell>
          <cell r="V154">
            <v>0</v>
          </cell>
          <cell r="W154">
            <v>20.33888888888889</v>
          </cell>
          <cell r="X154" t="str">
            <v>6Asistencial</v>
          </cell>
          <cell r="Y154">
            <v>22830439.5968125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52.175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</v>
          </cell>
          <cell r="X158" t="str">
            <v>6Asistencial</v>
          </cell>
          <cell r="Y158">
            <v>5745679.64954514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33594659.9075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21028570.40884607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5.683333333333334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36.67777777777778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</v>
          </cell>
          <cell r="V171">
            <v>0.4166666666666667</v>
          </cell>
          <cell r="W171">
            <v>16.59722222222222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</v>
          </cell>
          <cell r="V173">
            <v>9.25</v>
          </cell>
          <cell r="W173">
            <v>32.55277777777778</v>
          </cell>
          <cell r="X173" t="str">
            <v>6Asistencial</v>
          </cell>
          <cell r="Y173">
            <v>35203273.16818866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54.67777777777778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8.075</v>
          </cell>
          <cell r="X175" t="str">
            <v>6Asistencial</v>
          </cell>
          <cell r="Y175">
            <v>4686167.463300927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50.33888888888889</v>
          </cell>
          <cell r="V177">
            <v>7</v>
          </cell>
          <cell r="W177">
            <v>9.511111111111111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33594659.9075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9.994444444444444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9.588888888888889</v>
          </cell>
          <cell r="X179" t="str">
            <v>6Asistencial</v>
          </cell>
          <cell r="Y179">
            <v>8942544.680878472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37806035.4225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52.33611111111111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52.05277777777778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46.23888888888889</v>
          </cell>
          <cell r="V184">
            <v>0</v>
          </cell>
          <cell r="W184">
            <v>8.941666666666666</v>
          </cell>
          <cell r="X184" t="str">
            <v>6Asistencial</v>
          </cell>
          <cell r="Y184">
            <v>6570493.74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</v>
          </cell>
          <cell r="V188">
            <v>0</v>
          </cell>
          <cell r="W188">
            <v>8.797222222222222</v>
          </cell>
          <cell r="X188" t="str">
            <v>6Asistencial</v>
          </cell>
          <cell r="Y188">
            <v>5727778.1320625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33594659.9075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6.216666666666667</v>
          </cell>
          <cell r="X191" t="str">
            <v>6Asistencial</v>
          </cell>
          <cell r="Y191">
            <v>4793028.101434028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37806035.4225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51.46666666666667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12666800.57703125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65795657.22071528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</v>
          </cell>
          <cell r="X200" t="str">
            <v>5Tecnico</v>
          </cell>
          <cell r="Y200">
            <v>36407865.45395949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18168911.18125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</v>
          </cell>
          <cell r="V201">
            <v>0</v>
          </cell>
          <cell r="W201">
            <v>7.008333333333334</v>
          </cell>
          <cell r="X201" t="str">
            <v>4Profesional</v>
          </cell>
          <cell r="Y201">
            <v>6387514.094864584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33.74166666666667</v>
          </cell>
          <cell r="V203">
            <v>0</v>
          </cell>
          <cell r="W203">
            <v>8.561111111111112</v>
          </cell>
          <cell r="X203" t="str">
            <v>6Asistencial</v>
          </cell>
          <cell r="Y203">
            <v>4482098.66571875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43.83611111111111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17882499.80197917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0.4166666666666667</v>
          </cell>
          <cell r="W207">
            <v>13.052777777777777</v>
          </cell>
          <cell r="X207" t="str">
            <v>6Asistencial</v>
          </cell>
          <cell r="Y207">
            <v>6570493.74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37264296.72166668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9.208333333333334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50723213.49829861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14717862.63599537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</v>
          </cell>
          <cell r="W217">
            <v>14.152777777777779</v>
          </cell>
          <cell r="X217" t="str">
            <v>4Profesional</v>
          </cell>
          <cell r="Y217">
            <v>27346658.21045486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</v>
          </cell>
          <cell r="V219">
            <v>0</v>
          </cell>
          <cell r="W219">
            <v>8.952777777777778</v>
          </cell>
          <cell r="X219" t="str">
            <v>6Asistencial</v>
          </cell>
          <cell r="Y219">
            <v>4655319.870190972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</v>
          </cell>
          <cell r="V220">
            <v>0</v>
          </cell>
          <cell r="W220">
            <v>9.938888888888888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35.86388888888889</v>
          </cell>
          <cell r="V223">
            <v>0</v>
          </cell>
          <cell r="W223">
            <v>8.33611111111111</v>
          </cell>
          <cell r="X223" t="str">
            <v>5Tecnico</v>
          </cell>
          <cell r="Y223">
            <v>6523209.78566088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38.05277777777778</v>
          </cell>
          <cell r="V224">
            <v>0.6666666666666666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46.68055555555556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</v>
          </cell>
          <cell r="V226">
            <v>0</v>
          </cell>
          <cell r="W226">
            <v>16.59722222222222</v>
          </cell>
          <cell r="X226" t="str">
            <v>4Profesional</v>
          </cell>
          <cell r="Y226">
            <v>37819019.08975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42.92777777777778</v>
          </cell>
          <cell r="V227">
            <v>0</v>
          </cell>
          <cell r="W227">
            <v>16.04722222222222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</v>
          </cell>
          <cell r="V229">
            <v>0.5</v>
          </cell>
          <cell r="W229">
            <v>9.894444444444444</v>
          </cell>
          <cell r="X229" t="str">
            <v>6Asistencial</v>
          </cell>
          <cell r="Y229">
            <v>9202376.487586804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</v>
          </cell>
          <cell r="V230">
            <v>2.0833333333333335</v>
          </cell>
          <cell r="W230">
            <v>16.58888888888889</v>
          </cell>
          <cell r="X230" t="str">
            <v>4Profesional</v>
          </cell>
          <cell r="Y230">
            <v>37819019.08975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9.319444444444445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</v>
          </cell>
          <cell r="V234">
            <v>0</v>
          </cell>
          <cell r="W234">
            <v>16.58888888888889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4.288888888888889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</v>
          </cell>
          <cell r="V237">
            <v>12.5</v>
          </cell>
          <cell r="W237">
            <v>6.341666666666667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37806035.4225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54.58611111111111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38.93055555555556</v>
          </cell>
          <cell r="V240">
            <v>0</v>
          </cell>
          <cell r="W240">
            <v>16.59722222222222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16.88888888888889</v>
          </cell>
          <cell r="X245" t="str">
            <v>4Profesional</v>
          </cell>
          <cell r="Y245">
            <v>47611671.19214583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62385391.44922916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13362965.65458333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69247481.00625001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0.9111111111111111</v>
          </cell>
          <cell r="X249" t="str">
            <v>1Directivo</v>
          </cell>
          <cell r="Y249">
            <v>18418446.156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</v>
          </cell>
          <cell r="V250">
            <v>0</v>
          </cell>
          <cell r="W250">
            <v>6.805555555555555</v>
          </cell>
          <cell r="X250" t="str">
            <v>4Profesional</v>
          </cell>
          <cell r="Y250">
            <v>7283572.144417823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41.08611111111111</v>
          </cell>
          <cell r="V251">
            <v>0</v>
          </cell>
          <cell r="W251">
            <v>16.59722222222222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51.67777777777778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</v>
          </cell>
          <cell r="V254">
            <v>6.416666666666667</v>
          </cell>
          <cell r="W254">
            <v>8.616666666666667</v>
          </cell>
          <cell r="X254" t="str">
            <v>5Tecnico</v>
          </cell>
          <cell r="Y254">
            <v>6095660.492994213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69247481.00625001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52.36944444444445</v>
          </cell>
          <cell r="V255">
            <v>0</v>
          </cell>
          <cell r="W255">
            <v>0.8722222222222222</v>
          </cell>
          <cell r="X255" t="str">
            <v>1Directivo</v>
          </cell>
          <cell r="Y255">
            <v>18418446.156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</v>
          </cell>
          <cell r="X258" t="str">
            <v>5Tecnico</v>
          </cell>
          <cell r="Y258">
            <v>20328590.25654051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</v>
          </cell>
          <cell r="V259">
            <v>0</v>
          </cell>
          <cell r="W259">
            <v>35.44444444444444</v>
          </cell>
          <cell r="X259" t="str">
            <v>4Profesional</v>
          </cell>
          <cell r="Y259">
            <v>61270845.24234375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34.55277777777778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</v>
          </cell>
          <cell r="V263">
            <v>0</v>
          </cell>
          <cell r="W263">
            <v>6.736111111111111</v>
          </cell>
          <cell r="X263" t="str">
            <v>6Asistencial</v>
          </cell>
          <cell r="Y263">
            <v>6224540.903999999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</v>
          </cell>
          <cell r="V264">
            <v>0</v>
          </cell>
          <cell r="W264">
            <v>9.419444444444444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0.5833333333333334</v>
          </cell>
          <cell r="W265">
            <v>22.34722222222222</v>
          </cell>
          <cell r="X265" t="str">
            <v>5Tecnico</v>
          </cell>
          <cell r="Y265">
            <v>29852521.6299456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45174987.92462615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0.5027777777777778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4.725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24.075</v>
          </cell>
          <cell r="X269" t="str">
            <v>4Profesional</v>
          </cell>
          <cell r="Y269">
            <v>54313971.46175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42.675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43.525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35.90555555555556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</v>
          </cell>
          <cell r="V282">
            <v>0.3333333333333333</v>
          </cell>
          <cell r="W282">
            <v>6.805555555555555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35051435.29508912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42.68055555555556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</v>
          </cell>
          <cell r="V286">
            <v>21</v>
          </cell>
          <cell r="W286">
            <v>9.511111111111111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</v>
          </cell>
          <cell r="X288" t="str">
            <v>5Tecnico</v>
          </cell>
          <cell r="Y288">
            <v>20328590.25654051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47.55555555555556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</v>
          </cell>
          <cell r="X294" t="str">
            <v>6Asistencial</v>
          </cell>
          <cell r="Y294">
            <v>5567057.484274306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53.36944444444445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50990923.03815278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23768462.0175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</v>
          </cell>
          <cell r="X297" t="str">
            <v>4Profesional</v>
          </cell>
          <cell r="Y297">
            <v>8925948.36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43.68055555555556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</v>
          </cell>
          <cell r="X300" t="str">
            <v>4Profesional</v>
          </cell>
          <cell r="Y300">
            <v>7583787.399690972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</v>
          </cell>
          <cell r="V301">
            <v>0</v>
          </cell>
          <cell r="W301">
            <v>4.705555555555556</v>
          </cell>
          <cell r="X301" t="str">
            <v>4Profesional</v>
          </cell>
          <cell r="Y301">
            <v>4867206.838607639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9.575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4.311111111111111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6718667.748000001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64.09444444444445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48.55277777777778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</v>
          </cell>
          <cell r="V313">
            <v>5.5</v>
          </cell>
          <cell r="W313">
            <v>9.161111111111111</v>
          </cell>
          <cell r="X313" t="str">
            <v>5Tecnico</v>
          </cell>
          <cell r="Y313">
            <v>6445650.569146989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</v>
          </cell>
          <cell r="V314">
            <v>0</v>
          </cell>
          <cell r="W314">
            <v>16.59722222222222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8.977777777777778</v>
          </cell>
          <cell r="X317" t="str">
            <v>6Asistencial</v>
          </cell>
          <cell r="Y317">
            <v>5110041.907217593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</v>
          </cell>
          <cell r="X318" t="str">
            <v>6Asistencial</v>
          </cell>
          <cell r="Y318">
            <v>42594329.69093403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43327564.29374999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18168911.18125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18801665.78205903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39.46111111111111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</v>
          </cell>
          <cell r="V322">
            <v>0</v>
          </cell>
          <cell r="W322">
            <v>16.59722222222222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9.463888888888889</v>
          </cell>
          <cell r="X323" t="str">
            <v>6Asistencial</v>
          </cell>
          <cell r="Y323">
            <v>8855934.07864236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51.99444444444445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31780563.93112616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35051435.29508912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40.34166666666667</v>
          </cell>
          <cell r="V328">
            <v>2</v>
          </cell>
          <cell r="W328">
            <v>9.505555555555556</v>
          </cell>
          <cell r="X328" t="str">
            <v>6Asistencial</v>
          </cell>
          <cell r="Y328">
            <v>8855934.07864236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</v>
          </cell>
          <cell r="V330">
            <v>0</v>
          </cell>
          <cell r="W330">
            <v>7.397222222222222</v>
          </cell>
          <cell r="X330" t="str">
            <v>4Profesional</v>
          </cell>
          <cell r="Y330">
            <v>8474257.569403935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39.05555555555556</v>
          </cell>
          <cell r="V332">
            <v>0</v>
          </cell>
          <cell r="W332">
            <v>9.533333333333333</v>
          </cell>
          <cell r="X332" t="str">
            <v>6Asistencial</v>
          </cell>
          <cell r="Y332">
            <v>8855934.07864236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45.525</v>
          </cell>
          <cell r="V333">
            <v>6.583333333333333</v>
          </cell>
          <cell r="W333">
            <v>4.236111111111111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</v>
          </cell>
          <cell r="V336">
            <v>0</v>
          </cell>
          <cell r="W336">
            <v>9.952777777777778</v>
          </cell>
          <cell r="X336" t="str">
            <v>6Asistencial</v>
          </cell>
          <cell r="Y336">
            <v>9288987.089822916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43.90277777777778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36.27777777777778</v>
          </cell>
          <cell r="V340">
            <v>0</v>
          </cell>
          <cell r="W340">
            <v>6.636111111111111</v>
          </cell>
          <cell r="X340" t="str">
            <v>5Tecnico</v>
          </cell>
          <cell r="Y340">
            <v>5430652.481658565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42.08611111111111</v>
          </cell>
          <cell r="V342">
            <v>4.333333333333333</v>
          </cell>
          <cell r="W342">
            <v>5.661111111111111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38.27777777777778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37806035.4225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35524081.89089583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38.58611111111111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7713290.340000001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13362965.65458333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26400510.0675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</v>
          </cell>
          <cell r="V353">
            <v>1.0833333333333333</v>
          </cell>
          <cell r="W353">
            <v>7.463888888888889</v>
          </cell>
          <cell r="X353" t="str">
            <v>4Profesional</v>
          </cell>
          <cell r="Y353">
            <v>9294367.46740741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</v>
          </cell>
          <cell r="V354">
            <v>0</v>
          </cell>
          <cell r="W354">
            <v>25.42222222222222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</v>
          </cell>
          <cell r="V355">
            <v>0</v>
          </cell>
          <cell r="W355">
            <v>16.58888888888889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47858130.5172639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15161991.4325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51.28055555555556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35309658.61392362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8.608333333333333</v>
          </cell>
          <cell r="X358" t="str">
            <v>6Asistencial</v>
          </cell>
          <cell r="Y358">
            <v>4921653.265476852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35.21666666666667</v>
          </cell>
          <cell r="V360">
            <v>1.25</v>
          </cell>
          <cell r="W360">
            <v>5.588888888888889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19.65277777777778</v>
          </cell>
          <cell r="X361" t="str">
            <v>4Profesional</v>
          </cell>
          <cell r="Y361">
            <v>35799542.24530209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37806035.4225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57281742.63314584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31.26388888888889</v>
          </cell>
          <cell r="V363">
            <v>0</v>
          </cell>
          <cell r="W363">
            <v>7.138888888888889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41356588.853125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51.99166666666667</v>
          </cell>
          <cell r="V368">
            <v>1</v>
          </cell>
          <cell r="W368">
            <v>31.42222222222222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9.686111111111112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</v>
          </cell>
          <cell r="V371">
            <v>0</v>
          </cell>
          <cell r="W371">
            <v>8.605555555555556</v>
          </cell>
          <cell r="X371" t="str">
            <v>6Asistencial</v>
          </cell>
          <cell r="Y371">
            <v>4525403.966836805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37091485.89151505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6.133333333333334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49.92777777777778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4.725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</v>
          </cell>
          <cell r="V380">
            <v>7</v>
          </cell>
          <cell r="W380">
            <v>6.961111111111111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</v>
          </cell>
          <cell r="V383">
            <v>0</v>
          </cell>
          <cell r="W383">
            <v>16.59722222222222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64.76944444444445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41.33333333333333</v>
          </cell>
          <cell r="W385">
            <v>5.969444444444444</v>
          </cell>
          <cell r="X385" t="str">
            <v>4Profesional</v>
          </cell>
          <cell r="Y385">
            <v>6525743.828813657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</v>
          </cell>
          <cell r="X386" t="str">
            <v>6Asistencial</v>
          </cell>
          <cell r="Y386">
            <v>21256069.44644676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6718667.748000001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41.71111111111111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43461429.0141956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40.86388888888889</v>
          </cell>
          <cell r="V391">
            <v>0</v>
          </cell>
          <cell r="W391">
            <v>9.772222222222222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</v>
          </cell>
          <cell r="V393">
            <v>0</v>
          </cell>
          <cell r="W393">
            <v>16.59722222222222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54.92777777777778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</v>
          </cell>
          <cell r="W401">
            <v>7.525</v>
          </cell>
          <cell r="X401" t="str">
            <v>6Asistencial</v>
          </cell>
          <cell r="Y401">
            <v>6224540.903999999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20011830.39125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</v>
          </cell>
          <cell r="X407" t="str">
            <v>6Asistencial</v>
          </cell>
          <cell r="Y407">
            <v>4652139.046229167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</v>
          </cell>
          <cell r="V410">
            <v>5.666666666666667</v>
          </cell>
          <cell r="W410">
            <v>4.508333333333334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53.09166666666667</v>
          </cell>
          <cell r="V411">
            <v>11.5</v>
          </cell>
          <cell r="W411">
            <v>16.59722222222222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</v>
          </cell>
          <cell r="V412">
            <v>14.5</v>
          </cell>
          <cell r="W412">
            <v>6.216666666666667</v>
          </cell>
          <cell r="X412" t="str">
            <v>6Asistencial</v>
          </cell>
          <cell r="Y412">
            <v>4329447.320479167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32808853.15842246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34462786.44044445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</v>
          </cell>
          <cell r="V418">
            <v>6</v>
          </cell>
          <cell r="W418">
            <v>6.155555555555556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42.71111111111111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</v>
          </cell>
          <cell r="V421">
            <v>5.666666666666667</v>
          </cell>
          <cell r="W421">
            <v>16.59722222222222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52.92777777777778</v>
          </cell>
          <cell r="V422">
            <v>10</v>
          </cell>
          <cell r="W422">
            <v>20.47222222222222</v>
          </cell>
          <cell r="X422" t="str">
            <v>5Tecnico</v>
          </cell>
          <cell r="Y422">
            <v>27410334.7151169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36.96666666666667</v>
          </cell>
          <cell r="V423">
            <v>0</v>
          </cell>
          <cell r="W423">
            <v>16.59722222222222</v>
          </cell>
          <cell r="X423" t="str">
            <v>5Tecnico</v>
          </cell>
          <cell r="Y423">
            <v>20328590.25654051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14812056.95686574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13362965.65458333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</v>
          </cell>
          <cell r="V427">
            <v>0</v>
          </cell>
          <cell r="W427">
            <v>9.783333333333333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3.227777777777778</v>
          </cell>
          <cell r="X429" t="str">
            <v>6Asistencial</v>
          </cell>
          <cell r="Y429">
            <v>6224540.903999999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42.68055555555556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</v>
          </cell>
          <cell r="X435" t="str">
            <v>5Tecnico</v>
          </cell>
          <cell r="Y435">
            <v>5804002.096200231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</v>
          </cell>
          <cell r="X436" t="str">
            <v>5Tecnico</v>
          </cell>
          <cell r="Y436">
            <v>35897377.36133333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6718667.748000001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</v>
          </cell>
          <cell r="V442">
            <v>0</v>
          </cell>
          <cell r="W442">
            <v>16.59722222222222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19595648.75592014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</v>
          </cell>
          <cell r="X446" t="str">
            <v>5Tecnico</v>
          </cell>
          <cell r="Y446">
            <v>41537444.80487153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6.736111111111111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</v>
          </cell>
          <cell r="V448">
            <v>16.833333333333332</v>
          </cell>
          <cell r="W448">
            <v>0.9611111111111111</v>
          </cell>
          <cell r="X448" t="str">
            <v>1Directivo</v>
          </cell>
          <cell r="Y448">
            <v>33987324.84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8.244444444444444</v>
          </cell>
          <cell r="X451" t="str">
            <v>6Asistencial</v>
          </cell>
          <cell r="Y451">
            <v>4352182.762364582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46.28055555555556</v>
          </cell>
          <cell r="V452">
            <v>0</v>
          </cell>
          <cell r="W452">
            <v>16.59722222222222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16269041.17322917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</v>
          </cell>
          <cell r="V454">
            <v>0</v>
          </cell>
          <cell r="W454">
            <v>7.419444444444444</v>
          </cell>
          <cell r="X454" t="str">
            <v>6Asistencial</v>
          </cell>
          <cell r="Y454">
            <v>4005740.353420139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37819019.08975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</v>
          </cell>
          <cell r="V457">
            <v>0</v>
          </cell>
          <cell r="W457">
            <v>7.788888888888889</v>
          </cell>
          <cell r="X457" t="str">
            <v>6Asistencial</v>
          </cell>
          <cell r="Y457">
            <v>5189958.589145834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6.808333333333334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43327564.29374999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43327564.29374999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20011830.39125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20011830.39125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13362965.65458333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99096290.05250004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99096290.05250004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22387594.70375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33955987.52916667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36079145.29541667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20011830.39125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79503861.50458333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37264296.72166668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99096290.05250004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99096290.05250004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20011830.39125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79503861.50458333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0.0232323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72531771.12541664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26400510.0675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33955987.52916667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20011830.39125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0.5519138553733867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13362965.65458333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</v>
          </cell>
          <cell r="D645" t="str">
            <v>4065-07</v>
          </cell>
          <cell r="E645">
            <v>13362965.65458333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0.09919793404362709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0.855285215829948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0.967431665919178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0.3597288545264672</v>
          </cell>
          <cell r="D658" t="str">
            <v>4065-15</v>
          </cell>
          <cell r="E658">
            <v>18995922.49541667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0.9299686814458137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0.04532156063214998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0.9407421162388572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99096290.05250004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0.3172269156072718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0.6968651790162164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0.1545491048116583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0.038085355296054724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0.3634172319401783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0.09697098279873906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18168911.18125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0.09848522460260245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0.5750584202391669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0.980097352514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0.707750081178169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0.024874250797306097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0.5013440803431755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0.9115400503261704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0.9609958468457034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0.08378876030512328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0.9837126718775964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16042796.10666667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0.99999999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22">
        <row r="2">
          <cell r="M2">
            <v>0.3758271948919725</v>
          </cell>
          <cell r="N2">
            <v>0.4466742187644912</v>
          </cell>
          <cell r="O2">
            <v>0.5220209179420721</v>
          </cell>
          <cell r="P2">
            <v>0.6099284728064114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ntecedente"/>
      <sheetName val="Datos "/>
      <sheetName val="Histórico Deptos"/>
      <sheetName val="Histórico Mpios"/>
      <sheetName val="Balance Financiero Minhacienda"/>
      <sheetName val="Plan Financiero DNP"/>
      <sheetName val="Deuda"/>
      <sheetName val="Superávit"/>
      <sheetName val="Gráf-Mpios"/>
      <sheetName val="Gráf-Deptos"/>
      <sheetName val="Hoja1"/>
      <sheetName val="Hoja2"/>
      <sheetName val="Hoja3"/>
    </sheetNames>
    <sheetDataSet>
      <sheetData sheetId="2">
        <row r="4">
          <cell r="B4" t="str">
            <v>CAUCA</v>
          </cell>
        </row>
        <row r="6">
          <cell r="B6" t="str">
            <v>CORINTO</v>
          </cell>
        </row>
      </sheetData>
      <sheetData sheetId="5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  <cell r="H3">
            <v>2017</v>
          </cell>
          <cell r="I3">
            <v>2018</v>
          </cell>
          <cell r="J3">
            <v>2019</v>
          </cell>
          <cell r="K3">
            <v>2020</v>
          </cell>
          <cell r="L3">
            <v>2021</v>
          </cell>
          <cell r="M3">
            <v>2022</v>
          </cell>
        </row>
        <row r="7">
          <cell r="C7">
            <v>0</v>
          </cell>
        </row>
        <row r="8">
          <cell r="C8">
            <v>840</v>
          </cell>
          <cell r="D8">
            <v>906</v>
          </cell>
          <cell r="E8">
            <v>933.18</v>
          </cell>
          <cell r="F8">
            <v>961.1754</v>
          </cell>
          <cell r="G8">
            <v>990.0106619999999</v>
          </cell>
          <cell r="H8">
            <v>1019.71098186</v>
          </cell>
          <cell r="I8">
            <v>1050.3023113158</v>
          </cell>
          <cell r="J8">
            <v>1081.811380655274</v>
          </cell>
          <cell r="K8">
            <v>1114.2657220749322</v>
          </cell>
          <cell r="L8">
            <v>1147.6936937371802</v>
          </cell>
          <cell r="M8">
            <v>1182.1245045492956</v>
          </cell>
        </row>
        <row r="9">
          <cell r="C9">
            <v>115</v>
          </cell>
          <cell r="D9">
            <v>115</v>
          </cell>
          <cell r="E9">
            <v>118.45</v>
          </cell>
          <cell r="F9">
            <v>122.0035</v>
          </cell>
          <cell r="G9">
            <v>125.663605</v>
          </cell>
          <cell r="H9">
            <v>129.43351315</v>
          </cell>
          <cell r="I9">
            <v>133.3165185445</v>
          </cell>
          <cell r="J9">
            <v>137.31601410083502</v>
          </cell>
          <cell r="K9">
            <v>141.43549452386006</v>
          </cell>
          <cell r="L9">
            <v>145.67855935957587</v>
          </cell>
          <cell r="M9">
            <v>150.04891614036316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690</v>
          </cell>
          <cell r="D14">
            <v>750</v>
          </cell>
          <cell r="E14">
            <v>772.5</v>
          </cell>
          <cell r="F14">
            <v>795.675</v>
          </cell>
          <cell r="G14">
            <v>819.5452499999999</v>
          </cell>
          <cell r="H14">
            <v>844.1316074999999</v>
          </cell>
          <cell r="I14">
            <v>869.4555557249998</v>
          </cell>
          <cell r="J14">
            <v>895.5392223967499</v>
          </cell>
          <cell r="K14">
            <v>922.4053990686524</v>
          </cell>
          <cell r="L14">
            <v>950.077561040712</v>
          </cell>
          <cell r="M14">
            <v>964.3287244563227</v>
          </cell>
        </row>
        <row r="15">
          <cell r="C15">
            <v>167</v>
          </cell>
          <cell r="D15">
            <v>175</v>
          </cell>
          <cell r="E15">
            <v>180.25</v>
          </cell>
          <cell r="F15">
            <v>185.6575</v>
          </cell>
          <cell r="G15">
            <v>191.227225</v>
          </cell>
          <cell r="H15">
            <v>196.96404175</v>
          </cell>
          <cell r="I15">
            <v>202.8729630025</v>
          </cell>
          <cell r="J15">
            <v>208.959151892575</v>
          </cell>
          <cell r="K15">
            <v>215.22792644935225</v>
          </cell>
          <cell r="L15">
            <v>221.6847642428328</v>
          </cell>
          <cell r="M15">
            <v>228.3353071701178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221</v>
          </cell>
          <cell r="D18">
            <v>262</v>
          </cell>
          <cell r="E18">
            <v>269.86</v>
          </cell>
          <cell r="F18">
            <v>277.9558</v>
          </cell>
          <cell r="G18">
            <v>286.29447400000004</v>
          </cell>
          <cell r="H18">
            <v>294.88330822000006</v>
          </cell>
          <cell r="I18">
            <v>303.72980746660005</v>
          </cell>
          <cell r="J18">
            <v>312.84170169059803</v>
          </cell>
          <cell r="K18">
            <v>322.226952741316</v>
          </cell>
          <cell r="L18">
            <v>331.89376132355545</v>
          </cell>
          <cell r="M18">
            <v>341.85057416326214</v>
          </cell>
        </row>
        <row r="19">
          <cell r="C19">
            <v>131</v>
          </cell>
          <cell r="D19">
            <v>108</v>
          </cell>
          <cell r="E19">
            <v>111.24</v>
          </cell>
          <cell r="F19">
            <v>114.57719999999999</v>
          </cell>
          <cell r="G19">
            <v>118.01451599999999</v>
          </cell>
          <cell r="H19">
            <v>121.55495148</v>
          </cell>
          <cell r="I19">
            <v>125.2016000244</v>
          </cell>
          <cell r="J19">
            <v>128.957648025132</v>
          </cell>
          <cell r="K19">
            <v>132.82637746588597</v>
          </cell>
          <cell r="L19">
            <v>136.81116878986253</v>
          </cell>
          <cell r="M19">
            <v>140.91550385355842</v>
          </cell>
        </row>
        <row r="24">
          <cell r="C24">
            <v>774</v>
          </cell>
          <cell r="D24">
            <v>810</v>
          </cell>
          <cell r="E24">
            <v>835.677</v>
          </cell>
          <cell r="F24">
            <v>862.1679609</v>
          </cell>
          <cell r="G24">
            <v>889.49868526053</v>
          </cell>
          <cell r="H24">
            <v>917.6957935832888</v>
          </cell>
          <cell r="I24">
            <v>946.7867502398791</v>
          </cell>
          <cell r="J24">
            <v>976.7998902224832</v>
          </cell>
          <cell r="K24">
            <v>1007.7644467425359</v>
          </cell>
          <cell r="L24">
            <v>1039.7105797042743</v>
          </cell>
          <cell r="M24">
            <v>1072.6694050808999</v>
          </cell>
        </row>
        <row r="27">
          <cell r="C27">
            <v>4</v>
          </cell>
          <cell r="D27">
            <v>31</v>
          </cell>
          <cell r="E27">
            <v>5</v>
          </cell>
          <cell r="F27">
            <v>6</v>
          </cell>
          <cell r="G27">
            <v>6</v>
          </cell>
          <cell r="H27">
            <v>6</v>
          </cell>
          <cell r="I27">
            <v>7</v>
          </cell>
          <cell r="J27">
            <v>7</v>
          </cell>
          <cell r="K27">
            <v>7</v>
          </cell>
          <cell r="L27">
            <v>8</v>
          </cell>
          <cell r="M27">
            <v>8</v>
          </cell>
        </row>
        <row r="32">
          <cell r="C32">
            <v>11806</v>
          </cell>
          <cell r="D32">
            <v>11833.4378</v>
          </cell>
          <cell r="E32">
            <v>12604.10691226</v>
          </cell>
          <cell r="F32">
            <v>13426.368744946441</v>
          </cell>
          <cell r="G32">
            <v>14303.809599798777</v>
          </cell>
          <cell r="H32">
            <v>15240.277235553429</v>
          </cell>
          <cell r="I32">
            <v>16239.901006003814</v>
          </cell>
          <cell r="J32">
            <v>17307.11363999316</v>
          </cell>
          <cell r="K32">
            <v>18446.674804468967</v>
          </cell>
          <cell r="L32">
            <v>19663.696604405875</v>
          </cell>
          <cell r="M32">
            <v>20963.671187259668</v>
          </cell>
        </row>
        <row r="41">
          <cell r="C41">
            <v>298</v>
          </cell>
          <cell r="D41">
            <v>285</v>
          </cell>
        </row>
        <row r="42">
          <cell r="C42">
            <v>1014</v>
          </cell>
          <cell r="D42">
            <v>2100</v>
          </cell>
        </row>
        <row r="46">
          <cell r="C46">
            <v>1395</v>
          </cell>
          <cell r="D46">
            <v>1436.85</v>
          </cell>
          <cell r="E46">
            <v>1479.9554999999998</v>
          </cell>
          <cell r="F46">
            <v>1524.3541649999997</v>
          </cell>
          <cell r="G46">
            <v>1570.0847899499997</v>
          </cell>
          <cell r="H46">
            <v>1617.1873336484998</v>
          </cell>
          <cell r="I46">
            <v>1665.7029536579548</v>
          </cell>
          <cell r="J46">
            <v>1715.6740422676935</v>
          </cell>
          <cell r="K46">
            <v>1767.1442635357243</v>
          </cell>
          <cell r="L46">
            <v>1820.158591441796</v>
          </cell>
          <cell r="M46">
            <v>1874.76334918505</v>
          </cell>
        </row>
        <row r="47">
          <cell r="C47">
            <v>825</v>
          </cell>
          <cell r="D47">
            <v>849.75</v>
          </cell>
          <cell r="E47">
            <v>875.2425</v>
          </cell>
          <cell r="F47">
            <v>901.499775</v>
          </cell>
          <cell r="G47">
            <v>928.54476825</v>
          </cell>
          <cell r="H47">
            <v>956.4011112974999</v>
          </cell>
          <cell r="I47">
            <v>985.0931446364249</v>
          </cell>
          <cell r="J47">
            <v>1014.6459389755177</v>
          </cell>
          <cell r="K47">
            <v>1045.0853171447832</v>
          </cell>
          <cell r="L47">
            <v>1076.4378766591267</v>
          </cell>
          <cell r="M47">
            <v>1108.7310129589005</v>
          </cell>
        </row>
        <row r="48">
          <cell r="C48">
            <v>349</v>
          </cell>
          <cell r="D48">
            <v>359.8321</v>
          </cell>
          <cell r="E48">
            <v>371.23877757</v>
          </cell>
          <cell r="F48">
            <v>383.007046818969</v>
          </cell>
          <cell r="G48">
            <v>395.1483702031303</v>
          </cell>
          <cell r="H48">
            <v>407.6745735385695</v>
          </cell>
          <cell r="I48">
            <v>420.59785751974215</v>
          </cell>
          <cell r="J48">
            <v>433.93080960311795</v>
          </cell>
          <cell r="K48">
            <v>447.6864162675368</v>
          </cell>
          <cell r="L48">
            <v>461.8780756632177</v>
          </cell>
          <cell r="M48">
            <v>476.51961066174175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4">
          <cell r="C64">
            <v>13447</v>
          </cell>
          <cell r="D64">
            <v>13850.41</v>
          </cell>
          <cell r="E64">
            <v>14265.922299999998</v>
          </cell>
          <cell r="F64">
            <v>14693.899968999998</v>
          </cell>
          <cell r="G64">
            <v>15134.71696807</v>
          </cell>
          <cell r="H64">
            <v>15588.7584771121</v>
          </cell>
          <cell r="I64">
            <v>16056.421231425464</v>
          </cell>
          <cell r="J64">
            <v>16538.11386836823</v>
          </cell>
          <cell r="K64">
            <v>17034.257284419276</v>
          </cell>
          <cell r="L64">
            <v>17545.285002951856</v>
          </cell>
          <cell r="M64">
            <v>18071.643553040412</v>
          </cell>
        </row>
        <row r="70">
          <cell r="C70">
            <v>18</v>
          </cell>
          <cell r="D70">
            <v>13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5">
          <cell r="C75">
            <v>0</v>
          </cell>
        </row>
        <row r="76">
          <cell r="C76">
            <v>51</v>
          </cell>
          <cell r="D76">
            <v>52.6167</v>
          </cell>
          <cell r="E76">
            <v>55.86315039</v>
          </cell>
          <cell r="F76">
            <v>59.309906769063</v>
          </cell>
          <cell r="G76">
            <v>62.969328016714186</v>
          </cell>
          <cell r="H76">
            <v>66.85453555534545</v>
          </cell>
          <cell r="I76">
            <v>70.97946039911027</v>
          </cell>
          <cell r="J76">
            <v>75.35889310573538</v>
          </cell>
          <cell r="K76">
            <v>80.00853681035925</v>
          </cell>
          <cell r="L76">
            <v>84.94506353155842</v>
          </cell>
          <cell r="M76">
            <v>90.18617395145557</v>
          </cell>
        </row>
        <row r="77">
          <cell r="C77">
            <v>0</v>
          </cell>
        </row>
        <row r="78">
          <cell r="C78">
            <v>22</v>
          </cell>
          <cell r="D78">
            <v>22.66</v>
          </cell>
          <cell r="E78">
            <v>23.3398</v>
          </cell>
          <cell r="F78">
            <v>24.039994</v>
          </cell>
          <cell r="G78">
            <v>24.76119382</v>
          </cell>
          <cell r="H78">
            <v>25.5040296346</v>
          </cell>
          <cell r="I78">
            <v>26.269150523637997</v>
          </cell>
          <cell r="J78">
            <v>27.057225039347138</v>
          </cell>
          <cell r="K78">
            <v>27.86894179052755</v>
          </cell>
          <cell r="L78">
            <v>28.705010044243377</v>
          </cell>
          <cell r="M78">
            <v>29.56616034557068</v>
          </cell>
        </row>
        <row r="79">
          <cell r="C79">
            <v>0</v>
          </cell>
        </row>
        <row r="80">
          <cell r="C80">
            <v>889</v>
          </cell>
          <cell r="D80">
            <v>917.1813</v>
          </cell>
          <cell r="E80">
            <v>946.2559472099999</v>
          </cell>
          <cell r="F80">
            <v>976.2522607365569</v>
          </cell>
          <cell r="G80">
            <v>1007.1994574019058</v>
          </cell>
          <cell r="H80">
            <v>1039.1276802015461</v>
          </cell>
          <cell r="I80">
            <v>1072.068027663935</v>
          </cell>
          <cell r="J80">
            <v>1106.0525841408817</v>
          </cell>
          <cell r="K80">
            <v>1141.1144510581476</v>
          </cell>
          <cell r="L80">
            <v>1177.287779156691</v>
          </cell>
          <cell r="M80">
            <v>1214.607801755958</v>
          </cell>
        </row>
        <row r="81">
          <cell r="C81">
            <v>0</v>
          </cell>
        </row>
        <row r="82">
          <cell r="C82">
            <v>220</v>
          </cell>
        </row>
        <row r="83">
          <cell r="C83">
            <v>0</v>
          </cell>
        </row>
        <row r="84">
          <cell r="C84">
            <v>49</v>
          </cell>
          <cell r="D84">
            <v>50.5</v>
          </cell>
        </row>
        <row r="85">
          <cell r="C85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102">
          <cell r="C102">
            <v>107</v>
          </cell>
          <cell r="D102">
            <v>107</v>
          </cell>
          <cell r="E1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1514171.508</v>
          </cell>
          <cell r="E9">
            <v>2042977.54</v>
          </cell>
          <cell r="F9">
            <v>2840041.152</v>
          </cell>
          <cell r="G9">
            <v>4359295.934</v>
          </cell>
          <cell r="H9">
            <v>6348478.980999999</v>
          </cell>
          <cell r="I9">
            <v>8416455.575061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</v>
          </cell>
        </row>
        <row r="10">
          <cell r="A10" t="str">
            <v>1.</v>
          </cell>
          <cell r="B10" t="str">
            <v>SERVICIOS PERSONALES</v>
          </cell>
          <cell r="D10">
            <v>452281.845</v>
          </cell>
          <cell r="E10">
            <v>570378.918</v>
          </cell>
          <cell r="F10">
            <v>786919.0329999999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</v>
          </cell>
          <cell r="K10">
            <v>3822362.580993414</v>
          </cell>
          <cell r="L10">
            <v>4103822.499849874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</v>
          </cell>
          <cell r="Y10">
            <v>3.525096593676063</v>
          </cell>
          <cell r="Z10">
            <v>4.250323818481657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780872.063</v>
          </cell>
          <cell r="G11">
            <v>1155639.153</v>
          </cell>
          <cell r="H11">
            <v>1614299.4</v>
          </cell>
          <cell r="I11">
            <v>2058168.33578</v>
          </cell>
          <cell r="J11">
            <v>2533434</v>
          </cell>
          <cell r="K11">
            <v>3720242.9032626296</v>
          </cell>
          <cell r="L11">
            <v>4025801.579041001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3.61736367710679</v>
          </cell>
          <cell r="Y11">
            <v>3.4988792660335366</v>
          </cell>
          <cell r="Z11">
            <v>4.136770567214213</v>
          </cell>
          <cell r="AA11">
            <v>3.693512103335691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</v>
          </cell>
          <cell r="E12">
            <v>974</v>
          </cell>
          <cell r="F12">
            <v>445.137</v>
          </cell>
          <cell r="G12">
            <v>4114.158</v>
          </cell>
          <cell r="H12">
            <v>4524.2</v>
          </cell>
          <cell r="I12">
            <v>8374.068</v>
          </cell>
          <cell r="J12">
            <v>4569.727</v>
          </cell>
          <cell r="K12">
            <v>6443.63964082</v>
          </cell>
          <cell r="L12">
            <v>9822.3828690355</v>
          </cell>
          <cell r="Q12" t="str">
            <v>1.2.</v>
          </cell>
          <cell r="R12" t="str">
            <v>Reservas de apropiación</v>
          </cell>
          <cell r="S12">
            <v>0.005672519452359073</v>
          </cell>
          <cell r="T12">
            <v>0.004815078730492133</v>
          </cell>
          <cell r="U12">
            <v>0.0016963564066010104</v>
          </cell>
          <cell r="V12">
            <v>0.012415036161855195</v>
          </cell>
          <cell r="W12">
            <v>0.010378572423632085</v>
          </cell>
          <cell r="X12">
            <v>0.014717964943009525</v>
          </cell>
          <cell r="Y12">
            <v>0.0063111662082902635</v>
          </cell>
          <cell r="Z12">
            <v>0.007165085588497976</v>
          </cell>
          <cell r="AA12">
            <v>0.00901164384237286</v>
          </cell>
        </row>
        <row r="13">
          <cell r="B13" t="str">
            <v>1.3.</v>
          </cell>
          <cell r="C13" t="str">
            <v>Reservas de Tesorería</v>
          </cell>
          <cell r="D13">
            <v>1389.006</v>
          </cell>
          <cell r="E13">
            <v>2988</v>
          </cell>
          <cell r="F13">
            <v>7509.918</v>
          </cell>
          <cell r="G13">
            <v>5601.833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</v>
          </cell>
          <cell r="L13">
            <v>95676.03808996381</v>
          </cell>
          <cell r="Q13" t="str">
            <v>1.3.</v>
          </cell>
          <cell r="R13" t="str">
            <v>Reservas de Tesorería</v>
          </cell>
          <cell r="S13">
            <v>0.00918247866355517</v>
          </cell>
          <cell r="T13">
            <v>0.014771514627012828</v>
          </cell>
          <cell r="U13">
            <v>0.028619273419976873</v>
          </cell>
          <cell r="V13">
            <v>0.016904299559636207</v>
          </cell>
          <cell r="W13">
            <v>0.0209271311910578</v>
          </cell>
          <cell r="X13">
            <v>0.009621080514105996</v>
          </cell>
          <cell r="Y13">
            <v>0.018371323314064575</v>
          </cell>
          <cell r="Z13">
            <v>0.0160272236623372</v>
          </cell>
          <cell r="AA13">
            <v>0.08777894234138282</v>
          </cell>
        </row>
        <row r="14">
          <cell r="B14" t="str">
            <v>1.4.</v>
          </cell>
          <cell r="C14" t="str">
            <v>Deuda Flotante</v>
          </cell>
          <cell r="D14">
            <v>1598.994</v>
          </cell>
          <cell r="E14">
            <v>4521.918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81262.58099341381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0.010570673048318536</v>
          </cell>
          <cell r="T14">
            <v>0.022354611070666865</v>
          </cell>
          <cell r="U14">
            <v>-0.00727145174202389</v>
          </cell>
          <cell r="V14">
            <v>0.010624095651856406</v>
          </cell>
          <cell r="W14">
            <v>-0.00836948065680654</v>
          </cell>
          <cell r="X14">
            <v>0.013758265535372582</v>
          </cell>
          <cell r="Y14">
            <v>0.0015348381201716185</v>
          </cell>
          <cell r="Z14">
            <v>0.09036094201660894</v>
          </cell>
          <cell r="AA14">
            <v>-0.025209508561540958</v>
          </cell>
        </row>
        <row r="15">
          <cell r="A15" t="str">
            <v>2.</v>
          </cell>
          <cell r="B15" t="str">
            <v>GASTOS GENERALES</v>
          </cell>
          <cell r="D15">
            <v>88229.287</v>
          </cell>
          <cell r="E15">
            <v>135133.664</v>
          </cell>
          <cell r="F15">
            <v>221513.6</v>
          </cell>
          <cell r="G15">
            <v>331820.55400000006</v>
          </cell>
          <cell r="H15">
            <v>496726.674</v>
          </cell>
          <cell r="I15">
            <v>658657.7523050001</v>
          </cell>
          <cell r="J15">
            <v>746841.8188125701</v>
          </cell>
          <cell r="K15">
            <v>923741.2553886113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0.5832685714663476</v>
          </cell>
          <cell r="T15">
            <v>0.6680484920943229</v>
          </cell>
          <cell r="U15">
            <v>0.8441581232502657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1.031449548261402</v>
          </cell>
          <cell r="Z15">
            <v>1.0271656277233547</v>
          </cell>
          <cell r="AA15">
            <v>0.9763073878643976</v>
          </cell>
        </row>
        <row r="16">
          <cell r="B16" t="str">
            <v>2.1.</v>
          </cell>
          <cell r="C16" t="str">
            <v>Vigencia</v>
          </cell>
          <cell r="D16">
            <v>60562.438</v>
          </cell>
          <cell r="E16">
            <v>112505</v>
          </cell>
          <cell r="F16">
            <v>176720.442</v>
          </cell>
          <cell r="G16">
            <v>258642.916</v>
          </cell>
          <cell r="H16">
            <v>399005.9</v>
          </cell>
          <cell r="I16">
            <v>508771.817</v>
          </cell>
          <cell r="J16">
            <v>567045.638968</v>
          </cell>
          <cell r="K16">
            <v>675253.51317078</v>
          </cell>
          <cell r="L16">
            <v>770641.773582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</v>
          </cell>
          <cell r="U16">
            <v>0.6734575062600104</v>
          </cell>
          <cell r="V16">
            <v>0.7804904807126211</v>
          </cell>
          <cell r="W16">
            <v>0.9153246166408431</v>
          </cell>
          <cell r="X16">
            <v>0.8941993027280479</v>
          </cell>
          <cell r="Y16">
            <v>0.7831363394822495</v>
          </cell>
          <cell r="Z16">
            <v>0.7508565788118595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</v>
          </cell>
          <cell r="I17">
            <v>67560.148344</v>
          </cell>
          <cell r="J17">
            <v>52550.792461</v>
          </cell>
          <cell r="K17">
            <v>65501.099445650005</v>
          </cell>
          <cell r="L17">
            <v>94194.58364581867</v>
          </cell>
          <cell r="Q17" t="str">
            <v>2.2.</v>
          </cell>
          <cell r="R17" t="str">
            <v>Reservas de apropiación</v>
          </cell>
          <cell r="S17">
            <v>0.06891687545862614</v>
          </cell>
          <cell r="T17">
            <v>0.0617605529569181</v>
          </cell>
          <cell r="U17">
            <v>0.09223133725758285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0.07257693634624955</v>
          </cell>
          <cell r="Z17">
            <v>0.07283476572707208</v>
          </cell>
          <cell r="AA17">
            <v>0.08641976707837992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</v>
          </cell>
          <cell r="E18">
            <v>17242</v>
          </cell>
          <cell r="F18">
            <v>10135.664</v>
          </cell>
          <cell r="G18">
            <v>20590.944</v>
          </cell>
          <cell r="H18">
            <v>28426.578</v>
          </cell>
          <cell r="I18">
            <v>20019.974000000002</v>
          </cell>
          <cell r="J18">
            <v>82325.786961</v>
          </cell>
          <cell r="K18">
            <v>127245.38738357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0.05041812821038296</v>
          </cell>
          <cell r="T18">
            <v>0.08523776947756198</v>
          </cell>
          <cell r="U18">
            <v>0.038625633370299985</v>
          </cell>
          <cell r="V18">
            <v>0.062135998269083316</v>
          </cell>
          <cell r="W18">
            <v>0.06521093199439162</v>
          </cell>
          <cell r="X18">
            <v>0.03518639632398044</v>
          </cell>
          <cell r="Y18">
            <v>0.11369863555069402</v>
          </cell>
          <cell r="Z18">
            <v>0.1414920979704005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9615.401000000002</v>
          </cell>
          <cell r="E19">
            <v>-7106.335999999999</v>
          </cell>
          <cell r="F19">
            <v>10455.279999999999</v>
          </cell>
          <cell r="G19">
            <v>7835.634000000002</v>
          </cell>
          <cell r="H19">
            <v>-8406.604</v>
          </cell>
          <cell r="I19">
            <v>62305.812961</v>
          </cell>
          <cell r="J19">
            <v>44919.60042257</v>
          </cell>
          <cell r="K19">
            <v>55741.25538861139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0.06356575459287221</v>
          </cell>
          <cell r="T19">
            <v>-0.03513097261327571</v>
          </cell>
          <cell r="U19">
            <v>0.0398436463623725</v>
          </cell>
          <cell r="V19">
            <v>0.023645100519003422</v>
          </cell>
          <cell r="W19">
            <v>-0.019284856648865034</v>
          </cell>
          <cell r="X19">
            <v>0.10950648727783278</v>
          </cell>
          <cell r="Y19">
            <v>0.062037636882208674</v>
          </cell>
          <cell r="Z19">
            <v>0.061982185214022795</v>
          </cell>
          <cell r="AA19">
            <v>0.014971649709256303</v>
          </cell>
        </row>
        <row r="20">
          <cell r="A20" t="str">
            <v>3.</v>
          </cell>
          <cell r="B20" t="str">
            <v>TRANSFERENCIAS</v>
          </cell>
          <cell r="D20">
            <v>973660.3759999999</v>
          </cell>
          <cell r="E20">
            <v>1337464.958</v>
          </cell>
          <cell r="F20">
            <v>1831608.519</v>
          </cell>
          <cell r="G20">
            <v>2858599.569</v>
          </cell>
          <cell r="H20">
            <v>4227454.608999999</v>
          </cell>
          <cell r="I20">
            <v>5677953.292332</v>
          </cell>
          <cell r="J20">
            <v>7445066.71107015</v>
          </cell>
          <cell r="K20">
            <v>8733144.161380144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</v>
          </cell>
          <cell r="T20">
            <v>6.61190869819749</v>
          </cell>
          <cell r="U20">
            <v>6.980010301526583</v>
          </cell>
          <cell r="V20">
            <v>8.626216353722603</v>
          </cell>
          <cell r="W20">
            <v>9.697834717104406</v>
          </cell>
          <cell r="X20">
            <v>9.97936934648583</v>
          </cell>
          <cell r="Y20">
            <v>10.282245185625456</v>
          </cell>
          <cell r="Z20">
            <v>9.710928739183364</v>
          </cell>
          <cell r="AA20">
            <v>12.33676806043574</v>
          </cell>
        </row>
        <row r="21">
          <cell r="B21" t="str">
            <v>3.1.</v>
          </cell>
          <cell r="C21" t="str">
            <v>Vigencia</v>
          </cell>
          <cell r="D21">
            <v>916032.9759999999</v>
          </cell>
          <cell r="E21">
            <v>1191613</v>
          </cell>
          <cell r="F21">
            <v>1764629.918</v>
          </cell>
          <cell r="G21">
            <v>2728808.737</v>
          </cell>
          <cell r="H21">
            <v>4015879</v>
          </cell>
          <cell r="I21">
            <v>5203311.62</v>
          </cell>
          <cell r="J21">
            <v>6804539.195464</v>
          </cell>
          <cell r="K21">
            <v>7561255.37629682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</v>
          </cell>
          <cell r="T21">
            <v>5.890873112194993</v>
          </cell>
          <cell r="U21">
            <v>6.724763986545974</v>
          </cell>
          <cell r="V21">
            <v>8.234554712930667</v>
          </cell>
          <cell r="W21">
            <v>9.212477575271473</v>
          </cell>
          <cell r="X21">
            <v>9.145155975651752</v>
          </cell>
          <cell r="Y21">
            <v>9.39762437305314</v>
          </cell>
          <cell r="Z21">
            <v>8.407832366113317</v>
          </cell>
          <cell r="AA21">
            <v>10.99205780459958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44092.852</v>
          </cell>
          <cell r="G22">
            <v>61973.756</v>
          </cell>
          <cell r="H22">
            <v>25414.8</v>
          </cell>
          <cell r="I22">
            <v>128370.81545</v>
          </cell>
          <cell r="J22">
            <v>142737.452431</v>
          </cell>
          <cell r="K22">
            <v>123754.56052803001</v>
          </cell>
          <cell r="L22">
            <v>855038.8101727072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0.0583018749021097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78024.958</v>
          </cell>
          <cell r="G23">
            <v>22885.749</v>
          </cell>
          <cell r="H23">
            <v>67817.076</v>
          </cell>
          <cell r="I23">
            <v>186160.80899999998</v>
          </cell>
          <cell r="J23">
            <v>346270.856882</v>
          </cell>
          <cell r="K23">
            <v>497790.06317515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0.2973424751887054</v>
          </cell>
          <cell r="V23">
            <v>0.06906088716722629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</v>
          </cell>
          <cell r="AA23">
            <v>0.9616212742500688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48334.958</v>
          </cell>
          <cell r="F24">
            <v>-55139.209</v>
          </cell>
          <cell r="G24">
            <v>44931.327000000005</v>
          </cell>
          <cell r="H24">
            <v>118343.73299999998</v>
          </cell>
          <cell r="I24">
            <v>160110.047882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-0.3028023296555098</v>
          </cell>
          <cell r="T24">
            <v>0.23894931027210534</v>
          </cell>
          <cell r="U24">
            <v>-0.2101280065284667</v>
          </cell>
          <cell r="V24">
            <v>0.13558644308389245</v>
          </cell>
          <cell r="W24">
            <v>0.27148203081726674</v>
          </cell>
          <cell r="X24">
            <v>0.2814037420941474</v>
          </cell>
          <cell r="Y24">
            <v>0.20926039885189857</v>
          </cell>
          <cell r="Z24">
            <v>0.6119620647993068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</v>
          </cell>
          <cell r="E26">
            <v>981207.844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2555290.043586</v>
          </cell>
          <cell r="J26">
            <v>4931696.633532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</v>
          </cell>
          <cell r="T26">
            <v>4.8507115193392645</v>
          </cell>
          <cell r="U26">
            <v>4.520912400020563</v>
          </cell>
          <cell r="V26">
            <v>4.695283532663357</v>
          </cell>
          <cell r="W26">
            <v>5.718677091992341</v>
          </cell>
          <cell r="X26">
            <v>4.491087161069152</v>
          </cell>
          <cell r="Y26">
            <v>6.811075835183591</v>
          </cell>
          <cell r="Z26">
            <v>9.012787213685929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53495.636</v>
          </cell>
          <cell r="E27">
            <v>317438.146</v>
          </cell>
          <cell r="F27">
            <v>191249.383</v>
          </cell>
          <cell r="G27">
            <v>342860.557</v>
          </cell>
          <cell r="H27">
            <v>1209860.234</v>
          </cell>
          <cell r="I27">
            <v>1316512.603551</v>
          </cell>
          <cell r="J27">
            <v>3410773.40256</v>
          </cell>
          <cell r="K27">
            <v>5774404.676424596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</v>
          </cell>
          <cell r="T27">
            <v>1.5692912372191545</v>
          </cell>
          <cell r="U27">
            <v>0.7288253191950801</v>
          </cell>
          <cell r="V27">
            <v>1.0346287657471622</v>
          </cell>
          <cell r="W27">
            <v>2.7754347864907527</v>
          </cell>
          <cell r="X27">
            <v>2.313855863851812</v>
          </cell>
          <cell r="Y27">
            <v>4.710556635521526</v>
          </cell>
          <cell r="Z27">
            <v>6.420921410176817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43883.636</v>
          </cell>
          <cell r="E28">
            <v>303956</v>
          </cell>
          <cell r="F28">
            <v>181226.709</v>
          </cell>
          <cell r="G28">
            <v>322907.957</v>
          </cell>
          <cell r="H28">
            <v>1121100.2999999998</v>
          </cell>
          <cell r="I28">
            <v>1288610.748864</v>
          </cell>
          <cell r="J28">
            <v>3407106.343538</v>
          </cell>
          <cell r="K28">
            <v>5204532.940978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</v>
          </cell>
          <cell r="V28">
            <v>0.9744190580686941</v>
          </cell>
          <cell r="W28">
            <v>2.571818367381119</v>
          </cell>
          <cell r="X28">
            <v>2.2648165535514644</v>
          </cell>
          <cell r="Y28">
            <v>4.705492127514055</v>
          </cell>
          <cell r="Z28">
            <v>5.787245415468161</v>
          </cell>
          <cell r="AA28">
            <v>9.357339285758277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0.01137030911717855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0.00022239249827403964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</v>
          </cell>
          <cell r="G30">
            <v>10022.674</v>
          </cell>
          <cell r="H30">
            <v>19952.6</v>
          </cell>
          <cell r="I30">
            <v>88759.934</v>
          </cell>
          <cell r="J30">
            <v>27901.854687</v>
          </cell>
          <cell r="K30">
            <v>3667.059022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0.010779971837876073</v>
          </cell>
          <cell r="T30">
            <v>0.047518004884487056</v>
          </cell>
          <cell r="U30">
            <v>0.04261363357044654</v>
          </cell>
          <cell r="V30">
            <v>0.03024479374600729</v>
          </cell>
          <cell r="W30">
            <v>0.04577151853140037</v>
          </cell>
          <cell r="X30">
            <v>0.15600131226016306</v>
          </cell>
          <cell r="Y30">
            <v>0.03853474013857276</v>
          </cell>
          <cell r="Z30">
            <v>0.004077632086104682</v>
          </cell>
          <cell r="AA30">
            <v>0.522651056811765</v>
          </cell>
        </row>
        <row r="31">
          <cell r="B31" t="str">
            <v>1.4.</v>
          </cell>
          <cell r="C31" t="str">
            <v>Deuda Flotante</v>
          </cell>
          <cell r="D31">
            <v>7981.346</v>
          </cell>
          <cell r="E31">
            <v>1570.1460000000006</v>
          </cell>
          <cell r="F31">
            <v>-1159.4719999999998</v>
          </cell>
          <cell r="G31">
            <v>9929.925999999998</v>
          </cell>
          <cell r="H31">
            <v>68807.334</v>
          </cell>
          <cell r="I31">
            <v>-60858.079312999995</v>
          </cell>
          <cell r="J31">
            <v>-24234.795664999998</v>
          </cell>
          <cell r="K31">
            <v>566004.6764245965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0.052763299331645364</v>
          </cell>
          <cell r="T31">
            <v>0.007762193643087582</v>
          </cell>
          <cell r="U31">
            <v>-0.004418589682444924</v>
          </cell>
          <cell r="V31">
            <v>0.02996491393246105</v>
          </cell>
          <cell r="W31">
            <v>0.15784490057823317</v>
          </cell>
          <cell r="X31">
            <v>-0.1069620019598154</v>
          </cell>
          <cell r="Y31">
            <v>-0.03347023213110265</v>
          </cell>
          <cell r="Z31">
            <v>0.629375970124277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588512.497</v>
          </cell>
          <cell r="E32">
            <v>663769.698</v>
          </cell>
          <cell r="F32">
            <v>995072.887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1520923.230972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2.100519199662066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502217.497</v>
          </cell>
          <cell r="E33">
            <v>622360</v>
          </cell>
          <cell r="F33">
            <v>984036.4</v>
          </cell>
          <cell r="G33">
            <v>1127655.346</v>
          </cell>
          <cell r="H33">
            <v>1264475.7</v>
          </cell>
          <cell r="I33">
            <v>1227136.359452</v>
          </cell>
          <cell r="J33">
            <v>1479298.620925</v>
          </cell>
          <cell r="K33">
            <v>1924315.289953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3.320073095916492</v>
          </cell>
          <cell r="T33">
            <v>3.0767067748553227</v>
          </cell>
          <cell r="U33">
            <v>3.750028533841479</v>
          </cell>
          <cell r="V33">
            <v>3.4028547028819336</v>
          </cell>
          <cell r="W33">
            <v>2.9007233611186236</v>
          </cell>
          <cell r="X33">
            <v>2.156771346818162</v>
          </cell>
          <cell r="Y33">
            <v>2.0430322135988095</v>
          </cell>
          <cell r="Z33">
            <v>2.139766423997903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0.003949946515054635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0.00028922144400538854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18709.313</v>
          </cell>
          <cell r="E35">
            <v>86295</v>
          </cell>
          <cell r="F35">
            <v>40610.698</v>
          </cell>
          <cell r="G35">
            <v>11036.487</v>
          </cell>
          <cell r="H35">
            <v>85431.09999999999</v>
          </cell>
          <cell r="I35">
            <v>18534.74643</v>
          </cell>
          <cell r="J35">
            <v>11641.080583</v>
          </cell>
          <cell r="K35">
            <v>41624.610047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</v>
          </cell>
          <cell r="V35">
            <v>0.033304113552480176</v>
          </cell>
          <cell r="W35">
            <v>0.19598003151508667</v>
          </cell>
          <cell r="X35">
            <v>0.03257601301832168</v>
          </cell>
          <cell r="Y35">
            <v>0.016077283041943974</v>
          </cell>
          <cell r="Z35">
            <v>0.0462850050901751</v>
          </cell>
          <cell r="AA35">
            <v>0.3727803516597393</v>
          </cell>
        </row>
        <row r="36">
          <cell r="B36" t="str">
            <v>2.4.</v>
          </cell>
          <cell r="C36" t="str">
            <v>Deuda Flotante</v>
          </cell>
          <cell r="D36">
            <v>67585.687</v>
          </cell>
          <cell r="E36">
            <v>-45684.302</v>
          </cell>
          <cell r="F36">
            <v>-29574.210999999996</v>
          </cell>
          <cell r="G36">
            <v>74394.613</v>
          </cell>
          <cell r="H36">
            <v>-66896.35356999999</v>
          </cell>
          <cell r="I36">
            <v>-6893.665846999998</v>
          </cell>
          <cell r="J36">
            <v>29983.529464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-0.012116062619143773</v>
          </cell>
          <cell r="Y36">
            <v>0.04140970302131227</v>
          </cell>
          <cell r="Z36">
            <v>0.4055251529770287</v>
          </cell>
          <cell r="AA36">
            <v>-0.20479341717156105</v>
          </cell>
        </row>
        <row r="38">
          <cell r="A38" t="str">
            <v>INVERSION</v>
          </cell>
          <cell r="D38">
            <v>401180.2769999999</v>
          </cell>
          <cell r="E38">
            <v>698543.872</v>
          </cell>
          <cell r="F38">
            <v>1001927.9469999998</v>
          </cell>
          <cell r="G38">
            <v>1084661.359</v>
          </cell>
          <cell r="H38">
            <v>1426368.59481</v>
          </cell>
          <cell r="I38">
            <v>2390426.667376</v>
          </cell>
          <cell r="J38">
            <v>3155755.68042127</v>
          </cell>
          <cell r="K38">
            <v>4182411.636708074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</v>
          </cell>
          <cell r="V38">
            <v>3.273114449020188</v>
          </cell>
          <cell r="W38">
            <v>3.2721077238030847</v>
          </cell>
          <cell r="X38">
            <v>4.201329137675389</v>
          </cell>
          <cell r="Y38">
            <v>4.358356333298414</v>
          </cell>
          <cell r="Z38">
            <v>4.650684863489618</v>
          </cell>
          <cell r="AA38">
            <v>2.097478878792267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740705.815</v>
          </cell>
          <cell r="G39">
            <v>698011.735</v>
          </cell>
          <cell r="H39">
            <v>958714.7000000001</v>
          </cell>
          <cell r="I39">
            <v>1384495.976901</v>
          </cell>
          <cell r="J39">
            <v>1677982.626127</v>
          </cell>
          <cell r="K39">
            <v>2146733.93030267</v>
          </cell>
          <cell r="L39">
            <v>439348.7846957478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</v>
          </cell>
          <cell r="U39">
            <v>2.8227288557946713</v>
          </cell>
          <cell r="V39">
            <v>2.106346166438986</v>
          </cell>
          <cell r="W39">
            <v>2.199303732715333</v>
          </cell>
          <cell r="X39">
            <v>2.433341029923168</v>
          </cell>
          <cell r="Y39">
            <v>2.3174310518135717</v>
          </cell>
          <cell r="Z39">
            <v>2.3870876094482947</v>
          </cell>
          <cell r="AA39">
            <v>0.4030849563743599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</v>
          </cell>
          <cell r="H40">
            <v>301579.3</v>
          </cell>
          <cell r="I40">
            <v>426682.572744</v>
          </cell>
          <cell r="J40">
            <v>544215.956005</v>
          </cell>
          <cell r="K40">
            <v>958608.97140806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</v>
          </cell>
          <cell r="T40">
            <v>0.6513802912598609</v>
          </cell>
          <cell r="U40">
            <v>0.5833570438917363</v>
          </cell>
          <cell r="V40">
            <v>0.7948082880008789</v>
          </cell>
          <cell r="W40">
            <v>0.6918267553419981</v>
          </cell>
          <cell r="X40">
            <v>0.7499221581959096</v>
          </cell>
          <cell r="Y40">
            <v>0.7516066827517567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579248.117731</v>
          </cell>
          <cell r="K41">
            <v>933557.09828927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0.6175351662953587</v>
          </cell>
          <cell r="T41">
            <v>0.27723779795277087</v>
          </cell>
          <cell r="U41">
            <v>0.21697103335873782</v>
          </cell>
          <cell r="V41">
            <v>0.3263416067892008</v>
          </cell>
          <cell r="W41">
            <v>0.2827645979580342</v>
          </cell>
          <cell r="X41">
            <v>0.2918868182510689</v>
          </cell>
          <cell r="Y41">
            <v>0.7999889592615985</v>
          </cell>
          <cell r="Z41">
            <v>1.0380804768500695</v>
          </cell>
          <cell r="AA41">
            <v>0.9881675315415825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</v>
          </cell>
          <cell r="F42">
            <v>51209.873999999996</v>
          </cell>
          <cell r="G42">
            <v>15117.254</v>
          </cell>
          <cell r="H42">
            <v>42812.59480999998</v>
          </cell>
          <cell r="I42">
            <v>413173.52292099997</v>
          </cell>
          <cell r="J42">
            <v>354308.98055827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0.0042261560415742154</v>
          </cell>
          <cell r="U42">
            <v>0.19515384666098415</v>
          </cell>
          <cell r="V42">
            <v>0.04561838779112278</v>
          </cell>
          <cell r="W42">
            <v>0.09821263778771938</v>
          </cell>
          <cell r="X42">
            <v>0.7261791313052415</v>
          </cell>
          <cell r="Y42">
            <v>0.4893296394714882</v>
          </cell>
          <cell r="Z42">
            <v>0.1595795570945245</v>
          </cell>
          <cell r="AA42">
            <v>-0.3084584770613412</v>
          </cell>
        </row>
        <row r="44">
          <cell r="A44" t="str">
            <v>TOTAL</v>
          </cell>
          <cell r="D44">
            <v>2557359.9179999996</v>
          </cell>
          <cell r="E44">
            <v>3722729.256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</v>
          </cell>
          <cell r="P44" t="str">
            <v>TOTAL</v>
          </cell>
          <cell r="S44">
            <v>16.906264538861745</v>
          </cell>
          <cell r="T44">
            <v>18.4037314783844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33.81360654224313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</v>
          </cell>
          <cell r="G45">
            <v>6291665.8440000005</v>
          </cell>
          <cell r="H45">
            <v>9373474.999999998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630987.604538</v>
          </cell>
          <cell r="J46">
            <v>744073.927897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</v>
          </cell>
          <cell r="T46">
            <v>1.0685865944450998</v>
          </cell>
          <cell r="U46">
            <v>0.8453165838762893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178282.433</v>
          </cell>
          <cell r="H47">
            <v>334011.854</v>
          </cell>
          <cell r="I47">
            <v>485024.15624</v>
          </cell>
          <cell r="J47">
            <v>1060689.8234879998</v>
          </cell>
          <cell r="K47">
            <v>1618297.6750135398</v>
          </cell>
          <cell r="L47">
            <v>3379855.18026004</v>
          </cell>
          <cell r="R47" t="str">
            <v>Reservas de Tesorería</v>
          </cell>
          <cell r="S47">
            <v>1.3106775701243496</v>
          </cell>
          <cell r="T47">
            <v>0.9981500012705085</v>
          </cell>
          <cell r="U47">
            <v>0.7789338811729275</v>
          </cell>
          <cell r="V47">
            <v>0.5379916990836341</v>
          </cell>
          <cell r="W47">
            <v>0.7662274473035291</v>
          </cell>
          <cell r="X47">
            <v>0.8524612563515243</v>
          </cell>
          <cell r="Y47">
            <v>1.4648992754873165</v>
          </cell>
          <cell r="Z47">
            <v>1.7994863144866549</v>
          </cell>
          <cell r="AA47">
            <v>3.100882090365227</v>
          </cell>
        </row>
        <row r="48">
          <cell r="C48" t="str">
            <v>Deuda Flotante</v>
          </cell>
          <cell r="D48">
            <v>3644.735999999997</v>
          </cell>
          <cell r="E48">
            <v>2491.256000000001</v>
          </cell>
          <cell r="F48">
            <v>-26115.823000000004</v>
          </cell>
          <cell r="G48">
            <v>155729.42100000003</v>
          </cell>
          <cell r="H48">
            <v>151012.30224</v>
          </cell>
          <cell r="I48">
            <v>575665.6672479999</v>
          </cell>
          <cell r="J48">
            <v>557607.85152554</v>
          </cell>
          <cell r="K48">
            <v>1761557.5052465</v>
          </cell>
          <cell r="L48">
            <v>272057.4263851276</v>
          </cell>
          <cell r="R48" t="str">
            <v>Deuda Flotante</v>
          </cell>
          <cell r="S48">
            <v>0.02409471993230511</v>
          </cell>
          <cell r="T48">
            <v>0.012315804700011208</v>
          </cell>
          <cell r="U48">
            <v>-0.09952384021033531</v>
          </cell>
          <cell r="V48">
            <v>0.4699348914601171</v>
          </cell>
          <cell r="W48">
            <v>0.3464241447454263</v>
          </cell>
          <cell r="X48">
            <v>1.0117695616336349</v>
          </cell>
          <cell r="Y48">
            <v>0.7701019842159766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1548761.113</v>
          </cell>
          <cell r="Y10">
            <v>1997227</v>
          </cell>
          <cell r="Z10">
            <v>2886633.166</v>
          </cell>
          <cell r="AA10">
            <v>4303008.306</v>
          </cell>
          <cell r="AB10">
            <v>6242190.254</v>
          </cell>
          <cell r="AC10">
            <v>8186211.685574001</v>
          </cell>
          <cell r="AD10">
            <v>10546775.576811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</v>
          </cell>
          <cell r="AJ10">
            <v>28.95642738158033</v>
          </cell>
          <cell r="AK10">
            <v>44.532051990084256</v>
          </cell>
          <cell r="AL10">
            <v>49.06668282907132</v>
          </cell>
          <cell r="AM10">
            <v>45.06572635000625</v>
          </cell>
          <cell r="AN10">
            <v>31.143258255037498</v>
          </cell>
          <cell r="AO10">
            <v>28.83585206325485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288550.583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</v>
          </cell>
          <cell r="AB11">
            <v>1627946.0999999999</v>
          </cell>
          <cell r="AC11">
            <v>2072016.50178</v>
          </cell>
          <cell r="AD11">
            <v>2551305.853644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39.40396920069911</v>
          </cell>
          <cell r="AL11">
            <v>47.73264222389477</v>
          </cell>
          <cell r="AM11">
            <v>39.6952773050959</v>
          </cell>
          <cell r="AN11">
            <v>27.277954827865635</v>
          </cell>
          <cell r="AO11">
            <v>23.13154125231427</v>
          </cell>
          <cell r="AP11">
            <v>10.806040599257361</v>
          </cell>
          <cell r="AQ11">
            <v>19.111591252752923</v>
          </cell>
          <cell r="AR11">
            <v>46.63471236334254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286526.1</v>
          </cell>
          <cell r="X12">
            <v>448435.77999999997</v>
          </cell>
          <cell r="Y12">
            <v>561895</v>
          </cell>
          <cell r="Z12">
            <v>780872.063</v>
          </cell>
          <cell r="AA12">
            <v>1155639.153</v>
          </cell>
          <cell r="AB12">
            <v>1614299.4</v>
          </cell>
          <cell r="AC12">
            <v>2058168.33578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4025801.579041001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</v>
          </cell>
          <cell r="Y13">
            <v>974</v>
          </cell>
          <cell r="Z13">
            <v>445.137</v>
          </cell>
          <cell r="AA13">
            <v>4114.158</v>
          </cell>
          <cell r="AB13">
            <v>4524.2</v>
          </cell>
          <cell r="AC13">
            <v>8374.068</v>
          </cell>
          <cell r="AD13">
            <v>4569.727</v>
          </cell>
          <cell r="AE13">
            <v>6300</v>
          </cell>
          <cell r="AF13">
            <v>6300</v>
          </cell>
          <cell r="AG13">
            <v>6443.63964082</v>
          </cell>
          <cell r="AH13">
            <v>9822.3828690355</v>
          </cell>
          <cell r="AI13">
            <v>7001.462060162346</v>
          </cell>
          <cell r="AJ13">
            <v>13.511214185405551</v>
          </cell>
          <cell r="AK13">
            <v>-54.298049281314164</v>
          </cell>
          <cell r="AL13">
            <v>824.2453446916343</v>
          </cell>
          <cell r="AM13">
            <v>9.966607991234167</v>
          </cell>
          <cell r="AN13">
            <v>85.09500022103353</v>
          </cell>
          <cell r="AO13">
            <v>-45.43002277984846</v>
          </cell>
          <cell r="AP13">
            <v>37.86381549707456</v>
          </cell>
          <cell r="AQ13">
            <v>37.86381549707456</v>
          </cell>
          <cell r="AR13">
            <v>41.00710263041971</v>
          </cell>
          <cell r="AS13">
            <v>52.43532252814702</v>
          </cell>
        </row>
        <row r="14">
          <cell r="B14" t="str">
            <v>1.3.</v>
          </cell>
          <cell r="C14" t="str">
            <v>Reservas de Tesorería</v>
          </cell>
          <cell r="W14">
            <v>2024.483</v>
          </cell>
          <cell r="X14">
            <v>1389.006</v>
          </cell>
          <cell r="Y14">
            <v>2988</v>
          </cell>
          <cell r="Z14">
            <v>7509.918</v>
          </cell>
          <cell r="AA14">
            <v>5601.833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</v>
          </cell>
          <cell r="AH14">
            <v>95676.03808996381</v>
          </cell>
          <cell r="AI14">
            <v>68198.53793983765</v>
          </cell>
          <cell r="AJ14">
            <v>115.11786126193839</v>
          </cell>
          <cell r="AK14">
            <v>151.3359437751004</v>
          </cell>
          <cell r="AL14">
            <v>-25.40753440982978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8.35453219092055</v>
          </cell>
          <cell r="AS14">
            <v>563.7965995879281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78613.886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505133.278</v>
          </cell>
          <cell r="AC15">
            <v>596351.9393440001</v>
          </cell>
          <cell r="AD15">
            <v>701922.21839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</v>
          </cell>
          <cell r="AL15">
            <v>53.50492697942446</v>
          </cell>
          <cell r="AM15">
            <v>55.912589388419654</v>
          </cell>
          <cell r="AN15">
            <v>18.05833535758459</v>
          </cell>
          <cell r="AO15">
            <v>17.70268059530913</v>
          </cell>
          <cell r="AP15">
            <v>12.348630566049446</v>
          </cell>
          <cell r="AQ15">
            <v>12.600937723965355</v>
          </cell>
          <cell r="AR15">
            <v>23.66042522359997</v>
          </cell>
          <cell r="AS15">
            <v>20.71693548387099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</v>
          </cell>
          <cell r="Y16">
            <v>112505</v>
          </cell>
          <cell r="Z16">
            <v>176720.442</v>
          </cell>
          <cell r="AA16">
            <v>258642.916</v>
          </cell>
          <cell r="AB16">
            <v>399005.9</v>
          </cell>
          <cell r="AC16">
            <v>508771.817</v>
          </cell>
          <cell r="AD16">
            <v>567045.638968</v>
          </cell>
          <cell r="AE16">
            <v>585500</v>
          </cell>
          <cell r="AF16">
            <v>587771</v>
          </cell>
          <cell r="AG16">
            <v>675253.51317078</v>
          </cell>
          <cell r="AH16">
            <v>770641.773582</v>
          </cell>
          <cell r="AJ16">
            <v>85.7669600421304</v>
          </cell>
          <cell r="AK16">
            <v>57.07785609528466</v>
          </cell>
          <cell r="AL16">
            <v>46.35710112132925</v>
          </cell>
          <cell r="AM16">
            <v>54.26902316551365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3.654972299887427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</v>
          </cell>
          <cell r="AC17">
            <v>67560.148344</v>
          </cell>
          <cell r="AD17">
            <v>52550.792461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94194.58364581867</v>
          </cell>
          <cell r="AI17">
            <v>102594.77227288127</v>
          </cell>
          <cell r="AJ17">
            <v>19.83866624830728</v>
          </cell>
          <cell r="AK17">
            <v>93.72619867125591</v>
          </cell>
          <cell r="AL17">
            <v>84.90481903845655</v>
          </cell>
          <cell r="AM17">
            <v>73.62895985033653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55.27834344374265</v>
          </cell>
          <cell r="AR17">
            <v>24.643409505690972</v>
          </cell>
          <cell r="AS17">
            <v>43.80611080273131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</v>
          </cell>
          <cell r="Y18">
            <v>17242</v>
          </cell>
          <cell r="Z18">
            <v>10135.664</v>
          </cell>
          <cell r="AA18">
            <v>20590.944</v>
          </cell>
          <cell r="AB18">
            <v>28426.578</v>
          </cell>
          <cell r="AC18">
            <v>20019.974000000002</v>
          </cell>
          <cell r="AD18">
            <v>82325.786961</v>
          </cell>
          <cell r="AE18">
            <v>125806</v>
          </cell>
          <cell r="AF18">
            <v>121000</v>
          </cell>
          <cell r="AG18">
            <v>127245.38738357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311.2182511375889</v>
          </cell>
          <cell r="AP18">
            <v>52.81481616397761</v>
          </cell>
          <cell r="AQ18">
            <v>46.97703413065586</v>
          </cell>
          <cell r="AR18">
            <v>54.56322020201234</v>
          </cell>
          <cell r="AS18">
            <v>43.80611080273133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</v>
          </cell>
          <cell r="AB19">
            <v>4109110.8759999997</v>
          </cell>
          <cell r="AC19">
            <v>5517843.24445</v>
          </cell>
          <cell r="AD19">
            <v>7293547.504777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46.35822050530203</v>
          </cell>
          <cell r="AL19">
            <v>49.12795177882943</v>
          </cell>
          <cell r="AM19">
            <v>46.041058240724865</v>
          </cell>
          <cell r="AN19">
            <v>34.28314326288822</v>
          </cell>
          <cell r="AO19">
            <v>32.18112914159084</v>
          </cell>
          <cell r="AP19">
            <v>21.426507391628768</v>
          </cell>
          <cell r="AQ19">
            <v>25.26963036870424</v>
          </cell>
          <cell r="AR19">
            <v>12.192317862337543</v>
          </cell>
          <cell r="AS19">
            <v>69.67467412132768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</v>
          </cell>
          <cell r="Y20">
            <v>1191613</v>
          </cell>
          <cell r="Z20">
            <v>1764629.918</v>
          </cell>
          <cell r="AA20">
            <v>2728808.737</v>
          </cell>
          <cell r="AB20">
            <v>4015879</v>
          </cell>
          <cell r="AC20">
            <v>5203311.62</v>
          </cell>
          <cell r="AD20">
            <v>6804539.195464</v>
          </cell>
          <cell r="AE20">
            <v>8147300</v>
          </cell>
          <cell r="AF20">
            <v>8414000</v>
          </cell>
          <cell r="AG20">
            <v>7561255.37629682</v>
          </cell>
          <cell r="AH20">
            <v>11980966.199272001</v>
          </cell>
          <cell r="AJ20">
            <v>30.08407243190774</v>
          </cell>
          <cell r="AK20">
            <v>48.087501395167735</v>
          </cell>
          <cell r="AL20">
            <v>54.63915176575851</v>
          </cell>
          <cell r="AM20">
            <v>47.166012243678914</v>
          </cell>
          <cell r="AN20">
            <v>29.56843620039349</v>
          </cell>
          <cell r="AO20">
            <v>30.773240051765338</v>
          </cell>
          <cell r="AP20">
            <v>19.73330986808193</v>
          </cell>
          <cell r="AQ20">
            <v>23.6527523510907</v>
          </cell>
          <cell r="AR20">
            <v>11.120755705797936</v>
          </cell>
          <cell r="AS20">
            <v>58.45207710918192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44092.852</v>
          </cell>
          <cell r="AA21">
            <v>61973.756</v>
          </cell>
          <cell r="AB21">
            <v>25414.8</v>
          </cell>
          <cell r="AC21">
            <v>128370.81545</v>
          </cell>
          <cell r="AD21">
            <v>142737.452431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855038.8101727072</v>
          </cell>
          <cell r="AI21">
            <v>498150.72797886416</v>
          </cell>
          <cell r="AJ21">
            <v>142.78207707231167</v>
          </cell>
          <cell r="AK21">
            <v>-34.99218305394607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46.50814935981194</v>
          </cell>
          <cell r="AQ21">
            <v>58.40271501923986</v>
          </cell>
          <cell r="AR21">
            <v>-13.299166812681085</v>
          </cell>
          <cell r="AS21">
            <v>590.9149905461817</v>
          </cell>
        </row>
        <row r="22">
          <cell r="B22" t="str">
            <v>3.3.</v>
          </cell>
          <cell r="C22" t="str">
            <v>Reservas de Tesorería</v>
          </cell>
          <cell r="W22">
            <v>55690.883</v>
          </cell>
          <cell r="X22">
            <v>75494</v>
          </cell>
          <cell r="Y22">
            <v>29690</v>
          </cell>
          <cell r="Z22">
            <v>78024.958</v>
          </cell>
          <cell r="AA22">
            <v>22885.749</v>
          </cell>
          <cell r="AB22">
            <v>67817.076</v>
          </cell>
          <cell r="AC22">
            <v>186160.80899999998</v>
          </cell>
          <cell r="AD22">
            <v>346270.856882</v>
          </cell>
          <cell r="AE22">
            <v>499878</v>
          </cell>
          <cell r="AF22">
            <v>496500</v>
          </cell>
          <cell r="AG22">
            <v>497790.06317515</v>
          </cell>
          <cell r="AH22">
            <v>1048134.2245552937</v>
          </cell>
          <cell r="AI22">
            <v>610649.2720211358</v>
          </cell>
          <cell r="AJ22">
            <v>-60.67237131427663</v>
          </cell>
          <cell r="AK22">
            <v>162.79878073425397</v>
          </cell>
          <cell r="AL22">
            <v>-70.66868142370548</v>
          </cell>
          <cell r="AM22">
            <v>196.3288463925738</v>
          </cell>
          <cell r="AN22">
            <v>174.5043283788879</v>
          </cell>
          <cell r="AO22">
            <v>86.00631289800637</v>
          </cell>
          <cell r="AP22">
            <v>44.36040171014024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1471622.464</v>
          </cell>
          <cell r="AB24">
            <v>2490959.7</v>
          </cell>
          <cell r="AC24">
            <v>2623041.788746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81.01122958768352</v>
          </cell>
          <cell r="AK24">
            <v>18.69987701424527</v>
          </cell>
          <cell r="AL24">
            <v>20.916582378361692</v>
          </cell>
          <cell r="AM24">
            <v>69.26621881194662</v>
          </cell>
          <cell r="AN24">
            <v>5.30245787380661</v>
          </cell>
          <cell r="AO24">
            <v>87.7952505700625</v>
          </cell>
          <cell r="AP24">
            <v>43.83018546306645</v>
          </cell>
          <cell r="AQ24">
            <v>48.30445121833249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88669.916</v>
          </cell>
          <cell r="X25">
            <v>45514.29</v>
          </cell>
          <cell r="Y25">
            <v>315868</v>
          </cell>
          <cell r="Z25">
            <v>192408.855</v>
          </cell>
          <cell r="AA25">
            <v>332930.631</v>
          </cell>
          <cell r="AB25">
            <v>1141052.9</v>
          </cell>
          <cell r="AC25">
            <v>1377370.6828639999</v>
          </cell>
          <cell r="AD25">
            <v>3435008.198225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</v>
          </cell>
          <cell r="AK25">
            <v>-39.08567661174921</v>
          </cell>
          <cell r="AL25">
            <v>73.03290485253393</v>
          </cell>
          <cell r="AM25">
            <v>242.72992442080223</v>
          </cell>
          <cell r="AN25">
            <v>20.71050192887638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88669.916</v>
          </cell>
          <cell r="X26">
            <v>43883.636</v>
          </cell>
          <cell r="Y26">
            <v>303956</v>
          </cell>
          <cell r="Z26">
            <v>181226.709</v>
          </cell>
          <cell r="AA26">
            <v>322907.957</v>
          </cell>
          <cell r="AB26">
            <v>1121100.2999999998</v>
          </cell>
          <cell r="AC26">
            <v>1288610.748864</v>
          </cell>
          <cell r="AD26">
            <v>3407106.343538</v>
          </cell>
          <cell r="AE26">
            <v>4897900</v>
          </cell>
          <cell r="AF26">
            <v>5277600</v>
          </cell>
          <cell r="AG26">
            <v>5204532.940978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43.75541900209472</v>
          </cell>
          <cell r="AQ26">
            <v>54.89977323454032</v>
          </cell>
          <cell r="AR26">
            <v>52.75522441056302</v>
          </cell>
          <cell r="AS26">
            <v>95.96723025004519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</v>
          </cell>
          <cell r="AA28">
            <v>10022.674</v>
          </cell>
          <cell r="AB28">
            <v>19952.6</v>
          </cell>
          <cell r="AC28">
            <v>88759.934</v>
          </cell>
          <cell r="AD28">
            <v>27901.854687</v>
          </cell>
          <cell r="AE28">
            <v>0</v>
          </cell>
          <cell r="AF28">
            <v>0</v>
          </cell>
          <cell r="AG28">
            <v>3667.059022</v>
          </cell>
          <cell r="AH28">
            <v>569671.7354465964</v>
          </cell>
          <cell r="AI28">
            <v>1849800</v>
          </cell>
          <cell r="AJ28">
            <v>489.4567455757016</v>
          </cell>
          <cell r="AK28">
            <v>16.335268414481895</v>
          </cell>
          <cell r="AL28">
            <v>-10.368957801123324</v>
          </cell>
          <cell r="AM28">
            <v>99.0746182106691</v>
          </cell>
          <cell r="AN28">
            <v>344.85397391818606</v>
          </cell>
          <cell r="AO28">
            <v>-68.56480910970484</v>
          </cell>
          <cell r="AR28">
            <v>-86.8572929536883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1245671.105882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-7.721695610245105</v>
          </cell>
          <cell r="AO29">
            <v>19.689675265634186</v>
          </cell>
          <cell r="AP29">
            <v>46.69271988584607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502217.497</v>
          </cell>
          <cell r="Y30">
            <v>622360</v>
          </cell>
          <cell r="Z30">
            <v>984036.4</v>
          </cell>
          <cell r="AA30">
            <v>1127655.346</v>
          </cell>
          <cell r="AB30">
            <v>1264475.7</v>
          </cell>
          <cell r="AC30">
            <v>1227136.359452</v>
          </cell>
          <cell r="AD30">
            <v>1479298.620925</v>
          </cell>
          <cell r="AE30">
            <v>2187100</v>
          </cell>
          <cell r="AF30">
            <v>2027800</v>
          </cell>
          <cell r="AG30">
            <v>1924315.289953</v>
          </cell>
          <cell r="AH30">
            <v>3722794.5061486787</v>
          </cell>
          <cell r="AJ30">
            <v>23.922404877900938</v>
          </cell>
          <cell r="AK30">
            <v>58.11369625297256</v>
          </cell>
          <cell r="AL30">
            <v>14.594881449507335</v>
          </cell>
          <cell r="AM30">
            <v>12.13317122872044</v>
          </cell>
          <cell r="AN30">
            <v>-2.9529504242746696</v>
          </cell>
          <cell r="AO30">
            <v>20.548837912814164</v>
          </cell>
          <cell r="AP30">
            <v>47.84709247091805</v>
          </cell>
          <cell r="AQ30">
            <v>37.07847565841873</v>
          </cell>
          <cell r="AR30">
            <v>30.082950307202516</v>
          </cell>
          <cell r="AS30">
            <v>93.46073512930437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18709.313</v>
          </cell>
          <cell r="Y32">
            <v>86295</v>
          </cell>
          <cell r="Z32">
            <v>40610.698</v>
          </cell>
          <cell r="AA32">
            <v>11036.487</v>
          </cell>
          <cell r="AB32">
            <v>85431.09999999999</v>
          </cell>
          <cell r="AC32">
            <v>18534.74643</v>
          </cell>
          <cell r="AD32">
            <v>11641.080583</v>
          </cell>
          <cell r="AE32">
            <v>0</v>
          </cell>
          <cell r="AF32">
            <v>0</v>
          </cell>
          <cell r="AG32">
            <v>41624.610047</v>
          </cell>
          <cell r="AH32">
            <v>406317.8043986609</v>
          </cell>
          <cell r="AI32">
            <v>183100</v>
          </cell>
          <cell r="AJ32">
            <v>361.2408804107345</v>
          </cell>
          <cell r="AK32">
            <v>-52.93968596094791</v>
          </cell>
          <cell r="AL32">
            <v>-72.82369537209136</v>
          </cell>
          <cell r="AM32">
            <v>674.0787444410527</v>
          </cell>
          <cell r="AN32">
            <v>-78.3044506859914</v>
          </cell>
          <cell r="AO32">
            <v>-37.19320290156243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</v>
          </cell>
          <cell r="X34">
            <v>438512.9689999999</v>
          </cell>
          <cell r="Y34">
            <v>697689</v>
          </cell>
          <cell r="Z34">
            <v>950718.0729999999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2801446.699863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</v>
          </cell>
          <cell r="AJ34">
            <v>59.10339016677979</v>
          </cell>
          <cell r="AK34">
            <v>36.266742488415304</v>
          </cell>
          <cell r="AL34">
            <v>12.498556130845762</v>
          </cell>
          <cell r="AM34">
            <v>29.35941524356305</v>
          </cell>
          <cell r="AN34">
            <v>42.91095875085649</v>
          </cell>
          <cell r="AO34">
            <v>41.68376506161413</v>
          </cell>
          <cell r="AP34">
            <v>27.62334547271037</v>
          </cell>
          <cell r="AQ34">
            <v>25.47088617362934</v>
          </cell>
          <cell r="AR34">
            <v>44.17193802750256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740705.815</v>
          </cell>
          <cell r="AA35">
            <v>698011.735</v>
          </cell>
          <cell r="AB35">
            <v>958714.7000000001</v>
          </cell>
          <cell r="AC35">
            <v>1384495.976901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</v>
          </cell>
          <cell r="AH35">
            <v>439348.7846957478</v>
          </cell>
          <cell r="AJ35">
            <v>69.41580497834323</v>
          </cell>
          <cell r="AK35">
            <v>45.28001831922124</v>
          </cell>
          <cell r="AL35">
            <v>-5.763972569865672</v>
          </cell>
          <cell r="AM35">
            <v>37.34936705612837</v>
          </cell>
          <cell r="AN35">
            <v>44.41167710279188</v>
          </cell>
          <cell r="AO35">
            <v>21.19808609938534</v>
          </cell>
          <cell r="AP35">
            <v>-0.33865822199340423</v>
          </cell>
          <cell r="AQ35">
            <v>-5.612848706567696</v>
          </cell>
          <cell r="AR35">
            <v>27.93540867926676</v>
          </cell>
          <cell r="AS35">
            <v>-79.53408298559833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</v>
          </cell>
          <cell r="AB36">
            <v>301579.3</v>
          </cell>
          <cell r="AC36">
            <v>426682.572744</v>
          </cell>
          <cell r="AD36">
            <v>544215.956005</v>
          </cell>
          <cell r="AE36">
            <v>933140</v>
          </cell>
          <cell r="AF36">
            <v>1006000</v>
          </cell>
          <cell r="AG36">
            <v>958608.97140806</v>
          </cell>
          <cell r="AH36">
            <v>1105971.7226547827</v>
          </cell>
          <cell r="AI36">
            <v>760740.4310429245</v>
          </cell>
          <cell r="AJ36">
            <v>198.40044750328948</v>
          </cell>
          <cell r="AK36">
            <v>16.177187656532222</v>
          </cell>
          <cell r="AL36">
            <v>72.0617465992005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</v>
          </cell>
          <cell r="AQ36">
            <v>84.85308798824659</v>
          </cell>
          <cell r="AR36">
            <v>76.14495878530485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</v>
          </cell>
          <cell r="X37">
            <v>93412.69200000001</v>
          </cell>
          <cell r="Y37">
            <v>56080</v>
          </cell>
          <cell r="Z37">
            <v>56934.872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579248.117731</v>
          </cell>
          <cell r="AE37">
            <v>969860</v>
          </cell>
          <cell r="AF37">
            <v>925200</v>
          </cell>
          <cell r="AG37">
            <v>933557.09828927</v>
          </cell>
          <cell r="AH37">
            <v>1077068.7349973437</v>
          </cell>
          <cell r="AI37">
            <v>740859.5689570755</v>
          </cell>
          <cell r="AJ37">
            <v>-39.96533147765403</v>
          </cell>
          <cell r="AK37">
            <v>1.5243794579172576</v>
          </cell>
          <cell r="AL37">
            <v>89.94465465734251</v>
          </cell>
          <cell r="AM37">
            <v>13.978722553937107</v>
          </cell>
          <cell r="AN37">
            <v>34.73300352906814</v>
          </cell>
          <cell r="AO37">
            <v>248.7879156915584</v>
          </cell>
          <cell r="AP37">
            <v>67.43429461611102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0.0008286377195965144</v>
          </cell>
          <cell r="AK39">
            <v>0.000828630853244583</v>
          </cell>
          <cell r="AL39">
            <v>0.0008286239870036738</v>
          </cell>
          <cell r="AP39">
            <v>0.0008285965232168735</v>
          </cell>
          <cell r="AQ39">
            <v>0.0016571930464115425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5054407.192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45.67944092678382</v>
          </cell>
          <cell r="AK47">
            <v>35.862468799039206</v>
          </cell>
          <cell r="AL47">
            <v>35.410041474948905</v>
          </cell>
          <cell r="AM47">
            <v>47.81483727065054</v>
          </cell>
          <cell r="AN47">
            <v>26.39001940863368</v>
          </cell>
          <cell r="AO47">
            <v>42.91761402269343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52.39743796907204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</v>
          </cell>
          <cell r="AA48">
            <v>6291665.8440000005</v>
          </cell>
          <cell r="AB48">
            <v>9373474.999999998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</v>
          </cell>
          <cell r="AJ48">
            <v>45.33735964376666</v>
          </cell>
          <cell r="AK48">
            <v>40.1558047481418</v>
          </cell>
          <cell r="AL48">
            <v>35.94221526900068</v>
          </cell>
          <cell r="AM48">
            <v>48.98240358614947</v>
          </cell>
          <cell r="AN48">
            <v>24.505531385073343</v>
          </cell>
          <cell r="AO48">
            <v>41.12003497209571</v>
          </cell>
          <cell r="AP48">
            <v>23.208453761701954</v>
          </cell>
          <cell r="AQ48">
            <v>26.92911608665991</v>
          </cell>
          <cell r="AR48">
            <v>28.91984936206069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630987.604538</v>
          </cell>
          <cell r="AD49">
            <v>744073.927897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</v>
          </cell>
          <cell r="AK49">
            <v>2.6196891119798282</v>
          </cell>
          <cell r="AL49">
            <v>68.70916309526744</v>
          </cell>
          <cell r="AM49">
            <v>9.350618632404096</v>
          </cell>
          <cell r="AN49">
            <v>54.19309717899286</v>
          </cell>
          <cell r="AO49">
            <v>17.922114879229724</v>
          </cell>
          <cell r="AP49">
            <v>64.7492210168788</v>
          </cell>
          <cell r="AQ49">
            <v>77.40172723572756</v>
          </cell>
          <cell r="AR49">
            <v>55.195381497416406</v>
          </cell>
          <cell r="AS49">
            <v>78.82612229097852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159408.572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178282.433</v>
          </cell>
          <cell r="AB50">
            <v>334011.854</v>
          </cell>
          <cell r="AC50">
            <v>485024.15624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3379855.18026004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87.3498405757117</v>
          </cell>
          <cell r="AN50">
            <v>45.21165953589179</v>
          </cell>
          <cell r="AO50">
            <v>118.6880405525923</v>
          </cell>
          <cell r="AP50">
            <v>52.2258406034634</v>
          </cell>
          <cell r="AQ50">
            <v>47.24379978155504</v>
          </cell>
          <cell r="AR50">
            <v>52.57030275749115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0.0008286377195965144</v>
          </cell>
          <cell r="AK51">
            <v>0.000828630853244583</v>
          </cell>
          <cell r="AL51">
            <v>0.0008286239870036738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0.07471775675331556</v>
          </cell>
          <cell r="X64">
            <v>7.656475044989347</v>
          </cell>
          <cell r="Y64">
            <v>7.6111597483168465</v>
          </cell>
          <cell r="Z64">
            <v>8.710811578432464</v>
          </cell>
          <cell r="AA64">
            <v>9.87115586033142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0.019075557764744473</v>
          </cell>
          <cell r="X65">
            <v>2.228001447687531</v>
          </cell>
          <cell r="Y65">
            <v>2.156403864810222</v>
          </cell>
          <cell r="Z65">
            <v>2.380394043063493</v>
          </cell>
          <cell r="AA65">
            <v>2.673339543180275</v>
          </cell>
          <cell r="AB65">
            <v>2.861220332687659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2.742008148333488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0.018941722850918486</v>
          </cell>
          <cell r="X66">
            <v>2.216892799044815</v>
          </cell>
          <cell r="Y66">
            <v>2.14130522308205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2.842498567583522</v>
          </cell>
          <cell r="AD66">
            <v>2.8475771123963862</v>
          </cell>
          <cell r="AE66">
            <v>2.522057008262434</v>
          </cell>
          <cell r="AF66">
            <v>2.7190896633391852</v>
          </cell>
          <cell r="AG66">
            <v>3.41317422649093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0.00424194099679644</v>
          </cell>
          <cell r="Y67">
            <v>0.0037117811820392014</v>
          </cell>
          <cell r="Z67">
            <v>0.0013432619631962932</v>
          </cell>
          <cell r="AA67">
            <v>0.00943793085302713</v>
          </cell>
          <cell r="AB67">
            <v>0.007951573476017116</v>
          </cell>
          <cell r="AC67">
            <v>0.011565271839548582</v>
          </cell>
          <cell r="AD67">
            <v>0.005136368271326508</v>
          </cell>
          <cell r="AE67">
            <v>0.005671385451409153</v>
          </cell>
          <cell r="AF67">
            <v>0.005684506120634062</v>
          </cell>
          <cell r="AG67">
            <v>0.005911781923581963</v>
          </cell>
          <cell r="AH67">
            <v>0.007394283033551083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0.00013383491382598658</v>
          </cell>
          <cell r="X68">
            <v>0.006866707645919874</v>
          </cell>
          <cell r="Y68">
            <v>0.01138686054613258</v>
          </cell>
          <cell r="Z68">
            <v>0.022662207805963515</v>
          </cell>
          <cell r="AA68">
            <v>0.012850676251180805</v>
          </cell>
          <cell r="AB68">
            <v>0.01603338248418862</v>
          </cell>
          <cell r="AC68">
            <v>0.007560176421582583</v>
          </cell>
          <cell r="AD68">
            <v>0.01495157615223154</v>
          </cell>
          <cell r="AE68">
            <v>0.01719420033681188</v>
          </cell>
          <cell r="AF68">
            <v>0.017233978873668346</v>
          </cell>
          <cell r="AG68">
            <v>0.013223771015982044</v>
          </cell>
          <cell r="AH68">
            <v>0.07202485533283581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0.004630744752430765</v>
          </cell>
          <cell r="X69">
            <v>0.3886366020533196</v>
          </cell>
          <cell r="Y69">
            <v>0.5420572436686407</v>
          </cell>
          <cell r="Z69">
            <v>0.6368974344350425</v>
          </cell>
          <cell r="AA69">
            <v>0.7432255329969161</v>
          </cell>
          <cell r="AB69">
            <v>0.8878043356169887</v>
          </cell>
          <cell r="AC69">
            <v>0.8236107338220024</v>
          </cell>
          <cell r="AD69">
            <v>0.7889598244003444</v>
          </cell>
          <cell r="AE69">
            <v>0.7099134233303586</v>
          </cell>
          <cell r="AF69">
            <v>0.713153775725661</v>
          </cell>
          <cell r="AG69">
            <v>0.7963553202388787</v>
          </cell>
          <cell r="AH69">
            <v>0.7888004300350996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0.003273948783867062</v>
          </cell>
          <cell r="X70">
            <v>0.2993972351956351</v>
          </cell>
          <cell r="Y70">
            <v>0.4287412134346205</v>
          </cell>
          <cell r="Z70">
            <v>0.5332781769608833</v>
          </cell>
          <cell r="AA70">
            <v>0.593330143575746</v>
          </cell>
          <cell r="AB70">
            <v>0.7012786196928381</v>
          </cell>
          <cell r="AC70">
            <v>0.7026554319723777</v>
          </cell>
          <cell r="AD70">
            <v>0.6373586930661944</v>
          </cell>
          <cell r="AE70">
            <v>0.5270787590158824</v>
          </cell>
          <cell r="AF70">
            <v>0.5303472773065403</v>
          </cell>
          <cell r="AG70">
            <v>0.619518119497171</v>
          </cell>
          <cell r="AH70">
            <v>0.5801385944042967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0.05153641549126508</v>
          </cell>
          <cell r="Y71">
            <v>0.04760911941192582</v>
          </cell>
          <cell r="Z71">
            <v>0.07303350090272616</v>
          </cell>
          <cell r="AA71">
            <v>0.10265950162333781</v>
          </cell>
          <cell r="AB71">
            <v>0.13656417053740125</v>
          </cell>
          <cell r="AC71">
            <v>0.09330608267315098</v>
          </cell>
          <cell r="AD71">
            <v>0.05906703464555862</v>
          </cell>
          <cell r="AE71">
            <v>0.06958159794939986</v>
          </cell>
          <cell r="AF71">
            <v>0.07362788880059358</v>
          </cell>
          <cell r="AG71">
            <v>0.06009464173391619</v>
          </cell>
          <cell r="AH71">
            <v>0.07090961745141967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0.0013567959685637032</v>
          </cell>
          <cell r="X72">
            <v>0.037702951366419483</v>
          </cell>
          <cell r="Y72">
            <v>0.06570691082209436</v>
          </cell>
          <cell r="Z72">
            <v>0.030585756571433056</v>
          </cell>
          <cell r="AA72">
            <v>0.04723588779783222</v>
          </cell>
          <cell r="AB72">
            <v>0.04996154538674942</v>
          </cell>
          <cell r="AC72">
            <v>0.02764921917647371</v>
          </cell>
          <cell r="AD72">
            <v>0.09253409668859125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0.05101145423614032</v>
          </cell>
          <cell r="X73">
            <v>5.039836995248495</v>
          </cell>
          <cell r="Y73">
            <v>4.912698639837983</v>
          </cell>
          <cell r="Z73">
            <v>5.693520100933929</v>
          </cell>
          <cell r="AA73">
            <v>6.454590784154231</v>
          </cell>
          <cell r="AB73">
            <v>7.22202755218935</v>
          </cell>
          <cell r="AC73">
            <v>7.620592176954018</v>
          </cell>
          <cell r="AD73">
            <v>8.197939611917564</v>
          </cell>
          <cell r="AE73">
            <v>7.972617614811887</v>
          </cell>
          <cell r="AF73">
            <v>8.24397755901352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0.047329830568666645</v>
          </cell>
          <cell r="X74">
            <v>4.528512216803912</v>
          </cell>
          <cell r="Y74">
            <v>4.541074650588582</v>
          </cell>
          <cell r="Z74">
            <v>5.325012856643223</v>
          </cell>
          <cell r="AA74">
            <v>6.259921998849411</v>
          </cell>
          <cell r="AB74">
            <v>7.058166513260719</v>
          </cell>
          <cell r="AC74">
            <v>7.186198314986446</v>
          </cell>
          <cell r="AD74">
            <v>7.648294794104526</v>
          </cell>
          <cell r="AE74">
            <v>7.334361696550126</v>
          </cell>
          <cell r="AF74">
            <v>7.5919737300023815</v>
          </cell>
          <cell r="AG74">
            <v>6.9371497080631315</v>
          </cell>
          <cell r="AH74">
            <v>9.019263072314452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0.1381116843175061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0.04466815118214929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0.0036816236674736716</v>
          </cell>
          <cell r="X76">
            <v>0.37321309412707715</v>
          </cell>
          <cell r="Y76">
            <v>0.1131445413703736</v>
          </cell>
          <cell r="Z76">
            <v>0.23545101454470946</v>
          </cell>
          <cell r="AA76">
            <v>0.052500199696203884</v>
          </cell>
          <cell r="AB76">
            <v>0.11919288774648268</v>
          </cell>
          <cell r="AC76">
            <v>0.25710328145834044</v>
          </cell>
          <cell r="AD76">
            <v>0.3892080736056546</v>
          </cell>
          <cell r="AE76">
            <v>0.4500001296316674</v>
          </cell>
          <cell r="AF76">
            <v>0.44799322045949397</v>
          </cell>
          <cell r="AG76">
            <v>0.4567024944373021</v>
          </cell>
          <cell r="AH76">
            <v>0.7890347196651736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0.03243247722341356</v>
          </cell>
          <cell r="X78">
            <v>2.80026539290202</v>
          </cell>
          <cell r="Y78">
            <v>3.9073623255963024</v>
          </cell>
          <cell r="Z78">
            <v>3.6726332988417405</v>
          </cell>
          <cell r="AA78">
            <v>3.37592067611244</v>
          </cell>
          <cell r="AB78">
            <v>4.378022430561769</v>
          </cell>
          <cell r="AC78">
            <v>3.6226349407890233</v>
          </cell>
          <cell r="AD78">
            <v>5.536760182478304</v>
          </cell>
          <cell r="AE78">
            <v>6.378058083052992</v>
          </cell>
          <cell r="AF78">
            <v>6.591681113282552</v>
          </cell>
          <cell r="AG78">
            <v>6.58240884860122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0.005861807961251079</v>
          </cell>
          <cell r="X79">
            <v>0.22500502023865587</v>
          </cell>
          <cell r="Y79">
            <v>1.2037298751625858</v>
          </cell>
          <cell r="Z79">
            <v>0.5806201153884106</v>
          </cell>
          <cell r="AA79">
            <v>0.7637471079702555</v>
          </cell>
          <cell r="AB79">
            <v>2.005474111306399</v>
          </cell>
          <cell r="AC79">
            <v>1.9022614064212062</v>
          </cell>
          <cell r="AD79">
            <v>3.860945549068758</v>
          </cell>
          <cell r="AE79">
            <v>4.409187111501094</v>
          </cell>
          <cell r="AF79">
            <v>4.761991984485449</v>
          </cell>
          <cell r="AG79">
            <v>4.778498905451816</v>
          </cell>
          <cell r="AH79">
            <v>8.10678342814733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0.005861807961251079</v>
          </cell>
          <cell r="X80">
            <v>0.2169436984807586</v>
          </cell>
          <cell r="Y80">
            <v>1.158334867523519</v>
          </cell>
          <cell r="Z80">
            <v>0.5468764558213389</v>
          </cell>
          <cell r="AA80">
            <v>0.7407549661579009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4.409187111501094</v>
          </cell>
          <cell r="AF80">
            <v>4.761991984485449</v>
          </cell>
          <cell r="AG80">
            <v>4.774951033302221</v>
          </cell>
          <cell r="AH80">
            <v>7.677934939519844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0.008764986364158279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0.00018349200927163104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0.008061321757897248</v>
          </cell>
          <cell r="Y82">
            <v>0.03663002127490843</v>
          </cell>
          <cell r="Z82">
            <v>0.03374365956707167</v>
          </cell>
          <cell r="AA82">
            <v>0.022992141812354514</v>
          </cell>
          <cell r="AB82">
            <v>0.03506798217089853</v>
          </cell>
          <cell r="AC82">
            <v>0.12258471810479574</v>
          </cell>
          <cell r="AD82">
            <v>0.03136165489217838</v>
          </cell>
          <cell r="AE82">
            <v>0</v>
          </cell>
          <cell r="AF82">
            <v>0</v>
          </cell>
          <cell r="AG82">
            <v>0.0033643801403222115</v>
          </cell>
          <cell r="AH82">
            <v>0.4288484886274845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0.026570669262162484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2.37254831925537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0.026570669262162484</v>
          </cell>
          <cell r="X84">
            <v>2.482768776063344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1.694775535767847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</v>
          </cell>
          <cell r="AH84">
            <v>2.802517130643614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0.0030448800456358543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0.0002386313580577562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0.0924915966000205</v>
          </cell>
          <cell r="Y86">
            <v>0.328858477519582</v>
          </cell>
          <cell r="Z86">
            <v>0.12254835235500931</v>
          </cell>
          <cell r="AA86">
            <v>0.02531784174704346</v>
          </cell>
          <cell r="AB86">
            <v>0.15015067167387955</v>
          </cell>
          <cell r="AC86">
            <v>0.025597998599969887</v>
          </cell>
          <cell r="AD86">
            <v>0.01308456215228531</v>
          </cell>
          <cell r="AE86">
            <v>0</v>
          </cell>
          <cell r="AF86">
            <v>0</v>
          </cell>
          <cell r="AG86">
            <v>0.03818891666336075</v>
          </cell>
          <cell r="AH86">
            <v>0.3058757622619289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0.021829278234710266</v>
          </cell>
          <cell r="X88">
            <v>2.167838264965971</v>
          </cell>
          <cell r="Y88">
            <v>2.6587976397492286</v>
          </cell>
          <cell r="Z88">
            <v>2.8689222086327955</v>
          </cell>
          <cell r="AA88">
            <v>2.453547799392436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</v>
          </cell>
          <cell r="AG88">
            <v>3.705529381235953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0.01646332006718179</v>
          </cell>
          <cell r="X89">
            <v>1.487751443262998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0.5021270144844449</v>
          </cell>
          <cell r="Z90">
            <v>0.4619320120307159</v>
          </cell>
          <cell r="AA90">
            <v>0.6042145641599347</v>
          </cell>
          <cell r="AB90">
            <v>0.5300450826214157</v>
          </cell>
          <cell r="AC90">
            <v>0.5892834812163363</v>
          </cell>
          <cell r="AD90">
            <v>0.6116981537789249</v>
          </cell>
          <cell r="AE90">
            <v>0.840031209544117</v>
          </cell>
          <cell r="AF90">
            <v>0.9077163741837884</v>
          </cell>
          <cell r="AG90">
            <v>0.8794854313473823</v>
          </cell>
          <cell r="AH90">
            <v>0.8325747482511381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0.005365958167528474</v>
          </cell>
          <cell r="X91">
            <v>0.4617961667425182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0.6510742661736927</v>
          </cell>
          <cell r="AE91">
            <v>0.8730872847466162</v>
          </cell>
          <cell r="AF91">
            <v>0.8348103274302595</v>
          </cell>
          <cell r="AG91">
            <v>0.8565013386744584</v>
          </cell>
          <cell r="AH91">
            <v>0.8108165991233877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0.00608691191307989</v>
          </cell>
          <cell r="X93">
            <v>0.5965951757656989</v>
          </cell>
          <cell r="Y93">
            <v>0.45989883452738484</v>
          </cell>
          <cell r="Z93">
            <v>0.3641744906454756</v>
          </cell>
          <cell r="AA93">
            <v>0.2768483391099401</v>
          </cell>
          <cell r="AB93">
            <v>0.21210991852253427</v>
          </cell>
          <cell r="AC93">
            <v>0.166675841652578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</v>
          </cell>
          <cell r="AC101">
            <v>17.65920994722279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</v>
          </cell>
          <cell r="Y103">
            <v>0.8237372293672317</v>
          </cell>
          <cell r="Z103">
            <v>0.6693650046426348</v>
          </cell>
          <cell r="AA103">
            <v>0.8584805822449163</v>
          </cell>
          <cell r="AB103">
            <v>0.7192289778169834</v>
          </cell>
          <cell r="AC103">
            <v>0.8714454162382667</v>
          </cell>
          <cell r="AD103">
            <v>0.8363383009031916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0.010538212717391835</v>
          </cell>
          <cell r="X104">
            <v>0.9801318382398524</v>
          </cell>
          <cell r="Y104">
            <v>0.7694400442730894</v>
          </cell>
          <cell r="Z104">
            <v>0.6167997776604923</v>
          </cell>
          <cell r="AA104">
            <v>0.4089821720418715</v>
          </cell>
          <cell r="AB104">
            <v>0.5870473893598208</v>
          </cell>
          <cell r="AC104">
            <v>0.6698579729306334</v>
          </cell>
          <cell r="AD104">
            <v>1.1922142296646336</v>
          </cell>
          <cell r="AE104">
            <v>1.4535346810801717</v>
          </cell>
          <cell r="AF104">
            <v>1.409216136381949</v>
          </cell>
          <cell r="AG104">
            <v>1.484723459939217</v>
          </cell>
          <cell r="AH104">
            <v>2.5443526431901935</v>
          </cell>
        </row>
        <row r="105">
          <cell r="C105" t="str">
            <v>Otros</v>
          </cell>
          <cell r="W105">
            <v>0.00608691191307989</v>
          </cell>
          <cell r="X105">
            <v>0.5965951757656989</v>
          </cell>
          <cell r="Y105">
            <v>0.45989883452738484</v>
          </cell>
          <cell r="Z105">
            <v>0.3641744906454756</v>
          </cell>
          <cell r="AA105">
            <v>0.2768483391099401</v>
          </cell>
          <cell r="AB105">
            <v>0.21210991852253427</v>
          </cell>
          <cell r="AC105">
            <v>0.166675841652578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> </v>
          </cell>
          <cell r="O5" t="str">
            <v> </v>
          </cell>
          <cell r="AC5" t="str">
            <v> </v>
          </cell>
          <cell r="AP5" t="str">
            <v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123729.919</v>
          </cell>
          <cell r="E9">
            <v>131214</v>
          </cell>
          <cell r="F9">
            <v>164410.743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641756.742379</v>
          </cell>
          <cell r="K9">
            <v>835148.2072697701</v>
          </cell>
          <cell r="L9">
            <v>2285852.682105</v>
          </cell>
          <cell r="M9">
            <v>1485900</v>
          </cell>
          <cell r="O9" t="str">
            <v>FUNCIONAMIENTO</v>
          </cell>
          <cell r="R9">
            <v>0.8179571155638705</v>
          </cell>
          <cell r="S9">
            <v>0.6486711915223766</v>
          </cell>
          <cell r="T9">
            <v>0.6265469219635352</v>
          </cell>
          <cell r="U9">
            <v>0.4825729943802543</v>
          </cell>
          <cell r="V9">
            <v>0.4886383714808905</v>
          </cell>
          <cell r="W9">
            <v>0.7310763913308791</v>
          </cell>
          <cell r="X9">
            <v>0.8863184751397148</v>
          </cell>
          <cell r="Y9">
            <v>0.9286534812190481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89140.314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319294.681</v>
          </cell>
          <cell r="AK9">
            <v>646203.802281</v>
          </cell>
          <cell r="AL9">
            <v>839306.87954727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0.5892912135495514</v>
          </cell>
          <cell r="AT9">
            <v>0.874844140251873</v>
          </cell>
          <cell r="AU9">
            <v>0.4489911100554172</v>
          </cell>
          <cell r="AV9">
            <v>0.6524286336350066</v>
          </cell>
          <cell r="AW9">
            <v>0.7324660649924857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2247.071</v>
          </cell>
          <cell r="E10">
            <v>3962</v>
          </cell>
          <cell r="F10">
            <v>7955.054999999999</v>
          </cell>
          <cell r="G10">
            <v>9715.991</v>
          </cell>
          <cell r="H10">
            <v>13646.7</v>
          </cell>
          <cell r="I10">
            <v>13848.166</v>
          </cell>
          <cell r="J10">
            <v>17871.853644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0.014854998115914245</v>
          </cell>
          <cell r="S10">
            <v>0.019586593357504962</v>
          </cell>
          <cell r="T10">
            <v>0.030315629826577883</v>
          </cell>
          <cell r="U10">
            <v>0.029319335721491403</v>
          </cell>
          <cell r="V10">
            <v>0.031305703614689886</v>
          </cell>
          <cell r="W10">
            <v>0.024339045457115523</v>
          </cell>
          <cell r="X10">
            <v>0.02468248952235484</v>
          </cell>
          <cell r="Y10">
            <v>0.023192309250835177</v>
          </cell>
          <cell r="Z10">
            <v>0.09679058618375568</v>
          </cell>
          <cell r="AA10">
            <v>0.05661050801389117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8483.918</v>
          </cell>
          <cell r="AH10">
            <v>6046.969999999999</v>
          </cell>
          <cell r="AI10">
            <v>13236.658</v>
          </cell>
          <cell r="AJ10">
            <v>9998.298</v>
          </cell>
          <cell r="AK10">
            <v>21676.194644</v>
          </cell>
          <cell r="AL10">
            <v>18983.18409655</v>
          </cell>
          <cell r="AM10">
            <v>102119.6777307838</v>
          </cell>
          <cell r="AN10">
            <v>78020.92080887315</v>
          </cell>
          <cell r="AP10" t="str">
            <v>1.</v>
          </cell>
          <cell r="AQ10" t="str">
            <v>SERVICIOS PERSONALES</v>
          </cell>
          <cell r="AS10">
            <v>0.025425671164232777</v>
          </cell>
          <cell r="AT10">
            <v>0.04194120442817183</v>
          </cell>
          <cell r="AU10">
            <v>0.02304417808455399</v>
          </cell>
          <cell r="AV10">
            <v>0.039943431373347806</v>
          </cell>
          <cell r="AW10">
            <v>0.02293622295788335</v>
          </cell>
          <cell r="AX10">
            <v>0.03809731099248811</v>
          </cell>
          <cell r="AY10">
            <v>0.026217327642526454</v>
          </cell>
          <cell r="AZ10">
            <v>0.11355325126744409</v>
          </cell>
          <cell r="BA10">
            <v>0.07158107762221472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</v>
          </cell>
          <cell r="E11">
            <v>974</v>
          </cell>
          <cell r="F11">
            <v>445.137</v>
          </cell>
          <cell r="G11">
            <v>4114.158</v>
          </cell>
          <cell r="H11">
            <v>4524.2</v>
          </cell>
          <cell r="I11">
            <v>8374.068</v>
          </cell>
          <cell r="J11">
            <v>4569.727</v>
          </cell>
          <cell r="K11">
            <v>6443.63964082</v>
          </cell>
          <cell r="L11">
            <v>9822.3828690355</v>
          </cell>
          <cell r="M11">
            <v>7001.462060162346</v>
          </cell>
          <cell r="P11" t="str">
            <v>1.1.</v>
          </cell>
          <cell r="Q11" t="str">
            <v>Reservas de apropiación</v>
          </cell>
          <cell r="R11">
            <v>0.005672519452359073</v>
          </cell>
          <cell r="S11">
            <v>0.004815078730492133</v>
          </cell>
          <cell r="T11">
            <v>0.0016963564066010104</v>
          </cell>
          <cell r="U11">
            <v>0.012415036161855195</v>
          </cell>
          <cell r="V11">
            <v>0.010378572423632085</v>
          </cell>
          <cell r="W11">
            <v>0.014717964943009525</v>
          </cell>
          <cell r="X11">
            <v>0.0063111662082902635</v>
          </cell>
          <cell r="Y11">
            <v>0.007165085588497976</v>
          </cell>
          <cell r="Z11">
            <v>0.00901164384237286</v>
          </cell>
          <cell r="AA11">
            <v>0.0052706957987470136</v>
          </cell>
          <cell r="AD11" t="str">
            <v>1.1.</v>
          </cell>
          <cell r="AE11" t="str">
            <v>Reservas de apropiación</v>
          </cell>
          <cell r="AF11">
            <v>858.0649999999999</v>
          </cell>
          <cell r="AG11">
            <v>974</v>
          </cell>
          <cell r="AH11">
            <v>445.137</v>
          </cell>
          <cell r="AI11">
            <v>4114.158</v>
          </cell>
          <cell r="AJ11">
            <v>4524.2</v>
          </cell>
          <cell r="AK11">
            <v>8374.068</v>
          </cell>
          <cell r="AL11">
            <v>4569.727</v>
          </cell>
          <cell r="AM11">
            <v>6443.63964082</v>
          </cell>
          <cell r="AN11">
            <v>9822.3828690355</v>
          </cell>
          <cell r="AQ11" t="str">
            <v>1.1.</v>
          </cell>
          <cell r="AR11" t="str">
            <v>Reservas de apropiación</v>
          </cell>
          <cell r="AS11">
            <v>0.005672519452359073</v>
          </cell>
          <cell r="AT11">
            <v>0.004815078730492133</v>
          </cell>
          <cell r="AU11">
            <v>0.0016963564066010104</v>
          </cell>
          <cell r="AV11">
            <v>0.012415036161855195</v>
          </cell>
          <cell r="AW11">
            <v>0.010378572423632085</v>
          </cell>
          <cell r="AX11">
            <v>0.014717964943009525</v>
          </cell>
          <cell r="AY11">
            <v>0.0063111662082902635</v>
          </cell>
          <cell r="AZ11">
            <v>0.007165085588497976</v>
          </cell>
          <cell r="BA11">
            <v>0.00901164384237286</v>
          </cell>
        </row>
        <row r="12">
          <cell r="B12" t="str">
            <v>1.2.</v>
          </cell>
          <cell r="C12" t="str">
            <v>Reservas de Tesorería</v>
          </cell>
          <cell r="D12">
            <v>1389.006</v>
          </cell>
          <cell r="E12">
            <v>2988</v>
          </cell>
          <cell r="F12">
            <v>7509.918</v>
          </cell>
          <cell r="G12">
            <v>5601.833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</v>
          </cell>
          <cell r="L12">
            <v>95676.03808996381</v>
          </cell>
          <cell r="M12">
            <v>68198.53793983765</v>
          </cell>
          <cell r="P12" t="str">
            <v>1.2.</v>
          </cell>
          <cell r="Q12" t="str">
            <v>Reservas de Tesorería</v>
          </cell>
          <cell r="R12">
            <v>0.00918247866355517</v>
          </cell>
          <cell r="S12">
            <v>0.014771514627012828</v>
          </cell>
          <cell r="T12">
            <v>0.028619273419976873</v>
          </cell>
          <cell r="U12">
            <v>0.016904299559636207</v>
          </cell>
          <cell r="V12">
            <v>0.0209271311910578</v>
          </cell>
          <cell r="W12">
            <v>0.009621080514105996</v>
          </cell>
          <cell r="X12">
            <v>0.018371323314064575</v>
          </cell>
          <cell r="Y12">
            <v>0.0160272236623372</v>
          </cell>
          <cell r="Z12">
            <v>0.08777894234138282</v>
          </cell>
          <cell r="AA12">
            <v>0.05133981221514415</v>
          </cell>
          <cell r="AD12" t="str">
            <v>1.2.</v>
          </cell>
          <cell r="AE12" t="str">
            <v>Reservas de Tesorería</v>
          </cell>
          <cell r="AF12">
            <v>1389.006</v>
          </cell>
          <cell r="AG12">
            <v>2988</v>
          </cell>
          <cell r="AH12">
            <v>7509.918</v>
          </cell>
          <cell r="AI12">
            <v>5601.833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</v>
          </cell>
          <cell r="AN12">
            <v>95676.03808996381</v>
          </cell>
          <cell r="AQ12" t="str">
            <v>1.2.</v>
          </cell>
          <cell r="AR12" t="str">
            <v>Reservas de Tesorería</v>
          </cell>
          <cell r="AS12">
            <v>0.00918247866355517</v>
          </cell>
          <cell r="AT12">
            <v>0.014771514627012828</v>
          </cell>
          <cell r="AU12">
            <v>0.028619273419976873</v>
          </cell>
          <cell r="AV12">
            <v>0.016904299559636207</v>
          </cell>
          <cell r="AW12">
            <v>0.0209271311910578</v>
          </cell>
          <cell r="AX12">
            <v>0.009621080514105996</v>
          </cell>
          <cell r="AY12">
            <v>0.018371323314064575</v>
          </cell>
          <cell r="AZ12">
            <v>0.0160272236623372</v>
          </cell>
          <cell r="BA12">
            <v>0.08777894234138282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34337.878</v>
          </cell>
          <cell r="G13">
            <v>65342.004</v>
          </cell>
          <cell r="H13">
            <v>106127.378</v>
          </cell>
          <cell r="I13">
            <v>87580.122344</v>
          </cell>
          <cell r="J13">
            <v>134876.579422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0.1193350036690091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1598.994</v>
          </cell>
          <cell r="AG13">
            <v>4521.918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81262.58099341381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0.010570673048318536</v>
          </cell>
          <cell r="AT13">
            <v>0.022354611070666865</v>
          </cell>
          <cell r="AU13">
            <v>-0.00727145174202389</v>
          </cell>
          <cell r="AV13">
            <v>0.010624095651856406</v>
          </cell>
          <cell r="AW13">
            <v>-0.00836948065680654</v>
          </cell>
          <cell r="AX13">
            <v>0.013758265535372582</v>
          </cell>
          <cell r="AY13">
            <v>0.0015348381201716185</v>
          </cell>
          <cell r="AZ13">
            <v>0.09036094201660894</v>
          </cell>
          <cell r="BA13">
            <v>-0.025209508561540958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</v>
          </cell>
          <cell r="I14">
            <v>67560.148344</v>
          </cell>
          <cell r="J14">
            <v>52550.792461</v>
          </cell>
          <cell r="K14">
            <v>65501.099445650005</v>
          </cell>
          <cell r="L14">
            <v>94194.58364581867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0.06891687545862614</v>
          </cell>
          <cell r="S14">
            <v>0.0617605529569181</v>
          </cell>
          <cell r="T14">
            <v>0.09223133725758285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0.07257693634624955</v>
          </cell>
          <cell r="Y14">
            <v>0.07283476572707208</v>
          </cell>
          <cell r="Z14">
            <v>0.08641976707837992</v>
          </cell>
          <cell r="AA14">
            <v>0.07723327364278303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</v>
          </cell>
          <cell r="AH14">
            <v>44793.157999999996</v>
          </cell>
          <cell r="AI14">
            <v>73177.638</v>
          </cell>
          <cell r="AJ14">
            <v>97720.774</v>
          </cell>
          <cell r="AK14">
            <v>149885.935305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0.2763090489114954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</v>
          </cell>
          <cell r="E15">
            <v>17242</v>
          </cell>
          <cell r="F15">
            <v>10135.664</v>
          </cell>
          <cell r="G15">
            <v>20590.944</v>
          </cell>
          <cell r="H15">
            <v>28426.578</v>
          </cell>
          <cell r="I15">
            <v>20019.974000000002</v>
          </cell>
          <cell r="J15">
            <v>82325.786961</v>
          </cell>
          <cell r="K15">
            <v>127245.38738357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0.05041812821038296</v>
          </cell>
          <cell r="S15">
            <v>0.08523776947756198</v>
          </cell>
          <cell r="T15">
            <v>0.038625633370299985</v>
          </cell>
          <cell r="U15">
            <v>0.062135998269083316</v>
          </cell>
          <cell r="V15">
            <v>0.06521093199439162</v>
          </cell>
          <cell r="W15">
            <v>0.03518639632398044</v>
          </cell>
          <cell r="X15">
            <v>0.11369863555069402</v>
          </cell>
          <cell r="Y15">
            <v>0.1414920979704005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</v>
          </cell>
          <cell r="AK15">
            <v>67560.148344</v>
          </cell>
          <cell r="AL15">
            <v>52550.792461</v>
          </cell>
          <cell r="AM15">
            <v>65501.099445650005</v>
          </cell>
          <cell r="AN15">
            <v>94194.58364581867</v>
          </cell>
          <cell r="AQ15" t="str">
            <v>2.1.</v>
          </cell>
          <cell r="AR15" t="str">
            <v>Reservas de apropiación</v>
          </cell>
          <cell r="AS15">
            <v>0.06891687545862614</v>
          </cell>
          <cell r="AT15">
            <v>0.0617605529569181</v>
          </cell>
          <cell r="AU15">
            <v>0.09223133725758285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0.07257693634624955</v>
          </cell>
          <cell r="AZ15">
            <v>0.07283476572707208</v>
          </cell>
          <cell r="BA15">
            <v>0.08641976707837992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</v>
          </cell>
          <cell r="H16">
            <v>93231.876</v>
          </cell>
          <cell r="I16">
            <v>314531.62445</v>
          </cell>
          <cell r="J16">
            <v>489008.309313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</v>
          </cell>
          <cell r="S16">
            <v>0.48208627573039164</v>
          </cell>
          <cell r="T16">
            <v>0.46537432150907454</v>
          </cell>
          <cell r="U16">
            <v>0.2560751977080442</v>
          </cell>
          <cell r="V16">
            <v>0.21387511101566822</v>
          </cell>
          <cell r="W16">
            <v>0.5528096287399312</v>
          </cell>
          <cell r="X16">
            <v>0.6753604137204167</v>
          </cell>
          <cell r="Y16">
            <v>0.6911343082707403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</v>
          </cell>
          <cell r="AG16">
            <v>17242</v>
          </cell>
          <cell r="AH16">
            <v>10135.664</v>
          </cell>
          <cell r="AI16">
            <v>20590.944</v>
          </cell>
          <cell r="AJ16">
            <v>28426.578</v>
          </cell>
          <cell r="AK16">
            <v>20019.974000000002</v>
          </cell>
          <cell r="AL16">
            <v>82325.786961</v>
          </cell>
          <cell r="AM16">
            <v>127245.38738357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0.05041812821038296</v>
          </cell>
          <cell r="AT16">
            <v>0.08523776947756198</v>
          </cell>
          <cell r="AU16">
            <v>0.038625633370299985</v>
          </cell>
          <cell r="AV16">
            <v>0.062135998269083316</v>
          </cell>
          <cell r="AW16">
            <v>0.06521093199439162</v>
          </cell>
          <cell r="AX16">
            <v>0.03518639632398044</v>
          </cell>
          <cell r="AY16">
            <v>0.11369863555069402</v>
          </cell>
          <cell r="AZ16">
            <v>0.1414920979704005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44092.852</v>
          </cell>
          <cell r="G17">
            <v>61973.756</v>
          </cell>
          <cell r="H17">
            <v>25414.8</v>
          </cell>
          <cell r="I17">
            <v>128370.81545</v>
          </cell>
          <cell r="J17">
            <v>142737.452431</v>
          </cell>
          <cell r="K17">
            <v>123754.56052803001</v>
          </cell>
          <cell r="L17">
            <v>855038.8101727072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0.0583018749021097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9615.401000000002</v>
          </cell>
          <cell r="AG17">
            <v>-7106.335999999999</v>
          </cell>
          <cell r="AH17">
            <v>10455.279999999999</v>
          </cell>
          <cell r="AI17">
            <v>7835.634000000002</v>
          </cell>
          <cell r="AJ17">
            <v>-8406.604</v>
          </cell>
          <cell r="AK17">
            <v>62305.812961</v>
          </cell>
          <cell r="AL17">
            <v>44919.60042257</v>
          </cell>
          <cell r="AM17">
            <v>55741.25538861139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0.06356575459287221</v>
          </cell>
          <cell r="AT17">
            <v>-0.03513097261327571</v>
          </cell>
          <cell r="AU17">
            <v>0.0398436463623725</v>
          </cell>
          <cell r="AV17">
            <v>0.023645100519003422</v>
          </cell>
          <cell r="AW17">
            <v>-0.019284856648865034</v>
          </cell>
          <cell r="AX17">
            <v>0.10950648727783278</v>
          </cell>
          <cell r="AY17">
            <v>0.062037636882208674</v>
          </cell>
          <cell r="AZ17">
            <v>0.061982185214022795</v>
          </cell>
          <cell r="BA17">
            <v>0.014971649709256303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78024.958</v>
          </cell>
          <cell r="G18">
            <v>22885.749</v>
          </cell>
          <cell r="H18">
            <v>67817.076</v>
          </cell>
          <cell r="I18">
            <v>186160.80899999998</v>
          </cell>
          <cell r="J18">
            <v>346270.856882</v>
          </cell>
          <cell r="K18">
            <v>497790.06317515</v>
          </cell>
          <cell r="L18">
            <v>1048134.2245552937</v>
          </cell>
          <cell r="M18">
            <v>610649.2720211358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0.2973424751887054</v>
          </cell>
          <cell r="U18">
            <v>0.06906088716722629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</v>
          </cell>
          <cell r="Z18">
            <v>0.9616212742500688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66978.601</v>
          </cell>
          <cell r="AI18">
            <v>129790.83200000001</v>
          </cell>
          <cell r="AJ18">
            <v>211575.609</v>
          </cell>
          <cell r="AK18">
            <v>474641.672332</v>
          </cell>
          <cell r="AL18">
            <v>640527.51560615</v>
          </cell>
          <cell r="AM18">
            <v>1171888.7850833237</v>
          </cell>
          <cell r="AN18">
            <v>1465688.082193843</v>
          </cell>
          <cell r="AP18" t="str">
            <v>3.</v>
          </cell>
          <cell r="AQ18" t="str">
            <v>TRANSFERENCIAS</v>
          </cell>
          <cell r="AS18">
            <v>0.3809647841234373</v>
          </cell>
          <cell r="AT18">
            <v>0.7210355860024968</v>
          </cell>
          <cell r="AU18">
            <v>0.2552463149806078</v>
          </cell>
          <cell r="AV18">
            <v>0.3916616407919366</v>
          </cell>
          <cell r="AW18">
            <v>0.48535714183293505</v>
          </cell>
          <cell r="AX18">
            <v>0.8342133708340785</v>
          </cell>
          <cell r="AY18">
            <v>0.8846208125723152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44092.852</v>
          </cell>
          <cell r="AI19">
            <v>61973.756</v>
          </cell>
          <cell r="AJ19">
            <v>25414.8</v>
          </cell>
          <cell r="AK19">
            <v>128370.81545</v>
          </cell>
          <cell r="AL19">
            <v>142737.452431</v>
          </cell>
          <cell r="AM19">
            <v>123754.56052803001</v>
          </cell>
          <cell r="AN19">
            <v>855038.8101727072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0.0583018749021097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51792.844</v>
          </cell>
          <cell r="G20">
            <v>21059.161</v>
          </cell>
          <cell r="H20">
            <v>105383.69999999998</v>
          </cell>
          <cell r="I20">
            <v>107294.68043</v>
          </cell>
          <cell r="J20">
            <v>39542.93527</v>
          </cell>
          <cell r="K20">
            <v>45751.769069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0.06354890729848747</v>
          </cell>
          <cell r="V20">
            <v>0.241751550046487</v>
          </cell>
          <cell r="W20">
            <v>0.18857732527848475</v>
          </cell>
          <cell r="X20">
            <v>0.054612023180516736</v>
          </cell>
          <cell r="Y20">
            <v>0.050874251118559206</v>
          </cell>
          <cell r="Z20">
            <v>0.8954314084715044</v>
          </cell>
          <cell r="AA20">
            <v>1.5303657146468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78024.958</v>
          </cell>
          <cell r="AI20">
            <v>22885.749</v>
          </cell>
          <cell r="AJ20">
            <v>67817.076</v>
          </cell>
          <cell r="AK20">
            <v>186160.80899999998</v>
          </cell>
          <cell r="AL20">
            <v>346270.856882</v>
          </cell>
          <cell r="AM20">
            <v>497790.06317515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0.2973424751887054</v>
          </cell>
          <cell r="AV20">
            <v>0.06906088716722629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</v>
          </cell>
          <cell r="BA20">
            <v>0.9616212742500688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</v>
          </cell>
          <cell r="G21">
            <v>10022.674</v>
          </cell>
          <cell r="H21">
            <v>19952.6</v>
          </cell>
          <cell r="I21">
            <v>88759.934</v>
          </cell>
          <cell r="J21">
            <v>27901.854687</v>
          </cell>
          <cell r="K21">
            <v>3867.059022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0.010779971837876073</v>
          </cell>
          <cell r="S21">
            <v>0.0588883140016656</v>
          </cell>
          <cell r="T21">
            <v>0.04261363357044654</v>
          </cell>
          <cell r="U21">
            <v>0.03024479374600729</v>
          </cell>
          <cell r="V21">
            <v>0.04577151853140037</v>
          </cell>
          <cell r="W21">
            <v>0.15600131226016306</v>
          </cell>
          <cell r="X21">
            <v>0.03853474013857276</v>
          </cell>
          <cell r="Y21">
            <v>0.004300024584378722</v>
          </cell>
          <cell r="Z21">
            <v>0.522651056811765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48334.958</v>
          </cell>
          <cell r="AH21">
            <v>-55139.209</v>
          </cell>
          <cell r="AI21">
            <v>44931.327000000005</v>
          </cell>
          <cell r="AJ21">
            <v>118343.73299999998</v>
          </cell>
          <cell r="AK21">
            <v>160110.047882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-0.3028023296555098</v>
          </cell>
          <cell r="AT21">
            <v>0.23894931027210534</v>
          </cell>
          <cell r="AU21">
            <v>-0.2101280065284667</v>
          </cell>
          <cell r="AV21">
            <v>0.13558644308389245</v>
          </cell>
          <cell r="AW21">
            <v>0.27148203081726674</v>
          </cell>
          <cell r="AX21">
            <v>0.2814037420941474</v>
          </cell>
          <cell r="AY21">
            <v>0.20926039885189857</v>
          </cell>
          <cell r="AZ21">
            <v>0.6119620647993068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0.01137030911717855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0.00022239249827403964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</v>
          </cell>
          <cell r="G23">
            <v>10022.674</v>
          </cell>
          <cell r="H23">
            <v>19952.6</v>
          </cell>
          <cell r="I23">
            <v>88759.934</v>
          </cell>
          <cell r="J23">
            <v>27901.854687</v>
          </cell>
          <cell r="K23">
            <v>3667.059022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0.010779971837876073</v>
          </cell>
          <cell r="S23">
            <v>0.047518004884487056</v>
          </cell>
          <cell r="T23">
            <v>0.04261363357044654</v>
          </cell>
          <cell r="U23">
            <v>0.03024479374600729</v>
          </cell>
          <cell r="V23">
            <v>0.04577151853140037</v>
          </cell>
          <cell r="W23">
            <v>0.15600131226016306</v>
          </cell>
          <cell r="X23">
            <v>0.03853474013857276</v>
          </cell>
          <cell r="Y23">
            <v>0.004077632086104682</v>
          </cell>
          <cell r="Z23">
            <v>0.522651056811765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54891.844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</v>
          </cell>
          <cell r="AL23">
            <v>45291.669069</v>
          </cell>
          <cell r="AM23">
            <v>976449.6398452573</v>
          </cell>
          <cell r="AN23">
            <v>2032900</v>
          </cell>
          <cell r="AP23" t="str">
            <v>SERVICIO DE LA DEUDA</v>
          </cell>
          <cell r="AS23">
            <v>0.6340246054988861</v>
          </cell>
          <cell r="AT23">
            <v>0.2713640149095403</v>
          </cell>
          <cell r="AU23">
            <v>0.08025359087200601</v>
          </cell>
          <cell r="AV23">
            <v>0.31800977171272937</v>
          </cell>
          <cell r="AW23">
            <v>0.24613536349259876</v>
          </cell>
          <cell r="AX23">
            <v>0.06949926069952561</v>
          </cell>
          <cell r="AY23">
            <v>0.06255149407072635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18709.313</v>
          </cell>
          <cell r="E24">
            <v>87094</v>
          </cell>
          <cell r="F24">
            <v>40610.698</v>
          </cell>
          <cell r="G24">
            <v>11036.487</v>
          </cell>
          <cell r="H24">
            <v>85431.09999999999</v>
          </cell>
          <cell r="I24">
            <v>18534.74643</v>
          </cell>
          <cell r="J24">
            <v>11641.080583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0.4305590009789342</v>
          </cell>
          <cell r="T24">
            <v>0.1547618322647608</v>
          </cell>
          <cell r="U24">
            <v>0.033304113552480176</v>
          </cell>
          <cell r="V24">
            <v>0.19598003151508667</v>
          </cell>
          <cell r="W24">
            <v>0.03257601301832168</v>
          </cell>
          <cell r="X24">
            <v>0.016077283041943974</v>
          </cell>
          <cell r="Y24">
            <v>0.04657422653418049</v>
          </cell>
          <cell r="Z24">
            <v>0.3727803516597393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</v>
          </cell>
          <cell r="AH24">
            <v>10022.674</v>
          </cell>
          <cell r="AI24">
            <v>19952.6</v>
          </cell>
          <cell r="AJ24">
            <v>88759.93400000001</v>
          </cell>
          <cell r="AK24">
            <v>27901.854687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0.06354327116952144</v>
          </cell>
          <cell r="AT24">
            <v>0.06665050764475319</v>
          </cell>
          <cell r="AU24">
            <v>0.03819504388800162</v>
          </cell>
          <cell r="AV24">
            <v>0.060209707678468345</v>
          </cell>
          <cell r="AW24">
            <v>0.20361641910963355</v>
          </cell>
          <cell r="AX24">
            <v>0.049039310300347694</v>
          </cell>
          <cell r="AY24">
            <v>0.005064508007470107</v>
          </cell>
          <cell r="AZ24">
            <v>0.6336759947086558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0.003949946515054635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0.00028922144400538854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0.01137030911717855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0.00022239249827403964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18709.313</v>
          </cell>
          <cell r="E26">
            <v>86295</v>
          </cell>
          <cell r="F26">
            <v>40610.698</v>
          </cell>
          <cell r="G26">
            <v>11036.487</v>
          </cell>
          <cell r="H26">
            <v>85431.09999999999</v>
          </cell>
          <cell r="I26">
            <v>18534.74643</v>
          </cell>
          <cell r="J26">
            <v>11641.080583</v>
          </cell>
          <cell r="K26">
            <v>41624.610047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</v>
          </cell>
          <cell r="U26">
            <v>0.033304113552480176</v>
          </cell>
          <cell r="V26">
            <v>0.19598003151508667</v>
          </cell>
          <cell r="W26">
            <v>0.03257601301832168</v>
          </cell>
          <cell r="X26">
            <v>0.016077283041943974</v>
          </cell>
          <cell r="Y26">
            <v>0.0462850050901751</v>
          </cell>
          <cell r="Z26">
            <v>0.3727803516597393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</v>
          </cell>
          <cell r="AI26">
            <v>10022.674</v>
          </cell>
          <cell r="AJ26">
            <v>19952.6</v>
          </cell>
          <cell r="AK26">
            <v>88759.934</v>
          </cell>
          <cell r="AL26">
            <v>27901.854687</v>
          </cell>
          <cell r="AM26">
            <v>3667.059022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0.010779971837876073</v>
          </cell>
          <cell r="AT26">
            <v>0.047518004884487056</v>
          </cell>
          <cell r="AU26">
            <v>0.04261363357044654</v>
          </cell>
          <cell r="AV26">
            <v>0.03024479374600729</v>
          </cell>
          <cell r="AW26">
            <v>0.04577151853140037</v>
          </cell>
          <cell r="AX26">
            <v>0.15600131226016306</v>
          </cell>
          <cell r="AY26">
            <v>0.03853474013857276</v>
          </cell>
          <cell r="AZ26">
            <v>0.004077632086104682</v>
          </cell>
          <cell r="BA26">
            <v>0.522651056811765</v>
          </cell>
        </row>
        <row r="27">
          <cell r="AD27" t="str">
            <v>1.3.</v>
          </cell>
          <cell r="AE27" t="str">
            <v>Deuda Flotante</v>
          </cell>
          <cell r="AF27">
            <v>7981.346</v>
          </cell>
          <cell r="AG27">
            <v>1570.1460000000006</v>
          </cell>
          <cell r="AH27">
            <v>-1159.4719999999998</v>
          </cell>
          <cell r="AI27">
            <v>9929.925999999998</v>
          </cell>
          <cell r="AJ27">
            <v>68807.334</v>
          </cell>
          <cell r="AK27">
            <v>-60858.079312999995</v>
          </cell>
          <cell r="AL27">
            <v>-24234.795664999998</v>
          </cell>
          <cell r="AM27">
            <v>566004.6764245965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0.052763299331645364</v>
          </cell>
          <cell r="AT27">
            <v>0.007762193643087582</v>
          </cell>
          <cell r="AU27">
            <v>-0.004418589682444924</v>
          </cell>
          <cell r="AV27">
            <v>0.02996491393246105</v>
          </cell>
          <cell r="AW27">
            <v>0.15784490057823317</v>
          </cell>
          <cell r="AX27">
            <v>-0.1069620019598154</v>
          </cell>
          <cell r="AY27">
            <v>-0.03347023213110265</v>
          </cell>
          <cell r="AZ27">
            <v>0.629375970124277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0.9094435137868803</v>
          </cell>
          <cell r="S28">
            <v>0.9286180892126319</v>
          </cell>
          <cell r="T28">
            <v>0.8003280772504741</v>
          </cell>
          <cell r="U28">
            <v>1.1211498947900795</v>
          </cell>
          <cell r="V28">
            <v>0.9745913533000323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41409.698</v>
          </cell>
          <cell r="AH28">
            <v>11036.487000000001</v>
          </cell>
          <cell r="AI28">
            <v>85431.09999999999</v>
          </cell>
          <cell r="AJ28">
            <v>18534.74643</v>
          </cell>
          <cell r="AK28">
            <v>11641.080583</v>
          </cell>
          <cell r="AL28">
            <v>41624.610047</v>
          </cell>
          <cell r="AM28">
            <v>406577.9043986609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0.5704813343293647</v>
          </cell>
          <cell r="AT28">
            <v>0.2047135072647871</v>
          </cell>
          <cell r="AU28">
            <v>0.0420585469840044</v>
          </cell>
          <cell r="AV28">
            <v>0.25780006403426103</v>
          </cell>
          <cell r="AW28">
            <v>0.04251894438296522</v>
          </cell>
          <cell r="AX28">
            <v>0.020459950399177904</v>
          </cell>
          <cell r="AY28">
            <v>0.05748698606325625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</v>
          </cell>
          <cell r="H29">
            <v>301579.3</v>
          </cell>
          <cell r="I29">
            <v>426682.572744</v>
          </cell>
          <cell r="J29">
            <v>544215.956005</v>
          </cell>
          <cell r="K29">
            <v>958608.97140806</v>
          </cell>
          <cell r="L29">
            <v>1105971.7226547827</v>
          </cell>
          <cell r="M29">
            <v>760740.4310429245</v>
          </cell>
          <cell r="P29" t="str">
            <v>1.1.</v>
          </cell>
          <cell r="Q29" t="str">
            <v>Reservas de apropiación</v>
          </cell>
          <cell r="R29">
            <v>0.2919083474915216</v>
          </cell>
          <cell r="S29">
            <v>0.6513802912598609</v>
          </cell>
          <cell r="T29">
            <v>0.5833570438917363</v>
          </cell>
          <cell r="U29">
            <v>0.7948082880008789</v>
          </cell>
          <cell r="V29">
            <v>0.6918267553419981</v>
          </cell>
          <cell r="W29">
            <v>0.7499221581959096</v>
          </cell>
          <cell r="X29">
            <v>0.7516066827517567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0.003949946515054635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0.00028922144400538854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579248.117731</v>
          </cell>
          <cell r="K30">
            <v>933557.09828927</v>
          </cell>
          <cell r="L30">
            <v>1077068.7349973437</v>
          </cell>
          <cell r="M30">
            <v>740859.5689570755</v>
          </cell>
          <cell r="P30" t="str">
            <v>1.2.</v>
          </cell>
          <cell r="Q30" t="str">
            <v>Reservas de Tesorería</v>
          </cell>
          <cell r="R30">
            <v>0.6175351662953587</v>
          </cell>
          <cell r="S30">
            <v>0.27723779795277087</v>
          </cell>
          <cell r="T30">
            <v>0.21697103335873782</v>
          </cell>
          <cell r="U30">
            <v>0.3263416067892008</v>
          </cell>
          <cell r="V30">
            <v>0.2827645979580342</v>
          </cell>
          <cell r="W30">
            <v>0.2918868182510689</v>
          </cell>
          <cell r="X30">
            <v>0.7999889592615985</v>
          </cell>
          <cell r="Y30">
            <v>1.0380804768500695</v>
          </cell>
          <cell r="Z30">
            <v>0.9881675315415825</v>
          </cell>
          <cell r="AA30">
            <v>0.5577185713512297</v>
          </cell>
          <cell r="AD30" t="str">
            <v>2.2.</v>
          </cell>
          <cell r="AE30" t="str">
            <v>Reservas de Tesorería</v>
          </cell>
          <cell r="AF30">
            <v>18709.313</v>
          </cell>
          <cell r="AG30">
            <v>86295</v>
          </cell>
          <cell r="AH30">
            <v>40610.698</v>
          </cell>
          <cell r="AI30">
            <v>11036.487</v>
          </cell>
          <cell r="AJ30">
            <v>85431.09999999999</v>
          </cell>
          <cell r="AK30">
            <v>18534.74643</v>
          </cell>
          <cell r="AL30">
            <v>11641.080583</v>
          </cell>
          <cell r="AM30">
            <v>41624.610047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</v>
          </cell>
          <cell r="AV30">
            <v>0.033304113552480176</v>
          </cell>
          <cell r="AW30">
            <v>0.19598003151508667</v>
          </cell>
          <cell r="AX30">
            <v>0.03257601301832168</v>
          </cell>
          <cell r="AY30">
            <v>0.016077283041943974</v>
          </cell>
          <cell r="AZ30">
            <v>0.0462850050901751</v>
          </cell>
          <cell r="BA30">
            <v>0.3727803516597393</v>
          </cell>
        </row>
        <row r="31">
          <cell r="AD31" t="str">
            <v>2.3.</v>
          </cell>
          <cell r="AE31" t="str">
            <v>Deuda Flotante</v>
          </cell>
          <cell r="AF31">
            <v>67585.687</v>
          </cell>
          <cell r="AG31">
            <v>-45684.302</v>
          </cell>
          <cell r="AH31">
            <v>-29574.210999999996</v>
          </cell>
          <cell r="AI31">
            <v>74394.613</v>
          </cell>
          <cell r="AJ31">
            <v>-66896.35356999999</v>
          </cell>
          <cell r="AK31">
            <v>-6893.665846999998</v>
          </cell>
          <cell r="AL31">
            <v>29983.529464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-0.012116062619143773</v>
          </cell>
          <cell r="AY31">
            <v>0.04140970302131227</v>
          </cell>
          <cell r="AZ31">
            <v>0.4055251529770287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546897.845</v>
          </cell>
          <cell r="G32">
            <v>673192.031</v>
          </cell>
          <cell r="H32">
            <v>863914.9539999999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5565570.679602384</v>
          </cell>
          <cell r="M32">
            <v>5020400</v>
          </cell>
          <cell r="O32" t="str">
            <v>TOTAL</v>
          </cell>
          <cell r="R32">
            <v>2.659659264743797</v>
          </cell>
          <cell r="S32">
            <v>2.663336715093967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630987.604538</v>
          </cell>
          <cell r="J33">
            <v>744073.927897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</v>
          </cell>
          <cell r="S33">
            <v>1.0685865944450998</v>
          </cell>
          <cell r="T33">
            <v>0.8453165838762893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</v>
          </cell>
          <cell r="AT33">
            <v>0.9328442452542061</v>
          </cell>
          <cell r="AU33">
            <v>0.9954819239114583</v>
          </cell>
          <cell r="AV33">
            <v>1.1667682825812022</v>
          </cell>
          <cell r="AW33">
            <v>1.0728039910877518</v>
          </cell>
          <cell r="AX33">
            <v>1.76798810775222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178282.433</v>
          </cell>
          <cell r="H34">
            <v>334011.854</v>
          </cell>
          <cell r="I34">
            <v>485024.15624</v>
          </cell>
          <cell r="J34">
            <v>1060689.8234879998</v>
          </cell>
          <cell r="K34">
            <v>1618297.6750135398</v>
          </cell>
          <cell r="L34">
            <v>3379855.18026004</v>
          </cell>
          <cell r="M34">
            <v>3651912.606645168</v>
          </cell>
          <cell r="Q34" t="str">
            <v>Reservas de Tesorería</v>
          </cell>
          <cell r="R34">
            <v>1.3106775701243496</v>
          </cell>
          <cell r="S34">
            <v>0.9981500012705085</v>
          </cell>
          <cell r="T34">
            <v>0.7789338811729275</v>
          </cell>
          <cell r="U34">
            <v>0.5379916990836341</v>
          </cell>
          <cell r="V34">
            <v>0.7662274473035291</v>
          </cell>
          <cell r="W34">
            <v>0.8524612563515243</v>
          </cell>
          <cell r="X34">
            <v>1.4648992754873165</v>
          </cell>
          <cell r="Y34">
            <v>1.7994863144866549</v>
          </cell>
          <cell r="Z34">
            <v>3.100882090365227</v>
          </cell>
          <cell r="AA34">
            <v>2.749157285698357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</v>
          </cell>
          <cell r="AJ34">
            <v>301579.3</v>
          </cell>
          <cell r="AK34">
            <v>426682.572744</v>
          </cell>
          <cell r="AL34">
            <v>544215.956005</v>
          </cell>
          <cell r="AM34">
            <v>958608.97140806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</v>
          </cell>
          <cell r="AT34">
            <v>0.6513802912598609</v>
          </cell>
          <cell r="AU34">
            <v>0.5833570438917363</v>
          </cell>
          <cell r="AV34">
            <v>0.7948082880008789</v>
          </cell>
          <cell r="AW34">
            <v>0.6918267553419981</v>
          </cell>
          <cell r="AX34">
            <v>0.7499221581959096</v>
          </cell>
          <cell r="AY34">
            <v>0.7516066827517567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0.5966001193783586</v>
          </cell>
          <cell r="T35">
            <v>0.4599026453910215</v>
          </cell>
          <cell r="U35">
            <v>0.36417750828265966</v>
          </cell>
          <cell r="V35">
            <v>0.2768506331226769</v>
          </cell>
          <cell r="W35">
            <v>0.21211167608707082</v>
          </cell>
          <cell r="X35">
            <v>0.1666772227342506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579248.117731</v>
          </cell>
          <cell r="AM35">
            <v>933557.09828927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0.6175351662953587</v>
          </cell>
          <cell r="AT35">
            <v>0.27723779795277087</v>
          </cell>
          <cell r="AU35">
            <v>0.21697103335873782</v>
          </cell>
          <cell r="AV35">
            <v>0.3263416067892008</v>
          </cell>
          <cell r="AW35">
            <v>0.2827645979580342</v>
          </cell>
          <cell r="AX35">
            <v>0.2918868182510689</v>
          </cell>
          <cell r="AY35">
            <v>0.7999889592615985</v>
          </cell>
          <cell r="AZ35">
            <v>1.0380804768500695</v>
          </cell>
          <cell r="BA35">
            <v>0.9881675315415825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</v>
          </cell>
          <cell r="AH36">
            <v>51209.873999999996</v>
          </cell>
          <cell r="AI36">
            <v>15117.254</v>
          </cell>
          <cell r="AJ36">
            <v>42812.59480999998</v>
          </cell>
          <cell r="AK36">
            <v>413173.52292099997</v>
          </cell>
          <cell r="AL36">
            <v>354308.98055827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0.0042261560415742154</v>
          </cell>
          <cell r="AU36">
            <v>0.19515384666098415</v>
          </cell>
          <cell r="AV36">
            <v>0.04561838779112278</v>
          </cell>
          <cell r="AW36">
            <v>0.09821263778771938</v>
          </cell>
          <cell r="AX36">
            <v>0.7261791313052415</v>
          </cell>
          <cell r="AY36">
            <v>0.4893296394714882</v>
          </cell>
          <cell r="AZ36">
            <v>0.1595795570945245</v>
          </cell>
          <cell r="BA36">
            <v>-0.3084584770613412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420553.256</v>
          </cell>
          <cell r="AH38">
            <v>400100.022</v>
          </cell>
          <cell r="AI38">
            <v>708238.452</v>
          </cell>
          <cell r="AJ38">
            <v>894243.2562399999</v>
          </cell>
          <cell r="AK38">
            <v>1691677.4280259998</v>
          </cell>
          <cell r="AL38">
            <v>2362371.60291054</v>
          </cell>
          <cell r="AM38">
            <v>4534623.5512826</v>
          </cell>
          <cell r="AN38">
            <v>5716940.105987512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</v>
          </cell>
          <cell r="AW38">
            <v>2.051405419572836</v>
          </cell>
          <cell r="AX38">
            <v>2.973232254689977</v>
          </cell>
          <cell r="AY38">
            <v>3.262628124549564</v>
          </cell>
          <cell r="AZ38">
            <v>5.042331301510174</v>
          </cell>
          <cell r="BA38">
            <v>5.245064134666099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630987.604538</v>
          </cell>
          <cell r="AL39">
            <v>744073.927897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</v>
          </cell>
          <cell r="AT39">
            <v>1.0685865944450998</v>
          </cell>
          <cell r="AU39">
            <v>0.8453165838762893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178282.433</v>
          </cell>
          <cell r="AJ40">
            <v>334011.854</v>
          </cell>
          <cell r="AK40">
            <v>485024.15624</v>
          </cell>
          <cell r="AL40">
            <v>1060689.8234879998</v>
          </cell>
          <cell r="AM40">
            <v>1618297.6750135398</v>
          </cell>
          <cell r="AN40">
            <v>3379855.18026004</v>
          </cell>
          <cell r="AR40" t="str">
            <v>Reservas de Tesorería</v>
          </cell>
          <cell r="AS40">
            <v>1.3106775701243496</v>
          </cell>
          <cell r="AT40">
            <v>0.9981500012705085</v>
          </cell>
          <cell r="AU40">
            <v>0.7789338811729275</v>
          </cell>
          <cell r="AV40">
            <v>0.5379916990836341</v>
          </cell>
          <cell r="AW40">
            <v>0.7662274473035291</v>
          </cell>
          <cell r="AX40">
            <v>0.8524612563515243</v>
          </cell>
          <cell r="AY40">
            <v>1.4648992754873165</v>
          </cell>
          <cell r="AZ40">
            <v>1.7994863144866549</v>
          </cell>
          <cell r="BA40">
            <v>3.100882090365227</v>
          </cell>
        </row>
        <row r="41">
          <cell r="AE41" t="str">
            <v>Deuda Flotante</v>
          </cell>
          <cell r="AF41">
            <v>3644.735999999997</v>
          </cell>
          <cell r="AG41">
            <v>2491.256000000001</v>
          </cell>
          <cell r="AH41">
            <v>-26115.823000000004</v>
          </cell>
          <cell r="AI41">
            <v>155729.42100000003</v>
          </cell>
          <cell r="AJ41">
            <v>151012.30224</v>
          </cell>
          <cell r="AK41">
            <v>575665.6672479999</v>
          </cell>
          <cell r="AL41">
            <v>557607.85152554</v>
          </cell>
          <cell r="AM41">
            <v>1761557.5052465</v>
          </cell>
          <cell r="AN41">
            <v>272057.4263851276</v>
          </cell>
          <cell r="AR41" t="str">
            <v>Deuda Flotante</v>
          </cell>
          <cell r="AS41">
            <v>0.02409471993230511</v>
          </cell>
          <cell r="AT41">
            <v>0.012315804700011208</v>
          </cell>
          <cell r="AU41">
            <v>-0.09952384021033531</v>
          </cell>
          <cell r="AV41">
            <v>0.4699348914601171</v>
          </cell>
          <cell r="AW41">
            <v>0.3464241447454263</v>
          </cell>
          <cell r="AX41">
            <v>1.0117695616336349</v>
          </cell>
          <cell r="AY41">
            <v>0.7701019842159766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>
        <row r="47">
          <cell r="J47">
            <v>73510862</v>
          </cell>
          <cell r="K47">
            <v>89523824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>
        <row r="47">
          <cell r="L47">
            <v>121707501</v>
          </cell>
          <cell r="M47">
            <v>140953206</v>
          </cell>
          <cell r="N47">
            <v>149042204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20" zoomScaleNormal="120" zoomScalePageLayoutView="0" workbookViewId="0" topLeftCell="B1">
      <selection activeCell="A1" sqref="A1:C1"/>
    </sheetView>
  </sheetViews>
  <sheetFormatPr defaultColWidth="10.140625" defaultRowHeight="15"/>
  <cols>
    <col min="1" max="1" width="10.140625" style="3" hidden="1" customWidth="1"/>
    <col min="2" max="2" width="37.8515625" style="3" bestFit="1" customWidth="1"/>
    <col min="3" max="3" width="9.8515625" style="31" customWidth="1"/>
    <col min="4" max="4" width="9.8515625" style="32" customWidth="1"/>
    <col min="5" max="5" width="9.8515625" style="33" customWidth="1"/>
    <col min="6" max="13" width="9.8515625" style="3" customWidth="1"/>
    <col min="14" max="255" width="11.421875" style="3" customWidth="1"/>
    <col min="256" max="16384" width="10.140625" style="3" bestFit="1" customWidth="1"/>
  </cols>
  <sheetData>
    <row r="1" spans="1:5" ht="15.75">
      <c r="A1" s="34" t="s">
        <v>0</v>
      </c>
      <c r="B1" s="34"/>
      <c r="C1" s="34"/>
      <c r="D1" s="1"/>
      <c r="E1" s="2"/>
    </row>
    <row r="2" spans="1:5" ht="15.75">
      <c r="A2" s="4"/>
      <c r="B2" s="4" t="str">
        <f>+'[31]Datos '!B6&amp;" - "&amp;'[31]Datos '!B4</f>
        <v>CORINTO - CAUCA</v>
      </c>
      <c r="C2" s="5"/>
      <c r="D2" s="1"/>
      <c r="E2" s="2"/>
    </row>
    <row r="3" spans="1:13" ht="15" customHeight="1">
      <c r="A3" s="6" t="s">
        <v>1</v>
      </c>
      <c r="B3" s="7" t="s">
        <v>2</v>
      </c>
      <c r="C3" s="7">
        <f>+'[31]Balance Financiero Minhacienda'!C3</f>
        <v>2012</v>
      </c>
      <c r="D3" s="7">
        <f>+'[31]Balance Financiero Minhacienda'!D3</f>
        <v>2013</v>
      </c>
      <c r="E3" s="7">
        <f>+'[31]Balance Financiero Minhacienda'!E3</f>
        <v>2014</v>
      </c>
      <c r="F3" s="7">
        <f>+'[31]Balance Financiero Minhacienda'!F3</f>
        <v>2015</v>
      </c>
      <c r="G3" s="7">
        <f>+'[31]Balance Financiero Minhacienda'!G3</f>
        <v>2016</v>
      </c>
      <c r="H3" s="7">
        <f>+'[31]Balance Financiero Minhacienda'!H3</f>
        <v>2017</v>
      </c>
      <c r="I3" s="7">
        <f>+'[31]Balance Financiero Minhacienda'!I3</f>
        <v>2018</v>
      </c>
      <c r="J3" s="7">
        <f>+'[31]Balance Financiero Minhacienda'!J3</f>
        <v>2019</v>
      </c>
      <c r="K3" s="7">
        <f>+'[31]Balance Financiero Minhacienda'!K3</f>
        <v>2020</v>
      </c>
      <c r="L3" s="7">
        <f>+'[31]Balance Financiero Minhacienda'!L3</f>
        <v>2021</v>
      </c>
      <c r="M3" s="7">
        <f>+'[31]Balance Financiero Minhacienda'!M3</f>
        <v>2022</v>
      </c>
    </row>
    <row r="4" spans="1:13" ht="12.75" customHeight="1">
      <c r="A4" s="8" t="s">
        <v>3</v>
      </c>
      <c r="B4" s="9" t="s">
        <v>4</v>
      </c>
      <c r="C4" s="10">
        <f aca="true" t="shared" si="0" ref="C4:M4">+C5+C29</f>
        <v>16182</v>
      </c>
      <c r="D4" s="10">
        <f t="shared" si="0"/>
        <v>17501.214500000002</v>
      </c>
      <c r="E4" s="10">
        <f t="shared" si="0"/>
        <v>15909.466862649999</v>
      </c>
      <c r="F4" s="10">
        <f t="shared" si="0"/>
        <v>16834.931006615505</v>
      </c>
      <c r="G4" s="10">
        <f t="shared" si="0"/>
        <v>17817.79453889602</v>
      </c>
      <c r="H4" s="10">
        <f t="shared" si="0"/>
        <v>18863.009998286663</v>
      </c>
      <c r="I4" s="10">
        <f t="shared" si="0"/>
        <v>19975.81512324524</v>
      </c>
      <c r="J4" s="10">
        <f t="shared" si="0"/>
        <v>21158.754767121893</v>
      </c>
      <c r="K4" s="10">
        <f t="shared" si="0"/>
        <v>22417.70460213639</v>
      </c>
      <c r="L4" s="10">
        <f t="shared" si="0"/>
        <v>23758.89676617967</v>
      </c>
      <c r="M4" s="10">
        <f t="shared" si="0"/>
        <v>25171.696456970516</v>
      </c>
    </row>
    <row r="5" spans="1:13" ht="12.75" customHeight="1">
      <c r="A5" s="11" t="s">
        <v>5</v>
      </c>
      <c r="B5" s="12" t="s">
        <v>6</v>
      </c>
      <c r="C5" s="13">
        <f aca="true" t="shared" si="1" ref="C5:M5">+C6+C16+C17</f>
        <v>2942</v>
      </c>
      <c r="D5" s="13">
        <f t="shared" si="1"/>
        <v>3157</v>
      </c>
      <c r="E5" s="13">
        <f t="shared" si="1"/>
        <v>3226.1569999999997</v>
      </c>
      <c r="F5" s="13">
        <f t="shared" si="1"/>
        <v>3325.2123609</v>
      </c>
      <c r="G5" s="13">
        <f t="shared" si="1"/>
        <v>3426.2544172605303</v>
      </c>
      <c r="H5" s="13">
        <f t="shared" si="1"/>
        <v>3530.374197543289</v>
      </c>
      <c r="I5" s="13">
        <f t="shared" si="1"/>
        <v>3638.6655063186786</v>
      </c>
      <c r="J5" s="13">
        <f t="shared" si="1"/>
        <v>3749.225008983647</v>
      </c>
      <c r="K5" s="13">
        <f t="shared" si="1"/>
        <v>3863.152319066535</v>
      </c>
      <c r="L5" s="13">
        <f t="shared" si="1"/>
        <v>3981.5500881979933</v>
      </c>
      <c r="M5" s="13">
        <f t="shared" si="1"/>
        <v>4088.27293541382</v>
      </c>
    </row>
    <row r="6" spans="1:13" ht="12.75" customHeight="1">
      <c r="A6" s="11" t="s">
        <v>7</v>
      </c>
      <c r="B6" s="12" t="s">
        <v>8</v>
      </c>
      <c r="C6" s="13">
        <f aca="true" t="shared" si="2" ref="C6:M6">+SUM(C7:C15)</f>
        <v>2033</v>
      </c>
      <c r="D6" s="13">
        <f t="shared" si="2"/>
        <v>2208</v>
      </c>
      <c r="E6" s="13">
        <f t="shared" si="2"/>
        <v>2274.24</v>
      </c>
      <c r="F6" s="13">
        <f t="shared" si="2"/>
        <v>2342.4672</v>
      </c>
      <c r="G6" s="13">
        <f t="shared" si="2"/>
        <v>2412.741216</v>
      </c>
      <c r="H6" s="13">
        <f t="shared" si="2"/>
        <v>2485.12345248</v>
      </c>
      <c r="I6" s="13">
        <f t="shared" si="2"/>
        <v>2559.6771560544</v>
      </c>
      <c r="J6" s="13">
        <f t="shared" si="2"/>
        <v>2636.467470736032</v>
      </c>
      <c r="K6" s="13">
        <f t="shared" si="2"/>
        <v>2715.561494858113</v>
      </c>
      <c r="L6" s="13">
        <f t="shared" si="2"/>
        <v>2797.028339703856</v>
      </c>
      <c r="M6" s="13">
        <f t="shared" si="2"/>
        <v>2866.6880264793617</v>
      </c>
    </row>
    <row r="7" spans="1:13" ht="12.75" customHeight="1">
      <c r="A7" s="11" t="s">
        <v>9</v>
      </c>
      <c r="B7" s="11" t="s">
        <v>10</v>
      </c>
      <c r="C7" s="14">
        <f>+'[31]Balance Financiero Minhacienda'!C8</f>
        <v>840</v>
      </c>
      <c r="D7" s="14">
        <f>+'[31]Balance Financiero Minhacienda'!D8</f>
        <v>906</v>
      </c>
      <c r="E7" s="14">
        <f>+'[31]Balance Financiero Minhacienda'!E8</f>
        <v>933.18</v>
      </c>
      <c r="F7" s="14">
        <f>+'[31]Balance Financiero Minhacienda'!F8</f>
        <v>961.1754</v>
      </c>
      <c r="G7" s="14">
        <f>+'[31]Balance Financiero Minhacienda'!G8</f>
        <v>990.0106619999999</v>
      </c>
      <c r="H7" s="14">
        <f>+'[31]Balance Financiero Minhacienda'!H8</f>
        <v>1019.71098186</v>
      </c>
      <c r="I7" s="14">
        <f>+'[31]Balance Financiero Minhacienda'!I8</f>
        <v>1050.3023113158</v>
      </c>
      <c r="J7" s="14">
        <f>+'[31]Balance Financiero Minhacienda'!J8</f>
        <v>1081.811380655274</v>
      </c>
      <c r="K7" s="14">
        <f>+'[31]Balance Financiero Minhacienda'!K8</f>
        <v>1114.2657220749322</v>
      </c>
      <c r="L7" s="14">
        <f>+'[31]Balance Financiero Minhacienda'!L8</f>
        <v>1147.6936937371802</v>
      </c>
      <c r="M7" s="14">
        <f>+'[31]Balance Financiero Minhacienda'!M8</f>
        <v>1182.1245045492956</v>
      </c>
    </row>
    <row r="8" spans="1:13" ht="12.75" customHeight="1">
      <c r="A8" s="11" t="s">
        <v>11</v>
      </c>
      <c r="B8" s="11" t="s">
        <v>12</v>
      </c>
      <c r="C8" s="14">
        <f>+'[31]Balance Financiero Minhacienda'!C9</f>
        <v>115</v>
      </c>
      <c r="D8" s="14">
        <f>+'[31]Balance Financiero Minhacienda'!D9</f>
        <v>115</v>
      </c>
      <c r="E8" s="14">
        <f>+'[31]Balance Financiero Minhacienda'!E9</f>
        <v>118.45</v>
      </c>
      <c r="F8" s="14">
        <f>+'[31]Balance Financiero Minhacienda'!F9</f>
        <v>122.0035</v>
      </c>
      <c r="G8" s="14">
        <f>+'[31]Balance Financiero Minhacienda'!G9</f>
        <v>125.663605</v>
      </c>
      <c r="H8" s="14">
        <f>+'[31]Balance Financiero Minhacienda'!H9</f>
        <v>129.43351315</v>
      </c>
      <c r="I8" s="14">
        <f>+'[31]Balance Financiero Minhacienda'!I9</f>
        <v>133.3165185445</v>
      </c>
      <c r="J8" s="14">
        <f>+'[31]Balance Financiero Minhacienda'!J9</f>
        <v>137.31601410083502</v>
      </c>
      <c r="K8" s="14">
        <f>+'[31]Balance Financiero Minhacienda'!K9</f>
        <v>141.43549452386006</v>
      </c>
      <c r="L8" s="14">
        <f>+'[31]Balance Financiero Minhacienda'!L9</f>
        <v>145.67855935957587</v>
      </c>
      <c r="M8" s="14">
        <f>+'[31]Balance Financiero Minhacienda'!M9</f>
        <v>150.04891614036316</v>
      </c>
    </row>
    <row r="9" spans="1:13" ht="12.75" customHeight="1">
      <c r="A9" s="15" t="s">
        <v>13</v>
      </c>
      <c r="B9" s="15" t="s">
        <v>14</v>
      </c>
      <c r="C9" s="14">
        <f>+'[31]Balance Financiero Minhacienda'!C14</f>
        <v>690</v>
      </c>
      <c r="D9" s="14">
        <f>+'[31]Balance Financiero Minhacienda'!D14</f>
        <v>750</v>
      </c>
      <c r="E9" s="14">
        <f>+'[31]Balance Financiero Minhacienda'!E14</f>
        <v>772.5</v>
      </c>
      <c r="F9" s="14">
        <f>+'[31]Balance Financiero Minhacienda'!F14</f>
        <v>795.675</v>
      </c>
      <c r="G9" s="14">
        <f>+'[31]Balance Financiero Minhacienda'!G14</f>
        <v>819.5452499999999</v>
      </c>
      <c r="H9" s="14">
        <f>+'[31]Balance Financiero Minhacienda'!H14</f>
        <v>844.1316074999999</v>
      </c>
      <c r="I9" s="14">
        <f>+'[31]Balance Financiero Minhacienda'!I14</f>
        <v>869.4555557249998</v>
      </c>
      <c r="J9" s="14">
        <f>+'[31]Balance Financiero Minhacienda'!J14</f>
        <v>895.5392223967499</v>
      </c>
      <c r="K9" s="14">
        <f>+'[31]Balance Financiero Minhacienda'!K14</f>
        <v>922.4053990686524</v>
      </c>
      <c r="L9" s="14">
        <f>+'[31]Balance Financiero Minhacienda'!L14</f>
        <v>950.077561040712</v>
      </c>
      <c r="M9" s="14">
        <f>+'[31]Balance Financiero Minhacienda'!M14</f>
        <v>964.3287244563227</v>
      </c>
    </row>
    <row r="10" spans="1:13" ht="12.75" customHeight="1">
      <c r="A10" s="15"/>
      <c r="B10" s="15" t="s">
        <v>15</v>
      </c>
      <c r="C10" s="14">
        <f>+'[31]Balance Financiero Minhacienda'!C12</f>
        <v>0</v>
      </c>
      <c r="D10" s="14">
        <f>+'[31]Balance Financiero Minhacienda'!D12</f>
        <v>0</v>
      </c>
      <c r="E10" s="14">
        <f>+'[31]Balance Financiero Minhacienda'!E12</f>
        <v>0</v>
      </c>
      <c r="F10" s="14">
        <f>+'[31]Balance Financiero Minhacienda'!F12</f>
        <v>0</v>
      </c>
      <c r="G10" s="14">
        <f>+'[31]Balance Financiero Minhacienda'!G12</f>
        <v>0</v>
      </c>
      <c r="H10" s="14">
        <f>+'[31]Balance Financiero Minhacienda'!H12</f>
        <v>0</v>
      </c>
      <c r="I10" s="14">
        <f>+'[31]Balance Financiero Minhacienda'!I12</f>
        <v>0</v>
      </c>
      <c r="J10" s="14">
        <f>+'[31]Balance Financiero Minhacienda'!J12</f>
        <v>0</v>
      </c>
      <c r="K10" s="14">
        <f>+'[31]Balance Financiero Minhacienda'!K12</f>
        <v>0</v>
      </c>
      <c r="L10" s="14">
        <f>+'[31]Balance Financiero Minhacienda'!L12</f>
        <v>0</v>
      </c>
      <c r="M10" s="14">
        <f>+'[31]Balance Financiero Minhacienda'!M12</f>
        <v>0</v>
      </c>
    </row>
    <row r="11" spans="1:13" ht="12.75" customHeight="1">
      <c r="A11" s="15"/>
      <c r="B11" s="15" t="s">
        <v>16</v>
      </c>
      <c r="C11" s="14">
        <f>+'[31]Balance Financiero Minhacienda'!C11</f>
        <v>0</v>
      </c>
      <c r="D11" s="14">
        <f>+'[31]Balance Financiero Minhacienda'!D11</f>
        <v>0</v>
      </c>
      <c r="E11" s="14">
        <f>+'[31]Balance Financiero Minhacienda'!E11</f>
        <v>0</v>
      </c>
      <c r="F11" s="14">
        <f>+'[31]Balance Financiero Minhacienda'!F11</f>
        <v>0</v>
      </c>
      <c r="G11" s="14">
        <f>+'[31]Balance Financiero Minhacienda'!G11</f>
        <v>0</v>
      </c>
      <c r="H11" s="14">
        <f>+'[31]Balance Financiero Minhacienda'!H11</f>
        <v>0</v>
      </c>
      <c r="I11" s="14">
        <f>+'[31]Balance Financiero Minhacienda'!I11</f>
        <v>0</v>
      </c>
      <c r="J11" s="14">
        <f>+'[31]Balance Financiero Minhacienda'!J11</f>
        <v>0</v>
      </c>
      <c r="K11" s="14">
        <f>+'[31]Balance Financiero Minhacienda'!K11</f>
        <v>0</v>
      </c>
      <c r="L11" s="14">
        <f>+'[31]Balance Financiero Minhacienda'!L11</f>
        <v>0</v>
      </c>
      <c r="M11" s="14">
        <f>+'[31]Balance Financiero Minhacienda'!M11</f>
        <v>0</v>
      </c>
    </row>
    <row r="12" spans="1:13" ht="12.75" customHeight="1">
      <c r="A12" s="15"/>
      <c r="B12" s="15" t="s">
        <v>17</v>
      </c>
      <c r="C12" s="14">
        <f>+'[31]Balance Financiero Minhacienda'!C13</f>
        <v>0</v>
      </c>
      <c r="D12" s="14">
        <f>+'[31]Balance Financiero Minhacienda'!D13</f>
        <v>0</v>
      </c>
      <c r="E12" s="14">
        <f>+'[31]Balance Financiero Minhacienda'!E13</f>
        <v>0</v>
      </c>
      <c r="F12" s="14">
        <f>+'[31]Balance Financiero Minhacienda'!F13</f>
        <v>0</v>
      </c>
      <c r="G12" s="14">
        <f>+'[31]Balance Financiero Minhacienda'!G13</f>
        <v>0</v>
      </c>
      <c r="H12" s="14">
        <f>+'[31]Balance Financiero Minhacienda'!H13</f>
        <v>0</v>
      </c>
      <c r="I12" s="14">
        <f>+'[31]Balance Financiero Minhacienda'!I13</f>
        <v>0</v>
      </c>
      <c r="J12" s="14">
        <f>+'[31]Balance Financiero Minhacienda'!J13</f>
        <v>0</v>
      </c>
      <c r="K12" s="14">
        <f>+'[31]Balance Financiero Minhacienda'!K13</f>
        <v>0</v>
      </c>
      <c r="L12" s="14">
        <f>+'[31]Balance Financiero Minhacienda'!L13</f>
        <v>0</v>
      </c>
      <c r="M12" s="14">
        <f>+'[31]Balance Financiero Minhacienda'!M13</f>
        <v>0</v>
      </c>
    </row>
    <row r="13" spans="1:13" ht="12.75" customHeight="1">
      <c r="A13" s="15"/>
      <c r="B13" s="15" t="s">
        <v>18</v>
      </c>
      <c r="C13" s="14">
        <f>+'[31]Balance Financiero Minhacienda'!C10</f>
        <v>0</v>
      </c>
      <c r="D13" s="14">
        <f>+'[31]Balance Financiero Minhacienda'!D10</f>
        <v>0</v>
      </c>
      <c r="E13" s="14">
        <f>+'[31]Balance Financiero Minhacienda'!E10</f>
        <v>0</v>
      </c>
      <c r="F13" s="14">
        <f>+'[31]Balance Financiero Minhacienda'!F10</f>
        <v>0</v>
      </c>
      <c r="G13" s="14">
        <f>+'[31]Balance Financiero Minhacienda'!G10</f>
        <v>0</v>
      </c>
      <c r="H13" s="14">
        <f>+'[31]Balance Financiero Minhacienda'!H10</f>
        <v>0</v>
      </c>
      <c r="I13" s="14">
        <f>+'[31]Balance Financiero Minhacienda'!I10</f>
        <v>0</v>
      </c>
      <c r="J13" s="14">
        <f>+'[31]Balance Financiero Minhacienda'!J10</f>
        <v>0</v>
      </c>
      <c r="K13" s="14">
        <f>+'[31]Balance Financiero Minhacienda'!K10</f>
        <v>0</v>
      </c>
      <c r="L13" s="14">
        <f>+'[31]Balance Financiero Minhacienda'!L10</f>
        <v>0</v>
      </c>
      <c r="M13" s="14">
        <f>+'[31]Balance Financiero Minhacienda'!M10</f>
        <v>0</v>
      </c>
    </row>
    <row r="14" spans="1:13" ht="12.75" customHeight="1">
      <c r="A14" s="15"/>
      <c r="B14" s="15" t="s">
        <v>19</v>
      </c>
      <c r="C14" s="14">
        <f>+'[31]Balance Financiero Minhacienda'!C7</f>
        <v>0</v>
      </c>
      <c r="D14" s="14">
        <f>+'[31]Balance Financiero Minhacienda'!D7</f>
        <v>0</v>
      </c>
      <c r="E14" s="14">
        <f>+'[31]Balance Financiero Minhacienda'!E7</f>
        <v>0</v>
      </c>
      <c r="F14" s="14">
        <f>+'[31]Balance Financiero Minhacienda'!F7</f>
        <v>0</v>
      </c>
      <c r="G14" s="14">
        <f>+'[31]Balance Financiero Minhacienda'!G7</f>
        <v>0</v>
      </c>
      <c r="H14" s="14">
        <f>+'[31]Balance Financiero Minhacienda'!H7</f>
        <v>0</v>
      </c>
      <c r="I14" s="14">
        <f>+'[31]Balance Financiero Minhacienda'!I7</f>
        <v>0</v>
      </c>
      <c r="J14" s="14">
        <f>+'[31]Balance Financiero Minhacienda'!J7</f>
        <v>0</v>
      </c>
      <c r="K14" s="14">
        <f>+'[31]Balance Financiero Minhacienda'!K7</f>
        <v>0</v>
      </c>
      <c r="L14" s="14">
        <f>+'[31]Balance Financiero Minhacienda'!L7</f>
        <v>0</v>
      </c>
      <c r="M14" s="14">
        <f>+'[31]Balance Financiero Minhacienda'!M7</f>
        <v>0</v>
      </c>
    </row>
    <row r="15" spans="1:13" ht="12.75" customHeight="1">
      <c r="A15" s="15" t="s">
        <v>20</v>
      </c>
      <c r="B15" s="15" t="s">
        <v>21</v>
      </c>
      <c r="C15" s="14">
        <f>+'[31]Balance Financiero Minhacienda'!C15+'[31]Balance Financiero Minhacienda'!C16+'[31]Balance Financiero Minhacienda'!C17+'[31]Balance Financiero Minhacienda'!C18</f>
        <v>388</v>
      </c>
      <c r="D15" s="14">
        <f>+'[31]Balance Financiero Minhacienda'!D15+'[31]Balance Financiero Minhacienda'!D16+'[31]Balance Financiero Minhacienda'!D17+'[31]Balance Financiero Minhacienda'!D18</f>
        <v>437</v>
      </c>
      <c r="E15" s="14">
        <f>+'[31]Balance Financiero Minhacienda'!E15+'[31]Balance Financiero Minhacienda'!E16+'[31]Balance Financiero Minhacienda'!E17+'[31]Balance Financiero Minhacienda'!E18</f>
        <v>450.11</v>
      </c>
      <c r="F15" s="14">
        <f>+'[31]Balance Financiero Minhacienda'!F15+'[31]Balance Financiero Minhacienda'!F16+'[31]Balance Financiero Minhacienda'!F17+'[31]Balance Financiero Minhacienda'!F18</f>
        <v>463.6133</v>
      </c>
      <c r="G15" s="14">
        <f>+'[31]Balance Financiero Minhacienda'!G15+'[31]Balance Financiero Minhacienda'!G16+'[31]Balance Financiero Minhacienda'!G17+'[31]Balance Financiero Minhacienda'!G18</f>
        <v>477.521699</v>
      </c>
      <c r="H15" s="14">
        <f>+'[31]Balance Financiero Minhacienda'!H15+'[31]Balance Financiero Minhacienda'!H16+'[31]Balance Financiero Minhacienda'!H17+'[31]Balance Financiero Minhacienda'!H18</f>
        <v>491.8473499700001</v>
      </c>
      <c r="I15" s="14">
        <f>+'[31]Balance Financiero Minhacienda'!I15+'[31]Balance Financiero Minhacienda'!I16+'[31]Balance Financiero Minhacienda'!I17+'[31]Balance Financiero Minhacienda'!I18</f>
        <v>506.60277046910005</v>
      </c>
      <c r="J15" s="14">
        <f>+'[31]Balance Financiero Minhacienda'!J15+'[31]Balance Financiero Minhacienda'!J16+'[31]Balance Financiero Minhacienda'!J17+'[31]Balance Financiero Minhacienda'!J18</f>
        <v>521.800853583173</v>
      </c>
      <c r="K15" s="14">
        <f>+'[31]Balance Financiero Minhacienda'!K15+'[31]Balance Financiero Minhacienda'!K16+'[31]Balance Financiero Minhacienda'!K17+'[31]Balance Financiero Minhacienda'!K18</f>
        <v>537.4548791906682</v>
      </c>
      <c r="L15" s="14">
        <f>+'[31]Balance Financiero Minhacienda'!L15+'[31]Balance Financiero Minhacienda'!L16+'[31]Balance Financiero Minhacienda'!L17+'[31]Balance Financiero Minhacienda'!L18</f>
        <v>553.5785255663883</v>
      </c>
      <c r="M15" s="14">
        <f>+'[31]Balance Financiero Minhacienda'!M15+'[31]Balance Financiero Minhacienda'!M16+'[31]Balance Financiero Minhacienda'!M17+'[31]Balance Financiero Minhacienda'!M18</f>
        <v>570.1858813333799</v>
      </c>
    </row>
    <row r="16" spans="1:13" ht="12.75" customHeight="1">
      <c r="A16" s="11" t="s">
        <v>22</v>
      </c>
      <c r="B16" s="11" t="s">
        <v>23</v>
      </c>
      <c r="C16" s="14">
        <f>+'[31]Balance Financiero Minhacienda'!C19</f>
        <v>131</v>
      </c>
      <c r="D16" s="14">
        <f>+'[31]Balance Financiero Minhacienda'!D19</f>
        <v>108</v>
      </c>
      <c r="E16" s="14">
        <f>+'[31]Balance Financiero Minhacienda'!E19</f>
        <v>111.24</v>
      </c>
      <c r="F16" s="14">
        <f>+'[31]Balance Financiero Minhacienda'!F19</f>
        <v>114.57719999999999</v>
      </c>
      <c r="G16" s="14">
        <f>+'[31]Balance Financiero Minhacienda'!G19</f>
        <v>118.01451599999999</v>
      </c>
      <c r="H16" s="14">
        <f>+'[31]Balance Financiero Minhacienda'!H19</f>
        <v>121.55495148</v>
      </c>
      <c r="I16" s="14">
        <f>+'[31]Balance Financiero Minhacienda'!I19</f>
        <v>125.2016000244</v>
      </c>
      <c r="J16" s="14">
        <f>+'[31]Balance Financiero Minhacienda'!J19</f>
        <v>128.957648025132</v>
      </c>
      <c r="K16" s="14">
        <f>+'[31]Balance Financiero Minhacienda'!K19</f>
        <v>132.82637746588597</v>
      </c>
      <c r="L16" s="14">
        <f>+'[31]Balance Financiero Minhacienda'!L19</f>
        <v>136.81116878986253</v>
      </c>
      <c r="M16" s="14">
        <f>+'[31]Balance Financiero Minhacienda'!M19</f>
        <v>140.91550385355842</v>
      </c>
    </row>
    <row r="17" spans="1:13" ht="12.75" customHeight="1">
      <c r="A17" s="11" t="s">
        <v>24</v>
      </c>
      <c r="B17" s="12" t="s">
        <v>25</v>
      </c>
      <c r="C17" s="13">
        <f>+C18+C19</f>
        <v>778</v>
      </c>
      <c r="D17" s="13">
        <f aca="true" t="shared" si="3" ref="D17:M17">+D18+D19</f>
        <v>841</v>
      </c>
      <c r="E17" s="13">
        <f t="shared" si="3"/>
        <v>840.677</v>
      </c>
      <c r="F17" s="13">
        <f t="shared" si="3"/>
        <v>868.1679609</v>
      </c>
      <c r="G17" s="13">
        <f t="shared" si="3"/>
        <v>895.49868526053</v>
      </c>
      <c r="H17" s="13">
        <f t="shared" si="3"/>
        <v>923.6957935832888</v>
      </c>
      <c r="I17" s="13">
        <f t="shared" si="3"/>
        <v>953.7867502398791</v>
      </c>
      <c r="J17" s="13">
        <f t="shared" si="3"/>
        <v>983.7998902224832</v>
      </c>
      <c r="K17" s="13">
        <f t="shared" si="3"/>
        <v>1014.7644467425359</v>
      </c>
      <c r="L17" s="13">
        <f t="shared" si="3"/>
        <v>1047.7105797042743</v>
      </c>
      <c r="M17" s="13">
        <f t="shared" si="3"/>
        <v>1080.6694050808999</v>
      </c>
    </row>
    <row r="18" spans="1:13" ht="12.75" customHeight="1">
      <c r="A18" s="11" t="s">
        <v>26</v>
      </c>
      <c r="B18" s="11" t="s">
        <v>27</v>
      </c>
      <c r="C18" s="14">
        <f>+'[31]Balance Financiero Minhacienda'!C24</f>
        <v>774</v>
      </c>
      <c r="D18" s="14">
        <f>+'[31]Balance Financiero Minhacienda'!D24</f>
        <v>810</v>
      </c>
      <c r="E18" s="14">
        <f>+'[31]Balance Financiero Minhacienda'!E24</f>
        <v>835.677</v>
      </c>
      <c r="F18" s="14">
        <f>+'[31]Balance Financiero Minhacienda'!F24</f>
        <v>862.1679609</v>
      </c>
      <c r="G18" s="14">
        <f>+'[31]Balance Financiero Minhacienda'!G24</f>
        <v>889.49868526053</v>
      </c>
      <c r="H18" s="14">
        <f>+'[31]Balance Financiero Minhacienda'!H24</f>
        <v>917.6957935832888</v>
      </c>
      <c r="I18" s="14">
        <f>+'[31]Balance Financiero Minhacienda'!I24</f>
        <v>946.7867502398791</v>
      </c>
      <c r="J18" s="14">
        <f>+'[31]Balance Financiero Minhacienda'!J24</f>
        <v>976.7998902224832</v>
      </c>
      <c r="K18" s="14">
        <f>+'[31]Balance Financiero Minhacienda'!K24</f>
        <v>1007.7644467425359</v>
      </c>
      <c r="L18" s="14">
        <f>+'[31]Balance Financiero Minhacienda'!L24</f>
        <v>1039.7105797042743</v>
      </c>
      <c r="M18" s="14">
        <f>+'[31]Balance Financiero Minhacienda'!M24</f>
        <v>1072.6694050808999</v>
      </c>
    </row>
    <row r="19" spans="1:13" ht="12.75" customHeight="1">
      <c r="A19" s="11" t="s">
        <v>28</v>
      </c>
      <c r="B19" s="11" t="s">
        <v>29</v>
      </c>
      <c r="C19" s="14">
        <f>+'[31]Balance Financiero Minhacienda'!C27+'[31]Balance Financiero Minhacienda'!C30</f>
        <v>4</v>
      </c>
      <c r="D19" s="14">
        <f>+'[31]Balance Financiero Minhacienda'!D27+'[31]Balance Financiero Minhacienda'!D30</f>
        <v>31</v>
      </c>
      <c r="E19" s="14">
        <f>+'[31]Balance Financiero Minhacienda'!E27+'[31]Balance Financiero Minhacienda'!E30</f>
        <v>5</v>
      </c>
      <c r="F19" s="14">
        <f>+'[31]Balance Financiero Minhacienda'!F27+'[31]Balance Financiero Minhacienda'!F30</f>
        <v>6</v>
      </c>
      <c r="G19" s="14">
        <f>+'[31]Balance Financiero Minhacienda'!G27+'[31]Balance Financiero Minhacienda'!G30</f>
        <v>6</v>
      </c>
      <c r="H19" s="14">
        <f>+'[31]Balance Financiero Minhacienda'!H27+'[31]Balance Financiero Minhacienda'!H30</f>
        <v>6</v>
      </c>
      <c r="I19" s="14">
        <f>+'[31]Balance Financiero Minhacienda'!I27+'[31]Balance Financiero Minhacienda'!I30</f>
        <v>7</v>
      </c>
      <c r="J19" s="14">
        <f>+'[31]Balance Financiero Minhacienda'!J27+'[31]Balance Financiero Minhacienda'!J30</f>
        <v>7</v>
      </c>
      <c r="K19" s="14">
        <f>+'[31]Balance Financiero Minhacienda'!K27+'[31]Balance Financiero Minhacienda'!K30</f>
        <v>7</v>
      </c>
      <c r="L19" s="14">
        <f>+'[31]Balance Financiero Minhacienda'!L27+'[31]Balance Financiero Minhacienda'!L30</f>
        <v>8</v>
      </c>
      <c r="M19" s="14">
        <f>+'[31]Balance Financiero Minhacienda'!M27+'[31]Balance Financiero Minhacienda'!M30</f>
        <v>8</v>
      </c>
    </row>
    <row r="20" spans="1:13" ht="12.75" customHeight="1">
      <c r="A20" s="8" t="s">
        <v>30</v>
      </c>
      <c r="B20" s="9" t="s">
        <v>31</v>
      </c>
      <c r="C20" s="10">
        <f aca="true" t="shared" si="4" ref="C20:M20">+C21+C34</f>
        <v>16034</v>
      </c>
      <c r="D20" s="10">
        <f t="shared" si="4"/>
        <v>16509.8421</v>
      </c>
      <c r="E20" s="10">
        <f t="shared" si="4"/>
        <v>16992.35907757</v>
      </c>
      <c r="F20" s="10">
        <f t="shared" si="4"/>
        <v>17502.760955818965</v>
      </c>
      <c r="G20" s="10">
        <f t="shared" si="4"/>
        <v>18028.49489647313</v>
      </c>
      <c r="H20" s="10">
        <f t="shared" si="4"/>
        <v>18570.02149559667</v>
      </c>
      <c r="I20" s="10">
        <f t="shared" si="4"/>
        <v>19127.815187239587</v>
      </c>
      <c r="J20" s="10">
        <f t="shared" si="4"/>
        <v>19702.36465921456</v>
      </c>
      <c r="K20" s="10">
        <f t="shared" si="4"/>
        <v>20294.173281367322</v>
      </c>
      <c r="L20" s="10">
        <f t="shared" si="4"/>
        <v>20903.759546715995</v>
      </c>
      <c r="M20" s="10">
        <f t="shared" si="4"/>
        <v>21531.657525846105</v>
      </c>
    </row>
    <row r="21" spans="1:13" ht="12.75" customHeight="1">
      <c r="A21" s="11" t="s">
        <v>32</v>
      </c>
      <c r="B21" s="11" t="s">
        <v>33</v>
      </c>
      <c r="C21" s="16">
        <f>+C22+C26</f>
        <v>2587</v>
      </c>
      <c r="D21" s="16">
        <f aca="true" t="shared" si="5" ref="D21:M21">+D22+D26</f>
        <v>2659.4321</v>
      </c>
      <c r="E21" s="16">
        <f t="shared" si="5"/>
        <v>2726.43677757</v>
      </c>
      <c r="F21" s="16">
        <f t="shared" si="5"/>
        <v>2808.8609868189687</v>
      </c>
      <c r="G21" s="16">
        <f t="shared" si="5"/>
        <v>2893.7779284031303</v>
      </c>
      <c r="H21" s="16">
        <f t="shared" si="5"/>
        <v>2981.2630184845693</v>
      </c>
      <c r="I21" s="16">
        <f t="shared" si="5"/>
        <v>3071.393955814122</v>
      </c>
      <c r="J21" s="16">
        <f t="shared" si="5"/>
        <v>3164.2507908463294</v>
      </c>
      <c r="K21" s="16">
        <f t="shared" si="5"/>
        <v>3259.9159969480447</v>
      </c>
      <c r="L21" s="16">
        <f t="shared" si="5"/>
        <v>3358.4745437641404</v>
      </c>
      <c r="M21" s="16">
        <f t="shared" si="5"/>
        <v>3460.0139728056924</v>
      </c>
    </row>
    <row r="22" spans="1:13" ht="12.75" customHeight="1">
      <c r="A22" s="11" t="s">
        <v>34</v>
      </c>
      <c r="B22" s="11" t="s">
        <v>35</v>
      </c>
      <c r="C22" s="16">
        <f>+C23+C24+C25+C27</f>
        <v>2569</v>
      </c>
      <c r="D22" s="16">
        <f aca="true" t="shared" si="6" ref="D22:M22">+D23+D24+D25+D27</f>
        <v>2646.4321</v>
      </c>
      <c r="E22" s="16">
        <f t="shared" si="6"/>
        <v>2726.43677757</v>
      </c>
      <c r="F22" s="16">
        <f t="shared" si="6"/>
        <v>2808.8609868189687</v>
      </c>
      <c r="G22" s="16">
        <f t="shared" si="6"/>
        <v>2893.7779284031303</v>
      </c>
      <c r="H22" s="16">
        <f t="shared" si="6"/>
        <v>2981.2630184845693</v>
      </c>
      <c r="I22" s="16">
        <f t="shared" si="6"/>
        <v>3071.393955814122</v>
      </c>
      <c r="J22" s="16">
        <f t="shared" si="6"/>
        <v>3164.2507908463294</v>
      </c>
      <c r="K22" s="16">
        <f t="shared" si="6"/>
        <v>3259.9159969480447</v>
      </c>
      <c r="L22" s="16">
        <f t="shared" si="6"/>
        <v>3358.4745437641404</v>
      </c>
      <c r="M22" s="16">
        <f t="shared" si="6"/>
        <v>3460.0139728056924</v>
      </c>
    </row>
    <row r="23" spans="1:13" ht="12.75" customHeight="1">
      <c r="A23" s="11" t="s">
        <v>36</v>
      </c>
      <c r="B23" s="11" t="s">
        <v>37</v>
      </c>
      <c r="C23" s="14">
        <f>+'[31]Balance Financiero Minhacienda'!C46</f>
        <v>1395</v>
      </c>
      <c r="D23" s="14">
        <f>+'[31]Balance Financiero Minhacienda'!D46</f>
        <v>1436.85</v>
      </c>
      <c r="E23" s="14">
        <f>+'[31]Balance Financiero Minhacienda'!E46</f>
        <v>1479.9554999999998</v>
      </c>
      <c r="F23" s="14">
        <f>+'[31]Balance Financiero Minhacienda'!F46</f>
        <v>1524.3541649999997</v>
      </c>
      <c r="G23" s="14">
        <f>+'[31]Balance Financiero Minhacienda'!G46</f>
        <v>1570.0847899499997</v>
      </c>
      <c r="H23" s="14">
        <f>+'[31]Balance Financiero Minhacienda'!H46</f>
        <v>1617.1873336484998</v>
      </c>
      <c r="I23" s="14">
        <f>+'[31]Balance Financiero Minhacienda'!I46</f>
        <v>1665.7029536579548</v>
      </c>
      <c r="J23" s="14">
        <f>+'[31]Balance Financiero Minhacienda'!J46</f>
        <v>1715.6740422676935</v>
      </c>
      <c r="K23" s="14">
        <f>+'[31]Balance Financiero Minhacienda'!K46</f>
        <v>1767.1442635357243</v>
      </c>
      <c r="L23" s="14">
        <f>+'[31]Balance Financiero Minhacienda'!L46</f>
        <v>1820.158591441796</v>
      </c>
      <c r="M23" s="14">
        <f>+'[31]Balance Financiero Minhacienda'!M46</f>
        <v>1874.76334918505</v>
      </c>
    </row>
    <row r="24" spans="1:13" ht="12.75" customHeight="1">
      <c r="A24" s="11" t="s">
        <v>38</v>
      </c>
      <c r="B24" s="11" t="s">
        <v>39</v>
      </c>
      <c r="C24" s="14">
        <f>+'[31]Balance Financiero Minhacienda'!C47</f>
        <v>825</v>
      </c>
      <c r="D24" s="14">
        <f>+'[31]Balance Financiero Minhacienda'!D47</f>
        <v>849.75</v>
      </c>
      <c r="E24" s="14">
        <f>+'[31]Balance Financiero Minhacienda'!E47</f>
        <v>875.2425</v>
      </c>
      <c r="F24" s="14">
        <f>+'[31]Balance Financiero Minhacienda'!F47</f>
        <v>901.499775</v>
      </c>
      <c r="G24" s="14">
        <f>+'[31]Balance Financiero Minhacienda'!G47</f>
        <v>928.54476825</v>
      </c>
      <c r="H24" s="14">
        <f>+'[31]Balance Financiero Minhacienda'!H47</f>
        <v>956.4011112974999</v>
      </c>
      <c r="I24" s="14">
        <f>+'[31]Balance Financiero Minhacienda'!I47</f>
        <v>985.0931446364249</v>
      </c>
      <c r="J24" s="14">
        <f>+'[31]Balance Financiero Minhacienda'!J47</f>
        <v>1014.6459389755177</v>
      </c>
      <c r="K24" s="14">
        <f>+'[31]Balance Financiero Minhacienda'!K47</f>
        <v>1045.0853171447832</v>
      </c>
      <c r="L24" s="14">
        <f>+'[31]Balance Financiero Minhacienda'!L47</f>
        <v>1076.4378766591267</v>
      </c>
      <c r="M24" s="14">
        <f>+'[31]Balance Financiero Minhacienda'!M47</f>
        <v>1108.7310129589005</v>
      </c>
    </row>
    <row r="25" spans="1:13" ht="12.75" customHeight="1">
      <c r="A25" s="11" t="s">
        <v>40</v>
      </c>
      <c r="B25" s="15" t="s">
        <v>41</v>
      </c>
      <c r="C25" s="14">
        <f>+'[31]Balance Financiero Minhacienda'!C48+SUM('[31]Balance Financiero Minhacienda'!C56:C59)</f>
        <v>349</v>
      </c>
      <c r="D25" s="14">
        <f>+'[31]Balance Financiero Minhacienda'!D48+SUM('[31]Balance Financiero Minhacienda'!D56:D59)</f>
        <v>359.8321</v>
      </c>
      <c r="E25" s="14">
        <f>+'[31]Balance Financiero Minhacienda'!E48+SUM('[31]Balance Financiero Minhacienda'!E56:E59)</f>
        <v>371.23877757</v>
      </c>
      <c r="F25" s="14">
        <f>+'[31]Balance Financiero Minhacienda'!F48+SUM('[31]Balance Financiero Minhacienda'!F56:F59)</f>
        <v>383.007046818969</v>
      </c>
      <c r="G25" s="14">
        <f>+'[31]Balance Financiero Minhacienda'!G48+SUM('[31]Balance Financiero Minhacienda'!G56:G59)</f>
        <v>395.1483702031303</v>
      </c>
      <c r="H25" s="14">
        <f>+'[31]Balance Financiero Minhacienda'!H48+SUM('[31]Balance Financiero Minhacienda'!H56:H59)</f>
        <v>407.6745735385695</v>
      </c>
      <c r="I25" s="14">
        <f>+'[31]Balance Financiero Minhacienda'!I48+SUM('[31]Balance Financiero Minhacienda'!I56:I59)</f>
        <v>420.59785751974215</v>
      </c>
      <c r="J25" s="14">
        <f>+'[31]Balance Financiero Minhacienda'!J48+SUM('[31]Balance Financiero Minhacienda'!J56:J59)</f>
        <v>433.93080960311795</v>
      </c>
      <c r="K25" s="14">
        <f>+'[31]Balance Financiero Minhacienda'!K48+SUM('[31]Balance Financiero Minhacienda'!K56:K59)</f>
        <v>447.6864162675368</v>
      </c>
      <c r="L25" s="14">
        <f>+'[31]Balance Financiero Minhacienda'!L48+SUM('[31]Balance Financiero Minhacienda'!L56:L59)</f>
        <v>461.8780756632177</v>
      </c>
      <c r="M25" s="14">
        <f>+'[31]Balance Financiero Minhacienda'!M48+SUM('[31]Balance Financiero Minhacienda'!M56:M59)</f>
        <v>476.51961066174175</v>
      </c>
    </row>
    <row r="26" spans="1:13" ht="12.75" customHeight="1">
      <c r="A26" s="11" t="s">
        <v>42</v>
      </c>
      <c r="B26" s="11" t="s">
        <v>43</v>
      </c>
      <c r="C26" s="16">
        <f>+'[31]Balance Financiero Minhacienda'!C70</f>
        <v>18</v>
      </c>
      <c r="D26" s="16">
        <f>+'[31]Balance Financiero Minhacienda'!D70</f>
        <v>13</v>
      </c>
      <c r="E26" s="16">
        <f>+'[31]Balance Financiero Minhacienda'!E70</f>
        <v>0</v>
      </c>
      <c r="F26" s="16">
        <f>+'[31]Balance Financiero Minhacienda'!F70</f>
        <v>0</v>
      </c>
      <c r="G26" s="16">
        <f>+'[31]Balance Financiero Minhacienda'!G70</f>
        <v>0</v>
      </c>
      <c r="H26" s="16">
        <f>+'[31]Balance Financiero Minhacienda'!H70</f>
        <v>0</v>
      </c>
      <c r="I26" s="16">
        <f>+'[31]Balance Financiero Minhacienda'!I70</f>
        <v>0</v>
      </c>
      <c r="J26" s="16">
        <f>+'[31]Balance Financiero Minhacienda'!J70</f>
        <v>0</v>
      </c>
      <c r="K26" s="16">
        <f>+'[31]Balance Financiero Minhacienda'!K70</f>
        <v>0</v>
      </c>
      <c r="L26" s="16">
        <f>+'[31]Balance Financiero Minhacienda'!L70</f>
        <v>0</v>
      </c>
      <c r="M26" s="16">
        <f>+'[31]Balance Financiero Minhacienda'!M70</f>
        <v>0</v>
      </c>
    </row>
    <row r="27" spans="1:13" ht="12.75" customHeight="1">
      <c r="A27" s="11" t="s">
        <v>44</v>
      </c>
      <c r="B27" s="15" t="s">
        <v>45</v>
      </c>
      <c r="C27" s="14">
        <f>+'[31]Balance Financiero Minhacienda'!C60+'[31]Balance Financiero Minhacienda'!C63</f>
        <v>0</v>
      </c>
      <c r="D27" s="14">
        <f>+'[31]Balance Financiero Minhacienda'!D60+'[31]Balance Financiero Minhacienda'!D63</f>
        <v>0</v>
      </c>
      <c r="E27" s="14">
        <f>+'[31]Balance Financiero Minhacienda'!E60+'[31]Balance Financiero Minhacienda'!E63</f>
        <v>0</v>
      </c>
      <c r="F27" s="14">
        <f>+'[31]Balance Financiero Minhacienda'!F60+'[31]Balance Financiero Minhacienda'!F63</f>
        <v>0</v>
      </c>
      <c r="G27" s="14">
        <f>+'[31]Balance Financiero Minhacienda'!G60+'[31]Balance Financiero Minhacienda'!G63</f>
        <v>0</v>
      </c>
      <c r="H27" s="14">
        <f>+'[31]Balance Financiero Minhacienda'!H60+'[31]Balance Financiero Minhacienda'!H63</f>
        <v>0</v>
      </c>
      <c r="I27" s="14">
        <f>+'[31]Balance Financiero Minhacienda'!I60+'[31]Balance Financiero Minhacienda'!I63</f>
        <v>0</v>
      </c>
      <c r="J27" s="14">
        <f>+'[31]Balance Financiero Minhacienda'!J60+'[31]Balance Financiero Minhacienda'!J63</f>
        <v>0</v>
      </c>
      <c r="K27" s="14">
        <f>+'[31]Balance Financiero Minhacienda'!K60+'[31]Balance Financiero Minhacienda'!K63</f>
        <v>0</v>
      </c>
      <c r="L27" s="14">
        <f>+'[31]Balance Financiero Minhacienda'!L60+'[31]Balance Financiero Minhacienda'!L63</f>
        <v>0</v>
      </c>
      <c r="M27" s="14">
        <f>+'[31]Balance Financiero Minhacienda'!M60+'[31]Balance Financiero Minhacienda'!M63</f>
        <v>0</v>
      </c>
    </row>
    <row r="28" spans="1:13" ht="12.75" customHeight="1">
      <c r="A28" s="8" t="s">
        <v>46</v>
      </c>
      <c r="B28" s="12" t="s">
        <v>47</v>
      </c>
      <c r="C28" s="13">
        <f aca="true" t="shared" si="7" ref="C28:M28">+C5-C21</f>
        <v>355</v>
      </c>
      <c r="D28" s="13">
        <f t="shared" si="7"/>
        <v>497.5679</v>
      </c>
      <c r="E28" s="13">
        <f t="shared" si="7"/>
        <v>499.7202224299999</v>
      </c>
      <c r="F28" s="13">
        <f t="shared" si="7"/>
        <v>516.3513740810313</v>
      </c>
      <c r="G28" s="13">
        <f t="shared" si="7"/>
        <v>532.4764888574</v>
      </c>
      <c r="H28" s="13">
        <f t="shared" si="7"/>
        <v>549.1111790587197</v>
      </c>
      <c r="I28" s="13">
        <f t="shared" si="7"/>
        <v>567.2715505045567</v>
      </c>
      <c r="J28" s="13">
        <f t="shared" si="7"/>
        <v>584.9742181373176</v>
      </c>
      <c r="K28" s="13">
        <f t="shared" si="7"/>
        <v>603.2363221184901</v>
      </c>
      <c r="L28" s="13">
        <f t="shared" si="7"/>
        <v>623.0755444338529</v>
      </c>
      <c r="M28" s="13">
        <f t="shared" si="7"/>
        <v>628.2589626081276</v>
      </c>
    </row>
    <row r="29" spans="1:13" ht="12.75" customHeight="1">
      <c r="A29" s="8" t="s">
        <v>48</v>
      </c>
      <c r="B29" s="12" t="s">
        <v>49</v>
      </c>
      <c r="C29" s="13">
        <f aca="true" t="shared" si="8" ref="C29:M29">+SUM(C30:C33)</f>
        <v>13240</v>
      </c>
      <c r="D29" s="13">
        <f t="shared" si="8"/>
        <v>14344.2145</v>
      </c>
      <c r="E29" s="13">
        <f t="shared" si="8"/>
        <v>12683.30986265</v>
      </c>
      <c r="F29" s="13">
        <f t="shared" si="8"/>
        <v>13509.718645715506</v>
      </c>
      <c r="G29" s="13">
        <f t="shared" si="8"/>
        <v>14391.540121635491</v>
      </c>
      <c r="H29" s="13">
        <f t="shared" si="8"/>
        <v>15332.635800743374</v>
      </c>
      <c r="I29" s="13">
        <f t="shared" si="8"/>
        <v>16337.149616926563</v>
      </c>
      <c r="J29" s="13">
        <f t="shared" si="8"/>
        <v>17409.529758138244</v>
      </c>
      <c r="K29" s="13">
        <f t="shared" si="8"/>
        <v>18554.552283069854</v>
      </c>
      <c r="L29" s="13">
        <f t="shared" si="8"/>
        <v>19777.346677981677</v>
      </c>
      <c r="M29" s="13">
        <f t="shared" si="8"/>
        <v>21083.423521556695</v>
      </c>
    </row>
    <row r="30" spans="1:13" ht="12.75" customHeight="1">
      <c r="A30" s="11" t="s">
        <v>50</v>
      </c>
      <c r="B30" s="15" t="s">
        <v>51</v>
      </c>
      <c r="C30" s="14">
        <f>+'[31]Balance Financiero Minhacienda'!C76+'[31]Balance Financiero Minhacienda'!C77</f>
        <v>51</v>
      </c>
      <c r="D30" s="14">
        <f>+'[31]Balance Financiero Minhacienda'!D76+'[31]Balance Financiero Minhacienda'!D77</f>
        <v>52.6167</v>
      </c>
      <c r="E30" s="14">
        <f>+'[31]Balance Financiero Minhacienda'!E76+'[31]Balance Financiero Minhacienda'!E77</f>
        <v>55.86315039</v>
      </c>
      <c r="F30" s="14">
        <f>+'[31]Balance Financiero Minhacienda'!F76+'[31]Balance Financiero Minhacienda'!F77</f>
        <v>59.309906769063</v>
      </c>
      <c r="G30" s="14">
        <f>+'[31]Balance Financiero Minhacienda'!G76+'[31]Balance Financiero Minhacienda'!G77</f>
        <v>62.969328016714186</v>
      </c>
      <c r="H30" s="14">
        <f>+'[31]Balance Financiero Minhacienda'!H76+'[31]Balance Financiero Minhacienda'!H77</f>
        <v>66.85453555534545</v>
      </c>
      <c r="I30" s="14">
        <f>+'[31]Balance Financiero Minhacienda'!I76+'[31]Balance Financiero Minhacienda'!I77</f>
        <v>70.97946039911027</v>
      </c>
      <c r="J30" s="14">
        <f>+'[31]Balance Financiero Minhacienda'!J76+'[31]Balance Financiero Minhacienda'!J77</f>
        <v>75.35889310573538</v>
      </c>
      <c r="K30" s="14">
        <f>+'[31]Balance Financiero Minhacienda'!K76+'[31]Balance Financiero Minhacienda'!K77</f>
        <v>80.00853681035925</v>
      </c>
      <c r="L30" s="14">
        <f>+'[31]Balance Financiero Minhacienda'!L76+'[31]Balance Financiero Minhacienda'!L77</f>
        <v>84.94506353155842</v>
      </c>
      <c r="M30" s="14">
        <f>+'[31]Balance Financiero Minhacienda'!M76+'[31]Balance Financiero Minhacienda'!M77</f>
        <v>90.18617395145557</v>
      </c>
    </row>
    <row r="31" spans="1:13" ht="12.75" customHeight="1">
      <c r="A31" s="15" t="s">
        <v>52</v>
      </c>
      <c r="B31" s="15" t="s">
        <v>53</v>
      </c>
      <c r="C31" s="14">
        <f>+'[31]Balance Financiero Minhacienda'!C32</f>
        <v>11806</v>
      </c>
      <c r="D31" s="14">
        <f>+'[31]Balance Financiero Minhacienda'!D32</f>
        <v>11833.4378</v>
      </c>
      <c r="E31" s="14">
        <f>+'[31]Balance Financiero Minhacienda'!E32</f>
        <v>12604.10691226</v>
      </c>
      <c r="F31" s="14">
        <f>+'[31]Balance Financiero Minhacienda'!F32</f>
        <v>13426.368744946441</v>
      </c>
      <c r="G31" s="14">
        <f>+'[31]Balance Financiero Minhacienda'!G32</f>
        <v>14303.809599798777</v>
      </c>
      <c r="H31" s="14">
        <f>+'[31]Balance Financiero Minhacienda'!H32</f>
        <v>15240.277235553429</v>
      </c>
      <c r="I31" s="14">
        <f>+'[31]Balance Financiero Minhacienda'!I32</f>
        <v>16239.901006003814</v>
      </c>
      <c r="J31" s="14">
        <f>+'[31]Balance Financiero Minhacienda'!J32</f>
        <v>17307.11363999316</v>
      </c>
      <c r="K31" s="14">
        <f>+'[31]Balance Financiero Minhacienda'!K32</f>
        <v>18446.674804468967</v>
      </c>
      <c r="L31" s="14">
        <f>+'[31]Balance Financiero Minhacienda'!L32</f>
        <v>19663.696604405875</v>
      </c>
      <c r="M31" s="14">
        <f>+'[31]Balance Financiero Minhacienda'!M32</f>
        <v>20963.671187259668</v>
      </c>
    </row>
    <row r="32" spans="1:13" ht="12.75" customHeight="1">
      <c r="A32" s="11" t="s">
        <v>54</v>
      </c>
      <c r="B32" s="15" t="s">
        <v>55</v>
      </c>
      <c r="C32" s="14">
        <f>+'[31]Balance Financiero Minhacienda'!C75</f>
        <v>0</v>
      </c>
      <c r="D32" s="14">
        <f>+'[31]Balance Financiero Minhacienda'!D75</f>
        <v>0</v>
      </c>
      <c r="E32" s="14">
        <f>+'[31]Balance Financiero Minhacienda'!E75</f>
        <v>0</v>
      </c>
      <c r="F32" s="14">
        <f>+'[31]Balance Financiero Minhacienda'!F75</f>
        <v>0</v>
      </c>
      <c r="G32" s="14">
        <f>+'[31]Balance Financiero Minhacienda'!G75</f>
        <v>0</v>
      </c>
      <c r="H32" s="14">
        <f>+'[31]Balance Financiero Minhacienda'!H75</f>
        <v>0</v>
      </c>
      <c r="I32" s="14">
        <f>+'[31]Balance Financiero Minhacienda'!I75</f>
        <v>0</v>
      </c>
      <c r="J32" s="14">
        <f>+'[31]Balance Financiero Minhacienda'!J75</f>
        <v>0</v>
      </c>
      <c r="K32" s="14">
        <f>+'[31]Balance Financiero Minhacienda'!K75</f>
        <v>0</v>
      </c>
      <c r="L32" s="14">
        <f>+'[31]Balance Financiero Minhacienda'!L75</f>
        <v>0</v>
      </c>
      <c r="M32" s="14">
        <f>+'[31]Balance Financiero Minhacienda'!M75</f>
        <v>0</v>
      </c>
    </row>
    <row r="33" spans="1:13" ht="12.75" customHeight="1">
      <c r="A33" s="11" t="s">
        <v>56</v>
      </c>
      <c r="B33" s="15" t="s">
        <v>57</v>
      </c>
      <c r="C33" s="14">
        <f>+'[31]Balance Financiero Minhacienda'!C41+'[31]Balance Financiero Minhacienda'!C42+'[31]Balance Financiero Minhacienda'!C78+'[31]Balance Financiero Minhacienda'!C79+'[31]Balance Financiero Minhacienda'!C83+'[31]Balance Financiero Minhacienda'!C84+'[31]Balance Financiero Minhacienda'!C85</f>
        <v>1383</v>
      </c>
      <c r="D33" s="14">
        <f>+'[31]Balance Financiero Minhacienda'!D41+'[31]Balance Financiero Minhacienda'!D42+'[31]Balance Financiero Minhacienda'!D78+'[31]Balance Financiero Minhacienda'!D79+'[31]Balance Financiero Minhacienda'!D83+'[31]Balance Financiero Minhacienda'!D84+'[31]Balance Financiero Minhacienda'!D85</f>
        <v>2458.16</v>
      </c>
      <c r="E33" s="14">
        <f>+'[31]Balance Financiero Minhacienda'!E41+'[31]Balance Financiero Minhacienda'!E42+'[31]Balance Financiero Minhacienda'!E78+'[31]Balance Financiero Minhacienda'!E79+'[31]Balance Financiero Minhacienda'!E83+'[31]Balance Financiero Minhacienda'!E84+'[31]Balance Financiero Minhacienda'!E85</f>
        <v>23.3398</v>
      </c>
      <c r="F33" s="14">
        <f>+'[31]Balance Financiero Minhacienda'!F41+'[31]Balance Financiero Minhacienda'!F42+'[31]Balance Financiero Minhacienda'!F78+'[31]Balance Financiero Minhacienda'!F79+'[31]Balance Financiero Minhacienda'!F83+'[31]Balance Financiero Minhacienda'!F84+'[31]Balance Financiero Minhacienda'!F85</f>
        <v>24.039994</v>
      </c>
      <c r="G33" s="14">
        <f>+'[31]Balance Financiero Minhacienda'!G41+'[31]Balance Financiero Minhacienda'!G42+'[31]Balance Financiero Minhacienda'!G78+'[31]Balance Financiero Minhacienda'!G79+'[31]Balance Financiero Minhacienda'!G83+'[31]Balance Financiero Minhacienda'!G84+'[31]Balance Financiero Minhacienda'!G85</f>
        <v>24.76119382</v>
      </c>
      <c r="H33" s="14">
        <f>+'[31]Balance Financiero Minhacienda'!H41+'[31]Balance Financiero Minhacienda'!H42+'[31]Balance Financiero Minhacienda'!H78+'[31]Balance Financiero Minhacienda'!H79+'[31]Balance Financiero Minhacienda'!H83+'[31]Balance Financiero Minhacienda'!H84+'[31]Balance Financiero Minhacienda'!H85</f>
        <v>25.5040296346</v>
      </c>
      <c r="I33" s="14">
        <f>+'[31]Balance Financiero Minhacienda'!I41+'[31]Balance Financiero Minhacienda'!I42+'[31]Balance Financiero Minhacienda'!I78+'[31]Balance Financiero Minhacienda'!I79+'[31]Balance Financiero Minhacienda'!I83+'[31]Balance Financiero Minhacienda'!I84+'[31]Balance Financiero Minhacienda'!I85</f>
        <v>26.269150523637997</v>
      </c>
      <c r="J33" s="14">
        <f>+'[31]Balance Financiero Minhacienda'!J41+'[31]Balance Financiero Minhacienda'!J42+'[31]Balance Financiero Minhacienda'!J78+'[31]Balance Financiero Minhacienda'!J79+'[31]Balance Financiero Minhacienda'!J83+'[31]Balance Financiero Minhacienda'!J84+'[31]Balance Financiero Minhacienda'!J85</f>
        <v>27.057225039347138</v>
      </c>
      <c r="K33" s="14">
        <f>+'[31]Balance Financiero Minhacienda'!K41+'[31]Balance Financiero Minhacienda'!K42+'[31]Balance Financiero Minhacienda'!K78+'[31]Balance Financiero Minhacienda'!K79+'[31]Balance Financiero Minhacienda'!K83+'[31]Balance Financiero Minhacienda'!K84+'[31]Balance Financiero Minhacienda'!K85</f>
        <v>27.86894179052755</v>
      </c>
      <c r="L33" s="14">
        <f>+'[31]Balance Financiero Minhacienda'!L41+'[31]Balance Financiero Minhacienda'!L42+'[31]Balance Financiero Minhacienda'!L78+'[31]Balance Financiero Minhacienda'!L79+'[31]Balance Financiero Minhacienda'!L83+'[31]Balance Financiero Minhacienda'!L84+'[31]Balance Financiero Minhacienda'!L85</f>
        <v>28.705010044243377</v>
      </c>
      <c r="M33" s="14">
        <f>+'[31]Balance Financiero Minhacienda'!M41+'[31]Balance Financiero Minhacienda'!M42+'[31]Balance Financiero Minhacienda'!M78+'[31]Balance Financiero Minhacienda'!M79+'[31]Balance Financiero Minhacienda'!M83+'[31]Balance Financiero Minhacienda'!M84+'[31]Balance Financiero Minhacienda'!M85</f>
        <v>29.56616034557068</v>
      </c>
    </row>
    <row r="34" spans="1:13" ht="12.75" customHeight="1">
      <c r="A34" s="8" t="s">
        <v>58</v>
      </c>
      <c r="B34" s="12" t="s">
        <v>59</v>
      </c>
      <c r="C34" s="13">
        <f aca="true" t="shared" si="9" ref="C34:M34">+C35+C36</f>
        <v>13447</v>
      </c>
      <c r="D34" s="13">
        <f t="shared" si="9"/>
        <v>13850.41</v>
      </c>
      <c r="E34" s="13">
        <f t="shared" si="9"/>
        <v>14265.922299999998</v>
      </c>
      <c r="F34" s="13">
        <f t="shared" si="9"/>
        <v>14693.899968999998</v>
      </c>
      <c r="G34" s="13">
        <f t="shared" si="9"/>
        <v>15134.71696807</v>
      </c>
      <c r="H34" s="13">
        <f t="shared" si="9"/>
        <v>15588.7584771121</v>
      </c>
      <c r="I34" s="13">
        <f t="shared" si="9"/>
        <v>16056.421231425464</v>
      </c>
      <c r="J34" s="13">
        <f t="shared" si="9"/>
        <v>16538.11386836823</v>
      </c>
      <c r="K34" s="13">
        <f t="shared" si="9"/>
        <v>17034.257284419276</v>
      </c>
      <c r="L34" s="13">
        <f t="shared" si="9"/>
        <v>17545.285002951856</v>
      </c>
      <c r="M34" s="13">
        <f t="shared" si="9"/>
        <v>18071.643553040412</v>
      </c>
    </row>
    <row r="35" spans="1:13" ht="12.75" customHeight="1">
      <c r="A35" s="17" t="s">
        <v>60</v>
      </c>
      <c r="B35" s="15" t="s">
        <v>61</v>
      </c>
      <c r="C35" s="14">
        <f>+'[31]Balance Financiero Minhacienda'!C87+'[31]Balance Financiero Minhacienda'!C95</f>
        <v>0</v>
      </c>
      <c r="D35" s="14">
        <f>+'[31]Balance Financiero Minhacienda'!D87+'[31]Balance Financiero Minhacienda'!D95</f>
        <v>0</v>
      </c>
      <c r="E35" s="14">
        <f>+'[31]Balance Financiero Minhacienda'!E87+'[31]Balance Financiero Minhacienda'!E95</f>
        <v>0</v>
      </c>
      <c r="F35" s="14">
        <f>+'[31]Balance Financiero Minhacienda'!F87+'[31]Balance Financiero Minhacienda'!F95</f>
        <v>0</v>
      </c>
      <c r="G35" s="14">
        <f>+'[31]Balance Financiero Minhacienda'!G87+'[31]Balance Financiero Minhacienda'!G95</f>
        <v>0</v>
      </c>
      <c r="H35" s="14">
        <f>+'[31]Balance Financiero Minhacienda'!H87+'[31]Balance Financiero Minhacienda'!H95</f>
        <v>0</v>
      </c>
      <c r="I35" s="14">
        <f>+'[31]Balance Financiero Minhacienda'!I87+'[31]Balance Financiero Minhacienda'!I95</f>
        <v>0</v>
      </c>
      <c r="J35" s="14">
        <f>+'[31]Balance Financiero Minhacienda'!J87+'[31]Balance Financiero Minhacienda'!J95</f>
        <v>0</v>
      </c>
      <c r="K35" s="14">
        <f>+'[31]Balance Financiero Minhacienda'!K87+'[31]Balance Financiero Minhacienda'!K95</f>
        <v>0</v>
      </c>
      <c r="L35" s="14">
        <f>+'[31]Balance Financiero Minhacienda'!L87+'[31]Balance Financiero Minhacienda'!L95</f>
        <v>0</v>
      </c>
      <c r="M35" s="14">
        <f>+'[31]Balance Financiero Minhacienda'!M87+'[31]Balance Financiero Minhacienda'!M95</f>
        <v>0</v>
      </c>
    </row>
    <row r="36" spans="1:13" ht="12.75" customHeight="1">
      <c r="A36" s="15" t="s">
        <v>62</v>
      </c>
      <c r="B36" s="15" t="s">
        <v>63</v>
      </c>
      <c r="C36" s="14">
        <f>+'[31]Balance Financiero Minhacienda'!C64</f>
        <v>13447</v>
      </c>
      <c r="D36" s="14">
        <f>+'[31]Balance Financiero Minhacienda'!D64</f>
        <v>13850.41</v>
      </c>
      <c r="E36" s="14">
        <f>+'[31]Balance Financiero Minhacienda'!E64</f>
        <v>14265.922299999998</v>
      </c>
      <c r="F36" s="14">
        <f>+'[31]Balance Financiero Minhacienda'!F64</f>
        <v>14693.899968999998</v>
      </c>
      <c r="G36" s="14">
        <f>+'[31]Balance Financiero Minhacienda'!G64</f>
        <v>15134.71696807</v>
      </c>
      <c r="H36" s="14">
        <f>+'[31]Balance Financiero Minhacienda'!H64</f>
        <v>15588.7584771121</v>
      </c>
      <c r="I36" s="14">
        <f>+'[31]Balance Financiero Minhacienda'!I64</f>
        <v>16056.421231425464</v>
      </c>
      <c r="J36" s="14">
        <f>+'[31]Balance Financiero Minhacienda'!J64</f>
        <v>16538.11386836823</v>
      </c>
      <c r="K36" s="14">
        <f>+'[31]Balance Financiero Minhacienda'!K64</f>
        <v>17034.257284419276</v>
      </c>
      <c r="L36" s="14">
        <f>+'[31]Balance Financiero Minhacienda'!L64</f>
        <v>17545.285002951856</v>
      </c>
      <c r="M36" s="14">
        <f>+'[31]Balance Financiero Minhacienda'!M64</f>
        <v>18071.643553040412</v>
      </c>
    </row>
    <row r="37" spans="1:13" ht="12.75" customHeight="1">
      <c r="A37" s="8" t="s">
        <v>64</v>
      </c>
      <c r="B37" s="9" t="s">
        <v>65</v>
      </c>
      <c r="C37" s="10">
        <f aca="true" t="shared" si="10" ref="C37:M37">+C28+C29-C34</f>
        <v>148</v>
      </c>
      <c r="D37" s="10">
        <f t="shared" si="10"/>
        <v>991.3724000000002</v>
      </c>
      <c r="E37" s="10">
        <f t="shared" si="10"/>
        <v>-1082.8922149199989</v>
      </c>
      <c r="F37" s="10">
        <f t="shared" si="10"/>
        <v>-667.8299492034603</v>
      </c>
      <c r="G37" s="10">
        <f t="shared" si="10"/>
        <v>-210.70035757711048</v>
      </c>
      <c r="H37" s="10">
        <f t="shared" si="10"/>
        <v>292.98850268999377</v>
      </c>
      <c r="I37" s="10">
        <f t="shared" si="10"/>
        <v>847.9999360056554</v>
      </c>
      <c r="J37" s="10">
        <f t="shared" si="10"/>
        <v>1456.390107907333</v>
      </c>
      <c r="K37" s="10">
        <f t="shared" si="10"/>
        <v>2123.531320769067</v>
      </c>
      <c r="L37" s="10">
        <f t="shared" si="10"/>
        <v>2855.137219463675</v>
      </c>
      <c r="M37" s="10">
        <f t="shared" si="10"/>
        <v>3640.0389311244107</v>
      </c>
    </row>
    <row r="38" spans="1:13" ht="12.75" customHeight="1">
      <c r="A38" s="11" t="s">
        <v>66</v>
      </c>
      <c r="B38" s="9" t="s">
        <v>67</v>
      </c>
      <c r="C38" s="10">
        <f aca="true" t="shared" si="11" ref="C38:M38">+C39+C42</f>
        <v>-148</v>
      </c>
      <c r="D38" s="10">
        <f t="shared" si="11"/>
        <v>-991.3724000000002</v>
      </c>
      <c r="E38" s="10">
        <f t="shared" si="11"/>
        <v>1082.8922149199989</v>
      </c>
      <c r="F38" s="10">
        <f t="shared" si="11"/>
        <v>667.8299492034603</v>
      </c>
      <c r="G38" s="10">
        <f t="shared" si="11"/>
        <v>210.70035757711048</v>
      </c>
      <c r="H38" s="10">
        <f t="shared" si="11"/>
        <v>-292.98850268999377</v>
      </c>
      <c r="I38" s="10">
        <f t="shared" si="11"/>
        <v>-847.9999360056554</v>
      </c>
      <c r="J38" s="10">
        <f t="shared" si="11"/>
        <v>-1456.390107907333</v>
      </c>
      <c r="K38" s="10">
        <f t="shared" si="11"/>
        <v>-2123.531320769067</v>
      </c>
      <c r="L38" s="10">
        <f t="shared" si="11"/>
        <v>-2855.137219463675</v>
      </c>
      <c r="M38" s="10">
        <f t="shared" si="11"/>
        <v>-3640.0389311244107</v>
      </c>
    </row>
    <row r="39" spans="1:13" ht="12.75" customHeight="1">
      <c r="A39" s="11" t="s">
        <v>68</v>
      </c>
      <c r="B39" s="12" t="s">
        <v>69</v>
      </c>
      <c r="C39" s="13">
        <f aca="true" t="shared" si="12" ref="C39:M39">+C40-C41</f>
        <v>-107</v>
      </c>
      <c r="D39" s="13">
        <f t="shared" si="12"/>
        <v>-107</v>
      </c>
      <c r="E39" s="13">
        <f t="shared" si="12"/>
        <v>0</v>
      </c>
      <c r="F39" s="13">
        <f t="shared" si="12"/>
        <v>0</v>
      </c>
      <c r="G39" s="13">
        <f t="shared" si="12"/>
        <v>0</v>
      </c>
      <c r="H39" s="13">
        <f t="shared" si="12"/>
        <v>0</v>
      </c>
      <c r="I39" s="13">
        <f t="shared" si="12"/>
        <v>0</v>
      </c>
      <c r="J39" s="13">
        <f t="shared" si="12"/>
        <v>0</v>
      </c>
      <c r="K39" s="13">
        <f t="shared" si="12"/>
        <v>0</v>
      </c>
      <c r="L39" s="13">
        <f t="shared" si="12"/>
        <v>0</v>
      </c>
      <c r="M39" s="13">
        <f t="shared" si="12"/>
        <v>0</v>
      </c>
    </row>
    <row r="40" spans="1:13" ht="12.75" customHeight="1">
      <c r="A40" s="11" t="s">
        <v>70</v>
      </c>
      <c r="B40" s="11" t="s">
        <v>71</v>
      </c>
      <c r="C40" s="14">
        <f>+'[31]Balance Financiero Minhacienda'!C101+'[31]Balance Financiero Minhacienda'!C104</f>
        <v>0</v>
      </c>
      <c r="D40" s="14">
        <f>+'[31]Balance Financiero Minhacienda'!D101+'[31]Balance Financiero Minhacienda'!D104</f>
        <v>0</v>
      </c>
      <c r="E40" s="14">
        <f>+'[31]Balance Financiero Minhacienda'!E101+'[31]Balance Financiero Minhacienda'!E104</f>
        <v>0</v>
      </c>
      <c r="F40" s="14">
        <f>+'[31]Balance Financiero Minhacienda'!F101+'[31]Balance Financiero Minhacienda'!F104</f>
        <v>0</v>
      </c>
      <c r="G40" s="14">
        <f>+'[31]Balance Financiero Minhacienda'!G101+'[31]Balance Financiero Minhacienda'!G104</f>
        <v>0</v>
      </c>
      <c r="H40" s="14">
        <f>+'[31]Balance Financiero Minhacienda'!H101+'[31]Balance Financiero Minhacienda'!H104</f>
        <v>0</v>
      </c>
      <c r="I40" s="14">
        <f>+'[31]Balance Financiero Minhacienda'!I101+'[31]Balance Financiero Minhacienda'!I104</f>
        <v>0</v>
      </c>
      <c r="J40" s="14">
        <f>+'[31]Balance Financiero Minhacienda'!J101+'[31]Balance Financiero Minhacienda'!J104</f>
        <v>0</v>
      </c>
      <c r="K40" s="14">
        <f>+'[31]Balance Financiero Minhacienda'!K101+'[31]Balance Financiero Minhacienda'!K104</f>
        <v>0</v>
      </c>
      <c r="L40" s="14">
        <f>+'[31]Balance Financiero Minhacienda'!L101+'[31]Balance Financiero Minhacienda'!L104</f>
        <v>0</v>
      </c>
      <c r="M40" s="14">
        <f>+'[31]Balance Financiero Minhacienda'!M101+'[31]Balance Financiero Minhacienda'!M104</f>
        <v>0</v>
      </c>
    </row>
    <row r="41" spans="1:13" ht="12.75" customHeight="1">
      <c r="A41" s="15" t="s">
        <v>72</v>
      </c>
      <c r="B41" s="11" t="s">
        <v>73</v>
      </c>
      <c r="C41" s="14">
        <f>+'[31]Balance Financiero Minhacienda'!C102+'[31]Balance Financiero Minhacienda'!C105</f>
        <v>107</v>
      </c>
      <c r="D41" s="14">
        <f>+'[31]Balance Financiero Minhacienda'!D102+'[31]Balance Financiero Minhacienda'!D105</f>
        <v>107</v>
      </c>
      <c r="E41" s="14">
        <f>+'[31]Balance Financiero Minhacienda'!E102+'[31]Balance Financiero Minhacienda'!E105</f>
        <v>0</v>
      </c>
      <c r="F41" s="14">
        <f>+'[31]Balance Financiero Minhacienda'!F102+'[31]Balance Financiero Minhacienda'!F105</f>
        <v>0</v>
      </c>
      <c r="G41" s="14">
        <f>+'[31]Balance Financiero Minhacienda'!G102+'[31]Balance Financiero Minhacienda'!G105</f>
        <v>0</v>
      </c>
      <c r="H41" s="14">
        <f>+'[31]Balance Financiero Minhacienda'!H102+'[31]Balance Financiero Minhacienda'!H105</f>
        <v>0</v>
      </c>
      <c r="I41" s="14">
        <f>+'[31]Balance Financiero Minhacienda'!I102+'[31]Balance Financiero Minhacienda'!I105</f>
        <v>0</v>
      </c>
      <c r="J41" s="14">
        <f>+'[31]Balance Financiero Minhacienda'!J102+'[31]Balance Financiero Minhacienda'!J105</f>
        <v>0</v>
      </c>
      <c r="K41" s="14">
        <f>+'[31]Balance Financiero Minhacienda'!K102+'[31]Balance Financiero Minhacienda'!K105</f>
        <v>0</v>
      </c>
      <c r="L41" s="14">
        <f>+'[31]Balance Financiero Minhacienda'!L102+'[31]Balance Financiero Minhacienda'!L105</f>
        <v>0</v>
      </c>
      <c r="M41" s="14">
        <f>+'[31]Balance Financiero Minhacienda'!M102+'[31]Balance Financiero Minhacienda'!M105</f>
        <v>0</v>
      </c>
    </row>
    <row r="42" spans="1:13" ht="12.75" customHeight="1">
      <c r="A42" s="15" t="s">
        <v>74</v>
      </c>
      <c r="B42" s="12" t="s">
        <v>75</v>
      </c>
      <c r="C42" s="13">
        <f aca="true" t="shared" si="13" ref="C42:M42">-C37-C39</f>
        <v>-41</v>
      </c>
      <c r="D42" s="13">
        <f t="shared" si="13"/>
        <v>-884.3724000000002</v>
      </c>
      <c r="E42" s="13">
        <f t="shared" si="13"/>
        <v>1082.8922149199989</v>
      </c>
      <c r="F42" s="13">
        <f t="shared" si="13"/>
        <v>667.8299492034603</v>
      </c>
      <c r="G42" s="13">
        <f t="shared" si="13"/>
        <v>210.70035757711048</v>
      </c>
      <c r="H42" s="13">
        <f t="shared" si="13"/>
        <v>-292.98850268999377</v>
      </c>
      <c r="I42" s="13">
        <f t="shared" si="13"/>
        <v>-847.9999360056554</v>
      </c>
      <c r="J42" s="13">
        <f t="shared" si="13"/>
        <v>-1456.390107907333</v>
      </c>
      <c r="K42" s="13">
        <f t="shared" si="13"/>
        <v>-2123.531320769067</v>
      </c>
      <c r="L42" s="13">
        <f t="shared" si="13"/>
        <v>-2855.137219463675</v>
      </c>
      <c r="M42" s="13">
        <f t="shared" si="13"/>
        <v>-3640.0389311244107</v>
      </c>
    </row>
    <row r="43" spans="1:13" ht="12.75" customHeight="1">
      <c r="A43" s="18"/>
      <c r="B43" s="12" t="s">
        <v>76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22" customFormat="1" ht="6" customHeight="1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22" customFormat="1" ht="12.75" customHeight="1">
      <c r="A45" s="19"/>
      <c r="B45" s="9" t="s">
        <v>77</v>
      </c>
      <c r="C45" s="23">
        <f>+C3</f>
        <v>2012</v>
      </c>
      <c r="D45" s="23">
        <f aca="true" t="shared" si="14" ref="D45:M45">+D3</f>
        <v>2013</v>
      </c>
      <c r="E45" s="23">
        <f t="shared" si="14"/>
        <v>2014</v>
      </c>
      <c r="F45" s="23">
        <f t="shared" si="14"/>
        <v>2015</v>
      </c>
      <c r="G45" s="23">
        <f t="shared" si="14"/>
        <v>2016</v>
      </c>
      <c r="H45" s="23">
        <f t="shared" si="14"/>
        <v>2017</v>
      </c>
      <c r="I45" s="23">
        <f t="shared" si="14"/>
        <v>2018</v>
      </c>
      <c r="J45" s="23">
        <f t="shared" si="14"/>
        <v>2019</v>
      </c>
      <c r="K45" s="23">
        <f t="shared" si="14"/>
        <v>2020</v>
      </c>
      <c r="L45" s="23">
        <f t="shared" si="14"/>
        <v>2021</v>
      </c>
      <c r="M45" s="23">
        <f t="shared" si="14"/>
        <v>2022</v>
      </c>
    </row>
    <row r="46" spans="1:13" s="22" customFormat="1" ht="12.75" customHeight="1">
      <c r="A46" s="19"/>
      <c r="B46" s="24" t="s">
        <v>78</v>
      </c>
      <c r="C46" s="25">
        <f>+C40</f>
        <v>0</v>
      </c>
      <c r="D46" s="25">
        <f aca="true" t="shared" si="15" ref="D46:M46">+D40</f>
        <v>0</v>
      </c>
      <c r="E46" s="25">
        <f t="shared" si="15"/>
        <v>0</v>
      </c>
      <c r="F46" s="25">
        <f t="shared" si="15"/>
        <v>0</v>
      </c>
      <c r="G46" s="25">
        <f t="shared" si="15"/>
        <v>0</v>
      </c>
      <c r="H46" s="25">
        <f t="shared" si="15"/>
        <v>0</v>
      </c>
      <c r="I46" s="25">
        <f t="shared" si="15"/>
        <v>0</v>
      </c>
      <c r="J46" s="25">
        <f t="shared" si="15"/>
        <v>0</v>
      </c>
      <c r="K46" s="25">
        <f t="shared" si="15"/>
        <v>0</v>
      </c>
      <c r="L46" s="25">
        <f t="shared" si="15"/>
        <v>0</v>
      </c>
      <c r="M46" s="25">
        <f t="shared" si="15"/>
        <v>0</v>
      </c>
    </row>
    <row r="47" spans="1:13" s="22" customFormat="1" ht="12.75" customHeight="1">
      <c r="A47" s="19"/>
      <c r="B47" s="26" t="s">
        <v>79</v>
      </c>
      <c r="C47" s="27">
        <f>+'[31]Balance Financiero Minhacienda'!C80+'[31]Balance Financiero Minhacienda'!C81+'[31]Balance Financiero Minhacienda'!C82</f>
        <v>1109</v>
      </c>
      <c r="D47" s="27">
        <f>+'[31]Balance Financiero Minhacienda'!D80+'[31]Balance Financiero Minhacienda'!D81+'[31]Balance Financiero Minhacienda'!D82</f>
        <v>917.1813</v>
      </c>
      <c r="E47" s="27">
        <f>+'[31]Balance Financiero Minhacienda'!E80+'[31]Balance Financiero Minhacienda'!E81+'[31]Balance Financiero Minhacienda'!E82</f>
        <v>946.2559472099999</v>
      </c>
      <c r="F47" s="27">
        <f>+'[31]Balance Financiero Minhacienda'!F80+'[31]Balance Financiero Minhacienda'!F81+'[31]Balance Financiero Minhacienda'!F82</f>
        <v>976.2522607365569</v>
      </c>
      <c r="G47" s="27">
        <f>+'[31]Balance Financiero Minhacienda'!G80+'[31]Balance Financiero Minhacienda'!G81+'[31]Balance Financiero Minhacienda'!G82</f>
        <v>1007.1994574019058</v>
      </c>
      <c r="H47" s="27">
        <f>+'[31]Balance Financiero Minhacienda'!H80+'[31]Balance Financiero Minhacienda'!H81+'[31]Balance Financiero Minhacienda'!H82</f>
        <v>1039.1276802015461</v>
      </c>
      <c r="I47" s="27">
        <f>+'[31]Balance Financiero Minhacienda'!I80+'[31]Balance Financiero Minhacienda'!I81+'[31]Balance Financiero Minhacienda'!I82</f>
        <v>1072.068027663935</v>
      </c>
      <c r="J47" s="27">
        <f>+'[31]Balance Financiero Minhacienda'!J80+'[31]Balance Financiero Minhacienda'!J81+'[31]Balance Financiero Minhacienda'!J82</f>
        <v>1106.0525841408817</v>
      </c>
      <c r="K47" s="27">
        <f>+'[31]Balance Financiero Minhacienda'!K80+'[31]Balance Financiero Minhacienda'!K81+'[31]Balance Financiero Minhacienda'!K82</f>
        <v>1141.1144510581476</v>
      </c>
      <c r="L47" s="27">
        <f>+'[31]Balance Financiero Minhacienda'!L80+'[31]Balance Financiero Minhacienda'!L81+'[31]Balance Financiero Minhacienda'!L82</f>
        <v>1177.287779156691</v>
      </c>
      <c r="M47" s="27">
        <f>+'[31]Balance Financiero Minhacienda'!M80+'[31]Balance Financiero Minhacienda'!M81+'[31]Balance Financiero Minhacienda'!M82</f>
        <v>1214.607801755958</v>
      </c>
    </row>
    <row r="48" spans="1:13" s="22" customFormat="1" ht="4.5" customHeight="1">
      <c r="A48" s="19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s="22" customFormat="1" ht="12.75" customHeight="1">
      <c r="A49" s="19"/>
      <c r="B49" s="9" t="s">
        <v>80</v>
      </c>
      <c r="C49" s="23">
        <f>+C3</f>
        <v>2012</v>
      </c>
      <c r="D49" s="23">
        <f aca="true" t="shared" si="16" ref="D49:M49">+D3</f>
        <v>2013</v>
      </c>
      <c r="E49" s="23">
        <f t="shared" si="16"/>
        <v>2014</v>
      </c>
      <c r="F49" s="23">
        <f t="shared" si="16"/>
        <v>2015</v>
      </c>
      <c r="G49" s="23">
        <f t="shared" si="16"/>
        <v>2016</v>
      </c>
      <c r="H49" s="23">
        <f t="shared" si="16"/>
        <v>2017</v>
      </c>
      <c r="I49" s="23">
        <f t="shared" si="16"/>
        <v>2018</v>
      </c>
      <c r="J49" s="23">
        <f t="shared" si="16"/>
        <v>2019</v>
      </c>
      <c r="K49" s="23">
        <f t="shared" si="16"/>
        <v>2020</v>
      </c>
      <c r="L49" s="23">
        <f t="shared" si="16"/>
        <v>2021</v>
      </c>
      <c r="M49" s="23">
        <f t="shared" si="16"/>
        <v>2022</v>
      </c>
    </row>
    <row r="50" spans="1:13" s="22" customFormat="1" ht="12.75" customHeight="1">
      <c r="A50" s="19"/>
      <c r="B50" s="12" t="s">
        <v>81</v>
      </c>
      <c r="C50" s="13">
        <f aca="true" t="shared" si="17" ref="C50:M50">+C4+C46+C47</f>
        <v>17291</v>
      </c>
      <c r="D50" s="13">
        <f t="shared" si="17"/>
        <v>18418.395800000002</v>
      </c>
      <c r="E50" s="13">
        <f t="shared" si="17"/>
        <v>16855.72280986</v>
      </c>
      <c r="F50" s="13">
        <f t="shared" si="17"/>
        <v>17811.183267352062</v>
      </c>
      <c r="G50" s="13">
        <f t="shared" si="17"/>
        <v>18824.993996297926</v>
      </c>
      <c r="H50" s="13">
        <f t="shared" si="17"/>
        <v>19902.13767848821</v>
      </c>
      <c r="I50" s="13">
        <f t="shared" si="17"/>
        <v>21047.883150909176</v>
      </c>
      <c r="J50" s="13">
        <f t="shared" si="17"/>
        <v>22264.807351262774</v>
      </c>
      <c r="K50" s="13">
        <f t="shared" si="17"/>
        <v>23558.819053194537</v>
      </c>
      <c r="L50" s="13">
        <f t="shared" si="17"/>
        <v>24936.18454533636</v>
      </c>
      <c r="M50" s="13">
        <f t="shared" si="17"/>
        <v>26386.304258726475</v>
      </c>
    </row>
    <row r="51" spans="1:13" s="22" customFormat="1" ht="12.75" customHeight="1">
      <c r="A51" s="19"/>
      <c r="B51" s="12" t="s">
        <v>82</v>
      </c>
      <c r="C51" s="13">
        <f>+C20+C41</f>
        <v>16141</v>
      </c>
      <c r="D51" s="13">
        <f aca="true" t="shared" si="18" ref="D51:M51">+D20+D41</f>
        <v>16616.8421</v>
      </c>
      <c r="E51" s="13">
        <f t="shared" si="18"/>
        <v>16992.35907757</v>
      </c>
      <c r="F51" s="13">
        <f t="shared" si="18"/>
        <v>17502.760955818965</v>
      </c>
      <c r="G51" s="13">
        <f t="shared" si="18"/>
        <v>18028.49489647313</v>
      </c>
      <c r="H51" s="13">
        <f t="shared" si="18"/>
        <v>18570.02149559667</v>
      </c>
      <c r="I51" s="13">
        <f t="shared" si="18"/>
        <v>19127.815187239587</v>
      </c>
      <c r="J51" s="13">
        <f t="shared" si="18"/>
        <v>19702.36465921456</v>
      </c>
      <c r="K51" s="13">
        <f t="shared" si="18"/>
        <v>20294.173281367322</v>
      </c>
      <c r="L51" s="13">
        <f t="shared" si="18"/>
        <v>20903.759546715995</v>
      </c>
      <c r="M51" s="13">
        <f t="shared" si="18"/>
        <v>21531.657525846105</v>
      </c>
    </row>
    <row r="52" spans="1:13" s="22" customFormat="1" ht="12.75" customHeight="1">
      <c r="A52" s="19"/>
      <c r="B52" s="12" t="s">
        <v>83</v>
      </c>
      <c r="C52" s="13">
        <f>+C50-C51</f>
        <v>1150</v>
      </c>
      <c r="D52" s="13">
        <f aca="true" t="shared" si="19" ref="D52:M52">+D50-D51</f>
        <v>1801.5537000000004</v>
      </c>
      <c r="E52" s="13">
        <f t="shared" si="19"/>
        <v>-136.63626771000054</v>
      </c>
      <c r="F52" s="13">
        <f t="shared" si="19"/>
        <v>308.42231153309694</v>
      </c>
      <c r="G52" s="13">
        <f t="shared" si="19"/>
        <v>796.4990998247958</v>
      </c>
      <c r="H52" s="13">
        <f t="shared" si="19"/>
        <v>1332.1161828915392</v>
      </c>
      <c r="I52" s="13">
        <f t="shared" si="19"/>
        <v>1920.0679636695895</v>
      </c>
      <c r="J52" s="13">
        <f t="shared" si="19"/>
        <v>2562.4426920482147</v>
      </c>
      <c r="K52" s="13">
        <f t="shared" si="19"/>
        <v>3264.645771827214</v>
      </c>
      <c r="L52" s="13">
        <f t="shared" si="19"/>
        <v>4032.424998620365</v>
      </c>
      <c r="M52" s="13">
        <f t="shared" si="19"/>
        <v>4854.64673288037</v>
      </c>
    </row>
    <row r="53" spans="1:13" s="22" customFormat="1" ht="13.5">
      <c r="A53" s="19"/>
      <c r="B53" s="20"/>
      <c r="C53" s="21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s="22" customFormat="1" ht="13.5">
      <c r="A54" s="19"/>
      <c r="B54" s="20"/>
      <c r="C54" s="21"/>
      <c r="D54" s="30"/>
      <c r="E54" s="30"/>
      <c r="F54" s="30"/>
      <c r="G54" s="30"/>
      <c r="H54" s="30"/>
      <c r="I54" s="30"/>
      <c r="J54" s="30"/>
      <c r="K54" s="30"/>
      <c r="L54" s="30"/>
      <c r="M54" s="30"/>
    </row>
  </sheetData>
  <sheetProtection password="CF66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José Hebert Riascos Riascos</cp:lastModifiedBy>
  <dcterms:created xsi:type="dcterms:W3CDTF">2013-02-12T21:20:05Z</dcterms:created>
  <dcterms:modified xsi:type="dcterms:W3CDTF">2013-04-24T12:35:59Z</dcterms:modified>
  <cp:category/>
  <cp:version/>
  <cp:contentType/>
  <cp:contentStatus/>
</cp:coreProperties>
</file>