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975" activeTab="0"/>
  </bookViews>
  <sheets>
    <sheet name="Hoja1" sheetId="1" r:id="rId1"/>
  </sheets>
  <definedNames/>
  <calcPr fullCalcOnLoad="1"/>
</workbook>
</file>

<file path=xl/sharedStrings.xml><?xml version="1.0" encoding="utf-8"?>
<sst xmlns="http://schemas.openxmlformats.org/spreadsheetml/2006/main" count="490" uniqueCount="394">
  <si>
    <t>PLAN OPERATIVO ANUAL DE INVERSIONES 2013 PALESTINA CALDAS</t>
  </si>
  <si>
    <t>SECTOR ESTRATEGICO</t>
  </si>
  <si>
    <t>OBJETIVO</t>
  </si>
  <si>
    <t xml:space="preserve">PROGRAMAS </t>
  </si>
  <si>
    <t xml:space="preserve">SUBPROGRAMAS </t>
  </si>
  <si>
    <t xml:space="preserve">PROYECTOS </t>
  </si>
  <si>
    <t>META</t>
  </si>
  <si>
    <t>INDICADOR 2012</t>
  </si>
  <si>
    <t>FUENTES DE FINANCIACIÓN</t>
  </si>
  <si>
    <t>TOTAL RECURSOS</t>
  </si>
  <si>
    <t xml:space="preserve">DEPENDENCIAS RESPONSABLES </t>
  </si>
  <si>
    <t>Rec. Propios</t>
  </si>
  <si>
    <t>SGP</t>
  </si>
  <si>
    <t>Aportes Departamentales</t>
  </si>
  <si>
    <t>Otras Transferencias</t>
  </si>
  <si>
    <t>Regalias</t>
  </si>
  <si>
    <t>2. GESTIÓN EN EDUCACIÓN</t>
  </si>
  <si>
    <t xml:space="preserve">Objetivo del área social. Este plan pretende hacerle frente a los principales problemas sociales que aquejan la comunidad, para que en el transcurso de este gobierno mejoremos sustancialmente los indicadores de educación, salud y grupos poblacionales vulnerables.
Queremos garantizar los derechos básicos de la comunidad, establecidos en la Constitución Nacional y darle a la educación, salud, empleo y equidad los niveles aceptables para que haya una buena calidad de vida, erradicar definitivamente de nuestra sociedad problemas tales como la discriminación a cualquier nivel, el hambre, extrema pobreza, la inequidad de género, la violación de los derechos humanos en cualquiera de sus formas.
Sabemos que la atención en salud en Palestina no ha sido la mejor y que el hospital Santa Ana presenta dificultades financieras, que con gestión esperamos superar, lo mismo que mejorar el acceso a los diferentes servicios en salud, tenemos que mejorar la calidad y cobertura educativa, abrir espacios nuevos para el desarrollo de la cultura y el deporte, garantizar una oportuna gestión del riesgo; la seguridad y la convivencia son puntos clave en el enfoque del plan y queremos mejorar los índices de seguridad y darle a la gente la tranquilidad que reclaman y a la que tienen derecho a disfrutar, finalmente queremos hacer énfasis en que esta plan está centrado en lograr un desarrollo económico, soportado en la equidad social y bienestar de los Palestinenses.
</t>
  </si>
  <si>
    <t>2.1. EDUCACIÓN CON CALIDAD Y PERTINENCIA</t>
  </si>
  <si>
    <t>2.1.1. Gestión para estructurar un sistema educativo que ayude a superar las necesidades sociales y de los sectores de producción, fortalecimiento del enfoque agroindustrial turístico y comercial.</t>
  </si>
  <si>
    <t>Fortalecimiento a la educacion superior</t>
  </si>
  <si>
    <t>Sostener y fortalecer la articulacion actual</t>
  </si>
  <si>
    <t>Se Fortalecio la Institucion Estructurada con Educacion Tecnica</t>
  </si>
  <si>
    <t>Fortalecer la Institucion Estructurada con Educacion Tecnica</t>
  </si>
  <si>
    <t>Secretaría de Gestión Social - Coordinación de Educación.</t>
  </si>
  <si>
    <t>2.1.2. Educación para la competitividad</t>
  </si>
  <si>
    <t>Convenios con instituciones educativas</t>
  </si>
  <si>
    <t>Establecer un Convenio</t>
  </si>
  <si>
    <t>1 Convenio</t>
  </si>
  <si>
    <t>Garantizar el optimo funcionamiento de las instituciones educativas del Municipio de Palestina Caldas</t>
  </si>
  <si>
    <t>100% de los Servicios Pùblicos</t>
  </si>
  <si>
    <t>2.1.3. Promover, desarrollar y celebrar convenios con universidades y otras entidades  reconocidas con el propósito de establecer en el municipio programas de educación superior, intercambios y cooperación que fortalezcan la educación local.</t>
  </si>
  <si>
    <t>Convenios y programas para el desarrollo de competitividad educativa</t>
  </si>
  <si>
    <t>5 Nuevos Convenios Con Instituciones Educativas</t>
  </si>
  <si>
    <t xml:space="preserve">5 Convenios Con Instituciones Educativas </t>
  </si>
  <si>
    <t xml:space="preserve">5 Nuevos Convenios Con Instituciones Educativas </t>
  </si>
  <si>
    <t xml:space="preserve">Servicios subsidio de transporte estudiantil CERES ubicado Chinchina Caldas  </t>
  </si>
  <si>
    <t>Sostener el Servicio a los Estudiantes que lo Requieran</t>
  </si>
  <si>
    <t xml:space="preserve">65 Estudiantes Beneficiados </t>
  </si>
  <si>
    <t>2.1.5. Creación y fortalecimiento de establecimientos que propendan por mejorar la calidad de la educación y la presencia de estudiantes en las universidades en Manizales.</t>
  </si>
  <si>
    <t>Aportes casa de convivnecia universitaria, estudiantes Municipio de Palestina Caldas</t>
  </si>
  <si>
    <t>Sostener los  50 Cupos</t>
  </si>
  <si>
    <t xml:space="preserve">50 Estudiantes Beneficiados </t>
  </si>
  <si>
    <t>2.2.  INCREMENTO DEL CAPITAL HUMANO, MAYOR COBERTURA</t>
  </si>
  <si>
    <t xml:space="preserve">2.2.1.Sostenibilidad y ampliación de la alimentación escolar </t>
  </si>
  <si>
    <t>Alimentacion escolar en el Municipio de Palestina Caldas</t>
  </si>
  <si>
    <t xml:space="preserve">Ampliar en 45 cupos </t>
  </si>
  <si>
    <t xml:space="preserve">3303 Estudiantes Beneficiados </t>
  </si>
  <si>
    <t xml:space="preserve">3350 Estudiantes Beneficiados </t>
  </si>
  <si>
    <t>2.2.2. Sostenibilidad y ampliación del trasporte escolar(rural)</t>
  </si>
  <si>
    <t>Transporte escolar</t>
  </si>
  <si>
    <t xml:space="preserve">Sostener el # de cupos </t>
  </si>
  <si>
    <t xml:space="preserve">780 Estudiantes Beneficiados </t>
  </si>
  <si>
    <t>2.2.3. Sotenibilidad y ampliación seguro estudiantil</t>
  </si>
  <si>
    <t>Servicio polizas de seguros estudiantiles de Palestina Caldas</t>
  </si>
  <si>
    <t>2.2.4. Sostenibilidad y amplación del Paquete Escolar.</t>
  </si>
  <si>
    <t>Paquete escolar estudiantil en la poblacion mas vulnerable</t>
  </si>
  <si>
    <t>Entregar 2000 Paquetes</t>
  </si>
  <si>
    <t>2000 Paquetes Entregados</t>
  </si>
  <si>
    <t>2.2.5. Gratuidad de la Educación (PLAN NACIONAL DE DESARROLLO).</t>
  </si>
  <si>
    <t xml:space="preserve">Sin cituacion de fondos </t>
  </si>
  <si>
    <t>2.2.6. Gestión para el fortalecimiento de la educación para el trabajo y el desarrollo humano.</t>
  </si>
  <si>
    <t>Ampliar en 2 Nuevos programas</t>
  </si>
  <si>
    <t xml:space="preserve">3 Programas </t>
  </si>
  <si>
    <t>5 Programas</t>
  </si>
  <si>
    <t>2.3.  CONSTRUCCIÓN, REHABILITACIÓN, REUBICACIÓN Y MEJORAMIENTO DE LA INFRAESTRUCTURA EDUCATIVA Y, ACTUALIZACIÓN Y MODERNIZACIÓN TECNOLÓGICA</t>
  </si>
  <si>
    <t>2.3.1. Gestión para la realización de estudios y diseños, construcción, reubicación, rehabilitación y mejoramiento de establecimientos educativos.</t>
  </si>
  <si>
    <t>Construcción, reubicación, rehabilitación y mejoramiento de establecimientos educativos en el Municipio de Palestina Caldas</t>
  </si>
  <si>
    <t xml:space="preserve">Mejoramientos en 5 Sedes </t>
  </si>
  <si>
    <t xml:space="preserve">Mejoramientos Realizados en 5 Sedes </t>
  </si>
  <si>
    <t>2.3.2. Gestión para realizar programas de dotación de elementos de apoyo didáctico a las instituciones educativas.</t>
  </si>
  <si>
    <t>Dotacion material de apoyo didactico y pedagogico</t>
  </si>
  <si>
    <t>Dotar Dos Instituciones Educativas</t>
  </si>
  <si>
    <t>1 Institucion Educativa Dotada</t>
  </si>
  <si>
    <t>Dos Institucion Educativas Dotadas</t>
  </si>
  <si>
    <t>2.3.3. Gestión para realizar la dotación requerida en hardware y software que se ajuste a las necesidades de los establecimientos educativos</t>
  </si>
  <si>
    <t>Dotacion equipos de computo</t>
  </si>
  <si>
    <t>Reducir el # de estudiantes por computador</t>
  </si>
  <si>
    <t>12 Estudiantes por computador.</t>
  </si>
  <si>
    <t>10 Estudiantes por computador.</t>
  </si>
  <si>
    <t>3. GESTIÓN EN SALUD</t>
  </si>
  <si>
    <t>3.1. Salud Pública</t>
  </si>
  <si>
    <t>3.1.1. Coordinación y realización en asocio con las entidades del sector, programas de vacunación necesarios para la comunidad.</t>
  </si>
  <si>
    <t>Apoyo y fortalecimiento a la salud publica del Municipio de Palestina Caldas</t>
  </si>
  <si>
    <t xml:space="preserve">Aumentar el cubrimiento en vacunacion </t>
  </si>
  <si>
    <t>Secretaría de Gestión Social - Coordinación Salud</t>
  </si>
  <si>
    <t>3.1.2. Desarrollo de programas de Salud sexual y reproductiva que orienten a la ciudadanía.</t>
  </si>
  <si>
    <t>No superar el número de adolescentes embarazadas del años 2012</t>
  </si>
  <si>
    <t>65 adolescentes embarazadas 2,4 % de la poblacion total</t>
  </si>
  <si>
    <t>60 embarazadas</t>
  </si>
  <si>
    <t>3.1.3. Desarrollo de programas de salud mental.</t>
  </si>
  <si>
    <t>Atender el 100% de los casos captados</t>
  </si>
  <si>
    <t>38 casos captados y atendidos</t>
  </si>
  <si>
    <t>100% de los casos reportados</t>
  </si>
  <si>
    <t>3.1.4. Desarrollo de programas para detectar en la comunidad casos de tuberculosis y lepra.</t>
  </si>
  <si>
    <t>Ampliar la captacion de casos y administrar tratamiento</t>
  </si>
  <si>
    <t>7 personas en tratamiento, 1 terminado, 1  abandonado.</t>
  </si>
  <si>
    <t>5 personas</t>
  </si>
  <si>
    <t>3.1.5. Desarrollo de programas de salud oral.</t>
  </si>
  <si>
    <t xml:space="preserve">Aumentar y sostener la cobertura </t>
  </si>
  <si>
    <t>3.1.6.  Vigilancia en salud pública, para prevenir la aparición  de brotes y/o epidemias y mantener actualizado el perfil epidemiológico.</t>
  </si>
  <si>
    <t>Analisis fortalecimiento de la vigilancia de la salud publica del Municipio de Palestina Caldas</t>
  </si>
  <si>
    <t>Seguir notificando puntualmente semana a semana</t>
  </si>
  <si>
    <t>3.1.8. Promoción social.</t>
  </si>
  <si>
    <t>Aumentar y mantener la cobertura en programas sociales</t>
  </si>
  <si>
    <t>3.1.9. Desarrollar acciones de promoción de la salud y de la calidad de vida en seguridad alimentaria.</t>
  </si>
  <si>
    <t>Reducir el # de poblacion infantil con desnutricion aguda</t>
  </si>
  <si>
    <t>3.2. Sostenibilidad de la cobertura universal</t>
  </si>
  <si>
    <t>3.2.1. Promoción de la afiliación al SGSSS. (régimen contributivo y subsidiado)</t>
  </si>
  <si>
    <t>Proteccion, lograr que todos los habitantes del Municipio esten afiliados en el SGSSS en el Municipio de Palestina</t>
  </si>
  <si>
    <t>Aumentar y mantener la cobertura en afiliacion al regimen subsidiado</t>
  </si>
  <si>
    <t>4,06% de la poblacion afiliada</t>
  </si>
  <si>
    <t>Aumentar al 7,5%</t>
  </si>
  <si>
    <t>3.4. Mayor disponibilidad y conectividad de la red hospitalaria</t>
  </si>
  <si>
    <t>3.4.1. Garantizar una mayor disponibilidad del primer nivel de atención.</t>
  </si>
  <si>
    <t>Fortalecimiento para el funcionamiento del fondo local de salud</t>
  </si>
  <si>
    <t xml:space="preserve">garantizar mayor disponibilidad en la atencion </t>
  </si>
  <si>
    <t>13,500 usuarios atendidos</t>
  </si>
  <si>
    <t>14,500 usuarios atendidos</t>
  </si>
  <si>
    <t>4. GESTIÓN CULTURAL</t>
  </si>
  <si>
    <t>4.1.  FORTALECIMIENTO DE LA GESTIÓN CULTURAL</t>
  </si>
  <si>
    <t>4.1.3. Fortalecimiento del desarrollo cultural de niños y jóvenes.</t>
  </si>
  <si>
    <t>Proyecto escuela de musica tradicional Palestina Caldas</t>
  </si>
  <si>
    <t>Ampliar en 10 cupos</t>
  </si>
  <si>
    <t>50 Estudiantes</t>
  </si>
  <si>
    <t>60 Estudiantes</t>
  </si>
  <si>
    <t>Secretaría de Gestión Social - Coodinación de Cultura</t>
  </si>
  <si>
    <t>4.1.5. Estimular la creación, investigación y formación de actores del sector cultural.</t>
  </si>
  <si>
    <t>Implementacion plan local de cultura</t>
  </si>
  <si>
    <t>Sostener el # de beneficiados</t>
  </si>
  <si>
    <t xml:space="preserve">250 Beneficiados </t>
  </si>
  <si>
    <t>5. GESTIÓN DEPORTIVA, RECREATIVA Y DE UTILIZACIÓN DEL TIEMPO LIBRE</t>
  </si>
  <si>
    <t>5.1. GESTIÓN PARA EL DEPORTE ASOCIADO Y COMUNITARIO</t>
  </si>
  <si>
    <t>5.1.1. Desarrollo de Actividades Deportivas, Recreativas y de aprovechamiento del tiempo Libre.</t>
  </si>
  <si>
    <t>Desarrollo torneos de conjuntos e individuales en el Municipio de Palestina Caldas</t>
  </si>
  <si>
    <t>Sostener el Numero de Participantes por actividad</t>
  </si>
  <si>
    <t># de participantes por actividad   Niños: 14000 Jovenes:8000 Adultos:3000 Adulto Mayor: 2200</t>
  </si>
  <si>
    <t>Alcaldia Municipal, Gobernacion de Caldas, COLDEPORTES.</t>
  </si>
  <si>
    <t>Desarrollo de los juegos intercolegiados version 2013 por una cultura deportiva en el Municipio de Palestina caldas</t>
  </si>
  <si>
    <t>Sostener el Numero de Deportistas</t>
  </si>
  <si>
    <t xml:space="preserve">600 Deportistas </t>
  </si>
  <si>
    <t>5.1.2. Creación y Fortalecimiento de Escuelas Deportivas y capacitación del personal y la comunidad.</t>
  </si>
  <si>
    <t>Servicio apoyo al proceso de escuela de formacion deportiva, deporte competitivo, recreacion y actividad fisica del Municipio de Palestina Caldas</t>
  </si>
  <si>
    <t xml:space="preserve">Sostener el Numero de Deportistas Formados </t>
  </si>
  <si>
    <t>Una Escuela de Formacion Deportiva Creada. Monitores y Lideres Capacitados.  Deportistas Formados 200</t>
  </si>
  <si>
    <t>Una Escuela de Formacion Deportiva Creada. Monitores y Lideres Capacitados. Deportistas Formados 200</t>
  </si>
  <si>
    <t>Secretaria de Gestion Social - Coordinacion de Deportes</t>
  </si>
  <si>
    <t>5.2. CONSTRUCCIÓN, MANTENIMIENTO Y RECUPERACIÓN DE ESCENARIOS RECREATIVOS Y DEPORTIVOS</t>
  </si>
  <si>
    <t>5.2.1. Construcción, rehabilitación,  mejoramiento, mantenimiento y dotación de la infraestructura deportiva del municipio.</t>
  </si>
  <si>
    <t>Construcción Coliseo corregimiento de Arauca</t>
  </si>
  <si>
    <t>Construir el Coliseo del Corregimiento de Arauca</t>
  </si>
  <si>
    <t>Coliseo Construido</t>
  </si>
  <si>
    <t xml:space="preserve">Construcción cancha multifuncional </t>
  </si>
  <si>
    <t>Construir una Cancha Multifuncional</t>
  </si>
  <si>
    <t>Una Cancha Multifuncional Construida</t>
  </si>
  <si>
    <t>5.2.2. Dotación e implementos necesarios para la actividad deportiva y recreativa.</t>
  </si>
  <si>
    <t xml:space="preserve">Desarrollo del deporte, la recreacion y el tiempo libre, fortaleciendolo mediante la compra de implementos deportivos didacticos </t>
  </si>
  <si>
    <t>Cumplir los indicadores del plan de desarrollo</t>
  </si>
  <si>
    <t>Balones 200, Petos 48, Aros 100, Balones medicinales 7, cuerdas 100, Conos 50, Banderines  Recreativos  500 Metros,  Platillos 50, Medalleria de torneos del Municipio</t>
  </si>
  <si>
    <t>Balones 250, Petos 72, Aros 100, Balones medicinales 7, cuerdas 100, Conos 50, Tela de decoracion Recreativa 100 Metros, Banderines  Recreativos  500 Metros,  Platillos 50, Medalleria de torneos del Municipio.</t>
  </si>
  <si>
    <t>6. GESTIÓN EN SEGURIDAD, CONVIVENCIA Y PATICIPACIÓN  CIUDADANA</t>
  </si>
  <si>
    <r>
      <t>6.1.</t>
    </r>
    <r>
      <rPr>
        <b/>
        <sz val="6"/>
        <color indexed="8"/>
        <rFont val="Times New Roman"/>
        <family val="1"/>
      </rPr>
      <t>  </t>
    </r>
    <r>
      <rPr>
        <b/>
        <sz val="6"/>
        <color indexed="8"/>
        <rFont val="Arial"/>
        <family val="2"/>
      </rPr>
      <t>Seguridad y Convivencia Ciudadana</t>
    </r>
  </si>
  <si>
    <t>6.1.1. Desarrollo de actividades de generación de cultura ciudadana.</t>
  </si>
  <si>
    <t>Desarrollo plan integral de seguridad y convivencia ciudadana en el Municipio de Palestina Caldas</t>
  </si>
  <si>
    <t>Conformar 5 nuevas escuelas</t>
  </si>
  <si>
    <t>5 Escuelas Creadas</t>
  </si>
  <si>
    <t>Secretaría de Gobierno - Policia Nacional</t>
  </si>
  <si>
    <t xml:space="preserve">6.1.2. implementacion y fotalecimiento de la comisaria de falilia en cumplimiento de la Ley 1098-06 (Ley de infancia y adolescencia) y demas normas concardantes </t>
  </si>
  <si>
    <t>Implementacion y fotalecimiento de la comisaria de falilia en cumplimiento de la Ley 1098-06 (Ley de infancia y adolescencia) y demas normas concardantes</t>
  </si>
  <si>
    <t>Mantener la cobertura</t>
  </si>
  <si>
    <t>Secretaría de Gobierno - comisaria de falilia</t>
  </si>
  <si>
    <t>6.5. Seguridad</t>
  </si>
  <si>
    <t>6.5.2. Apoyo a los organismos de seguridad.</t>
  </si>
  <si>
    <t>Apoyo y fortalecimiento a las autoridades policiales del Municipio de Palestina en seguridad y convivencia ciudadana</t>
  </si>
  <si>
    <t>Mantener el # de Inspectores</t>
  </si>
  <si>
    <t>3 Inspectores</t>
  </si>
  <si>
    <t xml:space="preserve">Secretaría de Gobierno </t>
  </si>
  <si>
    <t>100% Cobertura servicios publicos, conbustible y dotacion PCJ</t>
  </si>
  <si>
    <t>100% Cobertura servicios publicos y conbustible  y dotacion PCJ</t>
  </si>
  <si>
    <t>7. GESTIÓN DEL RIESGO Y PREVENCIÓN DE DESASTRES</t>
  </si>
  <si>
    <r>
      <t>7.1.</t>
    </r>
    <r>
      <rPr>
        <b/>
        <sz val="6"/>
        <color indexed="8"/>
        <rFont val="Times New Roman"/>
        <family val="1"/>
      </rPr>
      <t> G</t>
    </r>
    <r>
      <rPr>
        <b/>
        <sz val="6"/>
        <color indexed="8"/>
        <rFont val="Arial"/>
        <family val="2"/>
      </rPr>
      <t>estión del riesgo.</t>
    </r>
  </si>
  <si>
    <t>7.1.1. Elaboración del  Plan Municipal de Gestión del riesgo. (Plan Nal. de Desarrollo)</t>
  </si>
  <si>
    <t>Elaboración del plan de gestion de riesgo.</t>
  </si>
  <si>
    <t>Elaborar Plan de Gestion de Riesgo</t>
  </si>
  <si>
    <t>Plan Elaborado</t>
  </si>
  <si>
    <t>Secretaría de Planeación.</t>
  </si>
  <si>
    <t>7.2. Protección hídrica e hidraúlica.</t>
  </si>
  <si>
    <t>7.2.3. Gestión para realizar un inventario de asentamientos localizados en zonas de riesgo no mitigable y  establecer acciones para la reubicación.</t>
  </si>
  <si>
    <t>Identificacion de zonas de alto riezgo</t>
  </si>
  <si>
    <t>Realizar Inventario</t>
  </si>
  <si>
    <t>Inventario Elaborado</t>
  </si>
  <si>
    <t xml:space="preserve">7.2.4. Gestión de recursos para obras de protección. </t>
  </si>
  <si>
    <t>Protección ribereña  de viviendas adyacentes al río Cauca (convenios).</t>
  </si>
  <si>
    <t xml:space="preserve">Gestionar y Establecer dos Convenios  </t>
  </si>
  <si>
    <t xml:space="preserve">2 Convenios </t>
  </si>
  <si>
    <t>7.3.  Mitigación de riesgos por deslizamientos de tierras y sismos</t>
  </si>
  <si>
    <t>7.3.2. Plan de mitigación  para la prevención del riesgo en zonas urbanas y rurales.</t>
  </si>
  <si>
    <t>Diseño e implementacion del plan de mitigacion del riesgo.</t>
  </si>
  <si>
    <t>Realizar 2 obras</t>
  </si>
  <si>
    <t>1 Obra de Mitigacion</t>
  </si>
  <si>
    <t>2 Obras de Mitigacion</t>
  </si>
  <si>
    <r>
      <t>7.4.</t>
    </r>
    <r>
      <rPr>
        <b/>
        <sz val="6"/>
        <color indexed="8"/>
        <rFont val="Times New Roman"/>
        <family val="1"/>
      </rPr>
      <t>  </t>
    </r>
    <r>
      <rPr>
        <b/>
        <sz val="6"/>
        <color indexed="8"/>
        <rFont val="Arial"/>
        <family val="2"/>
      </rPr>
      <t>Fortalecimiento del desarrollo institucional.</t>
    </r>
  </si>
  <si>
    <t>7.4.1. Fortalecimiento del Comité Local para la prevención y atención de desastres.</t>
  </si>
  <si>
    <t>Celebrar convenios para la capacitación del CLOPAD.</t>
  </si>
  <si>
    <t xml:space="preserve">Realizar 3 convenios </t>
  </si>
  <si>
    <t xml:space="preserve">3 Convenios </t>
  </si>
  <si>
    <t>Secretaria de Planeación - Secretaría de Gobierno.</t>
  </si>
  <si>
    <t>7.4.3. Fortalecimiento de las entidades operativas</t>
  </si>
  <si>
    <t>Creación y fortalecimiento de las entidades de socorro en Palestina y Arauca</t>
  </si>
  <si>
    <t>Fortalecer 2 entidades</t>
  </si>
  <si>
    <t>2 Entidades Fortalecidas</t>
  </si>
  <si>
    <t>7.4.5. Plan de atención a víctimas de desastres.</t>
  </si>
  <si>
    <t>Apoyo y atención de acuerdo a 
los parámetros legales.</t>
  </si>
  <si>
    <t>Atender a familias victimas de desastres</t>
  </si>
  <si>
    <t>Secretraría de Planeación - Secretaría de Gobierno - Secretaría de Gestion Social.</t>
  </si>
  <si>
    <t>8. GESTIÓN PARA ATENDER GRUPOS POBLACIONALES VULNERABLES</t>
  </si>
  <si>
    <t>8.1. Política pública para la Niñez, Infancia, Adolescencia (Ley 1098/2006)</t>
  </si>
  <si>
    <t>8.1.1. Atención integral y digna a todo recién nacido y durante sus primeros años.</t>
  </si>
  <si>
    <t>Construccion de infraestructura adecuada para el desarrollo de la poblacion infantil del municipio de Palestina Caldas</t>
  </si>
  <si>
    <t>Construir un centro de Atencion Integral</t>
  </si>
  <si>
    <t>Un Centro de Atencion Integral Construido</t>
  </si>
  <si>
    <t>8.1.2. Programas que orientan recursos públicos a propiciar condiciones sociales, económicas, políticas, culturales y ambientales en beneficio de los niños, niñas y adolescentes.</t>
  </si>
  <si>
    <t>Convenios Interadministrativos con la Gobernación, ICBF y la Nación.</t>
  </si>
  <si>
    <t>Celebrar 2 convenios</t>
  </si>
  <si>
    <t>Secretaría de Gestion Social.</t>
  </si>
  <si>
    <t>8.6. Atención a Grupos Étnicos</t>
  </si>
  <si>
    <t>8.6.2. Planes y acciones  que apoyen y contribuyan a mejorar sus condiciones de calidad de vida.</t>
  </si>
  <si>
    <t>Asesoria y acompañamiento para la comunidad o grupo étnico para la consecución de beneficios, de acuerdo a su condición.</t>
  </si>
  <si>
    <t>Mantener el # de asesorias brindadas</t>
  </si>
  <si>
    <t>20 Asesorias Brindadas</t>
  </si>
  <si>
    <t>20 Asesorias</t>
  </si>
  <si>
    <t>Secretaría General y de Gobierno.</t>
  </si>
  <si>
    <t>8.9. Atención integral al Adulto Mayor</t>
  </si>
  <si>
    <t>8.9.1. Protección integral al adulto mayor institucionalizado y no institucionalizado.</t>
  </si>
  <si>
    <t>Vida sana para una vejez sana.</t>
  </si>
  <si>
    <t>Mantener el # de convenos suscritos</t>
  </si>
  <si>
    <t>2 Convenios</t>
  </si>
  <si>
    <t>Secretaría de Gobierno - Secretaría de Gestion Social.</t>
  </si>
  <si>
    <t>8.10.  Acompañamiento a la población en condición de desplazamiento.</t>
  </si>
  <si>
    <t>8.10.1. Plan de formación y acompañamiento para la formulación de proyectos, gestión de recursos  y procesos dirigidos a la población en condición de desplazamiento.</t>
  </si>
  <si>
    <t>Atencion integral a la poblacion desplazada</t>
  </si>
  <si>
    <t>Atender el 100% de la poblacion desplazada</t>
  </si>
  <si>
    <t>Secretaría de Gobierno.</t>
  </si>
  <si>
    <t>10. GESTIÓN PARA EL DESARROLLO DE PEQUEÑAS Y MEDIANAS EMPRESAS</t>
  </si>
  <si>
    <t xml:space="preserve">Objetivo del área económica. Los esfuerzos del gobierno local, para construir un municipio más equitativo y pujante, estarán direccionados en la focalización  del gasto público social orientado a los más pobres.
Las bases del bienestar económico de la población se encuentran sustentadas en la expectativa que genera el desarrollo turístico y agropecuario, que mejorará sustantivamente los ingresos que hoy perciben nuestros conciudadanos debido en primer lugar al desarrollo del proyecto LA RUTA DEL CAFÉ, en alianza con los municipios vecinos, con la gobernación del departamento y la nación, con una inversión que superará los 150.000 millones de pesos en los próximos cuatro años, que serán la redención económica del turismo local y regional y la consolidación seguramente del café como producto bandera de nuestra economía agropecuaria.
Una debilidad manifiesta es la capacitación del recurso humano preparado hacia habilidades laborales específicas (educación pertinente) para asumir estos nuevos retos que se nos avecinan, incipientes actitudes de emprendimiento y asociatividad deben superarse como respuesta a esta problemática de competitividad laboral, si pretendemos generar bases de crecimiento local e impulsar el emprendimiento y la asociatividad empresarial, la generación de ingresos y el incremento de la oferta de empleo para los Palestinenses.
Para finalizar creemos que para superar la debilidad competitiva avanzaremos en la implementación de una educación pertinente basada en nuestra vocación productiva, y sentaremos las bases para que el idioma inglés se constituya en la segunda legua que haga a nuestra juventud más competitiva en el entorno regional.
Una Palestina competitiva atrae inversionistas, genera más y mejor empleo y oportunidades, conquista turistas y es más incluyente.
</t>
  </si>
  <si>
    <t>10.1. Consolidación del desarrollo institucional local, que favorezca el  sector Empresarial,  Industrial, Comercial y de Servicios .</t>
  </si>
  <si>
    <t>10.1.2. Realizar un programa de  promoción de divulgación, posicionamiento y sensibilización de  las fortalezas de Palestina.</t>
  </si>
  <si>
    <t>Apoyo fortalecimiento a los grupos poblacionales organizaciones civicas y comunales del Municipio de Palestina Caldas</t>
  </si>
  <si>
    <t>Continuidad en la Gestion Comunitaria</t>
  </si>
  <si>
    <t>15 Juntas de accion comunal asesoradas</t>
  </si>
  <si>
    <t>11. GESTIÓN PARA EL DESARROLLO TURÍSTICO</t>
  </si>
  <si>
    <t>11.1. GESTIÓN ADMINISTRATIVA</t>
  </si>
  <si>
    <t>11.1.1. Desarrollo del Plan Turístico Municipal.</t>
  </si>
  <si>
    <t>Elaboracion del Plan Turístico Municipal</t>
  </si>
  <si>
    <t>Elaborar Plan</t>
  </si>
  <si>
    <t>Elaboración del Plan.</t>
  </si>
  <si>
    <t>11.1.2. Elaboración de la Agenda Anual de Eventos Turísticos de Palestina. (oferta turística)</t>
  </si>
  <si>
    <t>Analisis y promocion de la Oferta Turística del Municipio de Palestina.</t>
  </si>
  <si>
    <t>Elaborar Agenda</t>
  </si>
  <si>
    <t>Agenda de Eventos Anual.</t>
  </si>
  <si>
    <t>11.1.3. Gestión para realizar convenios y alianzas subregionales y con el sector privado,  que propendan por el desarrollo turístico regional.</t>
  </si>
  <si>
    <t>Convenios y alianzas subregionales y con el sector privado,  que propendan por el desarrollo turístico regional</t>
  </si>
  <si>
    <t>Implementacion de una Ruta Turistica</t>
  </si>
  <si>
    <t>1 Ruta Implementada</t>
  </si>
  <si>
    <t>12. GESTIÓN PARA EL DESARROLLO AGROPECUARIO Y AGROINDUSTRIAL</t>
  </si>
  <si>
    <t>12.1. Desarrollo de Políticas institucionales para que el sector crezca y se desarrolle</t>
  </si>
  <si>
    <t>12.1.1. Establecimiento y desarrollo de convenios con entidades públicas y privadas y apoyo de actividades del sector.</t>
  </si>
  <si>
    <t>Montaje de Germinadores y almácigos comunitarios de café.</t>
  </si>
  <si>
    <t>Lograr la Construccion de 8 Germinadores Comunitados.</t>
  </si>
  <si>
    <t xml:space="preserve">8 germinadores comunitarios </t>
  </si>
  <si>
    <t>Secretaría de Gestión Social - Coordinación Agropecuaria.</t>
  </si>
  <si>
    <t>15. VIVIENDA DE INTERÉS SOCIAL Y HABITAT</t>
  </si>
  <si>
    <t xml:space="preserve">Objetivo del área territorial y ambiental. La política de vivienda que ejerceremos en los próximos 4 años, estará orientada especialmente en la continuidad de los proyectos y/o planes de vivienda de interés social que están inconclusos y en la adecuación de las obras de urbanismo necesarias en los lotes donde posiblemente tiene aplicabilidad la nueva estrategia del gobierno nacional a través del Ministerio de Vivienda en el sentido de construir vivienda de interés social VIS gratuita.
Igualmente es la intención del ejecutivo municipal recuperar y adecuar los espacios públicos invadidos por actividades diferentes para las cuales fueron creados está situación está estrechamente ligada a la política de recreación y la utilización del tiempo libre, máxime teniendo en cuenta que tanto en Palestina como en Arauca tenemos limitaciones en espacios públicos abiertos para el disfrute y goce de la ciudadanía.
Los servicios públicos domiciliarios tienen niveles de calidad y cobertura aceptables como se evidenció en la parte diagnóstica, sin embargo estamos comprometidos en sostener y mejorar estas coberturas y trabajar de la mano con las empresas prestadoras de estos servicios para mejorar continuamente la calidad de los mismos, pero adicionalmente queremos  que en Palestina haya una cobertura por encima del 90% en el suministro de gas natural domiciliario y acceder a los recursos que dispondrá el gobierno nacional para las TICS tecnologías de la información y las comunicaciones, Palestina debe tener acceso masivamente a la banda ancha y en general a la conectividad, que es lo que la hará más competitiva dentro del contexto regional.
Para terminar hay que agregar que todo estos proyectos vamos a sacarlos adelante siempre bajo la perspectiva de que todos estos impactos que se generen deben ser amigables con el medio ambiente, nuestra vocación de respeto por nuestros ecosistemas, por el interés que debe despertar en la comunidad el cambio climático, tienen que ser diariamente una tarea para la administración municipal, la protección de nuestros recursos naturales, la protección de la riqueza ambiental de Palestina que conjugada con el apoyo a la producción limpia, con los proyectos amigables tienen que dar como resultado beneficios ambientales sustentables en el tiempo.
</t>
  </si>
  <si>
    <t>15.2. Construcción de vivienda nueva urbana y rural</t>
  </si>
  <si>
    <t>15.2.2. Gestión para la terminación de proyectos de vivienda de interés social iniciados y el desarrollo de nuevos proyectos.</t>
  </si>
  <si>
    <t>Terminar los proyectos denominados. La Colina, Oscar Danilo, Nueva Esperanza, Los nogales, Fundadores construir proyecto el Mirador en Arauca.</t>
  </si>
  <si>
    <t>Legalizar de 30 titulos de propiedad</t>
  </si>
  <si>
    <t>Legalizacion de 30 titulos de propiedad</t>
  </si>
  <si>
    <t>15.3. Mejoramiento de vivienda urbana y rural</t>
  </si>
  <si>
    <t xml:space="preserve">15.3.1. Gestión de proyectos de mejoramiento de vivienda. </t>
  </si>
  <si>
    <t xml:space="preserve">Realizar convenios con Comité de Cafeteros, Banco Agrario y el Departamento. </t>
  </si>
  <si>
    <t>Realizar 20 Mejoramientos de vivienda</t>
  </si>
  <si>
    <t>20 Mejoramientos de vivienda</t>
  </si>
  <si>
    <t>16. ESPACIO PÚBLICO Y EQUIPAMIENTO URBANO</t>
  </si>
  <si>
    <t>16.1. Recuperación y optimización del espacio público.</t>
  </si>
  <si>
    <t>16.1.1. Desarrollar programas tendientes a recuperar espacios públicos de interés para mejorar la calidad de vida y el paisaje urbano.</t>
  </si>
  <si>
    <t xml:space="preserve">Adecuacion de los espacios publicos de la plaza principal del Corregimiento de Arauca </t>
  </si>
  <si>
    <t xml:space="preserve">Construccion del Parque </t>
  </si>
  <si>
    <t>Recuperacion Plaza Arauca</t>
  </si>
  <si>
    <t>16.2. Construcción y mejoramiento del equipamiento urbano.</t>
  </si>
  <si>
    <t>16.2.1. Desarrollo de programas para mejorar los servicios de: Alcaldía Municipal, señalización vial y turística, zonas de parqueo,  teléfonos públicos, basureros y alumbrado público que le brinden buena imagen al municipio y mejoren la atención a la comunidad.</t>
  </si>
  <si>
    <t xml:space="preserve">Mejoramiento y adecuación plantas fisicas Alcaldia Municipal y Corregiduría de Arauca . </t>
  </si>
  <si>
    <t>Realizar 2 nuevas mejoras en la planta fisica de la Alcaldia Municipal</t>
  </si>
  <si>
    <t>2 Mejoras Realizadas</t>
  </si>
  <si>
    <t>2 Mejoras</t>
  </si>
  <si>
    <t>Alumbrado publico</t>
  </si>
  <si>
    <t>Realizar seguimeinto</t>
  </si>
  <si>
    <t>Seguimiento a la Entidad Responsable</t>
  </si>
  <si>
    <t>Secretaría de Planeación - Secretarìa de Hacienda</t>
  </si>
  <si>
    <t>17. SERVICIOS PÚBLICOS DOMICILIARIOS</t>
  </si>
  <si>
    <t>17.1. Construcción y mejoramiento de los sistemas de acueducto rural  para mejorar calidad y cobertura.</t>
  </si>
  <si>
    <t>17.1.1. Gestionar la potabilización a través de la construcción de plantas de tratamiento de acueductos rurales.</t>
  </si>
  <si>
    <t>Construcción de Plantas de Potabilización sector rural de acuerdo a prioridades PDA. Sin cituacion de fondos</t>
  </si>
  <si>
    <t xml:space="preserve">Realizacion de Estudios </t>
  </si>
  <si>
    <t>17.2. Gestionar la construcción y  mejoramiento del sistema de alcantarillado  rural, la construcción de plantas residuales en las Cabeceras Municipales.</t>
  </si>
  <si>
    <t xml:space="preserve">17.2.1. Realización de Estudios y Diseños. </t>
  </si>
  <si>
    <t>Plan Maestro de alcantarillado de la vereda Santágueda</t>
  </si>
  <si>
    <t>Construccion</t>
  </si>
  <si>
    <t xml:space="preserve">Estudios y Diseños </t>
  </si>
  <si>
    <t>17.3. Manejo sanitario integral rural</t>
  </si>
  <si>
    <t>17.3.1. Gestiones para la construcción de casetas de saneamiento básico y pozos sépticos rurales en convenio con entidades.</t>
  </si>
  <si>
    <t>Construcción de casetas de saneamiento básico.</t>
  </si>
  <si>
    <t>1 Nuevo Convenio</t>
  </si>
  <si>
    <t>17.9 Realización de convenios y alianzas que permitan una mejor prestación de servicios y optimizar la utilización de recursos.</t>
  </si>
  <si>
    <t>17.9.1. Realización de convenios con municipios vecinos especialmente para el COSO municipal y las Escombreras</t>
  </si>
  <si>
    <t>Implementacion del COSO municipal</t>
  </si>
  <si>
    <t>Garantizar Funcionamiento</t>
  </si>
  <si>
    <t xml:space="preserve">Implementacion </t>
  </si>
  <si>
    <t>Garantizar Funcionamiento Basico</t>
  </si>
  <si>
    <t xml:space="preserve">17.10. Subsidios servicios pùblicos. </t>
  </si>
  <si>
    <t xml:space="preserve">17.10.1. Subsidios servicios pùblicos. </t>
  </si>
  <si>
    <t>Subsidios servicios pùblicos. Sin cituacion de fondos.</t>
  </si>
  <si>
    <t>Subsidios para la poblacion de los estratos 1, 2 y 3</t>
  </si>
  <si>
    <t>Secretarìa de Hacienda</t>
  </si>
  <si>
    <t>18. GESTIÓN PARA UNA MEJOR MOVILIDAD Y TRANSPORTE</t>
  </si>
  <si>
    <t>18.1. Conectividad vial</t>
  </si>
  <si>
    <t>18.1.2. Elaboración del Plan Vial Local.</t>
  </si>
  <si>
    <t>Gestión ante la Secretaría de Infraestructura Departamental.</t>
  </si>
  <si>
    <t>Elaborar Plan Vial Local</t>
  </si>
  <si>
    <t>Secretaría de Planeación - Gobernación de Caldas.</t>
  </si>
  <si>
    <t>18.2. Construcción, mantenimiento y equipamiento de la infraestructura vial Municipal.</t>
  </si>
  <si>
    <t>18.2.1. Mantenimiento Periodico.</t>
  </si>
  <si>
    <t>Convenios con el Comité de Cafeteros.</t>
  </si>
  <si>
    <t>Intervencion de 25 Kilometros</t>
  </si>
  <si>
    <t>25 Km Intervenidos</t>
  </si>
  <si>
    <t>Secretaría de Planeación - Comité de Cafeteros.</t>
  </si>
  <si>
    <t>18.2.2. Mantenimiento Rutinario.</t>
  </si>
  <si>
    <t>Implementadion del proyecto peón caminero convenio Comité de Cafeteros- Gobernacion.</t>
  </si>
  <si>
    <t>18.2.3. Apertura, pavimentación, reparcheo, mejoramiento de vías, calles, andenes, placas huellas y equipamiento Municipal.</t>
  </si>
  <si>
    <t>Mantenimiento de vias</t>
  </si>
  <si>
    <t xml:space="preserve">Pavimentar 1000 metros cuadrados </t>
  </si>
  <si>
    <t>1000 Metros cuadrados Pavimentados</t>
  </si>
  <si>
    <t>19. GESTIÓN AMBIENTAL</t>
  </si>
  <si>
    <t>19.1.  Educación y participación.</t>
  </si>
  <si>
    <t>19.1.3. Fortalecimiento y apoyo a las organizaciones ambientales del Municipio.</t>
  </si>
  <si>
    <t>Conformación y/o reactivación del Comité Técnico Interinstitucional de educación ambiental de Palestina (CIDEA)</t>
  </si>
  <si>
    <t>Apoyar una organización</t>
  </si>
  <si>
    <t>0 Organizaciones Apoyadas</t>
  </si>
  <si>
    <t>1 Organizaciones Apoyadas</t>
  </si>
  <si>
    <t>Secretaría de Gestión Social -  Coordinación Agropecuaria - Coordinación Educación.</t>
  </si>
  <si>
    <t>19.2.  Sistema  Municipal de áreas protegidas (SIMAP)</t>
  </si>
  <si>
    <t>19.2.1. Desarrollo y priorización de acciones de mejoramiento en zonas de conservación, microcuencas abastecedoras. Convenio CORPOCALDAS</t>
  </si>
  <si>
    <t>Consolidar un proyecto Orientado a la conservación de las Microcuentas de las quebradas Carminales y Cartagena y sus afluentes, con el apoyo de la autoridad ambiental según directrices del PBOT que define las zonas de protección.</t>
  </si>
  <si>
    <t>Conservación de una Microcuenca</t>
  </si>
  <si>
    <t xml:space="preserve">1 Microcuenca </t>
  </si>
  <si>
    <t>19.2.3. Compra  y mantenimiento de predios, pago por servicios ambientales en áreas estratégicas de cuencas abastecedoras de acueductos.</t>
  </si>
  <si>
    <t>Reglamentación del Acuerdo 160 de 1999 - PBOT  - Para establecer los incentivos a propietarios que desarrollen actividades de protección de Microcuencas y zonas de Protección según PBOT.</t>
  </si>
  <si>
    <t>Adquirir 3500 metros cuadrados</t>
  </si>
  <si>
    <t>1800 Metros cuadrados</t>
  </si>
  <si>
    <t>3500 Metros cuadrados</t>
  </si>
  <si>
    <t>19.3. Palestina Limpio, Ordenado y ambientalmente sostenible.</t>
  </si>
  <si>
    <t>19.3.1. Eficiente aplicación de la política y normatividad medioambiental en el Municipio.</t>
  </si>
  <si>
    <t>Realización de Campañas en Instituciones, JAC y medios del Comunicación de divulguen las diversas normas sobre esta materia.</t>
  </si>
  <si>
    <t>Elaborar 1000 plegables para distribuir en la comunidad.</t>
  </si>
  <si>
    <t>1000 Plegables</t>
  </si>
  <si>
    <t>27. GESTIÓN PARA LA MODERNIZACIÓN Y EL DESARROLLO INSTITUCIONAL</t>
  </si>
  <si>
    <t>La administración municipal será objeto de una continua modernización para prestarle un mejor servicio a la comunidad en general, para que nuestras acciones sean desarrolladlas con calidad y en un marco de transparencia y vigilancia que le den tranquilidad a la ciudadanía de que sus recursos están siendo correctamente aplicados, para lograr estos propósitos la capacitación de nuestros colaboradores y la modernización tecnológica lo mismo que una mejor capacidad de recaudo juegan un papel importante para obtener los indicadores de éxito que tanto queremos.</t>
  </si>
  <si>
    <t>27.1. Modernización integral de la estructura organizacional municipal.</t>
  </si>
  <si>
    <t>27.1.4. Programas de profesionalización, capacitación y cualificacion del personal de la Administracion Municipal.</t>
  </si>
  <si>
    <t>Capacitación de los funcionarios</t>
  </si>
  <si>
    <t>Capacitar 5 Nuevos Funcionarios</t>
  </si>
  <si>
    <t xml:space="preserve">5 Funcionarios Capacitados </t>
  </si>
  <si>
    <t>27.2. Fortalecimiento del Sistema de Planeación Municipal</t>
  </si>
  <si>
    <t>27.2.3. Modernización a través de la aplicación de la sistematización y digitalización de todos los trámites administrativos y de planeación.</t>
  </si>
  <si>
    <t>Fortalecimiento secretarias de planeacion</t>
  </si>
  <si>
    <t xml:space="preserve">Capacitacion de Funcionarios </t>
  </si>
  <si>
    <t>Fortalecimiento en Infraestructura Tecnologica</t>
  </si>
  <si>
    <t>Fortalecimiento en Capacitacion y/o Asesoria</t>
  </si>
  <si>
    <t>27.2.4. Actualización de la estratificación socio-económica y actualización del sisben</t>
  </si>
  <si>
    <t>Actualización de la estratificación socio-económica y actualización del sisben</t>
  </si>
  <si>
    <t>Realizar la actualizacion de la estratificacion urbana - Actualizacion permanente del sisben</t>
  </si>
  <si>
    <t xml:space="preserve">Adquicision de planos para estratificacion urbana - Actualizacion permanente del sisben </t>
  </si>
  <si>
    <t>Actualizacion estratificacion urbana- Actualizacion del sisben</t>
  </si>
  <si>
    <t>27.5. Fortalecimiento de la capacidad y eficiencia fiscal y financiera del municipio</t>
  </si>
  <si>
    <t>27.5.1. Actualización de las herramientas fiscales y financieras del municipio.</t>
  </si>
  <si>
    <t xml:space="preserve">Compra de modulos de software </t>
  </si>
  <si>
    <t xml:space="preserve">Adquirir 4 nuevos modulos del Software Financiero </t>
  </si>
  <si>
    <t xml:space="preserve">7 Modulos </t>
  </si>
  <si>
    <t>11 Modulos</t>
  </si>
  <si>
    <t>Secretaría de Hacienda.</t>
  </si>
  <si>
    <t xml:space="preserve">LESNEY JESUS CASTAÑEDA VALENCIA </t>
  </si>
  <si>
    <t>LUIS ALFREDO RODRIGUEZ ACEVEDO</t>
  </si>
  <si>
    <t>SECRETARIO DE HACIENDA</t>
  </si>
  <si>
    <t>SECRETARIO DE PLANEACION</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</si>
</sst>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00_);_(&quot;$&quot;* \(#,##0.00\);_(&quot;$&quot;* &quot;-&quot;??_);_(@_)"/>
    <numFmt numFmtId="165" formatCode="&quot;$&quot;\ #,##0"/>
    <numFmt numFmtId="166" formatCode="_ &quot;$&quot;\ * #,##0_ ;_ &quot;$&quot;\ * \-#,##0_ ;_ &quot;$&quot;\ * &quot;-&quot;??_ ;_ @_ "/>
    <numFmt numFmtId="167" formatCode="&quot;$&quot;\ #,##0.00"/>
  </numFmts>
  <fonts count="40">
    <font>
      <sz val="11"/>
      <color theme="1"/>
      <name val="Calibri"/>
      <family val="2"/>
    </font>
    <font>
      <sz val="11"/>
      <color indexed="8"/>
      <name val="Calibri"/>
      <family val="2"/>
    </font>
    <font>
      <b/>
      <sz val="6"/>
      <name val="Arial"/>
      <family val="2"/>
    </font>
    <font>
      <sz val="6"/>
      <name val="Arial"/>
      <family val="2"/>
    </font>
    <font>
      <sz val="10"/>
      <name val="Arial"/>
      <family val="2"/>
    </font>
    <font>
      <b/>
      <sz val="6"/>
      <color indexed="8"/>
      <name val="Arial"/>
      <family val="2"/>
    </font>
    <font>
      <sz val="6"/>
      <color indexed="8"/>
      <name val="Arial"/>
      <family val="2"/>
    </font>
    <font>
      <b/>
      <sz val="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1" fillId="0" borderId="0">
      <alignment horizontal="centerContinuous" vertical="justify" wrapText="1"/>
      <protection/>
    </xf>
    <xf numFmtId="0" fontId="1" fillId="0" borderId="0">
      <alignment horizontal="centerContinuous" vertical="justify" wrapText="1"/>
      <protection/>
    </xf>
    <xf numFmtId="0" fontId="1" fillId="0" borderId="0">
      <alignment horizontal="centerContinuous" vertical="justify" wrapText="1"/>
      <protection/>
    </xf>
    <xf numFmtId="0" fontId="1" fillId="0" borderId="0">
      <alignment horizontal="centerContinuous" vertical="justify" wrapText="1"/>
      <protection/>
    </xf>
    <xf numFmtId="0" fontId="1" fillId="0" borderId="0">
      <alignment horizontal="centerContinuous" vertical="justify" wrapText="1"/>
      <protection/>
    </xf>
    <xf numFmtId="0" fontId="1" fillId="0" borderId="0">
      <alignment horizontal="centerContinuous" vertical="justify" wrapText="1"/>
      <protection/>
    </xf>
    <xf numFmtId="0" fontId="1" fillId="0" borderId="0">
      <alignment horizontal="centerContinuous" vertical="justify" wrapText="1"/>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1">
    <xf numFmtId="0" fontId="0" fillId="0" borderId="0" xfId="0" applyFont="1" applyAlignment="1">
      <alignment/>
    </xf>
    <xf numFmtId="0" fontId="3" fillId="0" borderId="0" xfId="0" applyFont="1" applyAlignment="1">
      <alignment wrapText="1"/>
    </xf>
    <xf numFmtId="165" fontId="2" fillId="33" borderId="10" xfId="48" applyNumberFormat="1" applyFont="1" applyFill="1" applyBorder="1" applyAlignment="1">
      <alignment horizontal="center" vertical="center" wrapText="1" readingOrder="1"/>
    </xf>
    <xf numFmtId="0" fontId="6" fillId="0" borderId="11" xfId="58" applyFont="1" applyFill="1" applyBorder="1" applyAlignment="1">
      <alignment horizontal="center" vertical="center" wrapText="1"/>
      <protection/>
    </xf>
    <xf numFmtId="165" fontId="3" fillId="0" borderId="10" xfId="48"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11" xfId="48" applyNumberFormat="1" applyFont="1" applyFill="1" applyBorder="1" applyAlignment="1">
      <alignment horizontal="center" vertical="center" wrapText="1"/>
    </xf>
    <xf numFmtId="0" fontId="6" fillId="0" borderId="10" xfId="58" applyFont="1" applyFill="1" applyBorder="1" applyAlignment="1">
      <alignment horizontal="center" vertical="center" wrapText="1"/>
      <protection/>
    </xf>
    <xf numFmtId="9" fontId="6" fillId="0" borderId="10" xfId="58" applyNumberFormat="1" applyFont="1" applyFill="1" applyBorder="1" applyAlignment="1">
      <alignment horizontal="center" vertical="center" wrapText="1"/>
      <protection/>
    </xf>
    <xf numFmtId="0" fontId="6" fillId="0" borderId="10" xfId="56"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9"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0" fontId="6" fillId="0" borderId="10" xfId="52" applyFont="1" applyFill="1" applyBorder="1" applyAlignment="1">
      <alignment horizontal="center" vertical="center" wrapText="1"/>
      <protection/>
    </xf>
    <xf numFmtId="0" fontId="3" fillId="0" borderId="10" xfId="0" applyFont="1" applyFill="1" applyBorder="1" applyAlignment="1">
      <alignment horizontal="center" wrapText="1"/>
    </xf>
    <xf numFmtId="0" fontId="6" fillId="0" borderId="10" xfId="53" applyFont="1" applyFill="1" applyBorder="1" applyAlignment="1">
      <alignment horizontal="center" vertical="center" wrapText="1"/>
      <protection/>
    </xf>
    <xf numFmtId="0" fontId="6" fillId="0" borderId="10" xfId="57" applyFont="1" applyFill="1" applyBorder="1" applyAlignment="1">
      <alignment horizontal="center" vertical="center" wrapText="1"/>
      <protection/>
    </xf>
    <xf numFmtId="9" fontId="6" fillId="0" borderId="10" xfId="57" applyNumberFormat="1" applyFont="1" applyFill="1" applyBorder="1" applyAlignment="1">
      <alignment horizontal="center" vertical="center" wrapText="1"/>
      <protection/>
    </xf>
    <xf numFmtId="0" fontId="5" fillId="0" borderId="11" xfId="55" applyFont="1" applyFill="1" applyBorder="1" applyAlignment="1">
      <alignment horizontal="center" vertical="center" wrapText="1"/>
      <protection/>
    </xf>
    <xf numFmtId="0" fontId="3" fillId="0" borderId="11" xfId="51" applyFont="1" applyFill="1" applyBorder="1" applyAlignment="1">
      <alignment horizontal="center" vertical="center" wrapText="1"/>
      <protection/>
    </xf>
    <xf numFmtId="0" fontId="3" fillId="0" borderId="10" xfId="51" applyFont="1" applyFill="1" applyBorder="1" applyAlignment="1">
      <alignment horizontal="center" vertical="center" wrapText="1"/>
      <protection/>
    </xf>
    <xf numFmtId="0" fontId="3" fillId="0" borderId="11" xfId="51" applyFont="1" applyFill="1" applyBorder="1" applyAlignment="1">
      <alignment horizontal="center" vertical="center" wrapText="1" readingOrder="1"/>
      <protection/>
    </xf>
    <xf numFmtId="165" fontId="3" fillId="0" borderId="11" xfId="48" applyNumberFormat="1" applyFont="1" applyFill="1" applyBorder="1" applyAlignment="1">
      <alignment horizontal="center" vertical="center" wrapText="1" readingOrder="1"/>
    </xf>
    <xf numFmtId="165" fontId="2" fillId="0" borderId="11" xfId="48" applyNumberFormat="1" applyFont="1" applyFill="1" applyBorder="1" applyAlignment="1">
      <alignment horizontal="center" vertical="center" wrapText="1" readingOrder="1"/>
    </xf>
    <xf numFmtId="0" fontId="6" fillId="0" borderId="10" xfId="55" applyFont="1" applyFill="1" applyBorder="1" applyAlignment="1">
      <alignment horizontal="center" vertical="center" wrapText="1"/>
      <protection/>
    </xf>
    <xf numFmtId="1" fontId="6" fillId="0" borderId="10" xfId="55" applyNumberFormat="1" applyFont="1" applyFill="1" applyBorder="1" applyAlignment="1">
      <alignment horizontal="center" vertical="center" wrapText="1"/>
      <protection/>
    </xf>
    <xf numFmtId="0" fontId="6" fillId="0" borderId="12" xfId="54" applyFont="1" applyFill="1" applyBorder="1" applyAlignment="1">
      <alignment horizontal="center" vertical="center" wrapText="1"/>
      <protection/>
    </xf>
    <xf numFmtId="0" fontId="6" fillId="0" borderId="11" xfId="54" applyFont="1" applyFill="1" applyBorder="1" applyAlignment="1">
      <alignment horizontal="center" vertical="center" wrapText="1"/>
      <protection/>
    </xf>
    <xf numFmtId="0" fontId="5" fillId="0" borderId="11" xfId="54" applyFont="1" applyFill="1" applyBorder="1" applyAlignment="1">
      <alignment horizontal="center" vertical="center" wrapText="1"/>
      <protection/>
    </xf>
    <xf numFmtId="165" fontId="3" fillId="0" borderId="11" xfId="0" applyNumberFormat="1" applyFont="1" applyFill="1" applyBorder="1" applyAlignment="1">
      <alignment horizontal="center" vertical="center" wrapText="1"/>
    </xf>
    <xf numFmtId="166" fontId="3" fillId="0" borderId="11" xfId="48" applyNumberFormat="1" applyFont="1" applyFill="1" applyBorder="1" applyAlignment="1">
      <alignment horizontal="center" vertical="center"/>
    </xf>
    <xf numFmtId="0" fontId="3" fillId="0" borderId="11" xfId="0" applyFont="1" applyFill="1" applyBorder="1" applyAlignment="1">
      <alignment horizontal="center" vertical="center"/>
    </xf>
    <xf numFmtId="167" fontId="3" fillId="0" borderId="10" xfId="48" applyNumberFormat="1" applyFont="1" applyFill="1" applyBorder="1" applyAlignment="1">
      <alignment vertical="center"/>
    </xf>
    <xf numFmtId="167" fontId="3" fillId="0" borderId="10" xfId="0" applyNumberFormat="1" applyFont="1" applyFill="1" applyBorder="1" applyAlignment="1">
      <alignment vertical="center"/>
    </xf>
    <xf numFmtId="167" fontId="3" fillId="0" borderId="10" xfId="0" applyNumberFormat="1" applyFont="1" applyFill="1" applyBorder="1" applyAlignment="1">
      <alignment horizontal="center" vertical="center" wrapText="1"/>
    </xf>
    <xf numFmtId="0" fontId="3" fillId="0" borderId="0" xfId="0" applyFont="1" applyAlignment="1">
      <alignment/>
    </xf>
    <xf numFmtId="165" fontId="3" fillId="0" borderId="11" xfId="48"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wrapText="1"/>
    </xf>
    <xf numFmtId="0" fontId="3" fillId="0" borderId="10" xfId="0" applyFont="1" applyFill="1" applyBorder="1" applyAlignment="1">
      <alignment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vertical="center" wrapText="1"/>
    </xf>
    <xf numFmtId="165" fontId="3" fillId="0" borderId="0" xfId="48" applyNumberFormat="1" applyFont="1" applyAlignment="1">
      <alignment horizontal="center" vertical="center" wrapText="1"/>
    </xf>
    <xf numFmtId="165" fontId="3" fillId="0" borderId="0" xfId="0" applyNumberFormat="1" applyFont="1" applyAlignment="1">
      <alignment horizontal="center" vertical="center" wrapText="1"/>
    </xf>
    <xf numFmtId="0" fontId="2" fillId="0" borderId="10" xfId="0" applyFont="1" applyBorder="1" applyAlignment="1">
      <alignment horizontal="center" vertical="center" wrapText="1"/>
    </xf>
    <xf numFmtId="0" fontId="2" fillId="34" borderId="10" xfId="51" applyNumberFormat="1" applyFont="1" applyFill="1" applyBorder="1" applyAlignment="1">
      <alignment horizontal="center" vertical="center" wrapText="1" readingOrder="1"/>
      <protection/>
    </xf>
    <xf numFmtId="0" fontId="2" fillId="34" borderId="11" xfId="51" applyNumberFormat="1" applyFont="1" applyFill="1" applyBorder="1" applyAlignment="1">
      <alignment horizontal="center" vertical="center" wrapText="1" readingOrder="1"/>
      <protection/>
    </xf>
    <xf numFmtId="0" fontId="2" fillId="34" borderId="12" xfId="51" applyNumberFormat="1" applyFont="1" applyFill="1" applyBorder="1" applyAlignment="1">
      <alignment horizontal="center" vertical="center" wrapText="1" readingOrder="1"/>
      <protection/>
    </xf>
    <xf numFmtId="0" fontId="2" fillId="34" borderId="10" xfId="51" applyFont="1" applyFill="1" applyBorder="1" applyAlignment="1">
      <alignment horizontal="center" vertical="center" wrapText="1"/>
      <protection/>
    </xf>
    <xf numFmtId="0" fontId="2" fillId="34" borderId="11" xfId="51" applyFont="1" applyFill="1" applyBorder="1" applyAlignment="1">
      <alignment horizontal="center" vertical="center" wrapText="1" readingOrder="1"/>
      <protection/>
    </xf>
    <xf numFmtId="0" fontId="2" fillId="34" borderId="12" xfId="51" applyFont="1" applyFill="1" applyBorder="1" applyAlignment="1">
      <alignment horizontal="center" vertical="center" wrapText="1" readingOrder="1"/>
      <protection/>
    </xf>
    <xf numFmtId="165" fontId="2" fillId="34" borderId="10" xfId="48" applyNumberFormat="1" applyFont="1" applyFill="1" applyBorder="1" applyAlignment="1">
      <alignment horizontal="center" vertical="center" wrapText="1" readingOrder="1"/>
    </xf>
    <xf numFmtId="165" fontId="2" fillId="35" borderId="10"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5" fillId="0" borderId="11" xfId="58" applyFont="1" applyFill="1" applyBorder="1" applyAlignment="1">
      <alignment horizontal="center" vertical="center" wrapText="1"/>
      <protection/>
    </xf>
    <xf numFmtId="0" fontId="5" fillId="0" borderId="13" xfId="58" applyFont="1" applyFill="1" applyBorder="1" applyAlignment="1">
      <alignment horizontal="center" vertical="center" wrapText="1"/>
      <protection/>
    </xf>
    <xf numFmtId="0" fontId="5" fillId="0" borderId="12" xfId="58" applyFont="1" applyFill="1" applyBorder="1" applyAlignment="1">
      <alignment horizontal="center" vertical="center" wrapText="1"/>
      <protection/>
    </xf>
    <xf numFmtId="0" fontId="5" fillId="0" borderId="11" xfId="58" applyFont="1" applyFill="1" applyBorder="1" applyAlignment="1">
      <alignment horizontal="center" vertical="top" wrapText="1"/>
      <protection/>
    </xf>
    <xf numFmtId="0" fontId="5" fillId="0" borderId="13" xfId="58" applyFont="1" applyFill="1" applyBorder="1" applyAlignment="1">
      <alignment horizontal="center" vertical="top" wrapText="1"/>
      <protection/>
    </xf>
    <xf numFmtId="0" fontId="5" fillId="0" borderId="12" xfId="58" applyFont="1" applyFill="1" applyBorder="1" applyAlignment="1">
      <alignment horizontal="center" vertical="top" wrapText="1"/>
      <protection/>
    </xf>
    <xf numFmtId="0" fontId="6" fillId="0" borderId="11" xfId="58" applyFont="1" applyFill="1" applyBorder="1" applyAlignment="1">
      <alignment horizontal="center" vertical="center" wrapText="1"/>
      <protection/>
    </xf>
    <xf numFmtId="0" fontId="6" fillId="0" borderId="12" xfId="58" applyFont="1" applyFill="1" applyBorder="1" applyAlignment="1">
      <alignment horizontal="center" vertical="center" wrapText="1"/>
      <protection/>
    </xf>
    <xf numFmtId="0" fontId="5" fillId="0" borderId="11" xfId="56" applyFont="1" applyFill="1" applyBorder="1" applyAlignment="1">
      <alignment horizontal="center" vertical="center" wrapText="1"/>
      <protection/>
    </xf>
    <xf numFmtId="0" fontId="5" fillId="0" borderId="13" xfId="56" applyFont="1" applyFill="1" applyBorder="1" applyAlignment="1">
      <alignment horizontal="center" vertical="center" wrapText="1"/>
      <protection/>
    </xf>
    <xf numFmtId="0" fontId="5" fillId="0" borderId="12" xfId="56" applyFont="1" applyFill="1" applyBorder="1" applyAlignment="1">
      <alignment horizontal="center" vertical="center" wrapText="1"/>
      <protection/>
    </xf>
    <xf numFmtId="0" fontId="5" fillId="0" borderId="10" xfId="56" applyFont="1" applyFill="1" applyBorder="1" applyAlignment="1">
      <alignment horizontal="center" vertical="center" wrapText="1"/>
      <protection/>
    </xf>
    <xf numFmtId="0" fontId="6" fillId="0" borderId="11" xfId="56" applyFont="1" applyFill="1" applyBorder="1" applyAlignment="1">
      <alignment horizontal="center" vertical="center" wrapText="1"/>
      <protection/>
    </xf>
    <xf numFmtId="0" fontId="6" fillId="0" borderId="12" xfId="56"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1" xfId="52" applyFont="1" applyFill="1" applyBorder="1" applyAlignment="1">
      <alignment horizontal="center" vertical="center" wrapText="1"/>
      <protection/>
    </xf>
    <xf numFmtId="0" fontId="5" fillId="0" borderId="13" xfId="52" applyFont="1" applyFill="1" applyBorder="1" applyAlignment="1">
      <alignment horizontal="center" vertical="center" wrapText="1"/>
      <protection/>
    </xf>
    <xf numFmtId="0" fontId="5" fillId="0" borderId="12" xfId="52" applyFont="1" applyFill="1" applyBorder="1" applyAlignment="1">
      <alignment horizontal="center" vertical="center" wrapText="1"/>
      <protection/>
    </xf>
    <xf numFmtId="0" fontId="6" fillId="0" borderId="11" xfId="52" applyFont="1" applyFill="1" applyBorder="1" applyAlignment="1">
      <alignment horizontal="center" vertical="center" wrapText="1"/>
      <protection/>
    </xf>
    <xf numFmtId="0" fontId="6" fillId="0" borderId="12" xfId="52" applyFont="1" applyFill="1" applyBorder="1" applyAlignment="1">
      <alignment horizontal="center" vertical="center" wrapText="1"/>
      <protection/>
    </xf>
    <xf numFmtId="0" fontId="6" fillId="0" borderId="11"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3" fillId="0" borderId="11" xfId="51" applyFont="1" applyFill="1" applyBorder="1" applyAlignment="1">
      <alignment horizontal="center" vertical="center" wrapText="1"/>
      <protection/>
    </xf>
    <xf numFmtId="0" fontId="3" fillId="0" borderId="12" xfId="51"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13"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0" fontId="5" fillId="0" borderId="13" xfId="53" applyFont="1" applyFill="1" applyBorder="1" applyAlignment="1">
      <alignment horizontal="center" vertical="center" wrapText="1"/>
      <protection/>
    </xf>
    <xf numFmtId="0" fontId="5" fillId="0" borderId="12" xfId="53" applyFont="1" applyFill="1" applyBorder="1" applyAlignment="1">
      <alignment horizontal="center" vertical="center" wrapText="1"/>
      <protection/>
    </xf>
    <xf numFmtId="0" fontId="5" fillId="0" borderId="10"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5" fillId="0" borderId="11" xfId="55" applyFont="1" applyFill="1" applyBorder="1" applyAlignment="1">
      <alignment horizontal="center" vertical="center" wrapText="1" readingOrder="1"/>
      <protection/>
    </xf>
    <xf numFmtId="0" fontId="5" fillId="0" borderId="13" xfId="55" applyFont="1" applyFill="1" applyBorder="1" applyAlignment="1">
      <alignment horizontal="center" vertical="center" wrapText="1" readingOrder="1"/>
      <protection/>
    </xf>
    <xf numFmtId="0" fontId="5" fillId="0" borderId="12" xfId="55" applyFont="1" applyFill="1" applyBorder="1" applyAlignment="1">
      <alignment horizontal="center" vertical="center" wrapText="1" readingOrder="1"/>
      <protection/>
    </xf>
    <xf numFmtId="0" fontId="5" fillId="0" borderId="11" xfId="55" applyFont="1" applyFill="1" applyBorder="1" applyAlignment="1">
      <alignment horizontal="center" vertical="center" wrapText="1"/>
      <protection/>
    </xf>
    <xf numFmtId="0" fontId="5" fillId="0" borderId="12" xfId="55" applyFont="1" applyFill="1" applyBorder="1" applyAlignment="1">
      <alignment horizontal="center" vertical="center" wrapText="1"/>
      <protection/>
    </xf>
    <xf numFmtId="0" fontId="5" fillId="0" borderId="13" xfId="55" applyFont="1" applyFill="1" applyBorder="1" applyAlignment="1">
      <alignment horizontal="center" vertical="center" wrapText="1"/>
      <protection/>
    </xf>
    <xf numFmtId="0" fontId="6" fillId="0" borderId="11" xfId="55"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9" fontId="6" fillId="0" borderId="11" xfId="54" applyNumberFormat="1" applyFont="1" applyFill="1" applyBorder="1" applyAlignment="1">
      <alignment horizontal="center" vertical="center" wrapText="1"/>
      <protection/>
    </xf>
    <xf numFmtId="9" fontId="6" fillId="0" borderId="12" xfId="5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2"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1"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5" fillId="0" borderId="12" xfId="54" applyFont="1" applyFill="1" applyBorder="1" applyAlignment="1">
      <alignment horizontal="center" vertical="center" wrapText="1"/>
      <protection/>
    </xf>
    <xf numFmtId="0" fontId="6" fillId="0" borderId="11" xfId="54" applyFont="1" applyFill="1" applyBorder="1" applyAlignment="1">
      <alignment horizontal="center" vertical="center" wrapText="1"/>
      <protection/>
    </xf>
    <xf numFmtId="0" fontId="6" fillId="0" borderId="12" xfId="54"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Cultura" xfId="52"/>
    <cellStyle name="Normal_Deportes" xfId="53"/>
    <cellStyle name="Normal_G. Vulner." xfId="54"/>
    <cellStyle name="Normal_Gest. Riesgo" xfId="55"/>
    <cellStyle name="Normal_Salud" xfId="56"/>
    <cellStyle name="Normal_Seg. y Conv." xfId="57"/>
    <cellStyle name="Normal_Territ. Amb."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P103"/>
  <sheetViews>
    <sheetView tabSelected="1" zoomScalePageLayoutView="0" workbookViewId="0" topLeftCell="A1">
      <selection activeCell="Q4" sqref="Q4"/>
    </sheetView>
  </sheetViews>
  <sheetFormatPr defaultColWidth="11.57421875" defaultRowHeight="15"/>
  <cols>
    <col min="1" max="1" width="3.421875" style="1" customWidth="1"/>
    <col min="2" max="2" width="11.421875" style="1" customWidth="1"/>
    <col min="3" max="3" width="17.140625" style="1" customWidth="1"/>
    <col min="4" max="4" width="11.7109375" style="46" customWidth="1"/>
    <col min="5" max="5" width="16.28125" style="47" customWidth="1"/>
    <col min="6" max="6" width="15.28125" style="47" customWidth="1"/>
    <col min="7" max="7" width="13.57421875" style="48" customWidth="1"/>
    <col min="8" max="8" width="13.421875" style="48" customWidth="1"/>
    <col min="9" max="9" width="11.00390625" style="48" customWidth="1"/>
    <col min="10" max="10" width="8.8515625" style="49" bestFit="1" customWidth="1"/>
    <col min="11" max="11" width="9.8515625" style="49" bestFit="1" customWidth="1"/>
    <col min="12" max="12" width="8.140625" style="49" customWidth="1"/>
    <col min="13" max="13" width="9.140625" style="49" bestFit="1" customWidth="1"/>
    <col min="14" max="14" width="8.8515625" style="49" bestFit="1" customWidth="1"/>
    <col min="15" max="15" width="13.7109375" style="50" bestFit="1" customWidth="1"/>
    <col min="16" max="16" width="10.57421875" style="1" hidden="1" customWidth="1"/>
    <col min="17" max="16384" width="11.57421875" style="1" customWidth="1"/>
  </cols>
  <sheetData>
    <row r="1" spans="2:16" ht="21" customHeight="1">
      <c r="B1" s="51" t="s">
        <v>0</v>
      </c>
      <c r="C1" s="51"/>
      <c r="D1" s="51"/>
      <c r="E1" s="51"/>
      <c r="F1" s="51"/>
      <c r="G1" s="51"/>
      <c r="H1" s="51"/>
      <c r="I1" s="51"/>
      <c r="J1" s="51"/>
      <c r="K1" s="51"/>
      <c r="L1" s="51"/>
      <c r="M1" s="51"/>
      <c r="N1" s="51"/>
      <c r="O1" s="51"/>
      <c r="P1" s="51"/>
    </row>
    <row r="2" spans="2:16" ht="9.75" customHeight="1">
      <c r="B2" s="52" t="s">
        <v>1</v>
      </c>
      <c r="C2" s="53" t="s">
        <v>2</v>
      </c>
      <c r="D2" s="55" t="s">
        <v>3</v>
      </c>
      <c r="E2" s="55" t="s">
        <v>4</v>
      </c>
      <c r="F2" s="55" t="s">
        <v>5</v>
      </c>
      <c r="G2" s="56" t="s">
        <v>6</v>
      </c>
      <c r="H2" s="56" t="s">
        <v>7</v>
      </c>
      <c r="I2" s="56">
        <v>2013</v>
      </c>
      <c r="J2" s="58" t="s">
        <v>8</v>
      </c>
      <c r="K2" s="58"/>
      <c r="L2" s="58"/>
      <c r="M2" s="58"/>
      <c r="N2" s="58"/>
      <c r="O2" s="59" t="s">
        <v>9</v>
      </c>
      <c r="P2" s="60" t="s">
        <v>10</v>
      </c>
    </row>
    <row r="3" spans="2:16" ht="30.75" customHeight="1">
      <c r="B3" s="52"/>
      <c r="C3" s="54"/>
      <c r="D3" s="55"/>
      <c r="E3" s="55"/>
      <c r="F3" s="55"/>
      <c r="G3" s="57"/>
      <c r="H3" s="57"/>
      <c r="I3" s="57"/>
      <c r="J3" s="2" t="s">
        <v>11</v>
      </c>
      <c r="K3" s="2" t="s">
        <v>12</v>
      </c>
      <c r="L3" s="2" t="s">
        <v>13</v>
      </c>
      <c r="M3" s="2" t="s">
        <v>14</v>
      </c>
      <c r="N3" s="2" t="s">
        <v>15</v>
      </c>
      <c r="O3" s="59"/>
      <c r="P3" s="61"/>
    </row>
    <row r="4" spans="2:16" ht="96.75" customHeight="1">
      <c r="B4" s="62" t="s">
        <v>16</v>
      </c>
      <c r="C4" s="65" t="s">
        <v>17</v>
      </c>
      <c r="D4" s="62" t="s">
        <v>18</v>
      </c>
      <c r="E4" s="3" t="s">
        <v>19</v>
      </c>
      <c r="F4" s="3" t="s">
        <v>20</v>
      </c>
      <c r="G4" s="3" t="s">
        <v>21</v>
      </c>
      <c r="H4" s="3" t="s">
        <v>22</v>
      </c>
      <c r="I4" s="3" t="s">
        <v>23</v>
      </c>
      <c r="J4" s="4">
        <v>3500000</v>
      </c>
      <c r="K4" s="4"/>
      <c r="L4" s="4"/>
      <c r="M4" s="4"/>
      <c r="N4" s="4"/>
      <c r="O4" s="5">
        <f>SUM(J4:N4)</f>
        <v>3500000</v>
      </c>
      <c r="P4" s="6" t="s">
        <v>24</v>
      </c>
    </row>
    <row r="5" spans="2:16" ht="45" customHeight="1">
      <c r="B5" s="63"/>
      <c r="C5" s="66"/>
      <c r="D5" s="63"/>
      <c r="E5" s="68" t="s">
        <v>25</v>
      </c>
      <c r="F5" s="3" t="s">
        <v>26</v>
      </c>
      <c r="G5" s="3" t="s">
        <v>27</v>
      </c>
      <c r="H5" s="3">
        <v>0</v>
      </c>
      <c r="I5" s="3" t="s">
        <v>28</v>
      </c>
      <c r="J5" s="7">
        <v>10000000</v>
      </c>
      <c r="K5" s="4"/>
      <c r="L5" s="7"/>
      <c r="M5" s="4"/>
      <c r="N5" s="4"/>
      <c r="O5" s="5">
        <f aca="true" t="shared" si="0" ref="O5:O82">SUM(J5:N5)</f>
        <v>10000000</v>
      </c>
      <c r="P5" s="6" t="s">
        <v>24</v>
      </c>
    </row>
    <row r="6" spans="2:16" ht="61.5" customHeight="1">
      <c r="B6" s="63"/>
      <c r="C6" s="66"/>
      <c r="D6" s="63"/>
      <c r="E6" s="69"/>
      <c r="F6" s="3" t="s">
        <v>29</v>
      </c>
      <c r="G6" s="3" t="s">
        <v>30</v>
      </c>
      <c r="H6" s="3" t="s">
        <v>30</v>
      </c>
      <c r="I6" s="3" t="s">
        <v>30</v>
      </c>
      <c r="J6" s="7"/>
      <c r="K6" s="4">
        <v>71000000</v>
      </c>
      <c r="L6" s="7"/>
      <c r="M6" s="4"/>
      <c r="N6" s="4"/>
      <c r="O6" s="5">
        <f t="shared" si="0"/>
        <v>71000000</v>
      </c>
      <c r="P6" s="6" t="s">
        <v>24</v>
      </c>
    </row>
    <row r="7" spans="2:16" ht="110.25" customHeight="1">
      <c r="B7" s="63"/>
      <c r="C7" s="66"/>
      <c r="D7" s="63"/>
      <c r="E7" s="68" t="s">
        <v>31</v>
      </c>
      <c r="F7" s="3" t="s">
        <v>32</v>
      </c>
      <c r="G7" s="3" t="s">
        <v>33</v>
      </c>
      <c r="H7" s="3" t="s">
        <v>34</v>
      </c>
      <c r="I7" s="3" t="s">
        <v>35</v>
      </c>
      <c r="J7" s="4">
        <v>10000000</v>
      </c>
      <c r="K7" s="4"/>
      <c r="L7" s="4"/>
      <c r="M7" s="4"/>
      <c r="N7" s="4"/>
      <c r="O7" s="5">
        <f t="shared" si="0"/>
        <v>10000000</v>
      </c>
      <c r="P7" s="6" t="s">
        <v>24</v>
      </c>
    </row>
    <row r="8" spans="2:16" ht="110.25" customHeight="1">
      <c r="B8" s="63"/>
      <c r="C8" s="66"/>
      <c r="D8" s="63"/>
      <c r="E8" s="69"/>
      <c r="F8" s="3" t="s">
        <v>36</v>
      </c>
      <c r="G8" s="3" t="s">
        <v>37</v>
      </c>
      <c r="H8" s="3" t="s">
        <v>38</v>
      </c>
      <c r="I8" s="3" t="s">
        <v>38</v>
      </c>
      <c r="J8" s="4">
        <v>25000000</v>
      </c>
      <c r="K8" s="4"/>
      <c r="L8" s="4"/>
      <c r="M8" s="4"/>
      <c r="N8" s="4"/>
      <c r="O8" s="5">
        <f t="shared" si="0"/>
        <v>25000000</v>
      </c>
      <c r="P8" s="6" t="s">
        <v>24</v>
      </c>
    </row>
    <row r="9" spans="2:16" ht="84" customHeight="1">
      <c r="B9" s="63"/>
      <c r="C9" s="66"/>
      <c r="D9" s="63"/>
      <c r="E9" s="8" t="s">
        <v>39</v>
      </c>
      <c r="F9" s="8" t="s">
        <v>40</v>
      </c>
      <c r="G9" s="8" t="s">
        <v>41</v>
      </c>
      <c r="H9" s="8" t="s">
        <v>42</v>
      </c>
      <c r="I9" s="8" t="s">
        <v>42</v>
      </c>
      <c r="J9" s="4">
        <v>40000000</v>
      </c>
      <c r="K9" s="4"/>
      <c r="L9" s="4"/>
      <c r="M9" s="4"/>
      <c r="N9" s="4"/>
      <c r="O9" s="5">
        <f t="shared" si="0"/>
        <v>40000000</v>
      </c>
      <c r="P9" s="6" t="s">
        <v>24</v>
      </c>
    </row>
    <row r="10" spans="2:16" ht="39.75" customHeight="1">
      <c r="B10" s="63"/>
      <c r="C10" s="66"/>
      <c r="D10" s="62" t="s">
        <v>43</v>
      </c>
      <c r="E10" s="3" t="s">
        <v>44</v>
      </c>
      <c r="F10" s="3" t="s">
        <v>45</v>
      </c>
      <c r="G10" s="3" t="s">
        <v>46</v>
      </c>
      <c r="H10" s="3" t="s">
        <v>47</v>
      </c>
      <c r="I10" s="3" t="s">
        <v>48</v>
      </c>
      <c r="J10" s="7"/>
      <c r="K10" s="7">
        <v>52334088</v>
      </c>
      <c r="L10" s="7"/>
      <c r="M10" s="7"/>
      <c r="N10" s="7"/>
      <c r="O10" s="5">
        <f t="shared" si="0"/>
        <v>52334088</v>
      </c>
      <c r="P10" s="6" t="s">
        <v>24</v>
      </c>
    </row>
    <row r="11" spans="2:16" ht="42" customHeight="1">
      <c r="B11" s="63"/>
      <c r="C11" s="66"/>
      <c r="D11" s="63"/>
      <c r="E11" s="8" t="s">
        <v>49</v>
      </c>
      <c r="F11" s="8" t="s">
        <v>50</v>
      </c>
      <c r="G11" s="8" t="s">
        <v>51</v>
      </c>
      <c r="H11" s="8" t="s">
        <v>52</v>
      </c>
      <c r="I11" s="8" t="s">
        <v>52</v>
      </c>
      <c r="J11" s="4"/>
      <c r="K11" s="4">
        <v>154000000</v>
      </c>
      <c r="L11" s="4"/>
      <c r="M11" s="4"/>
      <c r="N11" s="4"/>
      <c r="O11" s="5">
        <f t="shared" si="0"/>
        <v>154000000</v>
      </c>
      <c r="P11" s="6" t="s">
        <v>24</v>
      </c>
    </row>
    <row r="12" spans="2:16" ht="30" customHeight="1">
      <c r="B12" s="63"/>
      <c r="C12" s="66"/>
      <c r="D12" s="63"/>
      <c r="E12" s="8" t="s">
        <v>53</v>
      </c>
      <c r="F12" s="8" t="s">
        <v>54</v>
      </c>
      <c r="G12" s="9">
        <v>1</v>
      </c>
      <c r="H12" s="9">
        <v>1</v>
      </c>
      <c r="I12" s="9">
        <v>1</v>
      </c>
      <c r="J12" s="4">
        <v>14000000</v>
      </c>
      <c r="K12" s="4"/>
      <c r="L12" s="4"/>
      <c r="M12" s="4"/>
      <c r="N12" s="4"/>
      <c r="O12" s="5">
        <f t="shared" si="0"/>
        <v>14000000</v>
      </c>
      <c r="P12" s="6" t="s">
        <v>24</v>
      </c>
    </row>
    <row r="13" spans="2:16" ht="33">
      <c r="B13" s="63"/>
      <c r="C13" s="66"/>
      <c r="D13" s="63"/>
      <c r="E13" s="3" t="s">
        <v>55</v>
      </c>
      <c r="F13" s="8" t="s">
        <v>56</v>
      </c>
      <c r="G13" s="8" t="s">
        <v>57</v>
      </c>
      <c r="H13" s="8" t="s">
        <v>58</v>
      </c>
      <c r="I13" s="8" t="s">
        <v>58</v>
      </c>
      <c r="J13" s="4">
        <v>15000000</v>
      </c>
      <c r="K13" s="4"/>
      <c r="L13" s="4"/>
      <c r="M13" s="4"/>
      <c r="N13" s="4"/>
      <c r="O13" s="5">
        <f t="shared" si="0"/>
        <v>15000000</v>
      </c>
      <c r="P13" s="6" t="s">
        <v>24</v>
      </c>
    </row>
    <row r="14" spans="2:16" ht="33">
      <c r="B14" s="63"/>
      <c r="C14" s="66"/>
      <c r="D14" s="63"/>
      <c r="E14" s="3" t="s">
        <v>59</v>
      </c>
      <c r="F14" s="8" t="s">
        <v>60</v>
      </c>
      <c r="G14" s="9">
        <v>1</v>
      </c>
      <c r="H14" s="9">
        <v>1</v>
      </c>
      <c r="I14" s="9">
        <v>1</v>
      </c>
      <c r="J14" s="4"/>
      <c r="K14" s="4">
        <v>290076000</v>
      </c>
      <c r="L14" s="4"/>
      <c r="M14" s="4"/>
      <c r="N14" s="4"/>
      <c r="O14" s="5">
        <f t="shared" si="0"/>
        <v>290076000</v>
      </c>
      <c r="P14" s="6" t="s">
        <v>24</v>
      </c>
    </row>
    <row r="15" spans="2:16" ht="33" customHeight="1">
      <c r="B15" s="63"/>
      <c r="C15" s="66"/>
      <c r="D15" s="64"/>
      <c r="E15" s="3" t="s">
        <v>61</v>
      </c>
      <c r="F15" s="3" t="s">
        <v>32</v>
      </c>
      <c r="G15" s="3" t="s">
        <v>62</v>
      </c>
      <c r="H15" s="3" t="s">
        <v>63</v>
      </c>
      <c r="I15" s="3" t="s">
        <v>64</v>
      </c>
      <c r="J15" s="4">
        <v>15000000</v>
      </c>
      <c r="K15" s="4"/>
      <c r="L15" s="4"/>
      <c r="M15" s="4"/>
      <c r="N15" s="4"/>
      <c r="O15" s="5">
        <f t="shared" si="0"/>
        <v>15000000</v>
      </c>
      <c r="P15" s="6" t="s">
        <v>24</v>
      </c>
    </row>
    <row r="16" spans="2:16" ht="95.25" customHeight="1">
      <c r="B16" s="63"/>
      <c r="C16" s="66"/>
      <c r="D16" s="62" t="s">
        <v>65</v>
      </c>
      <c r="E16" s="3" t="s">
        <v>66</v>
      </c>
      <c r="F16" s="3" t="s">
        <v>67</v>
      </c>
      <c r="G16" s="3" t="s">
        <v>68</v>
      </c>
      <c r="H16" s="3" t="s">
        <v>69</v>
      </c>
      <c r="I16" s="3" t="s">
        <v>68</v>
      </c>
      <c r="J16" s="7">
        <v>2000000</v>
      </c>
      <c r="K16" s="7">
        <v>24979483</v>
      </c>
      <c r="L16" s="7"/>
      <c r="M16" s="4"/>
      <c r="N16" s="7"/>
      <c r="O16" s="5">
        <f t="shared" si="0"/>
        <v>26979483</v>
      </c>
      <c r="P16" s="6" t="s">
        <v>24</v>
      </c>
    </row>
    <row r="17" spans="2:16" ht="60" customHeight="1">
      <c r="B17" s="63"/>
      <c r="C17" s="66"/>
      <c r="D17" s="63"/>
      <c r="E17" s="3" t="s">
        <v>70</v>
      </c>
      <c r="F17" s="3" t="s">
        <v>71</v>
      </c>
      <c r="G17" s="3" t="s">
        <v>72</v>
      </c>
      <c r="H17" s="3" t="s">
        <v>73</v>
      </c>
      <c r="I17" s="3" t="s">
        <v>74</v>
      </c>
      <c r="J17" s="4">
        <v>1000000</v>
      </c>
      <c r="K17" s="7">
        <v>20000000</v>
      </c>
      <c r="L17" s="4"/>
      <c r="M17" s="4"/>
      <c r="N17" s="7"/>
      <c r="O17" s="5">
        <f t="shared" si="0"/>
        <v>21000000</v>
      </c>
      <c r="P17" s="6" t="s">
        <v>24</v>
      </c>
    </row>
    <row r="18" spans="2:16" ht="69" customHeight="1">
      <c r="B18" s="63"/>
      <c r="C18" s="66"/>
      <c r="D18" s="63"/>
      <c r="E18" s="68" t="s">
        <v>75</v>
      </c>
      <c r="F18" s="68" t="s">
        <v>76</v>
      </c>
      <c r="G18" s="68" t="s">
        <v>77</v>
      </c>
      <c r="H18" s="68" t="s">
        <v>78</v>
      </c>
      <c r="I18" s="68" t="s">
        <v>79</v>
      </c>
      <c r="J18" s="4">
        <v>12000000</v>
      </c>
      <c r="K18" s="4"/>
      <c r="L18" s="4"/>
      <c r="M18" s="4"/>
      <c r="N18" s="4"/>
      <c r="O18" s="5">
        <f t="shared" si="0"/>
        <v>12000000</v>
      </c>
      <c r="P18" s="6" t="s">
        <v>24</v>
      </c>
    </row>
    <row r="19" spans="2:16" ht="12" customHeight="1">
      <c r="B19" s="64"/>
      <c r="C19" s="66"/>
      <c r="D19" s="64"/>
      <c r="E19" s="69"/>
      <c r="F19" s="69"/>
      <c r="G19" s="69"/>
      <c r="H19" s="69"/>
      <c r="I19" s="69"/>
      <c r="J19" s="4">
        <f>SUM(J4:J18)</f>
        <v>147500000</v>
      </c>
      <c r="K19" s="4">
        <f>SUM(K4:K18)</f>
        <v>612389571</v>
      </c>
      <c r="L19" s="4">
        <f>SUM(L4:L18)</f>
        <v>0</v>
      </c>
      <c r="M19" s="4">
        <f>SUM(M4:M18)</f>
        <v>0</v>
      </c>
      <c r="N19" s="4">
        <f>SUM(N4:N18)</f>
        <v>0</v>
      </c>
      <c r="O19" s="5">
        <f t="shared" si="0"/>
        <v>759889571</v>
      </c>
      <c r="P19" s="6"/>
    </row>
    <row r="20" spans="2:16" ht="45.75" customHeight="1">
      <c r="B20" s="70" t="s">
        <v>80</v>
      </c>
      <c r="C20" s="66"/>
      <c r="D20" s="73" t="s">
        <v>81</v>
      </c>
      <c r="E20" s="10" t="s">
        <v>82</v>
      </c>
      <c r="F20" s="11" t="s">
        <v>83</v>
      </c>
      <c r="G20" s="11" t="s">
        <v>84</v>
      </c>
      <c r="H20" s="12">
        <v>0.9</v>
      </c>
      <c r="I20" s="12">
        <v>0.95</v>
      </c>
      <c r="J20" s="4"/>
      <c r="K20" s="4">
        <v>56000000</v>
      </c>
      <c r="L20" s="4"/>
      <c r="M20" s="4"/>
      <c r="N20" s="4"/>
      <c r="O20" s="5">
        <f t="shared" si="0"/>
        <v>56000000</v>
      </c>
      <c r="P20" s="6" t="s">
        <v>85</v>
      </c>
    </row>
    <row r="21" spans="2:16" ht="33.75" customHeight="1">
      <c r="B21" s="71"/>
      <c r="C21" s="66"/>
      <c r="D21" s="73"/>
      <c r="E21" s="10" t="s">
        <v>86</v>
      </c>
      <c r="F21" s="11" t="s">
        <v>83</v>
      </c>
      <c r="G21" s="11" t="s">
        <v>87</v>
      </c>
      <c r="H21" s="11" t="s">
        <v>88</v>
      </c>
      <c r="I21" s="11" t="s">
        <v>89</v>
      </c>
      <c r="J21" s="4"/>
      <c r="K21" s="4">
        <v>19000000</v>
      </c>
      <c r="L21" s="4"/>
      <c r="M21" s="4"/>
      <c r="N21" s="4"/>
      <c r="O21" s="5">
        <f t="shared" si="0"/>
        <v>19000000</v>
      </c>
      <c r="P21" s="6" t="s">
        <v>85</v>
      </c>
    </row>
    <row r="22" spans="2:16" ht="33">
      <c r="B22" s="71"/>
      <c r="C22" s="66"/>
      <c r="D22" s="73"/>
      <c r="E22" s="10" t="s">
        <v>90</v>
      </c>
      <c r="F22" s="11" t="s">
        <v>83</v>
      </c>
      <c r="G22" s="13" t="s">
        <v>91</v>
      </c>
      <c r="H22" s="11" t="s">
        <v>92</v>
      </c>
      <c r="I22" s="11" t="s">
        <v>93</v>
      </c>
      <c r="J22" s="4"/>
      <c r="K22" s="4">
        <v>8300000</v>
      </c>
      <c r="L22" s="4">
        <v>16000000</v>
      </c>
      <c r="M22" s="4"/>
      <c r="N22" s="4"/>
      <c r="O22" s="5">
        <f t="shared" si="0"/>
        <v>24300000</v>
      </c>
      <c r="P22" s="6" t="s">
        <v>85</v>
      </c>
    </row>
    <row r="23" spans="2:16" ht="33">
      <c r="B23" s="71"/>
      <c r="C23" s="66"/>
      <c r="D23" s="73"/>
      <c r="E23" s="10" t="s">
        <v>94</v>
      </c>
      <c r="F23" s="11" t="s">
        <v>83</v>
      </c>
      <c r="G23" s="11" t="s">
        <v>95</v>
      </c>
      <c r="H23" s="11" t="s">
        <v>96</v>
      </c>
      <c r="I23" s="11" t="s">
        <v>97</v>
      </c>
      <c r="J23" s="4"/>
      <c r="K23" s="4">
        <v>5500000</v>
      </c>
      <c r="L23" s="4"/>
      <c r="M23" s="4"/>
      <c r="N23" s="4"/>
      <c r="O23" s="5">
        <f t="shared" si="0"/>
        <v>5500000</v>
      </c>
      <c r="P23" s="6" t="s">
        <v>85</v>
      </c>
    </row>
    <row r="24" spans="2:16" ht="33">
      <c r="B24" s="71"/>
      <c r="C24" s="66"/>
      <c r="D24" s="73"/>
      <c r="E24" s="10" t="s">
        <v>98</v>
      </c>
      <c r="F24" s="11" t="s">
        <v>83</v>
      </c>
      <c r="G24" s="11" t="s">
        <v>99</v>
      </c>
      <c r="H24" s="12">
        <v>0.12</v>
      </c>
      <c r="I24" s="12">
        <v>0.3</v>
      </c>
      <c r="J24" s="4"/>
      <c r="K24" s="4">
        <v>5700000</v>
      </c>
      <c r="L24" s="4"/>
      <c r="M24" s="4"/>
      <c r="N24" s="4"/>
      <c r="O24" s="5">
        <f t="shared" si="0"/>
        <v>5700000</v>
      </c>
      <c r="P24" s="6" t="s">
        <v>85</v>
      </c>
    </row>
    <row r="25" spans="2:16" ht="48" customHeight="1">
      <c r="B25" s="71"/>
      <c r="C25" s="66"/>
      <c r="D25" s="73"/>
      <c r="E25" s="10" t="s">
        <v>100</v>
      </c>
      <c r="F25" s="6" t="s">
        <v>101</v>
      </c>
      <c r="G25" s="6" t="s">
        <v>102</v>
      </c>
      <c r="H25" s="14">
        <v>1</v>
      </c>
      <c r="I25" s="14">
        <v>1</v>
      </c>
      <c r="J25" s="4"/>
      <c r="K25" s="4">
        <v>16000000</v>
      </c>
      <c r="L25" s="4"/>
      <c r="M25" s="4"/>
      <c r="N25" s="4"/>
      <c r="O25" s="5">
        <f t="shared" si="0"/>
        <v>16000000</v>
      </c>
      <c r="P25" s="6" t="s">
        <v>85</v>
      </c>
    </row>
    <row r="26" spans="2:16" ht="33">
      <c r="B26" s="71"/>
      <c r="C26" s="66"/>
      <c r="D26" s="73"/>
      <c r="E26" s="10" t="s">
        <v>103</v>
      </c>
      <c r="F26" s="11" t="s">
        <v>83</v>
      </c>
      <c r="G26" s="11" t="s">
        <v>104</v>
      </c>
      <c r="H26" s="15">
        <v>0.076</v>
      </c>
      <c r="I26" s="12">
        <v>0.15</v>
      </c>
      <c r="J26" s="4"/>
      <c r="K26" s="4">
        <v>18853717</v>
      </c>
      <c r="L26" s="4"/>
      <c r="M26" s="4"/>
      <c r="N26" s="4"/>
      <c r="O26" s="5">
        <f t="shared" si="0"/>
        <v>18853717</v>
      </c>
      <c r="P26" s="6" t="s">
        <v>85</v>
      </c>
    </row>
    <row r="27" spans="2:16" ht="36.75" customHeight="1">
      <c r="B27" s="71"/>
      <c r="C27" s="66"/>
      <c r="D27" s="73"/>
      <c r="E27" s="6" t="s">
        <v>105</v>
      </c>
      <c r="F27" s="11" t="s">
        <v>83</v>
      </c>
      <c r="G27" s="11" t="s">
        <v>106</v>
      </c>
      <c r="H27" s="15">
        <v>0.0581</v>
      </c>
      <c r="I27" s="12">
        <v>0.04</v>
      </c>
      <c r="J27" s="4"/>
      <c r="K27" s="4">
        <v>13550000</v>
      </c>
      <c r="L27" s="4"/>
      <c r="M27" s="4"/>
      <c r="N27" s="4"/>
      <c r="O27" s="5">
        <f t="shared" si="0"/>
        <v>13550000</v>
      </c>
      <c r="P27" s="6" t="s">
        <v>85</v>
      </c>
    </row>
    <row r="28" spans="2:16" ht="45" customHeight="1">
      <c r="B28" s="71"/>
      <c r="C28" s="66"/>
      <c r="D28" s="16" t="s">
        <v>107</v>
      </c>
      <c r="E28" s="10" t="s">
        <v>108</v>
      </c>
      <c r="F28" s="6" t="s">
        <v>109</v>
      </c>
      <c r="G28" s="6" t="s">
        <v>110</v>
      </c>
      <c r="H28" s="6" t="s">
        <v>111</v>
      </c>
      <c r="I28" s="6" t="s">
        <v>112</v>
      </c>
      <c r="J28" s="4">
        <v>60641137</v>
      </c>
      <c r="K28" s="4">
        <v>1732362553</v>
      </c>
      <c r="L28" s="4">
        <v>504819587</v>
      </c>
      <c r="M28" s="4">
        <v>1513432283</v>
      </c>
      <c r="N28" s="4"/>
      <c r="O28" s="5">
        <f t="shared" si="0"/>
        <v>3811255560</v>
      </c>
      <c r="P28" s="6" t="s">
        <v>85</v>
      </c>
    </row>
    <row r="29" spans="2:16" ht="42" customHeight="1">
      <c r="B29" s="71"/>
      <c r="C29" s="66"/>
      <c r="D29" s="70" t="s">
        <v>113</v>
      </c>
      <c r="E29" s="74" t="s">
        <v>114</v>
      </c>
      <c r="F29" s="76" t="s">
        <v>115</v>
      </c>
      <c r="G29" s="76" t="s">
        <v>116</v>
      </c>
      <c r="H29" s="76" t="s">
        <v>117</v>
      </c>
      <c r="I29" s="76" t="s">
        <v>118</v>
      </c>
      <c r="J29" s="4"/>
      <c r="K29" s="4"/>
      <c r="L29" s="4"/>
      <c r="M29" s="4">
        <v>19666888</v>
      </c>
      <c r="N29" s="4"/>
      <c r="O29" s="5">
        <f t="shared" si="0"/>
        <v>19666888</v>
      </c>
      <c r="P29" s="6" t="s">
        <v>85</v>
      </c>
    </row>
    <row r="30" spans="2:16" ht="13.5" customHeight="1">
      <c r="B30" s="72"/>
      <c r="C30" s="66"/>
      <c r="D30" s="72"/>
      <c r="E30" s="75"/>
      <c r="F30" s="77"/>
      <c r="G30" s="77"/>
      <c r="H30" s="77"/>
      <c r="I30" s="77"/>
      <c r="J30" s="4">
        <f>SUM(J20:J29)</f>
        <v>60641137</v>
      </c>
      <c r="K30" s="4">
        <f>SUM(K20:K29)</f>
        <v>1875266270</v>
      </c>
      <c r="L30" s="4">
        <f>SUM(L20:L29)</f>
        <v>520819587</v>
      </c>
      <c r="M30" s="4">
        <f>SUM(M20:M29)</f>
        <v>1533099171</v>
      </c>
      <c r="N30" s="4">
        <f>SUM(N20:N29)</f>
        <v>0</v>
      </c>
      <c r="O30" s="5">
        <f t="shared" si="0"/>
        <v>3989826165</v>
      </c>
      <c r="P30" s="6"/>
    </row>
    <row r="31" spans="2:16" ht="33">
      <c r="B31" s="78" t="s">
        <v>119</v>
      </c>
      <c r="C31" s="66"/>
      <c r="D31" s="78" t="s">
        <v>120</v>
      </c>
      <c r="E31" s="17" t="s">
        <v>121</v>
      </c>
      <c r="F31" s="17" t="s">
        <v>122</v>
      </c>
      <c r="G31" s="17" t="s">
        <v>123</v>
      </c>
      <c r="H31" s="17" t="s">
        <v>124</v>
      </c>
      <c r="I31" s="17" t="s">
        <v>125</v>
      </c>
      <c r="J31" s="4"/>
      <c r="K31" s="4">
        <f>3000000+22783515</f>
        <v>25783515</v>
      </c>
      <c r="L31" s="4"/>
      <c r="M31" s="4"/>
      <c r="N31" s="4"/>
      <c r="O31" s="5">
        <f t="shared" si="0"/>
        <v>25783515</v>
      </c>
      <c r="P31" s="18" t="s">
        <v>126</v>
      </c>
    </row>
    <row r="32" spans="2:16" ht="33">
      <c r="B32" s="79"/>
      <c r="C32" s="66"/>
      <c r="D32" s="79"/>
      <c r="E32" s="81" t="s">
        <v>127</v>
      </c>
      <c r="F32" s="81" t="s">
        <v>128</v>
      </c>
      <c r="G32" s="81" t="s">
        <v>129</v>
      </c>
      <c r="H32" s="81" t="s">
        <v>130</v>
      </c>
      <c r="I32" s="81" t="s">
        <v>130</v>
      </c>
      <c r="J32" s="4"/>
      <c r="K32" s="4">
        <v>40000000</v>
      </c>
      <c r="L32" s="4"/>
      <c r="M32" s="4"/>
      <c r="N32" s="4"/>
      <c r="O32" s="5">
        <f t="shared" si="0"/>
        <v>40000000</v>
      </c>
      <c r="P32" s="18" t="s">
        <v>126</v>
      </c>
    </row>
    <row r="33" spans="2:16" ht="13.5" customHeight="1">
      <c r="B33" s="80"/>
      <c r="C33" s="66"/>
      <c r="D33" s="80"/>
      <c r="E33" s="82"/>
      <c r="F33" s="82"/>
      <c r="G33" s="82"/>
      <c r="H33" s="82"/>
      <c r="I33" s="82"/>
      <c r="J33" s="4">
        <f>SUM(J31:J32)</f>
        <v>0</v>
      </c>
      <c r="K33" s="4">
        <f>SUM(K31:K32)</f>
        <v>65783515</v>
      </c>
      <c r="L33" s="4">
        <f>SUM(L31:L32)</f>
        <v>0</v>
      </c>
      <c r="M33" s="4">
        <f>SUM(M31:M32)</f>
        <v>0</v>
      </c>
      <c r="N33" s="4">
        <f>SUM(N31:N32)</f>
        <v>0</v>
      </c>
      <c r="O33" s="5">
        <f t="shared" si="0"/>
        <v>65783515</v>
      </c>
      <c r="P33" s="18"/>
    </row>
    <row r="34" spans="2:16" ht="59.25" customHeight="1">
      <c r="B34" s="94" t="s">
        <v>131</v>
      </c>
      <c r="C34" s="66"/>
      <c r="D34" s="97" t="s">
        <v>132</v>
      </c>
      <c r="E34" s="83" t="s">
        <v>133</v>
      </c>
      <c r="F34" s="6" t="s">
        <v>134</v>
      </c>
      <c r="G34" s="6" t="s">
        <v>135</v>
      </c>
      <c r="H34" s="6" t="s">
        <v>136</v>
      </c>
      <c r="I34" s="6" t="s">
        <v>136</v>
      </c>
      <c r="J34" s="4"/>
      <c r="K34" s="4">
        <v>2511341</v>
      </c>
      <c r="L34" s="4"/>
      <c r="M34" s="4"/>
      <c r="N34" s="4"/>
      <c r="O34" s="5">
        <f t="shared" si="0"/>
        <v>2511341</v>
      </c>
      <c r="P34" s="6" t="s">
        <v>137</v>
      </c>
    </row>
    <row r="35" spans="2:16" ht="41.25">
      <c r="B35" s="95"/>
      <c r="C35" s="66"/>
      <c r="D35" s="97"/>
      <c r="E35" s="84"/>
      <c r="F35" s="19" t="s">
        <v>138</v>
      </c>
      <c r="G35" s="19" t="s">
        <v>139</v>
      </c>
      <c r="H35" s="19" t="s">
        <v>140</v>
      </c>
      <c r="I35" s="19" t="s">
        <v>140</v>
      </c>
      <c r="J35" s="4"/>
      <c r="K35" s="4"/>
      <c r="L35" s="4">
        <v>22000000</v>
      </c>
      <c r="M35" s="4"/>
      <c r="N35" s="4"/>
      <c r="O35" s="5">
        <f t="shared" si="0"/>
        <v>22000000</v>
      </c>
      <c r="P35" s="6" t="s">
        <v>137</v>
      </c>
    </row>
    <row r="36" spans="2:16" ht="66">
      <c r="B36" s="95"/>
      <c r="C36" s="66"/>
      <c r="D36" s="97"/>
      <c r="E36" s="19" t="s">
        <v>141</v>
      </c>
      <c r="F36" s="19" t="s">
        <v>142</v>
      </c>
      <c r="G36" s="19" t="s">
        <v>143</v>
      </c>
      <c r="H36" s="19" t="s">
        <v>144</v>
      </c>
      <c r="I36" s="19" t="s">
        <v>145</v>
      </c>
      <c r="J36" s="4"/>
      <c r="K36" s="4">
        <v>61200000</v>
      </c>
      <c r="L36" s="4"/>
      <c r="M36" s="4"/>
      <c r="N36" s="4"/>
      <c r="O36" s="5">
        <f t="shared" si="0"/>
        <v>61200000</v>
      </c>
      <c r="P36" s="6" t="s">
        <v>146</v>
      </c>
    </row>
    <row r="37" spans="2:16" ht="34.5" customHeight="1">
      <c r="B37" s="95"/>
      <c r="C37" s="66"/>
      <c r="D37" s="94" t="s">
        <v>147</v>
      </c>
      <c r="E37" s="98" t="s">
        <v>148</v>
      </c>
      <c r="F37" s="19" t="s">
        <v>149</v>
      </c>
      <c r="G37" s="19" t="s">
        <v>150</v>
      </c>
      <c r="H37" s="19">
        <v>0</v>
      </c>
      <c r="I37" s="19" t="s">
        <v>151</v>
      </c>
      <c r="J37" s="4"/>
      <c r="K37" s="4">
        <v>20000000</v>
      </c>
      <c r="L37" s="4"/>
      <c r="M37" s="4"/>
      <c r="N37" s="4"/>
      <c r="O37" s="5">
        <f t="shared" si="0"/>
        <v>20000000</v>
      </c>
      <c r="P37" s="6" t="s">
        <v>146</v>
      </c>
    </row>
    <row r="38" spans="2:16" ht="33" customHeight="1">
      <c r="B38" s="95"/>
      <c r="C38" s="66"/>
      <c r="D38" s="95"/>
      <c r="E38" s="98"/>
      <c r="F38" s="19" t="s">
        <v>152</v>
      </c>
      <c r="G38" s="19" t="s">
        <v>153</v>
      </c>
      <c r="H38" s="19">
        <v>0</v>
      </c>
      <c r="I38" s="19" t="s">
        <v>154</v>
      </c>
      <c r="J38" s="4"/>
      <c r="K38" s="4">
        <v>20000000</v>
      </c>
      <c r="L38" s="4"/>
      <c r="M38" s="4"/>
      <c r="N38" s="4"/>
      <c r="O38" s="5">
        <f t="shared" si="0"/>
        <v>20000000</v>
      </c>
      <c r="P38" s="6" t="s">
        <v>146</v>
      </c>
    </row>
    <row r="39" spans="2:16" ht="102.75" customHeight="1">
      <c r="B39" s="95"/>
      <c r="C39" s="66"/>
      <c r="D39" s="95"/>
      <c r="E39" s="83" t="s">
        <v>155</v>
      </c>
      <c r="F39" s="83" t="s">
        <v>156</v>
      </c>
      <c r="G39" s="83" t="s">
        <v>157</v>
      </c>
      <c r="H39" s="83" t="s">
        <v>158</v>
      </c>
      <c r="I39" s="85" t="s">
        <v>159</v>
      </c>
      <c r="J39" s="4">
        <v>5000000</v>
      </c>
      <c r="K39" s="4">
        <v>1000000</v>
      </c>
      <c r="L39" s="4"/>
      <c r="M39" s="4"/>
      <c r="N39" s="4"/>
      <c r="O39" s="5">
        <f t="shared" si="0"/>
        <v>6000000</v>
      </c>
      <c r="P39" s="6" t="s">
        <v>146</v>
      </c>
    </row>
    <row r="40" spans="2:16" ht="12" customHeight="1">
      <c r="B40" s="96"/>
      <c r="C40" s="66"/>
      <c r="D40" s="96"/>
      <c r="E40" s="84"/>
      <c r="F40" s="84"/>
      <c r="G40" s="84"/>
      <c r="H40" s="84"/>
      <c r="I40" s="86"/>
      <c r="J40" s="4">
        <f>SUM(J34:J39)</f>
        <v>5000000</v>
      </c>
      <c r="K40" s="4">
        <f>SUM(K34:K39)</f>
        <v>104711341</v>
      </c>
      <c r="L40" s="4">
        <f>SUM(L34:L39)</f>
        <v>22000000</v>
      </c>
      <c r="M40" s="4">
        <f>SUM(M34:M39)</f>
        <v>0</v>
      </c>
      <c r="N40" s="4">
        <f>SUM(N34:N39)</f>
        <v>0</v>
      </c>
      <c r="O40" s="5">
        <f t="shared" si="0"/>
        <v>131711341</v>
      </c>
      <c r="P40" s="6"/>
    </row>
    <row r="41" spans="2:16" ht="33.75" customHeight="1">
      <c r="B41" s="87" t="s">
        <v>160</v>
      </c>
      <c r="C41" s="66"/>
      <c r="D41" s="90" t="s">
        <v>161</v>
      </c>
      <c r="E41" s="20" t="s">
        <v>162</v>
      </c>
      <c r="F41" s="20" t="s">
        <v>163</v>
      </c>
      <c r="G41" s="20" t="s">
        <v>164</v>
      </c>
      <c r="H41" s="20" t="s">
        <v>165</v>
      </c>
      <c r="I41" s="20" t="s">
        <v>165</v>
      </c>
      <c r="J41" s="4">
        <v>2000000</v>
      </c>
      <c r="K41" s="4"/>
      <c r="L41" s="4"/>
      <c r="M41" s="4"/>
      <c r="N41" s="4"/>
      <c r="O41" s="5">
        <f t="shared" si="0"/>
        <v>2000000</v>
      </c>
      <c r="P41" s="6" t="s">
        <v>166</v>
      </c>
    </row>
    <row r="42" spans="2:16" ht="74.25" customHeight="1">
      <c r="B42" s="88"/>
      <c r="C42" s="66"/>
      <c r="D42" s="90"/>
      <c r="E42" s="20" t="s">
        <v>167</v>
      </c>
      <c r="F42" s="20" t="s">
        <v>168</v>
      </c>
      <c r="G42" s="20" t="s">
        <v>169</v>
      </c>
      <c r="H42" s="21">
        <v>1</v>
      </c>
      <c r="I42" s="21">
        <v>1</v>
      </c>
      <c r="J42" s="4">
        <v>33600139</v>
      </c>
      <c r="K42" s="4"/>
      <c r="L42" s="4"/>
      <c r="M42" s="4"/>
      <c r="N42" s="4"/>
      <c r="O42" s="5">
        <f t="shared" si="0"/>
        <v>33600139</v>
      </c>
      <c r="P42" s="6" t="s">
        <v>170</v>
      </c>
    </row>
    <row r="43" spans="2:16" ht="51.75" customHeight="1">
      <c r="B43" s="88"/>
      <c r="C43" s="66"/>
      <c r="D43" s="87" t="s">
        <v>171</v>
      </c>
      <c r="E43" s="91" t="s">
        <v>172</v>
      </c>
      <c r="F43" s="20" t="s">
        <v>173</v>
      </c>
      <c r="G43" s="20" t="s">
        <v>174</v>
      </c>
      <c r="H43" s="20" t="s">
        <v>175</v>
      </c>
      <c r="I43" s="20" t="s">
        <v>175</v>
      </c>
      <c r="J43" s="4">
        <v>77539837</v>
      </c>
      <c r="K43" s="4"/>
      <c r="L43" s="4"/>
      <c r="M43" s="4"/>
      <c r="N43" s="4"/>
      <c r="O43" s="5">
        <f t="shared" si="0"/>
        <v>77539837</v>
      </c>
      <c r="P43" s="6" t="s">
        <v>176</v>
      </c>
    </row>
    <row r="44" spans="2:16" ht="42.75" customHeight="1">
      <c r="B44" s="88"/>
      <c r="C44" s="66"/>
      <c r="D44" s="88"/>
      <c r="E44" s="92"/>
      <c r="F44" s="91" t="s">
        <v>163</v>
      </c>
      <c r="G44" s="91" t="s">
        <v>169</v>
      </c>
      <c r="H44" s="91" t="s">
        <v>177</v>
      </c>
      <c r="I44" s="91" t="s">
        <v>178</v>
      </c>
      <c r="J44" s="4">
        <v>20000000</v>
      </c>
      <c r="K44" s="4"/>
      <c r="L44" s="4"/>
      <c r="M44" s="4"/>
      <c r="N44" s="4"/>
      <c r="O44" s="5">
        <f t="shared" si="0"/>
        <v>20000000</v>
      </c>
      <c r="P44" s="6" t="s">
        <v>176</v>
      </c>
    </row>
    <row r="45" spans="2:16" ht="9" customHeight="1">
      <c r="B45" s="89"/>
      <c r="C45" s="66"/>
      <c r="D45" s="89"/>
      <c r="E45" s="93"/>
      <c r="F45" s="93"/>
      <c r="G45" s="93"/>
      <c r="H45" s="93"/>
      <c r="I45" s="93"/>
      <c r="J45" s="7">
        <f>SUM(J41:J44)</f>
        <v>133139976</v>
      </c>
      <c r="K45" s="7">
        <f>SUM(K41:K44)</f>
        <v>0</v>
      </c>
      <c r="L45" s="7">
        <f>SUM(L41:L44)</f>
        <v>0</v>
      </c>
      <c r="M45" s="7">
        <f>SUM(M41:M44)</f>
        <v>0</v>
      </c>
      <c r="N45" s="7">
        <f>SUM(N41:N44)</f>
        <v>0</v>
      </c>
      <c r="O45" s="5">
        <f t="shared" si="0"/>
        <v>133139976</v>
      </c>
      <c r="P45" s="6"/>
    </row>
    <row r="46" spans="2:16" ht="34.5" customHeight="1">
      <c r="B46" s="99" t="s">
        <v>179</v>
      </c>
      <c r="C46" s="66"/>
      <c r="D46" s="22" t="s">
        <v>180</v>
      </c>
      <c r="E46" s="23" t="s">
        <v>181</v>
      </c>
      <c r="F46" s="24" t="s">
        <v>182</v>
      </c>
      <c r="G46" s="25" t="s">
        <v>183</v>
      </c>
      <c r="H46" s="25">
        <v>0</v>
      </c>
      <c r="I46" s="25" t="s">
        <v>184</v>
      </c>
      <c r="J46" s="26">
        <v>10000000</v>
      </c>
      <c r="K46" s="26"/>
      <c r="L46" s="27"/>
      <c r="M46" s="27"/>
      <c r="N46" s="26"/>
      <c r="O46" s="5">
        <f t="shared" si="0"/>
        <v>10000000</v>
      </c>
      <c r="P46" s="6" t="s">
        <v>185</v>
      </c>
    </row>
    <row r="47" spans="2:16" ht="49.5">
      <c r="B47" s="100"/>
      <c r="C47" s="66"/>
      <c r="D47" s="102" t="s">
        <v>186</v>
      </c>
      <c r="E47" s="28" t="s">
        <v>187</v>
      </c>
      <c r="F47" s="28" t="s">
        <v>188</v>
      </c>
      <c r="G47" s="28" t="s">
        <v>189</v>
      </c>
      <c r="H47" s="29">
        <v>0</v>
      </c>
      <c r="I47" s="28" t="s">
        <v>190</v>
      </c>
      <c r="J47" s="4">
        <v>3000000</v>
      </c>
      <c r="K47" s="4"/>
      <c r="L47" s="4"/>
      <c r="M47" s="4"/>
      <c r="N47" s="4"/>
      <c r="O47" s="5">
        <f t="shared" si="0"/>
        <v>3000000</v>
      </c>
      <c r="P47" s="6" t="s">
        <v>185</v>
      </c>
    </row>
    <row r="48" spans="2:16" ht="24.75">
      <c r="B48" s="100"/>
      <c r="C48" s="66"/>
      <c r="D48" s="103"/>
      <c r="E48" s="28" t="s">
        <v>191</v>
      </c>
      <c r="F48" s="28" t="s">
        <v>192</v>
      </c>
      <c r="G48" s="28" t="s">
        <v>193</v>
      </c>
      <c r="H48" s="28">
        <v>0</v>
      </c>
      <c r="I48" s="28" t="s">
        <v>194</v>
      </c>
      <c r="J48" s="4">
        <v>5000000</v>
      </c>
      <c r="K48" s="4"/>
      <c r="L48" s="4"/>
      <c r="M48" s="4"/>
      <c r="N48" s="4"/>
      <c r="O48" s="5">
        <f t="shared" si="0"/>
        <v>5000000</v>
      </c>
      <c r="P48" s="6" t="s">
        <v>185</v>
      </c>
    </row>
    <row r="49" spans="2:16" ht="45" customHeight="1">
      <c r="B49" s="100"/>
      <c r="C49" s="66"/>
      <c r="D49" s="22" t="s">
        <v>195</v>
      </c>
      <c r="E49" s="28" t="s">
        <v>196</v>
      </c>
      <c r="F49" s="28" t="s">
        <v>197</v>
      </c>
      <c r="G49" s="28" t="s">
        <v>198</v>
      </c>
      <c r="H49" s="28" t="s">
        <v>199</v>
      </c>
      <c r="I49" s="28" t="s">
        <v>200</v>
      </c>
      <c r="J49" s="4">
        <v>5000000</v>
      </c>
      <c r="K49" s="4">
        <v>25000000</v>
      </c>
      <c r="L49" s="4"/>
      <c r="M49" s="4"/>
      <c r="N49" s="4"/>
      <c r="O49" s="5">
        <f t="shared" si="0"/>
        <v>30000000</v>
      </c>
      <c r="P49" s="6" t="s">
        <v>185</v>
      </c>
    </row>
    <row r="50" spans="2:16" ht="43.5" customHeight="1">
      <c r="B50" s="100"/>
      <c r="C50" s="66"/>
      <c r="D50" s="102" t="s">
        <v>201</v>
      </c>
      <c r="E50" s="28" t="s">
        <v>202</v>
      </c>
      <c r="F50" s="28" t="s">
        <v>203</v>
      </c>
      <c r="G50" s="28" t="s">
        <v>204</v>
      </c>
      <c r="H50" s="28">
        <v>0</v>
      </c>
      <c r="I50" s="28" t="s">
        <v>205</v>
      </c>
      <c r="J50" s="4">
        <v>2000000</v>
      </c>
      <c r="K50" s="4"/>
      <c r="L50" s="4"/>
      <c r="M50" s="4"/>
      <c r="N50" s="4"/>
      <c r="O50" s="5">
        <f t="shared" si="0"/>
        <v>2000000</v>
      </c>
      <c r="P50" s="6" t="s">
        <v>206</v>
      </c>
    </row>
    <row r="51" spans="2:16" ht="33" customHeight="1">
      <c r="B51" s="100"/>
      <c r="C51" s="66"/>
      <c r="D51" s="104"/>
      <c r="E51" s="28" t="s">
        <v>207</v>
      </c>
      <c r="F51" s="28" t="s">
        <v>208</v>
      </c>
      <c r="G51" s="28" t="s">
        <v>209</v>
      </c>
      <c r="H51" s="28">
        <v>0</v>
      </c>
      <c r="I51" s="28" t="s">
        <v>210</v>
      </c>
      <c r="J51" s="4">
        <v>1000000</v>
      </c>
      <c r="K51" s="4"/>
      <c r="L51" s="4"/>
      <c r="M51" s="4"/>
      <c r="N51" s="4"/>
      <c r="O51" s="5">
        <f t="shared" si="0"/>
        <v>1000000</v>
      </c>
      <c r="P51" s="6" t="s">
        <v>206</v>
      </c>
    </row>
    <row r="52" spans="2:16" ht="46.5" customHeight="1">
      <c r="B52" s="100"/>
      <c r="C52" s="66"/>
      <c r="D52" s="104"/>
      <c r="E52" s="105" t="s">
        <v>211</v>
      </c>
      <c r="F52" s="105" t="s">
        <v>212</v>
      </c>
      <c r="G52" s="105" t="s">
        <v>213</v>
      </c>
      <c r="H52" s="105">
        <v>0</v>
      </c>
      <c r="I52" s="105" t="s">
        <v>213</v>
      </c>
      <c r="J52" s="4">
        <v>10000000</v>
      </c>
      <c r="K52" s="4"/>
      <c r="L52" s="4"/>
      <c r="M52" s="4"/>
      <c r="N52" s="4"/>
      <c r="O52" s="5">
        <f t="shared" si="0"/>
        <v>10000000</v>
      </c>
      <c r="P52" s="6" t="s">
        <v>214</v>
      </c>
    </row>
    <row r="53" spans="2:16" ht="12" customHeight="1">
      <c r="B53" s="101"/>
      <c r="C53" s="66"/>
      <c r="D53" s="103"/>
      <c r="E53" s="106"/>
      <c r="F53" s="106"/>
      <c r="G53" s="106"/>
      <c r="H53" s="106"/>
      <c r="I53" s="106"/>
      <c r="J53" s="7">
        <f>SUM(J46:J52)</f>
        <v>36000000</v>
      </c>
      <c r="K53" s="7">
        <f>SUM(K46:K52)</f>
        <v>25000000</v>
      </c>
      <c r="L53" s="7">
        <f>SUM(L46:L52)</f>
        <v>0</v>
      </c>
      <c r="M53" s="7">
        <f>SUM(M46:M52)</f>
        <v>0</v>
      </c>
      <c r="N53" s="7">
        <f>SUM(N46:N52)</f>
        <v>0</v>
      </c>
      <c r="O53" s="5">
        <f t="shared" si="0"/>
        <v>61000000</v>
      </c>
      <c r="P53" s="6"/>
    </row>
    <row r="54" spans="2:16" ht="49.5">
      <c r="B54" s="116" t="s">
        <v>215</v>
      </c>
      <c r="C54" s="66"/>
      <c r="D54" s="116" t="s">
        <v>216</v>
      </c>
      <c r="E54" s="30" t="s">
        <v>217</v>
      </c>
      <c r="F54" s="31" t="s">
        <v>218</v>
      </c>
      <c r="G54" s="31" t="s">
        <v>219</v>
      </c>
      <c r="H54" s="31">
        <v>0</v>
      </c>
      <c r="I54" s="31" t="s">
        <v>220</v>
      </c>
      <c r="J54" s="7"/>
      <c r="K54" s="7">
        <v>30000020</v>
      </c>
      <c r="L54" s="7"/>
      <c r="M54" s="7"/>
      <c r="N54" s="7"/>
      <c r="O54" s="5">
        <f t="shared" si="0"/>
        <v>30000020</v>
      </c>
      <c r="P54" s="6" t="s">
        <v>185</v>
      </c>
    </row>
    <row r="55" spans="2:16" ht="60" customHeight="1">
      <c r="B55" s="117"/>
      <c r="C55" s="66"/>
      <c r="D55" s="118"/>
      <c r="E55" s="31" t="s">
        <v>221</v>
      </c>
      <c r="F55" s="31" t="s">
        <v>222</v>
      </c>
      <c r="G55" s="31" t="s">
        <v>223</v>
      </c>
      <c r="H55" s="31" t="s">
        <v>28</v>
      </c>
      <c r="I55" s="31" t="s">
        <v>194</v>
      </c>
      <c r="J55" s="7">
        <v>5000000</v>
      </c>
      <c r="K55" s="7"/>
      <c r="L55" s="7"/>
      <c r="M55" s="7"/>
      <c r="N55" s="7"/>
      <c r="O55" s="5">
        <f t="shared" si="0"/>
        <v>5000000</v>
      </c>
      <c r="P55" s="6" t="s">
        <v>224</v>
      </c>
    </row>
    <row r="56" spans="2:16" ht="41.25">
      <c r="B56" s="117"/>
      <c r="C56" s="66"/>
      <c r="D56" s="32" t="s">
        <v>225</v>
      </c>
      <c r="E56" s="31" t="s">
        <v>226</v>
      </c>
      <c r="F56" s="31" t="s">
        <v>227</v>
      </c>
      <c r="G56" s="31" t="s">
        <v>228</v>
      </c>
      <c r="H56" s="31" t="s">
        <v>229</v>
      </c>
      <c r="I56" s="31" t="s">
        <v>230</v>
      </c>
      <c r="J56" s="7">
        <v>4000000</v>
      </c>
      <c r="K56" s="7"/>
      <c r="L56" s="7"/>
      <c r="M56" s="7"/>
      <c r="N56" s="7"/>
      <c r="O56" s="5">
        <f t="shared" si="0"/>
        <v>4000000</v>
      </c>
      <c r="P56" s="6" t="s">
        <v>231</v>
      </c>
    </row>
    <row r="57" spans="2:16" ht="30.75" customHeight="1">
      <c r="B57" s="117"/>
      <c r="C57" s="66"/>
      <c r="D57" s="32" t="s">
        <v>232</v>
      </c>
      <c r="E57" s="31" t="s">
        <v>233</v>
      </c>
      <c r="F57" s="31" t="s">
        <v>234</v>
      </c>
      <c r="G57" s="31" t="s">
        <v>235</v>
      </c>
      <c r="H57" s="31" t="s">
        <v>236</v>
      </c>
      <c r="I57" s="31" t="s">
        <v>194</v>
      </c>
      <c r="J57" s="7">
        <v>25000000</v>
      </c>
      <c r="K57" s="7">
        <v>90000000</v>
      </c>
      <c r="L57" s="7"/>
      <c r="M57" s="7"/>
      <c r="N57" s="7"/>
      <c r="O57" s="5">
        <f t="shared" si="0"/>
        <v>115000000</v>
      </c>
      <c r="P57" s="6" t="s">
        <v>237</v>
      </c>
    </row>
    <row r="58" spans="2:16" ht="54" customHeight="1">
      <c r="B58" s="117"/>
      <c r="C58" s="66"/>
      <c r="D58" s="116" t="s">
        <v>238</v>
      </c>
      <c r="E58" s="119" t="s">
        <v>239</v>
      </c>
      <c r="F58" s="119" t="s">
        <v>240</v>
      </c>
      <c r="G58" s="119" t="s">
        <v>241</v>
      </c>
      <c r="H58" s="107">
        <v>1</v>
      </c>
      <c r="I58" s="107">
        <v>1</v>
      </c>
      <c r="J58" s="4">
        <v>25553346</v>
      </c>
      <c r="K58" s="4"/>
      <c r="L58" s="4"/>
      <c r="M58" s="4"/>
      <c r="N58" s="4"/>
      <c r="O58" s="5">
        <f t="shared" si="0"/>
        <v>25553346</v>
      </c>
      <c r="P58" s="6" t="s">
        <v>242</v>
      </c>
    </row>
    <row r="59" spans="2:16" ht="10.5" customHeight="1">
      <c r="B59" s="118"/>
      <c r="C59" s="67"/>
      <c r="D59" s="118"/>
      <c r="E59" s="120"/>
      <c r="F59" s="120"/>
      <c r="G59" s="120"/>
      <c r="H59" s="108"/>
      <c r="I59" s="108"/>
      <c r="J59" s="7">
        <f>SUM(J54:J58)</f>
        <v>59553346</v>
      </c>
      <c r="K59" s="7">
        <f>SUM(K54:K58)</f>
        <v>120000020</v>
      </c>
      <c r="L59" s="7">
        <f>SUM(L54:L58)</f>
        <v>0</v>
      </c>
      <c r="M59" s="7">
        <f>SUM(M54:M58)</f>
        <v>0</v>
      </c>
      <c r="N59" s="7">
        <f>SUM(N54:N58)</f>
        <v>0</v>
      </c>
      <c r="O59" s="5">
        <f t="shared" si="0"/>
        <v>179553366</v>
      </c>
      <c r="P59" s="6"/>
    </row>
    <row r="60" spans="2:16" ht="186" customHeight="1">
      <c r="B60" s="109" t="s">
        <v>243</v>
      </c>
      <c r="C60" s="111" t="s">
        <v>244</v>
      </c>
      <c r="D60" s="109" t="s">
        <v>245</v>
      </c>
      <c r="E60" s="114" t="s">
        <v>246</v>
      </c>
      <c r="F60" s="76" t="s">
        <v>247</v>
      </c>
      <c r="G60" s="76" t="s">
        <v>248</v>
      </c>
      <c r="H60" s="76" t="s">
        <v>249</v>
      </c>
      <c r="I60" s="76" t="s">
        <v>249</v>
      </c>
      <c r="J60" s="7">
        <v>10000000</v>
      </c>
      <c r="K60" s="7">
        <v>60000000</v>
      </c>
      <c r="L60" s="7"/>
      <c r="M60" s="7"/>
      <c r="N60" s="33"/>
      <c r="O60" s="5">
        <f t="shared" si="0"/>
        <v>70000000</v>
      </c>
      <c r="P60" s="6" t="s">
        <v>185</v>
      </c>
    </row>
    <row r="61" spans="2:16" ht="12" customHeight="1">
      <c r="B61" s="110"/>
      <c r="C61" s="112"/>
      <c r="D61" s="110"/>
      <c r="E61" s="115"/>
      <c r="F61" s="77"/>
      <c r="G61" s="77"/>
      <c r="H61" s="77"/>
      <c r="I61" s="77"/>
      <c r="J61" s="7">
        <f>SUM(J60)</f>
        <v>10000000</v>
      </c>
      <c r="K61" s="7">
        <f>SUM(K60)</f>
        <v>60000000</v>
      </c>
      <c r="L61" s="7">
        <f>SUM(L60)</f>
        <v>0</v>
      </c>
      <c r="M61" s="7">
        <f>SUM(M60)</f>
        <v>0</v>
      </c>
      <c r="N61" s="7">
        <f>SUM(N60)</f>
        <v>0</v>
      </c>
      <c r="O61" s="5">
        <f t="shared" si="0"/>
        <v>70000000</v>
      </c>
      <c r="P61" s="6"/>
    </row>
    <row r="62" spans="2:16" ht="75.75" customHeight="1">
      <c r="B62" s="109" t="s">
        <v>250</v>
      </c>
      <c r="C62" s="112"/>
      <c r="D62" s="109" t="s">
        <v>251</v>
      </c>
      <c r="E62" s="6" t="s">
        <v>252</v>
      </c>
      <c r="F62" s="6" t="s">
        <v>253</v>
      </c>
      <c r="G62" s="6" t="s">
        <v>254</v>
      </c>
      <c r="H62" s="6">
        <v>0</v>
      </c>
      <c r="I62" s="6" t="s">
        <v>255</v>
      </c>
      <c r="J62" s="4">
        <v>5000000</v>
      </c>
      <c r="K62" s="4"/>
      <c r="L62" s="4"/>
      <c r="M62" s="4"/>
      <c r="N62" s="5"/>
      <c r="O62" s="5">
        <f t="shared" si="0"/>
        <v>5000000</v>
      </c>
      <c r="P62" s="6" t="s">
        <v>185</v>
      </c>
    </row>
    <row r="63" spans="2:16" ht="77.25" customHeight="1">
      <c r="B63" s="125"/>
      <c r="C63" s="112"/>
      <c r="D63" s="125"/>
      <c r="E63" s="6" t="s">
        <v>256</v>
      </c>
      <c r="F63" s="6" t="s">
        <v>257</v>
      </c>
      <c r="G63" s="6" t="s">
        <v>258</v>
      </c>
      <c r="H63" s="6">
        <v>0</v>
      </c>
      <c r="I63" s="6" t="s">
        <v>259</v>
      </c>
      <c r="J63" s="4">
        <v>1000000</v>
      </c>
      <c r="K63" s="4"/>
      <c r="L63" s="4"/>
      <c r="M63" s="4"/>
      <c r="N63" s="5"/>
      <c r="O63" s="5">
        <f t="shared" si="0"/>
        <v>1000000</v>
      </c>
      <c r="P63" s="6" t="s">
        <v>185</v>
      </c>
    </row>
    <row r="64" spans="2:16" ht="221.25" customHeight="1">
      <c r="B64" s="125"/>
      <c r="C64" s="112"/>
      <c r="D64" s="125"/>
      <c r="E64" s="76" t="s">
        <v>260</v>
      </c>
      <c r="F64" s="76" t="s">
        <v>261</v>
      </c>
      <c r="G64" s="76" t="s">
        <v>262</v>
      </c>
      <c r="H64" s="76">
        <v>0</v>
      </c>
      <c r="I64" s="76" t="s">
        <v>263</v>
      </c>
      <c r="J64" s="4">
        <v>5000000</v>
      </c>
      <c r="K64" s="4"/>
      <c r="L64" s="4"/>
      <c r="M64" s="4"/>
      <c r="N64" s="5"/>
      <c r="O64" s="5">
        <f t="shared" si="0"/>
        <v>5000000</v>
      </c>
      <c r="P64" s="6" t="s">
        <v>185</v>
      </c>
    </row>
    <row r="65" spans="2:16" ht="12.75" customHeight="1">
      <c r="B65" s="110"/>
      <c r="C65" s="112"/>
      <c r="D65" s="110"/>
      <c r="E65" s="77"/>
      <c r="F65" s="77"/>
      <c r="G65" s="77"/>
      <c r="H65" s="77"/>
      <c r="I65" s="77"/>
      <c r="J65" s="7">
        <f>SUM(J62:J64)</f>
        <v>11000000</v>
      </c>
      <c r="K65" s="7">
        <f>SUM(K62:K64)</f>
        <v>0</v>
      </c>
      <c r="L65" s="7">
        <f>SUM(L62:L64)</f>
        <v>0</v>
      </c>
      <c r="M65" s="7">
        <f>SUM(M62:M64)</f>
        <v>0</v>
      </c>
      <c r="N65" s="7">
        <f>SUM(N62:N64)</f>
        <v>0</v>
      </c>
      <c r="O65" s="5">
        <f t="shared" si="0"/>
        <v>11000000</v>
      </c>
      <c r="P65" s="6"/>
    </row>
    <row r="66" spans="2:16" s="39" customFormat="1" ht="115.5" customHeight="1">
      <c r="B66" s="109" t="s">
        <v>264</v>
      </c>
      <c r="C66" s="112"/>
      <c r="D66" s="121" t="s">
        <v>265</v>
      </c>
      <c r="E66" s="76" t="s">
        <v>266</v>
      </c>
      <c r="F66" s="76" t="s">
        <v>267</v>
      </c>
      <c r="G66" s="76" t="s">
        <v>268</v>
      </c>
      <c r="H66" s="123">
        <v>0</v>
      </c>
      <c r="I66" s="76" t="s">
        <v>269</v>
      </c>
      <c r="J66" s="34">
        <v>4000000</v>
      </c>
      <c r="K66" s="35"/>
      <c r="L66" s="35"/>
      <c r="M66" s="34"/>
      <c r="N66" s="36"/>
      <c r="O66" s="37">
        <f t="shared" si="0"/>
        <v>4000000</v>
      </c>
      <c r="P66" s="38" t="s">
        <v>270</v>
      </c>
    </row>
    <row r="67" spans="2:16" s="39" customFormat="1" ht="12" customHeight="1">
      <c r="B67" s="110"/>
      <c r="C67" s="113"/>
      <c r="D67" s="122"/>
      <c r="E67" s="77"/>
      <c r="F67" s="77"/>
      <c r="G67" s="77"/>
      <c r="H67" s="124"/>
      <c r="I67" s="77"/>
      <c r="J67" s="34">
        <f>SUM(J66)</f>
        <v>4000000</v>
      </c>
      <c r="K67" s="40">
        <f>SUM(K66)</f>
        <v>0</v>
      </c>
      <c r="L67" s="40">
        <f>SUM(L66)</f>
        <v>0</v>
      </c>
      <c r="M67" s="40">
        <f>SUM(M66)</f>
        <v>0</v>
      </c>
      <c r="N67" s="40">
        <f>SUM(N66)</f>
        <v>0</v>
      </c>
      <c r="O67" s="37">
        <f t="shared" si="0"/>
        <v>4000000</v>
      </c>
      <c r="P67" s="38"/>
    </row>
    <row r="68" spans="2:16" ht="54" customHeight="1">
      <c r="B68" s="109" t="s">
        <v>271</v>
      </c>
      <c r="C68" s="111" t="s">
        <v>272</v>
      </c>
      <c r="D68" s="41" t="s">
        <v>273</v>
      </c>
      <c r="E68" s="6" t="s">
        <v>274</v>
      </c>
      <c r="F68" s="6" t="s">
        <v>275</v>
      </c>
      <c r="G68" s="6" t="s">
        <v>276</v>
      </c>
      <c r="H68" s="6">
        <v>0</v>
      </c>
      <c r="I68" s="6" t="s">
        <v>277</v>
      </c>
      <c r="J68" s="4">
        <v>1000000</v>
      </c>
      <c r="K68" s="4">
        <v>1000000</v>
      </c>
      <c r="L68" s="4"/>
      <c r="M68" s="4"/>
      <c r="N68" s="4"/>
      <c r="O68" s="5">
        <f t="shared" si="0"/>
        <v>2000000</v>
      </c>
      <c r="P68" s="6" t="s">
        <v>185</v>
      </c>
    </row>
    <row r="69" spans="2:16" ht="39.75" customHeight="1">
      <c r="B69" s="125"/>
      <c r="C69" s="112"/>
      <c r="D69" s="109" t="s">
        <v>278</v>
      </c>
      <c r="E69" s="76" t="s">
        <v>279</v>
      </c>
      <c r="F69" s="76" t="s">
        <v>280</v>
      </c>
      <c r="G69" s="76" t="s">
        <v>281</v>
      </c>
      <c r="H69" s="76">
        <v>0</v>
      </c>
      <c r="I69" s="76" t="s">
        <v>282</v>
      </c>
      <c r="J69" s="4">
        <v>11000000</v>
      </c>
      <c r="K69" s="4">
        <v>150000000</v>
      </c>
      <c r="L69" s="4"/>
      <c r="M69" s="4"/>
      <c r="N69" s="4"/>
      <c r="O69" s="5">
        <f t="shared" si="0"/>
        <v>161000000</v>
      </c>
      <c r="P69" s="6" t="s">
        <v>185</v>
      </c>
    </row>
    <row r="70" spans="2:16" ht="12.75" customHeight="1">
      <c r="B70" s="110"/>
      <c r="C70" s="112"/>
      <c r="D70" s="110"/>
      <c r="E70" s="77"/>
      <c r="F70" s="77"/>
      <c r="G70" s="77"/>
      <c r="H70" s="77"/>
      <c r="I70" s="77"/>
      <c r="J70" s="4">
        <f>SUM(J68:J69)</f>
        <v>12000000</v>
      </c>
      <c r="K70" s="4">
        <f>SUM(K68:K69)</f>
        <v>151000000</v>
      </c>
      <c r="L70" s="4">
        <f>SUM(L68:L69)</f>
        <v>0</v>
      </c>
      <c r="M70" s="4">
        <f>SUM(M68:M69)</f>
        <v>0</v>
      </c>
      <c r="N70" s="4">
        <f>SUM(N68:N69)</f>
        <v>0</v>
      </c>
      <c r="O70" s="5">
        <f t="shared" si="0"/>
        <v>163000000</v>
      </c>
      <c r="P70" s="6"/>
    </row>
    <row r="71" spans="2:16" ht="45" customHeight="1">
      <c r="B71" s="109" t="s">
        <v>283</v>
      </c>
      <c r="C71" s="112"/>
      <c r="D71" s="41" t="s">
        <v>284</v>
      </c>
      <c r="E71" s="42" t="s">
        <v>285</v>
      </c>
      <c r="F71" s="42" t="s">
        <v>286</v>
      </c>
      <c r="G71" s="42" t="s">
        <v>287</v>
      </c>
      <c r="H71" s="42" t="s">
        <v>288</v>
      </c>
      <c r="I71" s="42" t="s">
        <v>287</v>
      </c>
      <c r="J71" s="4">
        <v>100000000</v>
      </c>
      <c r="K71" s="4">
        <v>100000000</v>
      </c>
      <c r="L71" s="4"/>
      <c r="M71" s="4"/>
      <c r="N71" s="4">
        <v>439662000</v>
      </c>
      <c r="O71" s="5">
        <f t="shared" si="0"/>
        <v>639662000</v>
      </c>
      <c r="P71" s="6" t="s">
        <v>185</v>
      </c>
    </row>
    <row r="72" spans="2:16" ht="30.75" customHeight="1">
      <c r="B72" s="125"/>
      <c r="C72" s="112"/>
      <c r="D72" s="109" t="s">
        <v>289</v>
      </c>
      <c r="E72" s="114" t="s">
        <v>290</v>
      </c>
      <c r="F72" s="42" t="s">
        <v>291</v>
      </c>
      <c r="G72" s="42" t="s">
        <v>292</v>
      </c>
      <c r="H72" s="42" t="s">
        <v>293</v>
      </c>
      <c r="I72" s="42" t="s">
        <v>294</v>
      </c>
      <c r="J72" s="4">
        <v>20000000</v>
      </c>
      <c r="K72" s="4">
        <v>20000000</v>
      </c>
      <c r="L72" s="4"/>
      <c r="M72" s="4"/>
      <c r="N72" s="4"/>
      <c r="O72" s="5">
        <f t="shared" si="0"/>
        <v>40000000</v>
      </c>
      <c r="P72" s="6" t="s">
        <v>185</v>
      </c>
    </row>
    <row r="73" spans="2:16" ht="65.25" customHeight="1">
      <c r="B73" s="125"/>
      <c r="C73" s="112"/>
      <c r="D73" s="125"/>
      <c r="E73" s="126"/>
      <c r="F73" s="114" t="s">
        <v>295</v>
      </c>
      <c r="G73" s="114" t="s">
        <v>296</v>
      </c>
      <c r="H73" s="114" t="s">
        <v>297</v>
      </c>
      <c r="I73" s="114" t="s">
        <v>297</v>
      </c>
      <c r="J73" s="4">
        <v>280000000</v>
      </c>
      <c r="K73" s="4"/>
      <c r="L73" s="4"/>
      <c r="M73" s="4"/>
      <c r="N73" s="4"/>
      <c r="O73" s="5">
        <f t="shared" si="0"/>
        <v>280000000</v>
      </c>
      <c r="P73" s="6" t="s">
        <v>298</v>
      </c>
    </row>
    <row r="74" spans="2:16" ht="11.25" customHeight="1">
      <c r="B74" s="110"/>
      <c r="C74" s="112"/>
      <c r="D74" s="110"/>
      <c r="E74" s="115"/>
      <c r="F74" s="115"/>
      <c r="G74" s="115"/>
      <c r="H74" s="115"/>
      <c r="I74" s="115"/>
      <c r="J74" s="4">
        <f>SUM(J71:J73)</f>
        <v>400000000</v>
      </c>
      <c r="K74" s="4">
        <f>SUM(K71:K73)</f>
        <v>120000000</v>
      </c>
      <c r="L74" s="4">
        <f>SUM(L71:L73)</f>
        <v>0</v>
      </c>
      <c r="M74" s="4">
        <f>SUM(M71:M73)</f>
        <v>0</v>
      </c>
      <c r="N74" s="4">
        <f>SUM(N71:N73)</f>
        <v>439662000</v>
      </c>
      <c r="O74" s="5">
        <f t="shared" si="0"/>
        <v>959662000</v>
      </c>
      <c r="P74" s="6"/>
    </row>
    <row r="75" spans="2:16" ht="63" customHeight="1">
      <c r="B75" s="109" t="s">
        <v>299</v>
      </c>
      <c r="C75" s="112"/>
      <c r="D75" s="41" t="s">
        <v>300</v>
      </c>
      <c r="E75" s="42" t="s">
        <v>301</v>
      </c>
      <c r="F75" s="42" t="s">
        <v>302</v>
      </c>
      <c r="G75" s="42" t="s">
        <v>303</v>
      </c>
      <c r="H75" s="42">
        <v>0</v>
      </c>
      <c r="I75" s="42" t="s">
        <v>303</v>
      </c>
      <c r="J75" s="4"/>
      <c r="K75" s="4">
        <v>142558026</v>
      </c>
      <c r="L75" s="4"/>
      <c r="M75" s="4">
        <v>52086</v>
      </c>
      <c r="N75" s="4"/>
      <c r="O75" s="5">
        <f t="shared" si="0"/>
        <v>142610112</v>
      </c>
      <c r="P75" s="6" t="s">
        <v>185</v>
      </c>
    </row>
    <row r="76" spans="2:16" ht="90.75">
      <c r="B76" s="125"/>
      <c r="C76" s="112"/>
      <c r="D76" s="41" t="s">
        <v>304</v>
      </c>
      <c r="E76" s="42" t="s">
        <v>305</v>
      </c>
      <c r="F76" s="42" t="s">
        <v>306</v>
      </c>
      <c r="G76" s="42" t="s">
        <v>307</v>
      </c>
      <c r="H76" s="42" t="s">
        <v>308</v>
      </c>
      <c r="I76" s="42" t="s">
        <v>307</v>
      </c>
      <c r="J76" s="4"/>
      <c r="K76" s="4">
        <v>124859171</v>
      </c>
      <c r="L76" s="4"/>
      <c r="M76" s="4"/>
      <c r="N76" s="4"/>
      <c r="O76" s="5">
        <f t="shared" si="0"/>
        <v>124859171</v>
      </c>
      <c r="P76" s="6" t="s">
        <v>185</v>
      </c>
    </row>
    <row r="77" spans="2:16" ht="41.25">
      <c r="B77" s="125"/>
      <c r="C77" s="112"/>
      <c r="D77" s="41" t="s">
        <v>309</v>
      </c>
      <c r="E77" s="42" t="s">
        <v>310</v>
      </c>
      <c r="F77" s="42" t="s">
        <v>311</v>
      </c>
      <c r="G77" s="42" t="s">
        <v>312</v>
      </c>
      <c r="H77" s="42" t="s">
        <v>28</v>
      </c>
      <c r="I77" s="42" t="s">
        <v>28</v>
      </c>
      <c r="J77" s="4"/>
      <c r="K77" s="4">
        <v>24619785</v>
      </c>
      <c r="L77" s="4"/>
      <c r="M77" s="4"/>
      <c r="N77" s="4"/>
      <c r="O77" s="5">
        <f t="shared" si="0"/>
        <v>24619785</v>
      </c>
      <c r="P77" s="6" t="s">
        <v>185</v>
      </c>
    </row>
    <row r="78" spans="2:16" ht="70.5" customHeight="1">
      <c r="B78" s="125"/>
      <c r="C78" s="112"/>
      <c r="D78" s="43" t="s">
        <v>313</v>
      </c>
      <c r="E78" s="6" t="s">
        <v>314</v>
      </c>
      <c r="F78" s="6" t="s">
        <v>315</v>
      </c>
      <c r="G78" s="6" t="s">
        <v>316</v>
      </c>
      <c r="H78" s="6" t="s">
        <v>317</v>
      </c>
      <c r="I78" s="6" t="s">
        <v>318</v>
      </c>
      <c r="J78" s="4">
        <v>5000000</v>
      </c>
      <c r="K78" s="4"/>
      <c r="L78" s="4"/>
      <c r="M78" s="4"/>
      <c r="N78" s="4"/>
      <c r="O78" s="5">
        <f t="shared" si="0"/>
        <v>5000000</v>
      </c>
      <c r="P78" s="6" t="s">
        <v>185</v>
      </c>
    </row>
    <row r="79" spans="2:16" ht="33" customHeight="1">
      <c r="B79" s="125"/>
      <c r="C79" s="112"/>
      <c r="D79" s="121" t="s">
        <v>319</v>
      </c>
      <c r="E79" s="76" t="s">
        <v>320</v>
      </c>
      <c r="F79" s="76" t="s">
        <v>321</v>
      </c>
      <c r="G79" s="76" t="s">
        <v>169</v>
      </c>
      <c r="H79" s="76" t="s">
        <v>322</v>
      </c>
      <c r="I79" s="76" t="s">
        <v>322</v>
      </c>
      <c r="J79" s="4"/>
      <c r="K79" s="4">
        <v>206226204</v>
      </c>
      <c r="L79" s="4"/>
      <c r="M79" s="4"/>
      <c r="N79" s="4"/>
      <c r="O79" s="5">
        <f t="shared" si="0"/>
        <v>206226204</v>
      </c>
      <c r="P79" s="6" t="s">
        <v>323</v>
      </c>
    </row>
    <row r="80" spans="2:16" ht="12" customHeight="1">
      <c r="B80" s="110"/>
      <c r="C80" s="112"/>
      <c r="D80" s="122"/>
      <c r="E80" s="77"/>
      <c r="F80" s="77"/>
      <c r="G80" s="77"/>
      <c r="H80" s="77"/>
      <c r="I80" s="77"/>
      <c r="J80" s="4">
        <f>SUM(J75:J79)</f>
        <v>5000000</v>
      </c>
      <c r="K80" s="4">
        <f>SUM(K75:K79)</f>
        <v>498263186</v>
      </c>
      <c r="L80" s="4">
        <f>SUM(L75:L79)</f>
        <v>0</v>
      </c>
      <c r="M80" s="4">
        <f>SUM(M75:M79)</f>
        <v>52086</v>
      </c>
      <c r="N80" s="4">
        <f>SUM(N75:N79)</f>
        <v>0</v>
      </c>
      <c r="O80" s="5">
        <f t="shared" si="0"/>
        <v>503315272</v>
      </c>
      <c r="P80" s="6"/>
    </row>
    <row r="81" spans="2:16" ht="32.25" customHeight="1">
      <c r="B81" s="109" t="s">
        <v>324</v>
      </c>
      <c r="C81" s="112"/>
      <c r="D81" s="41" t="s">
        <v>325</v>
      </c>
      <c r="E81" s="6" t="s">
        <v>326</v>
      </c>
      <c r="F81" s="6" t="s">
        <v>327</v>
      </c>
      <c r="G81" s="6" t="s">
        <v>328</v>
      </c>
      <c r="H81" s="6">
        <v>0</v>
      </c>
      <c r="I81" s="6" t="s">
        <v>184</v>
      </c>
      <c r="J81" s="4">
        <v>2000000</v>
      </c>
      <c r="K81" s="4"/>
      <c r="L81" s="4"/>
      <c r="M81" s="4"/>
      <c r="N81" s="4"/>
      <c r="O81" s="5">
        <f t="shared" si="0"/>
        <v>2000000</v>
      </c>
      <c r="P81" s="6" t="s">
        <v>329</v>
      </c>
    </row>
    <row r="82" spans="2:16" ht="30" customHeight="1">
      <c r="B82" s="125"/>
      <c r="C82" s="112"/>
      <c r="D82" s="109" t="s">
        <v>330</v>
      </c>
      <c r="E82" s="6" t="s">
        <v>331</v>
      </c>
      <c r="F82" s="6" t="s">
        <v>332</v>
      </c>
      <c r="G82" s="6" t="s">
        <v>333</v>
      </c>
      <c r="H82" s="6" t="s">
        <v>334</v>
      </c>
      <c r="I82" s="6" t="s">
        <v>334</v>
      </c>
      <c r="J82" s="4">
        <v>60000000</v>
      </c>
      <c r="K82" s="4"/>
      <c r="L82" s="4"/>
      <c r="M82" s="4"/>
      <c r="N82" s="4"/>
      <c r="O82" s="5">
        <f t="shared" si="0"/>
        <v>60000000</v>
      </c>
      <c r="P82" s="6" t="s">
        <v>335</v>
      </c>
    </row>
    <row r="83" spans="2:16" ht="33">
      <c r="B83" s="125"/>
      <c r="C83" s="112"/>
      <c r="D83" s="125"/>
      <c r="E83" s="6" t="s">
        <v>336</v>
      </c>
      <c r="F83" s="6" t="s">
        <v>337</v>
      </c>
      <c r="G83" s="6" t="s">
        <v>333</v>
      </c>
      <c r="H83" s="6" t="s">
        <v>334</v>
      </c>
      <c r="I83" s="6" t="s">
        <v>334</v>
      </c>
      <c r="J83" s="4">
        <v>5000000</v>
      </c>
      <c r="K83" s="4"/>
      <c r="L83" s="4"/>
      <c r="M83" s="4"/>
      <c r="N83" s="4"/>
      <c r="O83" s="5">
        <f aca="true" t="shared" si="1" ref="O83:O95">SUM(J83:N83)</f>
        <v>5000000</v>
      </c>
      <c r="P83" s="6" t="s">
        <v>335</v>
      </c>
    </row>
    <row r="84" spans="2:16" ht="42.75" customHeight="1">
      <c r="B84" s="125"/>
      <c r="C84" s="112"/>
      <c r="D84" s="125"/>
      <c r="E84" s="76" t="s">
        <v>338</v>
      </c>
      <c r="F84" s="76" t="s">
        <v>339</v>
      </c>
      <c r="G84" s="76" t="s">
        <v>340</v>
      </c>
      <c r="H84" s="76" t="s">
        <v>341</v>
      </c>
      <c r="I84" s="76" t="s">
        <v>341</v>
      </c>
      <c r="J84" s="4">
        <v>47600030</v>
      </c>
      <c r="K84" s="4">
        <v>150000000</v>
      </c>
      <c r="L84" s="4"/>
      <c r="M84" s="4"/>
      <c r="N84" s="4"/>
      <c r="O84" s="5">
        <f t="shared" si="1"/>
        <v>197600030</v>
      </c>
      <c r="P84" s="6" t="s">
        <v>329</v>
      </c>
    </row>
    <row r="85" spans="2:16" ht="12" customHeight="1">
      <c r="B85" s="110"/>
      <c r="C85" s="112"/>
      <c r="D85" s="110"/>
      <c r="E85" s="77"/>
      <c r="F85" s="77"/>
      <c r="G85" s="77"/>
      <c r="H85" s="77"/>
      <c r="I85" s="77"/>
      <c r="J85" s="4">
        <f>SUM(J81:J84)</f>
        <v>114600030</v>
      </c>
      <c r="K85" s="4">
        <f>SUM(K81:K84)</f>
        <v>150000000</v>
      </c>
      <c r="L85" s="4">
        <f>SUM(L81:L84)</f>
        <v>0</v>
      </c>
      <c r="M85" s="4">
        <f>SUM(M81:M84)</f>
        <v>0</v>
      </c>
      <c r="N85" s="4">
        <f>SUM(N81:N84)</f>
        <v>0</v>
      </c>
      <c r="O85" s="5">
        <f t="shared" si="1"/>
        <v>264600030</v>
      </c>
      <c r="P85" s="6"/>
    </row>
    <row r="86" spans="2:16" ht="48" customHeight="1">
      <c r="B86" s="109" t="s">
        <v>342</v>
      </c>
      <c r="C86" s="112"/>
      <c r="D86" s="41" t="s">
        <v>343</v>
      </c>
      <c r="E86" s="42" t="s">
        <v>344</v>
      </c>
      <c r="F86" s="42" t="s">
        <v>345</v>
      </c>
      <c r="G86" s="42" t="s">
        <v>346</v>
      </c>
      <c r="H86" s="42" t="s">
        <v>347</v>
      </c>
      <c r="I86" s="42" t="s">
        <v>348</v>
      </c>
      <c r="J86" s="4">
        <v>500000</v>
      </c>
      <c r="K86" s="4"/>
      <c r="L86" s="4"/>
      <c r="M86" s="4"/>
      <c r="N86" s="4"/>
      <c r="O86" s="5">
        <f t="shared" si="1"/>
        <v>500000</v>
      </c>
      <c r="P86" s="6" t="s">
        <v>349</v>
      </c>
    </row>
    <row r="87" spans="2:16" ht="82.5">
      <c r="B87" s="125"/>
      <c r="C87" s="112"/>
      <c r="D87" s="129" t="s">
        <v>350</v>
      </c>
      <c r="E87" s="42" t="s">
        <v>351</v>
      </c>
      <c r="F87" s="42" t="s">
        <v>352</v>
      </c>
      <c r="G87" s="42" t="s">
        <v>353</v>
      </c>
      <c r="H87" s="42" t="s">
        <v>354</v>
      </c>
      <c r="I87" s="42" t="s">
        <v>354</v>
      </c>
      <c r="J87" s="4"/>
      <c r="K87" s="4">
        <v>30000000</v>
      </c>
      <c r="L87" s="4"/>
      <c r="M87" s="4"/>
      <c r="N87" s="4">
        <v>6472349</v>
      </c>
      <c r="O87" s="5">
        <f t="shared" si="1"/>
        <v>36472349</v>
      </c>
      <c r="P87" s="6" t="s">
        <v>349</v>
      </c>
    </row>
    <row r="88" spans="2:16" ht="69.75" customHeight="1">
      <c r="B88" s="125"/>
      <c r="C88" s="112"/>
      <c r="D88" s="129"/>
      <c r="E88" s="42" t="s">
        <v>355</v>
      </c>
      <c r="F88" s="42" t="s">
        <v>356</v>
      </c>
      <c r="G88" s="42" t="s">
        <v>357</v>
      </c>
      <c r="H88" s="42" t="s">
        <v>358</v>
      </c>
      <c r="I88" s="42" t="s">
        <v>359</v>
      </c>
      <c r="J88" s="4">
        <v>55000000</v>
      </c>
      <c r="K88" s="4">
        <v>50000000</v>
      </c>
      <c r="L88" s="4"/>
      <c r="M88" s="4"/>
      <c r="N88" s="4"/>
      <c r="O88" s="5">
        <f t="shared" si="1"/>
        <v>105000000</v>
      </c>
      <c r="P88" s="6" t="s">
        <v>349</v>
      </c>
    </row>
    <row r="89" spans="2:16" ht="46.5" customHeight="1">
      <c r="B89" s="125"/>
      <c r="C89" s="112"/>
      <c r="D89" s="109" t="s">
        <v>360</v>
      </c>
      <c r="E89" s="114" t="s">
        <v>361</v>
      </c>
      <c r="F89" s="114" t="s">
        <v>362</v>
      </c>
      <c r="G89" s="76" t="s">
        <v>363</v>
      </c>
      <c r="H89" s="114">
        <v>0</v>
      </c>
      <c r="I89" s="114" t="s">
        <v>364</v>
      </c>
      <c r="J89" s="4">
        <v>500000</v>
      </c>
      <c r="K89" s="4"/>
      <c r="L89" s="4"/>
      <c r="M89" s="4"/>
      <c r="N89" s="4"/>
      <c r="O89" s="5">
        <f t="shared" si="1"/>
        <v>500000</v>
      </c>
      <c r="P89" s="6" t="s">
        <v>349</v>
      </c>
    </row>
    <row r="90" spans="2:16" ht="9.75" customHeight="1">
      <c r="B90" s="110"/>
      <c r="C90" s="113"/>
      <c r="D90" s="110"/>
      <c r="E90" s="115"/>
      <c r="F90" s="115"/>
      <c r="G90" s="77"/>
      <c r="H90" s="115"/>
      <c r="I90" s="115"/>
      <c r="J90" s="4">
        <f>SUM(J86:J89)</f>
        <v>56000000</v>
      </c>
      <c r="K90" s="4">
        <f>SUM(K86:K89)</f>
        <v>80000000</v>
      </c>
      <c r="L90" s="4">
        <f>SUM(L86:L89)</f>
        <v>0</v>
      </c>
      <c r="M90" s="4">
        <f>SUM(M86:M89)</f>
        <v>0</v>
      </c>
      <c r="N90" s="4">
        <f>SUM(N86:N89)</f>
        <v>6472349</v>
      </c>
      <c r="O90" s="5">
        <f t="shared" si="1"/>
        <v>142472349</v>
      </c>
      <c r="P90" s="6"/>
    </row>
    <row r="91" spans="2:16" ht="48.75" customHeight="1">
      <c r="B91" s="129" t="s">
        <v>365</v>
      </c>
      <c r="C91" s="130" t="s">
        <v>366</v>
      </c>
      <c r="D91" s="41" t="s">
        <v>367</v>
      </c>
      <c r="E91" s="42" t="s">
        <v>368</v>
      </c>
      <c r="F91" s="42" t="s">
        <v>369</v>
      </c>
      <c r="G91" s="42" t="s">
        <v>370</v>
      </c>
      <c r="H91" s="42" t="s">
        <v>371</v>
      </c>
      <c r="I91" s="42" t="s">
        <v>371</v>
      </c>
      <c r="J91" s="4">
        <v>1000000</v>
      </c>
      <c r="K91" s="4"/>
      <c r="L91" s="4"/>
      <c r="M91" s="4"/>
      <c r="N91" s="4"/>
      <c r="O91" s="5">
        <f t="shared" si="1"/>
        <v>1000000</v>
      </c>
      <c r="P91" s="6" t="s">
        <v>231</v>
      </c>
    </row>
    <row r="92" spans="2:16" ht="48" customHeight="1">
      <c r="B92" s="129"/>
      <c r="C92" s="130"/>
      <c r="D92" s="129" t="s">
        <v>372</v>
      </c>
      <c r="E92" s="42" t="s">
        <v>373</v>
      </c>
      <c r="F92" s="42" t="s">
        <v>374</v>
      </c>
      <c r="G92" s="42" t="s">
        <v>375</v>
      </c>
      <c r="H92" s="42" t="s">
        <v>376</v>
      </c>
      <c r="I92" s="42" t="s">
        <v>377</v>
      </c>
      <c r="J92" s="4"/>
      <c r="K92" s="4"/>
      <c r="L92" s="4"/>
      <c r="M92" s="4"/>
      <c r="N92" s="4">
        <v>49000000</v>
      </c>
      <c r="O92" s="5">
        <f t="shared" si="1"/>
        <v>49000000</v>
      </c>
      <c r="P92" s="6" t="s">
        <v>185</v>
      </c>
    </row>
    <row r="93" spans="2:16" ht="42" customHeight="1">
      <c r="B93" s="129"/>
      <c r="C93" s="130"/>
      <c r="D93" s="129"/>
      <c r="E93" s="42" t="s">
        <v>378</v>
      </c>
      <c r="F93" s="42" t="s">
        <v>379</v>
      </c>
      <c r="G93" s="42" t="s">
        <v>380</v>
      </c>
      <c r="H93" s="42" t="s">
        <v>381</v>
      </c>
      <c r="I93" s="42" t="s">
        <v>382</v>
      </c>
      <c r="J93" s="4">
        <v>6000000</v>
      </c>
      <c r="K93" s="4">
        <v>49491026</v>
      </c>
      <c r="L93" s="4"/>
      <c r="M93" s="4"/>
      <c r="N93" s="4"/>
      <c r="O93" s="5">
        <f t="shared" si="1"/>
        <v>55491026</v>
      </c>
      <c r="P93" s="6" t="s">
        <v>185</v>
      </c>
    </row>
    <row r="94" spans="2:16" ht="56.25" customHeight="1">
      <c r="B94" s="129"/>
      <c r="C94" s="130"/>
      <c r="D94" s="129" t="s">
        <v>383</v>
      </c>
      <c r="E94" s="127" t="s">
        <v>384</v>
      </c>
      <c r="F94" s="127" t="s">
        <v>385</v>
      </c>
      <c r="G94" s="127" t="s">
        <v>386</v>
      </c>
      <c r="H94" s="127" t="s">
        <v>387</v>
      </c>
      <c r="I94" s="127" t="s">
        <v>388</v>
      </c>
      <c r="J94" s="4">
        <v>50000000</v>
      </c>
      <c r="K94" s="4">
        <v>15000000</v>
      </c>
      <c r="L94" s="4"/>
      <c r="M94" s="4"/>
      <c r="N94" s="4"/>
      <c r="O94" s="5">
        <f t="shared" si="1"/>
        <v>65000000</v>
      </c>
      <c r="P94" s="6" t="s">
        <v>389</v>
      </c>
    </row>
    <row r="95" spans="2:16" ht="10.5" customHeight="1">
      <c r="B95" s="129"/>
      <c r="C95" s="130"/>
      <c r="D95" s="129"/>
      <c r="E95" s="127"/>
      <c r="F95" s="127"/>
      <c r="G95" s="127"/>
      <c r="H95" s="127"/>
      <c r="I95" s="127"/>
      <c r="J95" s="4">
        <f>SUM(J91:J94)</f>
        <v>57000000</v>
      </c>
      <c r="K95" s="4">
        <f>SUM(K91:K94)</f>
        <v>64491026</v>
      </c>
      <c r="L95" s="4">
        <f>SUM(L91:L94)</f>
        <v>0</v>
      </c>
      <c r="M95" s="4">
        <f>SUM(M91:M94)</f>
        <v>0</v>
      </c>
      <c r="N95" s="4">
        <f>SUM(N91:N94)</f>
        <v>49000000</v>
      </c>
      <c r="O95" s="5">
        <f t="shared" si="1"/>
        <v>170491026</v>
      </c>
      <c r="P95" s="6"/>
    </row>
    <row r="96" spans="2:16" ht="8.25">
      <c r="B96" s="44"/>
      <c r="C96" s="44"/>
      <c r="D96" s="18"/>
      <c r="E96" s="6"/>
      <c r="F96" s="6"/>
      <c r="G96" s="45"/>
      <c r="H96" s="45"/>
      <c r="I96" s="45"/>
      <c r="J96" s="4">
        <f>+J95+J90+J85+J80+J74+J70+J67+J65+J61+J59+J53+J45+J40+J33+J30+J19</f>
        <v>1111434489</v>
      </c>
      <c r="K96" s="4">
        <f>+K95+K90+K85+K80+K74+K70+K67+K65+K61+K59+K53+K45+K40+K33+K30+K19</f>
        <v>3926904929</v>
      </c>
      <c r="L96" s="4">
        <f>+L95+L90+L85+L80+L74+L70+L67+L65+L61+L59+L53+L45+L40+L33+L30+L19</f>
        <v>542819587</v>
      </c>
      <c r="M96" s="4">
        <f>+M95+M90+M85+M80+M74+M70+M67+M65+M61+M59+M53+M45+M40+M33+M30+M19</f>
        <v>1533151257</v>
      </c>
      <c r="N96" s="4">
        <f>+N95+N90+N85+N80+N74+N70+N67+N65+N61+N59+N53+N45+N40+N33+N30+N19</f>
        <v>495134349</v>
      </c>
      <c r="O96" s="4">
        <f>+O95+O90+O85+O80+O74+O70+O67+O65+O61+O59+O53+O45+O40+O33+O30+O19</f>
        <v>7609444611</v>
      </c>
      <c r="P96" s="44"/>
    </row>
    <row r="102" spans="5:14" ht="8.25">
      <c r="E102" s="128" t="s">
        <v>390</v>
      </c>
      <c r="F102" s="128"/>
      <c r="G102" s="128"/>
      <c r="H102" s="39"/>
      <c r="I102" s="39"/>
      <c r="J102" s="39"/>
      <c r="K102" s="128" t="s">
        <v>391</v>
      </c>
      <c r="L102" s="128"/>
      <c r="M102" s="128"/>
      <c r="N102" s="39"/>
    </row>
    <row r="103" spans="5:14" ht="8.25">
      <c r="E103" s="128" t="s">
        <v>392</v>
      </c>
      <c r="F103" s="128"/>
      <c r="G103" s="128"/>
      <c r="H103" s="39"/>
      <c r="I103" s="39"/>
      <c r="J103" s="39"/>
      <c r="K103" s="128" t="s">
        <v>393</v>
      </c>
      <c r="L103" s="128"/>
      <c r="M103" s="128"/>
      <c r="N103" s="39"/>
    </row>
  </sheetData>
  <sheetProtection/>
  <mergeCells count="145">
    <mergeCell ref="B91:B95"/>
    <mergeCell ref="C91:C95"/>
    <mergeCell ref="D92:D93"/>
    <mergeCell ref="D94:D95"/>
    <mergeCell ref="E94:E95"/>
    <mergeCell ref="F94:F95"/>
    <mergeCell ref="G94:G95"/>
    <mergeCell ref="H94:H95"/>
    <mergeCell ref="B86:B90"/>
    <mergeCell ref="D87:D88"/>
    <mergeCell ref="D89:D90"/>
    <mergeCell ref="E89:E90"/>
    <mergeCell ref="F89:F90"/>
    <mergeCell ref="G89:G90"/>
    <mergeCell ref="E84:E85"/>
    <mergeCell ref="F84:F85"/>
    <mergeCell ref="G84:G85"/>
    <mergeCell ref="H84:H85"/>
    <mergeCell ref="I84:I85"/>
    <mergeCell ref="I94:I95"/>
    <mergeCell ref="E102:G102"/>
    <mergeCell ref="K102:M102"/>
    <mergeCell ref="E103:G103"/>
    <mergeCell ref="K103:M103"/>
    <mergeCell ref="H89:H90"/>
    <mergeCell ref="I89:I90"/>
    <mergeCell ref="H69:H70"/>
    <mergeCell ref="I69:I70"/>
    <mergeCell ref="B71:B74"/>
    <mergeCell ref="D72:D74"/>
    <mergeCell ref="E72:E74"/>
    <mergeCell ref="F73:F74"/>
    <mergeCell ref="G73:G74"/>
    <mergeCell ref="H73:H74"/>
    <mergeCell ref="I73:I74"/>
    <mergeCell ref="B68:B70"/>
    <mergeCell ref="C68:C90"/>
    <mergeCell ref="D69:D70"/>
    <mergeCell ref="E69:E70"/>
    <mergeCell ref="F69:F70"/>
    <mergeCell ref="G69:G70"/>
    <mergeCell ref="B75:B80"/>
    <mergeCell ref="D79:D80"/>
    <mergeCell ref="E79:E80"/>
    <mergeCell ref="F79:F80"/>
    <mergeCell ref="G79:G80"/>
    <mergeCell ref="H79:H80"/>
    <mergeCell ref="I79:I80"/>
    <mergeCell ref="B81:B85"/>
    <mergeCell ref="D82:D85"/>
    <mergeCell ref="G66:G67"/>
    <mergeCell ref="H66:H67"/>
    <mergeCell ref="I66:I67"/>
    <mergeCell ref="B62:B65"/>
    <mergeCell ref="D62:D65"/>
    <mergeCell ref="E64:E65"/>
    <mergeCell ref="F64:F65"/>
    <mergeCell ref="G64:G65"/>
    <mergeCell ref="H64:H65"/>
    <mergeCell ref="G52:G53"/>
    <mergeCell ref="H52:H53"/>
    <mergeCell ref="I52:I53"/>
    <mergeCell ref="H58:H59"/>
    <mergeCell ref="I58:I59"/>
    <mergeCell ref="B60:B61"/>
    <mergeCell ref="C60:C67"/>
    <mergeCell ref="D60:D61"/>
    <mergeCell ref="E60:E61"/>
    <mergeCell ref="F60:F61"/>
    <mergeCell ref="G60:G61"/>
    <mergeCell ref="H60:H61"/>
    <mergeCell ref="I60:I61"/>
    <mergeCell ref="B54:B59"/>
    <mergeCell ref="D54:D55"/>
    <mergeCell ref="D58:D59"/>
    <mergeCell ref="E58:E59"/>
    <mergeCell ref="F58:F59"/>
    <mergeCell ref="G58:G59"/>
    <mergeCell ref="I64:I65"/>
    <mergeCell ref="B66:B67"/>
    <mergeCell ref="D66:D67"/>
    <mergeCell ref="E66:E67"/>
    <mergeCell ref="F66:F67"/>
    <mergeCell ref="G32:G33"/>
    <mergeCell ref="H32:H33"/>
    <mergeCell ref="I32:I33"/>
    <mergeCell ref="F39:F40"/>
    <mergeCell ref="G39:G40"/>
    <mergeCell ref="H39:H40"/>
    <mergeCell ref="I39:I40"/>
    <mergeCell ref="B41:B45"/>
    <mergeCell ref="D41:D42"/>
    <mergeCell ref="D43:D45"/>
    <mergeCell ref="E43:E45"/>
    <mergeCell ref="F44:F45"/>
    <mergeCell ref="G44:G45"/>
    <mergeCell ref="B34:B40"/>
    <mergeCell ref="D34:D36"/>
    <mergeCell ref="E34:E35"/>
    <mergeCell ref="D37:D40"/>
    <mergeCell ref="E37:E38"/>
    <mergeCell ref="E39:E40"/>
    <mergeCell ref="H44:H45"/>
    <mergeCell ref="I44:I45"/>
    <mergeCell ref="G18:G19"/>
    <mergeCell ref="H18:H19"/>
    <mergeCell ref="I18:I19"/>
    <mergeCell ref="B20:B30"/>
    <mergeCell ref="D20:D27"/>
    <mergeCell ref="D29:D30"/>
    <mergeCell ref="E29:E30"/>
    <mergeCell ref="F29:F30"/>
    <mergeCell ref="G29:G30"/>
    <mergeCell ref="H29:H30"/>
    <mergeCell ref="I29:I30"/>
    <mergeCell ref="B4:B19"/>
    <mergeCell ref="C4:C59"/>
    <mergeCell ref="D4:D9"/>
    <mergeCell ref="E5:E6"/>
    <mergeCell ref="E7:E8"/>
    <mergeCell ref="D10:D15"/>
    <mergeCell ref="D16:D19"/>
    <mergeCell ref="E18:E19"/>
    <mergeCell ref="F18:F19"/>
    <mergeCell ref="B31:B33"/>
    <mergeCell ref="D31:D33"/>
    <mergeCell ref="E32:E33"/>
    <mergeCell ref="F32:F33"/>
    <mergeCell ref="B46:B53"/>
    <mergeCell ref="D47:D48"/>
    <mergeCell ref="D50:D53"/>
    <mergeCell ref="E52:E53"/>
    <mergeCell ref="F52:F53"/>
    <mergeCell ref="B1:P1"/>
    <mergeCell ref="B2:B3"/>
    <mergeCell ref="C2:C3"/>
    <mergeCell ref="D2:D3"/>
    <mergeCell ref="E2:E3"/>
    <mergeCell ref="F2:F3"/>
    <mergeCell ref="G2:G3"/>
    <mergeCell ref="H2:H3"/>
    <mergeCell ref="I2:I3"/>
    <mergeCell ref="J2:N2"/>
    <mergeCell ref="O2:O3"/>
    <mergeCell ref="P2:P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Secretario Hacienda</dc:creator>
  <cp:keywords/>
  <dc:description/>
  <cp:lastModifiedBy>Mayra Leguizamon</cp:lastModifiedBy>
  <dcterms:created xsi:type="dcterms:W3CDTF">2013-01-28T21:07:16Z</dcterms:created>
  <dcterms:modified xsi:type="dcterms:W3CDTF">2013-11-01T16:33:47Z</dcterms:modified>
  <cp:category/>
  <cp:version/>
  <cp:contentType/>
  <cp:contentStatus/>
</cp:coreProperties>
</file>