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8435" windowHeight="8955" tabRatio="596" activeTab="0"/>
  </bookViews>
  <sheets>
    <sheet name="DEPORTE" sheetId="1" r:id="rId1"/>
  </sheets>
  <definedNames>
    <definedName name="_xlnm.Print_Area" localSheetId="0">'DEPORTE'!$A$8:$AS$17</definedName>
    <definedName name="_xlnm.Print_Titles" localSheetId="0">'DEPORTE'!$9:$9</definedName>
  </definedNames>
  <calcPr fullCalcOnLoad="1"/>
</workbook>
</file>

<file path=xl/sharedStrings.xml><?xml version="1.0" encoding="utf-8"?>
<sst xmlns="http://schemas.openxmlformats.org/spreadsheetml/2006/main" count="128" uniqueCount="126">
  <si>
    <t>INDICADOR</t>
  </si>
  <si>
    <r>
      <t>FUENTES DE FINANCIACION</t>
    </r>
    <r>
      <rPr>
        <sz val="12"/>
        <color indexed="9"/>
        <rFont val="Calibri"/>
        <family val="2"/>
      </rPr>
      <t xml:space="preserve"> (millones de pesos) </t>
    </r>
    <r>
      <rPr>
        <b/>
        <sz val="12"/>
        <color indexed="9"/>
        <rFont val="Calibri"/>
        <family val="2"/>
      </rPr>
      <t>2012 - 2015</t>
    </r>
  </si>
  <si>
    <t>DIMENSIÓN</t>
  </si>
  <si>
    <t>OBJETIVO ESTRATEGICO</t>
  </si>
  <si>
    <t>SECTOR</t>
  </si>
  <si>
    <t>PROGRAMA</t>
  </si>
  <si>
    <t>OBJETIVO SECTORIAL</t>
  </si>
  <si>
    <t>SUBPROGRAMA</t>
  </si>
  <si>
    <t>META DE RESULTADO</t>
  </si>
  <si>
    <t>METAS DE PRODUCTO</t>
  </si>
  <si>
    <t>LINEA BASE</t>
  </si>
  <si>
    <t>VALOR ESPERADO AL FINALIZAR</t>
  </si>
  <si>
    <t>RESPONSABLES</t>
  </si>
  <si>
    <t>PROYECTOS ESTRATEGICOS</t>
  </si>
  <si>
    <t>SUB PROYECTOS ESTRATEGICOS</t>
  </si>
  <si>
    <t>APROBECHAMIENTO DEL TIEMPO LIBRE</t>
  </si>
  <si>
    <t>METAS 2012</t>
  </si>
  <si>
    <t>VALOR PROYECTO</t>
  </si>
  <si>
    <t>MUNICIPIO</t>
  </si>
  <si>
    <t>DEPTO</t>
  </si>
  <si>
    <t>NACION</t>
  </si>
  <si>
    <t>OTRAS FUENTES</t>
  </si>
  <si>
    <t>Regalías</t>
  </si>
  <si>
    <t>Crédito</t>
  </si>
  <si>
    <t>Total</t>
  </si>
  <si>
    <t>Dependencia Responsable</t>
  </si>
  <si>
    <t>TAREAS</t>
  </si>
  <si>
    <t>AVANCE</t>
  </si>
  <si>
    <t>EJECUCION PRESUPUESTAL</t>
  </si>
  <si>
    <t>DEPORTE</t>
  </si>
  <si>
    <t>DEPORTE Y RECREACION</t>
  </si>
  <si>
    <t>Formación y preparación de deportistas para el posicionamiento y liderazgo deportivo en el municipio</t>
  </si>
  <si>
    <t>Acitividad física saludable</t>
  </si>
  <si>
    <t>Aumentar el porcentaje de personas que practican alguna actividad deportiva</t>
  </si>
  <si>
    <t>Aumentar el número de programas de actividad física realizados.</t>
  </si>
  <si>
    <t>Al menos 3 actividades físicas complementarias</t>
  </si>
  <si>
    <t>Secretario de Gobierno, Coordinador de Deporte, Juntas de Acción Comunal, Gremios de Despotistas, Jundeportes, Indeportes, Coldeportes,Programas sociales, Hospital Alcalde</t>
  </si>
  <si>
    <t>Diseño e implementación de programas de actividad física para disminuir los niveles de sedentarismo</t>
  </si>
  <si>
    <t>Ciclopaseo</t>
  </si>
  <si>
    <t>Caminatas</t>
  </si>
  <si>
    <t>Coclovias, Caminatas</t>
  </si>
  <si>
    <t>Aeróbicos al parque</t>
  </si>
  <si>
    <t>Coordinación de Deporte Municipal</t>
  </si>
  <si>
    <t xml:space="preserve">( 3 ) CILOPASEOS : 1-CON LA RUTA SALIENDO DE LA CABECERA MUNICIPAL DIRIGIENDONOS A LA PLAYA BOLIVAR Y VICEBERSAS.2- CILOPASEO CON LA RUTA DE SUCRE LA LUPA Y VICEBERSA. 3- CILOPASEO CON LA RUTA DE SUCRE LOS HUVOS, PIEDRA SENTADA, BORDO,,LUPA, GUACHINO, FINALIZANDO EN LA CABECERA MUNICIPAL DE SUCRE. </t>
  </si>
  <si>
    <t>creacion de la escuela de formacion deportiva y aprobechamiento de tiempo libre</t>
  </si>
  <si>
    <t>Realizar actividades que fomenten la inclusión de población en situación de discapacidad y adulto mayor</t>
  </si>
  <si>
    <t>1 programa POR AÑO de actividad física dirigidos al adulto mayor realizados</t>
  </si>
  <si>
    <t>Programa de actividad física dirigidos al adulto mayor</t>
  </si>
  <si>
    <t>VAILE DEPORTIVO, VIAJE AL SANTUARIOS DE LAS LAJAS</t>
  </si>
  <si>
    <t>1 programa POR AÑO de actividad física dirigidos a personas en situación de discapacidad realizados</t>
  </si>
  <si>
    <t>Programa de actividad física dirigidos a personas en situación de discapacidad</t>
  </si>
  <si>
    <t>SE REALIZAN ACTIVIDADES  FISICAS CON EL FISIOTERAPEUTA Y  LOS DISCAPACITADOS. CADA 8 DIAS EN EL LA CASA DE PASO.           217 PERSONAS</t>
  </si>
  <si>
    <t>Mejoramiento, mantenimiento y adecuación de la infraestructura deportiva</t>
  </si>
  <si>
    <t>Incrementar la participación de jóvenes en actividades deportivas</t>
  </si>
  <si>
    <t>Aumentar el número de escenarios deportivos y recreativos construidos o recuperados</t>
  </si>
  <si>
    <t>9 canchas de futbol y 7 canchas polifuncionales</t>
  </si>
  <si>
    <t>Mejoradas las condiciones de infraestructura para la practica del deporte en las diferentes disciplinas</t>
  </si>
  <si>
    <t>Mejoramiento y construcciòn de escenarios deportivos</t>
  </si>
  <si>
    <t xml:space="preserve">1- ESTUDIOS Y DISENO DEL PROYECTO DEL ESTADIO MUNICIPAL CONTRATACION EN EL 2012,                     2-INSTALACION  CANCHAS POLIFUNCIONELES EN LA CHEPA, LA CABECERA, QUITETO CON ADICION DE UNA LOSA DE MAS ENTREGADAS,                                    3- MEJORAMIENTO DE LA CANCHA DE CASCADAS, QUITETO, LA CEJA, LOS ALPES   </t>
  </si>
  <si>
    <t>Formación para el deporte</t>
  </si>
  <si>
    <t>Capacitar y formar a jóvenes deportistas en habilidades y técnicas para el mejor desempeño deportivo</t>
  </si>
  <si>
    <t>Incrementar en un 20% el número de niños, niñas y adolescentes entre 5 y 17 años inscritos o matriculados en programas deportivos o recreación</t>
  </si>
  <si>
    <t xml:space="preserve"> Formación de escuela deportiva
</t>
  </si>
  <si>
    <t>SE HA INCREMENTADO EN UN 80% LA PARTICIPACION NNA ENTRE  LO 5 Y 17 ANOS INSCRITOS EN PROGRAMAS DEPORTIVOS Y DE RECREACION. 180 NNA INSCRITOS</t>
  </si>
  <si>
    <t xml:space="preserve"> SE TRABAJA  CON APROXIMADAMENTE ( 100) NIÑOS EN LA  DIFERENTES  AREAS  DEPORTIVAS.</t>
  </si>
  <si>
    <t>4 Procesos de formación mediante capacitaciones legislación deportiva y en habilidades y técnicas para el mejor desempeño deportivo en Apoyo a clubes deportivos y mediante la contratación permanente de instructores deportivos especializados</t>
  </si>
  <si>
    <t>Práctica del deporte</t>
  </si>
  <si>
    <t>Fomento de la recreación, la educación física, la actividad física y el deporte escolar y social comunitario para desarrollar entornos de convivencia y paz</t>
  </si>
  <si>
    <t>Juegos campesinos, Campeonatos de infantil, preinfantil por géneros de microfútbol y fútbol,  Juegos inter colegiados, Juegos Interbarrios</t>
  </si>
  <si>
    <t>20 campeonatos organizados y patrocinados</t>
  </si>
  <si>
    <t>Organización y patrocinio para eventos deportivos</t>
  </si>
  <si>
    <t>CAMPEONATOS DE: paraiso, chepa, betania, la grnaja, juegos inter barios, intercolegiados , ciclo paseos, juegos campesinos</t>
  </si>
  <si>
    <t>( 5) MILLONES DE ( 2 ) CAMPEONATOS  DE MICRO FUTBOL  NOTURNOS QUE SE REALIZARON EN LA CABECERA MUNICIPAL Y ( 300) MIL DE UN CICLO PASEO QUE SE REALIZO  DE LA CABECERA MUNICIPAL CON RUTA DE SUCRE LA PLAYA BOLIVAR , VICEBERSA. CAMPEONATO CAMPESINO CON UN VALOR ( 5.340.000 MIL PESOS. )</t>
  </si>
  <si>
    <t>Dotaciòn de tarjetas, pitos y balones a los clubes deprotivos organizados</t>
  </si>
  <si>
    <t xml:space="preserve">Dotación de implementos deportivos </t>
  </si>
  <si>
    <t>COMPRA Y ENTREGA DE IMPLEMENTOS DEPORTIVOS</t>
  </si>
  <si>
    <t>ACTIVIDADES 2012</t>
  </si>
  <si>
    <t>POBLACION OBJETIVO</t>
  </si>
  <si>
    <t>PRESUPUESTO</t>
  </si>
  <si>
    <t>ACTIVIDADES A REALIZAR 2013</t>
  </si>
  <si>
    <t>NINOS</t>
  </si>
  <si>
    <t>ADOLECETNTES</t>
  </si>
  <si>
    <t>ADULTOS</t>
  </si>
  <si>
    <t>ADULTO 
MAYOR</t>
  </si>
  <si>
    <t># DE FAMILIAS</t>
  </si>
  <si>
    <t xml:space="preserve">UBICACION </t>
  </si>
  <si>
    <t>VR. INVERSION 2012</t>
  </si>
  <si>
    <t>PROYECTOS</t>
  </si>
  <si>
    <t>1- ORGANIZACIN DE CAMPEONATO DE MICRO-FUTBOL Y FUTBOL ENTRE LAS DIFERENTES COMUNIDADES                              2- ORGANIZACION DE 3 CICLOPASEOS</t>
  </si>
  <si>
    <t>VR. ESPERADO</t>
  </si>
  <si>
    <t>META DEL PRODUCTO</t>
  </si>
  <si>
    <t>FUENTES DE FINANCIACION   2013</t>
  </si>
  <si>
    <t>VR. DE AVANCE  ESPERADO 2012</t>
  </si>
  <si>
    <t>VR AVANCE ALCANZADO</t>
  </si>
  <si>
    <t>VR. DE AVANCE  ESPERADO 2013</t>
  </si>
  <si>
    <t>VR, DE ALCANCE 2013</t>
  </si>
  <si>
    <t>I TRIMESTRE</t>
  </si>
  <si>
    <t>2 TRIMESTRE</t>
  </si>
  <si>
    <t>3 TRIMESTRE</t>
  </si>
  <si>
    <t>4 TRIMESTRE</t>
  </si>
  <si>
    <t xml:space="preserve">PRESUPUESTO 2013 </t>
  </si>
  <si>
    <t>APORTE DEL MUNICIPIO</t>
  </si>
  <si>
    <t>CAMPEONATOS :paraiso, chepa ,betania, la granja, juego interbarrio,intercolegiados,ciclo paseo ,juegos campesinos</t>
  </si>
  <si>
    <t xml:space="preserve">COMPRA Y ENTREGA DE IMPLEMENTOS DEPORTIVOS </t>
  </si>
  <si>
    <t>1.COGRESOS TECNICOS, 2,CMINATAS ,CICLO 3,PASEO,CAMPEONATO DE MICRO FUTBOL INTER BARRIOS 4.LA COPA (campeonato juegos campesinos)5CAMPEONATO RELAMPAGO 30 HORAS.6.CAMPEONATO LIBRE DE FUTBOL Y MIRCRO FUTBOL. 7.CONFORMACION DE LA SELECCIONES DEL COLEGUIO PARA LA PARTICIPACION DE INTERCOLEGUIDOS Y COPA SUPERATE 8.INVITACION A JUEGOS AMISTOSO MUNICIPIOS VECINOS</t>
  </si>
  <si>
    <t>no hay nada</t>
  </si>
  <si>
    <t>sii</t>
  </si>
  <si>
    <t>sii geyer</t>
  </si>
  <si>
    <t>organizar lo d los ninños inscritos</t>
  </si>
  <si>
    <t>CREACION Y OPERACION DE LA ESCUELA DE FORMACION DEPORTIVA</t>
  </si>
  <si>
    <t>CUMPLIDO TODO</t>
  </si>
  <si>
    <t>CON LOS POFES</t>
  </si>
  <si>
    <t xml:space="preserve">VIEJITOS ACTIVOS1.RUMBO TERAPIA 2.EJERCICIOS DIRIGIDOS 3,ENCUENTRO ADULTA MAYOR 4.PAESO  </t>
  </si>
  <si>
    <t xml:space="preserve"> PROGRAMA DE REACTIVACION FISICA Y MOTORA1. EJERCICIOS DIRIGIDOS Y ACTIVIDADES RECREATIVAS 2.ACTIVIDADES FISICAS CON EL FISIO TERAPEUTA Y LICINCIADO JAIRO TORO CADA  15 DIAS EN LA CASA DE PASO </t>
  </si>
  <si>
    <t xml:space="preserve">CREACION Y OPERACION DE LA ESCUELA DE FORMACION DEPORTIVA1.LEGALISACION DE LA ESCUELA DEPORTIVA 2.CONFORMACION DE CLUBES MUNICIPAL </t>
  </si>
  <si>
    <t xml:space="preserve"> 4 Procesos de formación mediante capacitaciones legislación deportiva y en habilidades y técnicas para el mejor desempeño deportivo en Apoyo a clubes deportivos y mediante la contratación permanente de instructores deportivos especializados</t>
  </si>
  <si>
    <t>ENTIDAD:</t>
  </si>
  <si>
    <t xml:space="preserve">ALCALDIA MUNICIPAL DE SUCRE CAUCA </t>
  </si>
  <si>
    <t>REPRESENTANTE LEGAL:</t>
  </si>
  <si>
    <t>EDWIN RICHARD MENESES TORRES (ALCALDE MUNICIPAL)</t>
  </si>
  <si>
    <t>NOMBRE PLAN DE ACCIÓN:</t>
  </si>
  <si>
    <t>SECRETARIA DE GOBIERNO</t>
  </si>
  <si>
    <t>AÑO</t>
  </si>
  <si>
    <t>VIGENCIA 2013</t>
  </si>
  <si>
    <t>RESPONSABLE</t>
  </si>
  <si>
    <t>COORDINADOR DE DEPORTE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</si>
</sst>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13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FFFF00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4CF"/>
        <bgColor indexed="64"/>
      </patternFill>
    </fill>
    <fill>
      <patternFill patternType="solid">
        <fgColor theme="7" tint="-0.24993999302387238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 textRotation="90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3" fontId="22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left"/>
    </xf>
    <xf numFmtId="170" fontId="22" fillId="0" borderId="0" xfId="0" applyNumberFormat="1" applyFont="1" applyAlignment="1">
      <alignment horizontal="center" vertical="center"/>
    </xf>
    <xf numFmtId="170" fontId="20" fillId="0" borderId="0" xfId="0" applyNumberFormat="1" applyFont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0" fontId="44" fillId="34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0" xfId="0" applyFont="1" applyFill="1" applyAlignment="1">
      <alignment horizontal="center"/>
    </xf>
    <xf numFmtId="0" fontId="20" fillId="4" borderId="10" xfId="0" applyFont="1" applyFill="1" applyBorder="1" applyAlignment="1">
      <alignment vertical="center" wrapText="1"/>
    </xf>
    <xf numFmtId="0" fontId="20" fillId="4" borderId="10" xfId="0" applyFont="1" applyFill="1" applyBorder="1" applyAlignment="1">
      <alignment horizontal="center" vertical="center" wrapText="1"/>
    </xf>
    <xf numFmtId="170" fontId="22" fillId="4" borderId="10" xfId="0" applyNumberFormat="1" applyFont="1" applyFill="1" applyBorder="1" applyAlignment="1">
      <alignment horizontal="right" vertical="center" wrapText="1"/>
    </xf>
    <xf numFmtId="170" fontId="20" fillId="4" borderId="10" xfId="0" applyNumberFormat="1" applyFont="1" applyFill="1" applyBorder="1" applyAlignment="1">
      <alignment horizontal="right" vertical="center" wrapText="1"/>
    </xf>
    <xf numFmtId="170" fontId="20" fillId="4" borderId="11" xfId="0" applyNumberFormat="1" applyFont="1" applyFill="1" applyBorder="1" applyAlignment="1">
      <alignment horizontal="left" vertical="center" wrapText="1"/>
    </xf>
    <xf numFmtId="9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170" fontId="20" fillId="4" borderId="12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2" fillId="10" borderId="10" xfId="0" applyFont="1" applyFill="1" applyBorder="1" applyAlignment="1">
      <alignment vertical="center" wrapText="1"/>
    </xf>
    <xf numFmtId="0" fontId="20" fillId="10" borderId="10" xfId="0" applyFont="1" applyFill="1" applyBorder="1" applyAlignment="1">
      <alignment vertical="center" wrapText="1"/>
    </xf>
    <xf numFmtId="0" fontId="20" fillId="10" borderId="10" xfId="0" applyFont="1" applyFill="1" applyBorder="1" applyAlignment="1">
      <alignment horizontal="justify" vertical="center" wrapText="1"/>
    </xf>
    <xf numFmtId="9" fontId="20" fillId="10" borderId="10" xfId="0" applyNumberFormat="1" applyFont="1" applyFill="1" applyBorder="1" applyAlignment="1">
      <alignment horizontal="center" vertical="center" wrapText="1"/>
    </xf>
    <xf numFmtId="170" fontId="22" fillId="10" borderId="10" xfId="0" applyNumberFormat="1" applyFont="1" applyFill="1" applyBorder="1" applyAlignment="1">
      <alignment horizontal="right" vertical="center" wrapText="1"/>
    </xf>
    <xf numFmtId="170" fontId="20" fillId="10" borderId="10" xfId="0" applyNumberFormat="1" applyFont="1" applyFill="1" applyBorder="1" applyAlignment="1">
      <alignment horizontal="right" vertical="center" wrapText="1"/>
    </xf>
    <xf numFmtId="0" fontId="20" fillId="16" borderId="10" xfId="0" applyFont="1" applyFill="1" applyBorder="1" applyAlignment="1">
      <alignment horizontal="center" vertical="center" wrapText="1"/>
    </xf>
    <xf numFmtId="0" fontId="20" fillId="16" borderId="10" xfId="0" applyFont="1" applyFill="1" applyBorder="1" applyAlignment="1">
      <alignment vertical="center" wrapText="1"/>
    </xf>
    <xf numFmtId="0" fontId="20" fillId="16" borderId="10" xfId="0" applyFont="1" applyFill="1" applyBorder="1" applyAlignment="1">
      <alignment horizontal="left" vertical="center" wrapText="1"/>
    </xf>
    <xf numFmtId="170" fontId="20" fillId="0" borderId="10" xfId="0" applyNumberFormat="1" applyFont="1" applyBorder="1" applyAlignment="1">
      <alignment horizontal="center" wrapText="1"/>
    </xf>
    <xf numFmtId="0" fontId="20" fillId="16" borderId="10" xfId="0" applyFont="1" applyFill="1" applyBorder="1" applyAlignment="1">
      <alignment horizontal="justify" vertical="center" wrapText="1"/>
    </xf>
    <xf numFmtId="0" fontId="20" fillId="10" borderId="10" xfId="0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wrapText="1"/>
    </xf>
    <xf numFmtId="170" fontId="20" fillId="4" borderId="13" xfId="0" applyNumberFormat="1" applyFont="1" applyFill="1" applyBorder="1" applyAlignment="1">
      <alignment horizontal="left" vertical="center" wrapText="1"/>
    </xf>
    <xf numFmtId="170" fontId="20" fillId="0" borderId="10" xfId="0" applyNumberFormat="1" applyFont="1" applyBorder="1" applyAlignment="1">
      <alignment/>
    </xf>
    <xf numFmtId="170" fontId="20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46" fillId="35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9" fontId="20" fillId="4" borderId="10" xfId="0" applyNumberFormat="1" applyFont="1" applyFill="1" applyBorder="1" applyAlignment="1">
      <alignment horizontal="center" vertical="center" wrapText="1"/>
    </xf>
    <xf numFmtId="170" fontId="20" fillId="4" borderId="10" xfId="0" applyNumberFormat="1" applyFont="1" applyFill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left" vertical="center" wrapText="1"/>
    </xf>
    <xf numFmtId="0" fontId="20" fillId="10" borderId="10" xfId="0" applyNumberFormat="1" applyFont="1" applyFill="1" applyBorder="1" applyAlignment="1">
      <alignment horizontal="justify" vertical="center" wrapText="1"/>
    </xf>
    <xf numFmtId="9" fontId="20" fillId="16" borderId="10" xfId="0" applyNumberFormat="1" applyFont="1" applyFill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0" fillId="0" borderId="15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70" fontId="22" fillId="16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70" fontId="22" fillId="16" borderId="11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/>
    </xf>
    <xf numFmtId="170" fontId="20" fillId="16" borderId="11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/>
    </xf>
    <xf numFmtId="170" fontId="20" fillId="16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0" fontId="22" fillId="10" borderId="11" xfId="0" applyNumberFormat="1" applyFont="1" applyFill="1" applyBorder="1" applyAlignment="1">
      <alignment horizontal="right" vertical="center" wrapText="1"/>
    </xf>
    <xf numFmtId="170" fontId="22" fillId="10" borderId="13" xfId="0" applyNumberFormat="1" applyFont="1" applyFill="1" applyBorder="1" applyAlignment="1">
      <alignment horizontal="right" vertical="center" wrapText="1"/>
    </xf>
    <xf numFmtId="0" fontId="22" fillId="10" borderId="10" xfId="0" applyFont="1" applyFill="1" applyBorder="1" applyAlignment="1">
      <alignment horizontal="left" vertical="center" wrapText="1"/>
    </xf>
    <xf numFmtId="0" fontId="20" fillId="10" borderId="10" xfId="0" applyFont="1" applyFill="1" applyBorder="1" applyAlignment="1">
      <alignment horizontal="left" vertical="center" wrapText="1"/>
    </xf>
    <xf numFmtId="170" fontId="20" fillId="4" borderId="11" xfId="0" applyNumberFormat="1" applyFont="1" applyFill="1" applyBorder="1" applyAlignment="1">
      <alignment horizontal="left" vertical="center" wrapText="1"/>
    </xf>
    <xf numFmtId="170" fontId="20" fillId="4" borderId="12" xfId="0" applyNumberFormat="1" applyFont="1" applyFill="1" applyBorder="1" applyAlignment="1">
      <alignment horizontal="left" vertical="center" wrapText="1"/>
    </xf>
    <xf numFmtId="170" fontId="20" fillId="4" borderId="13" xfId="0" applyNumberFormat="1" applyFont="1" applyFill="1" applyBorder="1" applyAlignment="1">
      <alignment horizontal="left" vertical="center" wrapText="1"/>
    </xf>
    <xf numFmtId="0" fontId="20" fillId="4" borderId="10" xfId="0" applyFont="1" applyFill="1" applyBorder="1" applyAlignment="1">
      <alignment horizontal="left" vertical="center" wrapText="1"/>
    </xf>
    <xf numFmtId="0" fontId="20" fillId="10" borderId="11" xfId="0" applyFont="1" applyFill="1" applyBorder="1" applyAlignment="1">
      <alignment horizontal="left" vertical="center" wrapText="1"/>
    </xf>
    <xf numFmtId="0" fontId="20" fillId="10" borderId="12" xfId="0" applyFont="1" applyFill="1" applyBorder="1" applyAlignment="1">
      <alignment horizontal="left" vertical="center" wrapText="1"/>
    </xf>
    <xf numFmtId="0" fontId="20" fillId="10" borderId="13" xfId="0" applyFont="1" applyFill="1" applyBorder="1" applyAlignment="1">
      <alignment horizontal="left" vertical="center" wrapText="1"/>
    </xf>
    <xf numFmtId="0" fontId="22" fillId="16" borderId="10" xfId="0" applyFont="1" applyFill="1" applyBorder="1" applyAlignment="1">
      <alignment horizontal="left" vertical="center" wrapText="1"/>
    </xf>
    <xf numFmtId="0" fontId="20" fillId="16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170" fontId="47" fillId="34" borderId="15" xfId="0" applyNumberFormat="1" applyFont="1" applyFill="1" applyBorder="1" applyAlignment="1">
      <alignment horizontal="center" vertical="center" wrapText="1"/>
    </xf>
    <xf numFmtId="170" fontId="47" fillId="34" borderId="16" xfId="0" applyNumberFormat="1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 wrapText="1"/>
    </xf>
    <xf numFmtId="0" fontId="20" fillId="36" borderId="12" xfId="0" applyFont="1" applyFill="1" applyBorder="1" applyAlignment="1">
      <alignment horizontal="left" vertical="center" wrapText="1"/>
    </xf>
    <xf numFmtId="0" fontId="20" fillId="36" borderId="13" xfId="0" applyFont="1" applyFill="1" applyBorder="1" applyAlignment="1">
      <alignment horizontal="left" vertical="center" wrapText="1"/>
    </xf>
    <xf numFmtId="0" fontId="44" fillId="37" borderId="10" xfId="0" applyFont="1" applyFill="1" applyBorder="1" applyAlignment="1">
      <alignment horizontal="center" vertical="center" textRotation="90" wrapText="1"/>
    </xf>
    <xf numFmtId="0" fontId="22" fillId="38" borderId="10" xfId="0" applyFont="1" applyFill="1" applyBorder="1" applyAlignment="1">
      <alignment horizontal="left" vertical="center" wrapText="1"/>
    </xf>
    <xf numFmtId="0" fontId="20" fillId="38" borderId="10" xfId="0" applyFont="1" applyFill="1" applyBorder="1" applyAlignment="1">
      <alignment horizontal="justify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0" fillId="4" borderId="11" xfId="0" applyFont="1" applyFill="1" applyBorder="1" applyAlignment="1">
      <alignment horizontal="left" vertical="center" wrapText="1"/>
    </xf>
    <xf numFmtId="0" fontId="20" fillId="4" borderId="12" xfId="0" applyFont="1" applyFill="1" applyBorder="1" applyAlignment="1">
      <alignment horizontal="left" vertical="center" wrapText="1"/>
    </xf>
    <xf numFmtId="0" fontId="20" fillId="4" borderId="13" xfId="0" applyFont="1" applyFill="1" applyBorder="1" applyAlignment="1">
      <alignment horizontal="left" vertical="center" wrapText="1"/>
    </xf>
    <xf numFmtId="0" fontId="20" fillId="4" borderId="11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 wrapText="1"/>
    </xf>
    <xf numFmtId="0" fontId="20" fillId="4" borderId="13" xfId="0" applyFont="1" applyFill="1" applyBorder="1" applyAlignment="1">
      <alignment vertical="center" wrapText="1"/>
    </xf>
    <xf numFmtId="0" fontId="27" fillId="0" borderId="10" xfId="0" applyFont="1" applyBorder="1" applyAlignment="1" applyProtection="1">
      <alignment/>
      <protection/>
    </xf>
    <xf numFmtId="0" fontId="22" fillId="0" borderId="10" xfId="0" applyFont="1" applyBorder="1" applyAlignment="1">
      <alignment horizontal="center"/>
    </xf>
    <xf numFmtId="0" fontId="27" fillId="0" borderId="10" xfId="0" applyFont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left"/>
      <protection/>
    </xf>
    <xf numFmtId="0" fontId="27" fillId="0" borderId="10" xfId="0" applyFont="1" applyFill="1" applyBorder="1" applyAlignment="1" applyProtection="1">
      <alignment vertical="center" wrapText="1"/>
      <protection/>
    </xf>
    <xf numFmtId="0" fontId="27" fillId="0" borderId="10" xfId="0" applyFont="1" applyBorder="1" applyAlignment="1" applyProtection="1">
      <alignment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9"/>
  <sheetViews>
    <sheetView tabSelected="1" view="pageBreakPreview" zoomScale="90" zoomScaleNormal="90" zoomScaleSheetLayoutView="90" zoomScalePageLayoutView="0" workbookViewId="0" topLeftCell="C4">
      <selection activeCell="N3" sqref="N3"/>
    </sheetView>
  </sheetViews>
  <sheetFormatPr defaultColWidth="11.421875" defaultRowHeight="15"/>
  <cols>
    <col min="1" max="1" width="10.421875" style="1" hidden="1" customWidth="1"/>
    <col min="2" max="2" width="15.421875" style="2" hidden="1" customWidth="1"/>
    <col min="3" max="3" width="19.8515625" style="3" customWidth="1"/>
    <col min="4" max="4" width="13.140625" style="4" customWidth="1"/>
    <col min="5" max="5" width="13.140625" style="2" hidden="1" customWidth="1"/>
    <col min="6" max="6" width="14.140625" style="4" customWidth="1"/>
    <col min="7" max="7" width="16.140625" style="2" hidden="1" customWidth="1"/>
    <col min="8" max="8" width="26.8515625" style="2" bestFit="1" customWidth="1"/>
    <col min="9" max="9" width="12.421875" style="2" customWidth="1"/>
    <col min="10" max="10" width="22.421875" style="2" customWidth="1"/>
    <col min="11" max="11" width="17.00390625" style="5" hidden="1" customWidth="1"/>
    <col min="12" max="12" width="24.140625" style="2" customWidth="1"/>
    <col min="13" max="13" width="24.140625" style="2" hidden="1" customWidth="1"/>
    <col min="14" max="14" width="43.57421875" style="2" customWidth="1"/>
    <col min="15" max="15" width="9.421875" style="2" customWidth="1"/>
    <col min="16" max="16" width="14.57421875" style="2" customWidth="1"/>
    <col min="17" max="17" width="14.7109375" style="2" customWidth="1"/>
    <col min="18" max="18" width="12.57421875" style="2" customWidth="1"/>
    <col min="19" max="19" width="17.421875" style="2" customWidth="1"/>
    <col min="20" max="20" width="15.00390625" style="2" customWidth="1"/>
    <col min="21" max="21" width="20.421875" style="2" customWidth="1"/>
    <col min="22" max="22" width="43.57421875" style="2" customWidth="1"/>
    <col min="23" max="23" width="11.00390625" style="2" bestFit="1" customWidth="1"/>
    <col min="24" max="24" width="10.28125" style="2" bestFit="1" customWidth="1"/>
    <col min="25" max="25" width="10.28125" style="2" hidden="1" customWidth="1"/>
    <col min="26" max="26" width="9.7109375" style="2" hidden="1" customWidth="1"/>
    <col min="27" max="27" width="13.8515625" style="2" customWidth="1"/>
    <col min="28" max="28" width="14.8515625" style="2" customWidth="1"/>
    <col min="29" max="29" width="13.57421875" style="2" customWidth="1"/>
    <col min="30" max="30" width="11.28125" style="2" customWidth="1"/>
    <col min="31" max="34" width="9.7109375" style="2" customWidth="1"/>
    <col min="35" max="35" width="15.140625" style="2" customWidth="1"/>
    <col min="36" max="36" width="13.421875" style="2" customWidth="1"/>
    <col min="37" max="37" width="9.57421875" style="6" bestFit="1" customWidth="1"/>
    <col min="38" max="38" width="9.8515625" style="7" bestFit="1" customWidth="1"/>
    <col min="39" max="39" width="6.421875" style="7" bestFit="1" customWidth="1"/>
    <col min="40" max="40" width="7.421875" style="7" bestFit="1" customWidth="1"/>
    <col min="41" max="41" width="8.421875" style="7" bestFit="1" customWidth="1"/>
    <col min="42" max="42" width="7.7109375" style="7" bestFit="1" customWidth="1"/>
    <col min="43" max="43" width="6.8515625" style="7" bestFit="1" customWidth="1"/>
    <col min="44" max="44" width="6.8515625" style="6" bestFit="1" customWidth="1"/>
    <col min="45" max="45" width="15.28125" style="8" bestFit="1" customWidth="1"/>
    <col min="46" max="46" width="7.28125" style="8" hidden="1" customWidth="1"/>
    <col min="47" max="47" width="7.57421875" style="2" hidden="1" customWidth="1"/>
    <col min="48" max="48" width="60.57421875" style="2" hidden="1" customWidth="1"/>
    <col min="49" max="49" width="31.00390625" style="2" hidden="1" customWidth="1"/>
    <col min="50" max="50" width="10.57421875" style="2" customWidth="1"/>
    <col min="51" max="51" width="7.57421875" style="2" customWidth="1"/>
    <col min="52" max="16384" width="11.421875" style="2" customWidth="1"/>
  </cols>
  <sheetData>
    <row r="1" spans="3:12" ht="12.75">
      <c r="C1" s="105" t="s">
        <v>116</v>
      </c>
      <c r="D1" s="105"/>
      <c r="E1" s="106"/>
      <c r="F1" s="107" t="s">
        <v>117</v>
      </c>
      <c r="G1" s="107"/>
      <c r="H1" s="107"/>
      <c r="I1" s="107"/>
      <c r="J1" s="107"/>
      <c r="K1" s="107"/>
      <c r="L1" s="107"/>
    </row>
    <row r="2" spans="3:12" ht="12.75">
      <c r="C2" s="108" t="s">
        <v>118</v>
      </c>
      <c r="D2" s="108"/>
      <c r="E2" s="106"/>
      <c r="F2" s="107" t="s">
        <v>119</v>
      </c>
      <c r="G2" s="107"/>
      <c r="H2" s="107"/>
      <c r="I2" s="107"/>
      <c r="J2" s="107"/>
      <c r="K2" s="107"/>
      <c r="L2" s="107"/>
    </row>
    <row r="3" spans="3:12" ht="12.75">
      <c r="C3" s="105" t="s">
        <v>120</v>
      </c>
      <c r="D3" s="105"/>
      <c r="E3" s="106"/>
      <c r="F3" s="107" t="s">
        <v>121</v>
      </c>
      <c r="G3" s="107"/>
      <c r="H3" s="107"/>
      <c r="I3" s="107"/>
      <c r="J3" s="107"/>
      <c r="K3" s="107"/>
      <c r="L3" s="107"/>
    </row>
    <row r="4" spans="3:12" ht="25.5">
      <c r="C4" s="109" t="s">
        <v>122</v>
      </c>
      <c r="D4" s="109"/>
      <c r="E4" s="106"/>
      <c r="F4" s="110" t="s">
        <v>123</v>
      </c>
      <c r="G4" s="110"/>
      <c r="H4" s="110"/>
      <c r="I4" s="110"/>
      <c r="J4" s="110"/>
      <c r="K4" s="110"/>
      <c r="L4" s="110"/>
    </row>
    <row r="5" spans="3:12" ht="38.25" customHeight="1">
      <c r="C5" s="111" t="s">
        <v>124</v>
      </c>
      <c r="D5" s="112" t="s">
        <v>125</v>
      </c>
      <c r="E5" s="113"/>
      <c r="F5" s="114"/>
      <c r="G5" s="110"/>
      <c r="H5" s="110"/>
      <c r="I5" s="110"/>
      <c r="J5" s="110"/>
      <c r="K5" s="110"/>
      <c r="L5" s="110"/>
    </row>
    <row r="7" ht="13.5" thickBot="1"/>
    <row r="8" spans="9:46" ht="21.75" thickBot="1">
      <c r="I8" s="87" t="s">
        <v>0</v>
      </c>
      <c r="J8" s="87"/>
      <c r="N8" s="43" t="s">
        <v>76</v>
      </c>
      <c r="O8" s="58" t="s">
        <v>77</v>
      </c>
      <c r="P8" s="59"/>
      <c r="Q8" s="59"/>
      <c r="R8" s="59"/>
      <c r="S8" s="59"/>
      <c r="T8" s="60"/>
      <c r="U8" s="44" t="s">
        <v>78</v>
      </c>
      <c r="V8" s="45" t="s">
        <v>79</v>
      </c>
      <c r="W8" s="61" t="s">
        <v>89</v>
      </c>
      <c r="X8" s="62"/>
      <c r="AA8" s="3"/>
      <c r="AB8" s="3"/>
      <c r="AC8" s="3"/>
      <c r="AD8" s="3"/>
      <c r="AE8" s="63" t="s">
        <v>90</v>
      </c>
      <c r="AF8" s="64"/>
      <c r="AG8" s="64"/>
      <c r="AH8" s="65"/>
      <c r="AI8" s="63" t="s">
        <v>91</v>
      </c>
      <c r="AJ8" s="65"/>
      <c r="AK8" s="9"/>
      <c r="AL8" s="88" t="s">
        <v>1</v>
      </c>
      <c r="AM8" s="89"/>
      <c r="AN8" s="90"/>
      <c r="AO8" s="90"/>
      <c r="AP8" s="90"/>
      <c r="AQ8" s="90"/>
      <c r="AR8" s="91"/>
      <c r="AS8" s="10"/>
      <c r="AT8" s="10"/>
    </row>
    <row r="9" spans="1:48" s="16" customFormat="1" ht="39" customHeight="1">
      <c r="A9" s="11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2" t="s">
        <v>10</v>
      </c>
      <c r="J9" s="11" t="s">
        <v>11</v>
      </c>
      <c r="K9" s="11" t="s">
        <v>12</v>
      </c>
      <c r="L9" s="11" t="s">
        <v>13</v>
      </c>
      <c r="M9" s="11" t="s">
        <v>14</v>
      </c>
      <c r="N9" s="11" t="s">
        <v>15</v>
      </c>
      <c r="O9" s="46" t="s">
        <v>80</v>
      </c>
      <c r="P9" s="46" t="s">
        <v>81</v>
      </c>
      <c r="Q9" s="47" t="s">
        <v>82</v>
      </c>
      <c r="R9" s="48" t="s">
        <v>83</v>
      </c>
      <c r="S9" s="47" t="s">
        <v>84</v>
      </c>
      <c r="T9" s="47" t="s">
        <v>85</v>
      </c>
      <c r="U9" s="49" t="s">
        <v>86</v>
      </c>
      <c r="V9" s="50" t="s">
        <v>87</v>
      </c>
      <c r="W9" s="12" t="s">
        <v>16</v>
      </c>
      <c r="X9" s="12">
        <v>2013</v>
      </c>
      <c r="Y9" s="12">
        <v>2014</v>
      </c>
      <c r="Z9" s="12">
        <v>2015</v>
      </c>
      <c r="AA9" s="11" t="s">
        <v>92</v>
      </c>
      <c r="AB9" s="11" t="s">
        <v>93</v>
      </c>
      <c r="AC9" s="11" t="s">
        <v>94</v>
      </c>
      <c r="AD9" s="11" t="s">
        <v>95</v>
      </c>
      <c r="AE9" s="51" t="s">
        <v>96</v>
      </c>
      <c r="AF9" s="51" t="s">
        <v>97</v>
      </c>
      <c r="AG9" s="51" t="s">
        <v>98</v>
      </c>
      <c r="AH9" s="51" t="s">
        <v>99</v>
      </c>
      <c r="AI9" s="51" t="s">
        <v>100</v>
      </c>
      <c r="AJ9" s="51" t="s">
        <v>101</v>
      </c>
      <c r="AK9" s="13" t="s">
        <v>17</v>
      </c>
      <c r="AL9" s="13" t="s">
        <v>18</v>
      </c>
      <c r="AM9" s="13" t="s">
        <v>19</v>
      </c>
      <c r="AN9" s="13" t="s">
        <v>20</v>
      </c>
      <c r="AO9" s="13" t="s">
        <v>21</v>
      </c>
      <c r="AP9" s="13" t="s">
        <v>22</v>
      </c>
      <c r="AQ9" s="13" t="s">
        <v>23</v>
      </c>
      <c r="AR9" s="13" t="s">
        <v>24</v>
      </c>
      <c r="AS9" s="13" t="s">
        <v>25</v>
      </c>
      <c r="AT9" s="13" t="s">
        <v>26</v>
      </c>
      <c r="AU9" s="14" t="s">
        <v>27</v>
      </c>
      <c r="AV9" s="15" t="s">
        <v>28</v>
      </c>
    </row>
    <row r="10" spans="1:49" ht="72.75" customHeight="1">
      <c r="A10" s="92"/>
      <c r="B10" s="93"/>
      <c r="C10" s="95" t="s">
        <v>29</v>
      </c>
      <c r="D10" s="96" t="s">
        <v>30</v>
      </c>
      <c r="E10" s="97" t="s">
        <v>31</v>
      </c>
      <c r="F10" s="98" t="s">
        <v>32</v>
      </c>
      <c r="G10" s="99" t="s">
        <v>33</v>
      </c>
      <c r="H10" s="17" t="s">
        <v>34</v>
      </c>
      <c r="I10" s="18">
        <v>0</v>
      </c>
      <c r="J10" s="17" t="s">
        <v>35</v>
      </c>
      <c r="K10" s="102" t="s">
        <v>36</v>
      </c>
      <c r="L10" s="17" t="s">
        <v>37</v>
      </c>
      <c r="M10" s="17"/>
      <c r="N10" s="17" t="s">
        <v>88</v>
      </c>
      <c r="O10" s="17"/>
      <c r="P10" s="17"/>
      <c r="Q10" s="17"/>
      <c r="R10" s="17"/>
      <c r="S10" s="17"/>
      <c r="T10" s="17"/>
      <c r="U10" s="17" t="s">
        <v>106</v>
      </c>
      <c r="V10" s="17" t="s">
        <v>104</v>
      </c>
      <c r="W10" s="18" t="s">
        <v>38</v>
      </c>
      <c r="X10" s="18" t="s">
        <v>39</v>
      </c>
      <c r="Y10" s="18" t="s">
        <v>40</v>
      </c>
      <c r="Z10" s="18" t="s">
        <v>41</v>
      </c>
      <c r="AA10" s="52">
        <v>1</v>
      </c>
      <c r="AB10" s="52">
        <v>1</v>
      </c>
      <c r="AC10" s="52">
        <v>1</v>
      </c>
      <c r="AD10" s="52">
        <v>1</v>
      </c>
      <c r="AE10" s="52">
        <v>0.25</v>
      </c>
      <c r="AF10" s="18">
        <v>25</v>
      </c>
      <c r="AG10" s="18">
        <v>25</v>
      </c>
      <c r="AH10" s="18">
        <v>25</v>
      </c>
      <c r="AI10" s="53">
        <f>AK10/4</f>
        <v>10</v>
      </c>
      <c r="AJ10" s="53">
        <f>AL10/4</f>
        <v>10</v>
      </c>
      <c r="AK10" s="19">
        <v>40</v>
      </c>
      <c r="AL10" s="20">
        <v>40</v>
      </c>
      <c r="AM10" s="20"/>
      <c r="AN10" s="20"/>
      <c r="AO10" s="20"/>
      <c r="AP10" s="20"/>
      <c r="AQ10" s="20"/>
      <c r="AR10" s="19">
        <f>SUM(AL10:AQ10)</f>
        <v>40</v>
      </c>
      <c r="AS10" s="78" t="s">
        <v>42</v>
      </c>
      <c r="AT10" s="21"/>
      <c r="AU10" s="22">
        <v>1</v>
      </c>
      <c r="AV10" s="23" t="s">
        <v>43</v>
      </c>
      <c r="AW10" s="24" t="s">
        <v>44</v>
      </c>
    </row>
    <row r="11" spans="1:48" ht="51">
      <c r="A11" s="92"/>
      <c r="B11" s="93"/>
      <c r="C11" s="95"/>
      <c r="D11" s="96"/>
      <c r="E11" s="97"/>
      <c r="F11" s="98"/>
      <c r="G11" s="100"/>
      <c r="H11" s="81" t="s">
        <v>45</v>
      </c>
      <c r="I11" s="18">
        <v>0</v>
      </c>
      <c r="J11" s="17" t="s">
        <v>46</v>
      </c>
      <c r="K11" s="103"/>
      <c r="L11" s="17" t="s">
        <v>47</v>
      </c>
      <c r="M11" s="17"/>
      <c r="N11" s="17" t="s">
        <v>48</v>
      </c>
      <c r="O11" s="17"/>
      <c r="P11" s="17"/>
      <c r="Q11" s="17"/>
      <c r="R11" s="17"/>
      <c r="S11" s="17"/>
      <c r="T11" s="17"/>
      <c r="U11" s="17" t="s">
        <v>106</v>
      </c>
      <c r="V11" s="17" t="s">
        <v>112</v>
      </c>
      <c r="W11" s="18">
        <v>1</v>
      </c>
      <c r="X11" s="18">
        <v>1</v>
      </c>
      <c r="Y11" s="18">
        <v>1</v>
      </c>
      <c r="Z11" s="18">
        <v>1</v>
      </c>
      <c r="AA11" s="52">
        <v>1</v>
      </c>
      <c r="AB11" s="52">
        <v>1</v>
      </c>
      <c r="AC11" s="52">
        <v>1</v>
      </c>
      <c r="AD11" s="18"/>
      <c r="AE11" s="52">
        <v>0.25</v>
      </c>
      <c r="AF11" s="52">
        <v>0.25</v>
      </c>
      <c r="AG11" s="52">
        <v>0.25</v>
      </c>
      <c r="AH11" s="52">
        <v>0.25</v>
      </c>
      <c r="AI11" s="53">
        <f aca="true" t="shared" si="0" ref="AI11:AI17">AK11/4</f>
        <v>10</v>
      </c>
      <c r="AJ11" s="53">
        <f aca="true" t="shared" si="1" ref="AJ11:AJ17">AL11/4</f>
        <v>10</v>
      </c>
      <c r="AK11" s="19">
        <v>40</v>
      </c>
      <c r="AL11" s="20">
        <v>40</v>
      </c>
      <c r="AM11" s="20"/>
      <c r="AN11" s="20"/>
      <c r="AO11" s="20"/>
      <c r="AP11" s="20"/>
      <c r="AQ11" s="20"/>
      <c r="AR11" s="19">
        <f>SUM(AL11:AQ11)</f>
        <v>40</v>
      </c>
      <c r="AS11" s="79"/>
      <c r="AT11" s="25"/>
      <c r="AU11" s="22"/>
      <c r="AV11" s="26"/>
    </row>
    <row r="12" spans="1:48" ht="65.25" customHeight="1">
      <c r="A12" s="92"/>
      <c r="B12" s="93"/>
      <c r="C12" s="95"/>
      <c r="D12" s="96"/>
      <c r="E12" s="97"/>
      <c r="F12" s="98"/>
      <c r="G12" s="101"/>
      <c r="H12" s="81"/>
      <c r="I12" s="18">
        <v>0</v>
      </c>
      <c r="J12" s="17" t="s">
        <v>49</v>
      </c>
      <c r="K12" s="103"/>
      <c r="L12" s="17" t="s">
        <v>50</v>
      </c>
      <c r="M12" s="17"/>
      <c r="N12" s="17" t="s">
        <v>51</v>
      </c>
      <c r="O12" s="17"/>
      <c r="P12" s="17"/>
      <c r="Q12" s="17"/>
      <c r="R12" s="17"/>
      <c r="S12" s="17"/>
      <c r="T12" s="17"/>
      <c r="U12" s="17" t="s">
        <v>107</v>
      </c>
      <c r="V12" s="17" t="s">
        <v>113</v>
      </c>
      <c r="W12" s="18">
        <v>1</v>
      </c>
      <c r="X12" s="18">
        <v>1</v>
      </c>
      <c r="Y12" s="18">
        <v>1</v>
      </c>
      <c r="Z12" s="18">
        <v>1</v>
      </c>
      <c r="AA12" s="52">
        <v>1</v>
      </c>
      <c r="AB12" s="18"/>
      <c r="AC12" s="52">
        <v>1</v>
      </c>
      <c r="AD12" s="18"/>
      <c r="AE12" s="52">
        <v>0.1</v>
      </c>
      <c r="AF12" s="52">
        <v>0.2</v>
      </c>
      <c r="AG12" s="52">
        <v>0.35</v>
      </c>
      <c r="AH12" s="52">
        <v>0.35</v>
      </c>
      <c r="AI12" s="53">
        <f t="shared" si="0"/>
        <v>12</v>
      </c>
      <c r="AJ12" s="53">
        <f t="shared" si="1"/>
        <v>12</v>
      </c>
      <c r="AK12" s="19">
        <v>48</v>
      </c>
      <c r="AL12" s="20">
        <v>48</v>
      </c>
      <c r="AM12" s="20"/>
      <c r="AN12" s="20"/>
      <c r="AO12" s="20"/>
      <c r="AP12" s="20"/>
      <c r="AQ12" s="20"/>
      <c r="AR12" s="19">
        <f>SUM(AL12:AQ12)</f>
        <v>48</v>
      </c>
      <c r="AS12" s="79"/>
      <c r="AT12" s="25"/>
      <c r="AU12" s="26"/>
      <c r="AV12" s="26"/>
    </row>
    <row r="13" spans="1:48" ht="93.75" customHeight="1">
      <c r="A13" s="92"/>
      <c r="B13" s="93"/>
      <c r="C13" s="95"/>
      <c r="D13" s="96"/>
      <c r="E13" s="97"/>
      <c r="F13" s="27" t="s">
        <v>52</v>
      </c>
      <c r="G13" s="82" t="s">
        <v>53</v>
      </c>
      <c r="H13" s="28" t="s">
        <v>54</v>
      </c>
      <c r="I13" s="28" t="s">
        <v>55</v>
      </c>
      <c r="J13" s="28" t="s">
        <v>56</v>
      </c>
      <c r="K13" s="103"/>
      <c r="L13" s="29" t="s">
        <v>57</v>
      </c>
      <c r="M13" s="29"/>
      <c r="N13" s="29" t="s">
        <v>58</v>
      </c>
      <c r="O13" s="29"/>
      <c r="P13" s="29"/>
      <c r="Q13" s="29"/>
      <c r="R13" s="29"/>
      <c r="S13" s="29"/>
      <c r="T13" s="29"/>
      <c r="U13" s="29" t="s">
        <v>105</v>
      </c>
      <c r="V13" s="55" t="s">
        <v>58</v>
      </c>
      <c r="W13" s="30">
        <v>0.2</v>
      </c>
      <c r="X13" s="30">
        <v>0.3</v>
      </c>
      <c r="Y13" s="30">
        <v>0.3</v>
      </c>
      <c r="Z13" s="30">
        <v>0.2</v>
      </c>
      <c r="AA13" s="30">
        <v>1</v>
      </c>
      <c r="AB13" s="30"/>
      <c r="AC13" s="30">
        <v>1</v>
      </c>
      <c r="AD13" s="30"/>
      <c r="AE13" s="30">
        <v>0.1</v>
      </c>
      <c r="AF13" s="30">
        <v>0.25</v>
      </c>
      <c r="AG13" s="30">
        <v>0.3</v>
      </c>
      <c r="AH13" s="30">
        <v>0.35</v>
      </c>
      <c r="AI13" s="53">
        <f t="shared" si="0"/>
        <v>372.5</v>
      </c>
      <c r="AJ13" s="53">
        <f t="shared" si="1"/>
        <v>61</v>
      </c>
      <c r="AK13" s="31">
        <v>1490</v>
      </c>
      <c r="AL13" s="32">
        <f>300-56</f>
        <v>244</v>
      </c>
      <c r="AM13" s="32"/>
      <c r="AN13" s="32">
        <v>200</v>
      </c>
      <c r="AO13" s="32">
        <v>400</v>
      </c>
      <c r="AP13" s="32">
        <f>+AK13-SUM(AL13:AO13)</f>
        <v>646</v>
      </c>
      <c r="AQ13" s="32"/>
      <c r="AR13" s="31">
        <f>SUM(AL13:AQ13)</f>
        <v>1490</v>
      </c>
      <c r="AS13" s="79"/>
      <c r="AT13" s="25"/>
      <c r="AU13" s="26"/>
      <c r="AV13" s="26"/>
    </row>
    <row r="14" spans="1:48" ht="93" customHeight="1">
      <c r="A14" s="92"/>
      <c r="B14" s="93"/>
      <c r="C14" s="95"/>
      <c r="D14" s="96"/>
      <c r="E14" s="97"/>
      <c r="F14" s="85" t="s">
        <v>59</v>
      </c>
      <c r="G14" s="83"/>
      <c r="H14" s="86" t="s">
        <v>60</v>
      </c>
      <c r="I14" s="33">
        <v>668</v>
      </c>
      <c r="J14" s="34" t="s">
        <v>61</v>
      </c>
      <c r="K14" s="103"/>
      <c r="L14" s="86" t="s">
        <v>62</v>
      </c>
      <c r="M14" s="35"/>
      <c r="N14" s="24" t="s">
        <v>63</v>
      </c>
      <c r="O14" s="23"/>
      <c r="P14" s="23"/>
      <c r="Q14" s="23"/>
      <c r="R14" s="23"/>
      <c r="S14" s="23"/>
      <c r="T14" s="23"/>
      <c r="U14" s="23" t="s">
        <v>108</v>
      </c>
      <c r="V14" s="23" t="s">
        <v>114</v>
      </c>
      <c r="W14" s="33">
        <f>ROUND(668+I14*0.05-1,0)</f>
        <v>700</v>
      </c>
      <c r="X14" s="33">
        <f>ROUND(668+W14*0.1-1,0)</f>
        <v>737</v>
      </c>
      <c r="Y14" s="33">
        <f>ROUND(668+X14*0.15-1,0)</f>
        <v>778</v>
      </c>
      <c r="Z14" s="33">
        <f>ROUND(668+Y14*0.2-1,0)</f>
        <v>823</v>
      </c>
      <c r="AA14" s="56">
        <v>1</v>
      </c>
      <c r="AB14" s="33"/>
      <c r="AC14" s="56">
        <v>1</v>
      </c>
      <c r="AD14" s="33"/>
      <c r="AE14" s="56">
        <v>0.25</v>
      </c>
      <c r="AF14" s="56">
        <v>0.25</v>
      </c>
      <c r="AG14" s="56">
        <v>0.25</v>
      </c>
      <c r="AH14" s="56">
        <v>0.25</v>
      </c>
      <c r="AI14" s="53">
        <f t="shared" si="0"/>
        <v>28.75</v>
      </c>
      <c r="AJ14" s="53">
        <f t="shared" si="1"/>
        <v>12.5</v>
      </c>
      <c r="AK14" s="68">
        <v>115</v>
      </c>
      <c r="AL14" s="70">
        <v>50</v>
      </c>
      <c r="AM14" s="72">
        <v>65</v>
      </c>
      <c r="AN14" s="66"/>
      <c r="AO14" s="66"/>
      <c r="AP14" s="66"/>
      <c r="AQ14" s="66"/>
      <c r="AR14" s="74">
        <f>SUM(AL14:AQ14)</f>
        <v>115</v>
      </c>
      <c r="AS14" s="79"/>
      <c r="AT14" s="25"/>
      <c r="AU14" s="22">
        <v>0.8</v>
      </c>
      <c r="AV14" s="36" t="s">
        <v>64</v>
      </c>
    </row>
    <row r="15" spans="1:48" ht="126" customHeight="1">
      <c r="A15" s="92"/>
      <c r="B15" s="93"/>
      <c r="C15" s="95"/>
      <c r="D15" s="96"/>
      <c r="E15" s="97"/>
      <c r="F15" s="85"/>
      <c r="G15" s="83"/>
      <c r="H15" s="86"/>
      <c r="I15" s="33">
        <v>0</v>
      </c>
      <c r="J15" s="37" t="s">
        <v>65</v>
      </c>
      <c r="K15" s="103"/>
      <c r="L15" s="86"/>
      <c r="M15" s="35"/>
      <c r="N15" s="54" t="s">
        <v>109</v>
      </c>
      <c r="O15" s="35"/>
      <c r="P15" s="35"/>
      <c r="Q15" s="35"/>
      <c r="R15" s="35"/>
      <c r="S15" s="35"/>
      <c r="T15" s="35"/>
      <c r="U15" s="54" t="s">
        <v>111</v>
      </c>
      <c r="V15" s="57" t="s">
        <v>115</v>
      </c>
      <c r="W15" s="33">
        <v>1</v>
      </c>
      <c r="X15" s="33">
        <v>1</v>
      </c>
      <c r="Y15" s="33">
        <v>1</v>
      </c>
      <c r="Z15" s="33">
        <v>1</v>
      </c>
      <c r="AA15" s="56">
        <v>1</v>
      </c>
      <c r="AB15" s="33"/>
      <c r="AC15" s="56">
        <v>1</v>
      </c>
      <c r="AD15" s="33"/>
      <c r="AE15" s="56">
        <v>0.15</v>
      </c>
      <c r="AF15" s="56">
        <v>0.15</v>
      </c>
      <c r="AG15" s="56">
        <v>0.35</v>
      </c>
      <c r="AH15" s="56">
        <v>0.35</v>
      </c>
      <c r="AI15" s="53">
        <f t="shared" si="0"/>
        <v>0</v>
      </c>
      <c r="AJ15" s="53">
        <f t="shared" si="1"/>
        <v>0</v>
      </c>
      <c r="AK15" s="69"/>
      <c r="AL15" s="71"/>
      <c r="AM15" s="73"/>
      <c r="AN15" s="67"/>
      <c r="AO15" s="67"/>
      <c r="AP15" s="67"/>
      <c r="AQ15" s="67"/>
      <c r="AR15" s="75"/>
      <c r="AS15" s="79"/>
      <c r="AT15" s="25"/>
      <c r="AU15" s="26"/>
      <c r="AV15" s="26"/>
    </row>
    <row r="16" spans="1:48" ht="126.75" customHeight="1">
      <c r="A16" s="92"/>
      <c r="B16" s="93"/>
      <c r="C16" s="95"/>
      <c r="D16" s="96"/>
      <c r="E16" s="97"/>
      <c r="F16" s="76" t="s">
        <v>66</v>
      </c>
      <c r="G16" s="83"/>
      <c r="H16" s="77" t="s">
        <v>67</v>
      </c>
      <c r="I16" s="28" t="s">
        <v>68</v>
      </c>
      <c r="J16" s="29" t="s">
        <v>69</v>
      </c>
      <c r="K16" s="103"/>
      <c r="L16" s="28" t="s">
        <v>70</v>
      </c>
      <c r="M16" s="28"/>
      <c r="N16" s="28" t="s">
        <v>71</v>
      </c>
      <c r="O16" s="28"/>
      <c r="P16" s="28"/>
      <c r="Q16" s="28"/>
      <c r="R16" s="28"/>
      <c r="S16" s="28"/>
      <c r="T16" s="28"/>
      <c r="U16" s="28" t="s">
        <v>110</v>
      </c>
      <c r="V16" s="28" t="s">
        <v>102</v>
      </c>
      <c r="W16" s="38">
        <v>5</v>
      </c>
      <c r="X16" s="38">
        <v>5</v>
      </c>
      <c r="Y16" s="38">
        <v>5</v>
      </c>
      <c r="Z16" s="38">
        <v>5</v>
      </c>
      <c r="AA16" s="30">
        <v>1</v>
      </c>
      <c r="AB16" s="30">
        <v>1</v>
      </c>
      <c r="AC16" s="30">
        <v>1</v>
      </c>
      <c r="AD16" s="38"/>
      <c r="AE16" s="30">
        <v>0.25</v>
      </c>
      <c r="AF16" s="30">
        <v>0.25</v>
      </c>
      <c r="AG16" s="30">
        <v>0.25</v>
      </c>
      <c r="AH16" s="30">
        <v>0.25</v>
      </c>
      <c r="AI16" s="53">
        <f t="shared" si="0"/>
        <v>25</v>
      </c>
      <c r="AJ16" s="53">
        <f t="shared" si="1"/>
        <v>25</v>
      </c>
      <c r="AK16" s="31">
        <v>100</v>
      </c>
      <c r="AL16" s="32">
        <v>100</v>
      </c>
      <c r="AM16" s="32"/>
      <c r="AN16" s="32"/>
      <c r="AO16" s="32"/>
      <c r="AP16" s="32"/>
      <c r="AQ16" s="32"/>
      <c r="AR16" s="31">
        <f>SUM(AL16:AQ16)</f>
        <v>100</v>
      </c>
      <c r="AS16" s="79"/>
      <c r="AT16" s="25"/>
      <c r="AU16" s="26"/>
      <c r="AV16" s="39" t="s">
        <v>72</v>
      </c>
    </row>
    <row r="17" spans="1:53" ht="38.25">
      <c r="A17" s="92"/>
      <c r="B17" s="94"/>
      <c r="C17" s="95"/>
      <c r="D17" s="96"/>
      <c r="E17" s="97"/>
      <c r="F17" s="76"/>
      <c r="G17" s="84"/>
      <c r="H17" s="77"/>
      <c r="I17" s="30">
        <v>0.8</v>
      </c>
      <c r="J17" s="28" t="s">
        <v>73</v>
      </c>
      <c r="K17" s="104"/>
      <c r="L17" s="29" t="s">
        <v>74</v>
      </c>
      <c r="M17" s="29"/>
      <c r="N17" s="29" t="s">
        <v>75</v>
      </c>
      <c r="O17" s="29"/>
      <c r="P17" s="29"/>
      <c r="Q17" s="29"/>
      <c r="R17" s="29"/>
      <c r="S17" s="29"/>
      <c r="T17" s="29"/>
      <c r="U17" s="29"/>
      <c r="V17" s="29" t="s">
        <v>103</v>
      </c>
      <c r="W17" s="30">
        <v>0.2</v>
      </c>
      <c r="X17" s="30">
        <v>0.2</v>
      </c>
      <c r="Y17" s="30">
        <v>0.2</v>
      </c>
      <c r="Z17" s="30">
        <v>0.2</v>
      </c>
      <c r="AA17" s="30"/>
      <c r="AB17" s="30"/>
      <c r="AC17" s="30"/>
      <c r="AD17" s="30"/>
      <c r="AE17" s="30"/>
      <c r="AF17" s="30"/>
      <c r="AG17" s="30"/>
      <c r="AH17" s="30"/>
      <c r="AI17" s="53">
        <f t="shared" si="0"/>
        <v>15</v>
      </c>
      <c r="AJ17" s="53">
        <f t="shared" si="1"/>
        <v>15</v>
      </c>
      <c r="AK17" s="31">
        <v>60</v>
      </c>
      <c r="AL17" s="32">
        <v>60</v>
      </c>
      <c r="AM17" s="32"/>
      <c r="AN17" s="32"/>
      <c r="AO17" s="32"/>
      <c r="AP17" s="32"/>
      <c r="AQ17" s="32"/>
      <c r="AR17" s="31">
        <f>SUM(AL17:AQ17)</f>
        <v>60</v>
      </c>
      <c r="AS17" s="80"/>
      <c r="AT17" s="40"/>
      <c r="AU17" s="41"/>
      <c r="AV17" s="41"/>
      <c r="AW17" s="42"/>
      <c r="AX17" s="42"/>
      <c r="AY17" s="42"/>
      <c r="AZ17" s="42"/>
      <c r="BA17" s="42"/>
    </row>
    <row r="19" ht="12.75">
      <c r="BA19" s="42"/>
    </row>
  </sheetData>
  <sheetProtection/>
  <mergeCells count="34">
    <mergeCell ref="D5:F5"/>
    <mergeCell ref="F1:L1"/>
    <mergeCell ref="F2:L2"/>
    <mergeCell ref="F3:L3"/>
    <mergeCell ref="I8:J8"/>
    <mergeCell ref="AL8:AR8"/>
    <mergeCell ref="A10:A17"/>
    <mergeCell ref="B10:B17"/>
    <mergeCell ref="C10:C17"/>
    <mergeCell ref="D10:D17"/>
    <mergeCell ref="E10:E17"/>
    <mergeCell ref="F10:F12"/>
    <mergeCell ref="G10:G12"/>
    <mergeCell ref="K10:K17"/>
    <mergeCell ref="AQ14:AQ15"/>
    <mergeCell ref="AR14:AR15"/>
    <mergeCell ref="F16:F17"/>
    <mergeCell ref="H16:H17"/>
    <mergeCell ref="AS10:AS17"/>
    <mergeCell ref="H11:H12"/>
    <mergeCell ref="G13:G17"/>
    <mergeCell ref="F14:F15"/>
    <mergeCell ref="H14:H15"/>
    <mergeCell ref="L14:L15"/>
    <mergeCell ref="O8:T8"/>
    <mergeCell ref="W8:X8"/>
    <mergeCell ref="AE8:AH8"/>
    <mergeCell ref="AI8:AJ8"/>
    <mergeCell ref="AO14:AO15"/>
    <mergeCell ref="AP14:AP15"/>
    <mergeCell ref="AK14:AK15"/>
    <mergeCell ref="AL14:AL15"/>
    <mergeCell ref="AM14:AM15"/>
    <mergeCell ref="AN14:AN15"/>
  </mergeCells>
  <printOptions/>
  <pageMargins left="0.32" right="0.118110236220472" top="0.66" bottom="0.83" header="0.12" footer="0.38"/>
  <pageSetup horizontalDpi="90" verticalDpi="90" orientation="landscape" scale="59" r:id="rId1"/>
  <headerFooter>
    <oddFooter>&amp;CMATRIZ ESTRATEGICA SOCIO CULTURAL&amp;RPágina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2013-01-31T15:40:06Z</dcterms:created>
  <dcterms:modified xsi:type="dcterms:W3CDTF">2013-03-01T00:34:11Z</dcterms:modified>
  <cp:category/>
  <cp:version/>
  <cp:contentType/>
  <cp:contentStatus/>
</cp:coreProperties>
</file>