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1"/>
  </bookViews>
  <sheets>
    <sheet name="2012" sheetId="1" r:id="rId1"/>
    <sheet name="2013" sheetId="2" r:id="rId2"/>
    <sheet name="2014" sheetId="3" r:id="rId3"/>
    <sheet name="2015" sheetId="4" r:id="rId4"/>
  </sheets>
  <definedNames/>
  <calcPr fullCalcOnLoad="1"/>
</workbook>
</file>

<file path=xl/sharedStrings.xml><?xml version="1.0" encoding="utf-8"?>
<sst xmlns="http://schemas.openxmlformats.org/spreadsheetml/2006/main" count="3923" uniqueCount="549">
  <si>
    <t xml:space="preserve">SECTORES </t>
  </si>
  <si>
    <t>DECRPCION DE LA META</t>
  </si>
  <si>
    <t>DESCRIPCION INDICADOR</t>
  </si>
  <si>
    <t>PONDERADOR</t>
  </si>
  <si>
    <t>R. CREDITO</t>
  </si>
  <si>
    <t>A. NALES</t>
  </si>
  <si>
    <t>S.G.P.  INVERSION FORZOSA</t>
  </si>
  <si>
    <t>S.G.P. LIBRE INVERSION</t>
  </si>
  <si>
    <t>S.G.P. LIBRE DESTINACION</t>
  </si>
  <si>
    <t>R. PROPIOS</t>
  </si>
  <si>
    <t>A. DEPTALES</t>
  </si>
  <si>
    <t>EDUCACIÓN</t>
  </si>
  <si>
    <t>TOTAL</t>
  </si>
  <si>
    <t>MI</t>
  </si>
  <si>
    <t>MM</t>
  </si>
  <si>
    <t>MD</t>
  </si>
  <si>
    <t>META DEL CUATRENIO</t>
  </si>
  <si>
    <t>PROGRAMAS</t>
  </si>
  <si>
    <t>% analfabetismo</t>
  </si>
  <si>
    <t>Convenios con Instituciones para educación técnica y superior</t>
  </si>
  <si>
    <t>No. Convenios</t>
  </si>
  <si>
    <t>VIDA DIGNA CON EQUIDAD</t>
  </si>
  <si>
    <t>INFANCIA Y ADOLESCENCIA</t>
  </si>
  <si>
    <t>% cobertura</t>
  </si>
  <si>
    <t>MUJER Y GENERO</t>
  </si>
  <si>
    <t>ADULTO MAYOR</t>
  </si>
  <si>
    <t>SUBTOTAL DEPORTES</t>
  </si>
  <si>
    <t>SUBTOTAL VIDA DIGNA CON EQUIDAD</t>
  </si>
  <si>
    <t>VIVIENDA</t>
  </si>
  <si>
    <t>RESIDUOS SOLIDOS</t>
  </si>
  <si>
    <t>SUBTOTAL VIVIENDA</t>
  </si>
  <si>
    <t>ELECTRIFICACION</t>
  </si>
  <si>
    <t>SUBTOTAL ELECTRIFICACION</t>
  </si>
  <si>
    <t>MOVILIDAD Y COMUNICACIONES</t>
  </si>
  <si>
    <t>VIAS</t>
  </si>
  <si>
    <t>SUBTOTAL VIAS</t>
  </si>
  <si>
    <t>MEDIO AMBIENTE</t>
  </si>
  <si>
    <t>Formulación y ejecución del Plan de Manejo de las Microcuencas</t>
  </si>
  <si>
    <t>PREVENCION Y ATENCION DE DESASTRES</t>
  </si>
  <si>
    <t>EQUILIBRIO Y FORTALECIMIENTO INSTITUCIONAL</t>
  </si>
  <si>
    <t>DESARROLLO INSTITUCIONAL</t>
  </si>
  <si>
    <t>SUBTOTAL DESARROLLO INSTITUCIONAL</t>
  </si>
  <si>
    <t>SEGURIDAD Y CONVIVENCIA</t>
  </si>
  <si>
    <t>SUBTOTAL SEG. Y CONVIVENCIA</t>
  </si>
  <si>
    <t>EQUIPAMIENTO MUNICIPAL</t>
  </si>
  <si>
    <t>SUBTOTAL EQUIPAMIENTO</t>
  </si>
  <si>
    <t>SUBTOTAL CULTURA</t>
  </si>
  <si>
    <t>SUBTOTAL AMBIENTE LIMPIO Y SOSTENIBLE</t>
  </si>
  <si>
    <t>TOTAL EQUILIBRIO Y FORTAL. INSTITUCIONAL</t>
  </si>
  <si>
    <t>No. Puestos salud</t>
  </si>
  <si>
    <t>% recuperación</t>
  </si>
  <si>
    <t>% recaudo</t>
  </si>
  <si>
    <t>subsidio de servicios públicos a suscriptores del casco urbano</t>
  </si>
  <si>
    <t>% ampliación</t>
  </si>
  <si>
    <t>ACUEDUCTO</t>
  </si>
  <si>
    <t>Ejecución de proyectos de vigilancia y control de factores de riesgo ambiental.</t>
  </si>
  <si>
    <t>Vigilancia y control a programas de salud pública</t>
  </si>
  <si>
    <t>ND</t>
  </si>
  <si>
    <t>Cofinanciación proyecto construcción de vivienda</t>
  </si>
  <si>
    <t>Mejoramiento acueductos rurales</t>
  </si>
  <si>
    <t>TOTAL EDUCACION</t>
  </si>
  <si>
    <t>TOTAL SALUD</t>
  </si>
  <si>
    <t>ViVIENDA Y SERVICIOS PUBLICOS</t>
  </si>
  <si>
    <t>TOTAL SECTORES BASICOS</t>
  </si>
  <si>
    <t>TOTAL SECTORES  NO BASICOS</t>
  </si>
  <si>
    <t>LINEA BASE INDICADOR PRODUCTO 2011</t>
  </si>
  <si>
    <t>TIPO DE META</t>
  </si>
  <si>
    <t>VALOR PROGRAMADO INDICADOR PRODUCTO 2012</t>
  </si>
  <si>
    <t>FUENTE DE FINANCIACION (Miles de pesos)</t>
  </si>
  <si>
    <t>SUBPROGRAMAS</t>
  </si>
  <si>
    <t>Acceso a los servicios de educación
con equidad de género y generacional.</t>
  </si>
  <si>
    <t>X</t>
  </si>
  <si>
    <t>Tasa de analfabetismo en la población mayor de 15 años</t>
  </si>
  <si>
    <t>Estimular económicamente al mejor bachiller y mejor ICFES de cada IE del municipio</t>
  </si>
  <si>
    <t>Mejoramiento de IE y CE</t>
  </si>
  <si>
    <t># de IE y CE</t>
  </si>
  <si>
    <t># restaurantes escolares</t>
  </si>
  <si>
    <t xml:space="preserve">Mejoramiento de baterías sanitarias de los CE e IE </t>
  </si>
  <si>
    <t>Estimulos a los mejores bachilleres de las IE del municipio</t>
  </si>
  <si>
    <t># de bachilleres</t>
  </si>
  <si>
    <t>Dotación de material didáctico a las  IE y sus centros asociados</t>
  </si>
  <si>
    <t>Construcción de cocina y comedor para Restaurantes Escolares en las IE y CE (María luz básica primaria - el alisal- el portachuelo - san Buenaventura)</t>
  </si>
  <si>
    <t>Construcción muros de contención (María Luz, Cuarchud Alto, El alisal, El Rosal, Portachuelo, Santa Rosa, San Isidro, El Carmen)</t>
  </si>
  <si>
    <t>Alimentación escolar</t>
  </si>
  <si>
    <t># de IE</t>
  </si>
  <si>
    <t xml:space="preserve">Dotación y recuperación de  salas de informática y equipos de cómputo para I.E. y C. E.  </t>
  </si>
  <si>
    <t>Ninguno desnutrido</t>
  </si>
  <si>
    <t>Todos saludables</t>
  </si>
  <si>
    <t>Aseguramiento</t>
  </si>
  <si>
    <t>Mantenimiento y dotación de la infraestructura de salud</t>
  </si>
  <si>
    <t>Mantenimiento y dotación del centro hospital y puestos  de salud (recursos propios ESE)</t>
  </si>
  <si>
    <t>Ampliación de cobertura del Régimen Subsidiado</t>
  </si>
  <si>
    <t>% de cobertura RS</t>
  </si>
  <si>
    <t># de buses adquiridos</t>
  </si>
  <si>
    <t># de proyectos</t>
  </si>
  <si>
    <t># de programas</t>
  </si>
  <si>
    <t>Prevención de riesgos biológicos ambientales y sanitarios</t>
  </si>
  <si>
    <t>Vigilancia y control de factores de riesgo ambiental</t>
  </si>
  <si>
    <t>Vigilancia y control programas de salud pública</t>
  </si>
  <si>
    <t># de programas vigilados</t>
  </si>
  <si>
    <t>Ampliación de cobertura acueductos rurales</t>
  </si>
  <si>
    <t>Ampliación de cobertura, mejoramiento y optimización de sistemas de acueducto</t>
  </si>
  <si>
    <t>ALCANTARILLADO</t>
  </si>
  <si>
    <t>Ampliación de cobertura, mejoramien y optimización de sistemas de alcantarillado</t>
  </si>
  <si>
    <t>Disposición final de residuos sólidos</t>
  </si>
  <si>
    <t>ESTUDIOS TECNICOS</t>
  </si>
  <si>
    <t>Formulación de planes y proyectos</t>
  </si>
  <si>
    <t># de campeonatos realizados</t>
  </si>
  <si>
    <t># de escuelas conformadas</t>
  </si>
  <si>
    <t># de clubes conformados y dotados</t>
  </si>
  <si>
    <t># de talleres realizados</t>
  </si>
  <si>
    <t>Creación de escuelas de formación deportiva en el municipio</t>
  </si>
  <si>
    <t>Conformación y constitución de clubes deportivos en el municipio</t>
  </si>
  <si>
    <t>Plan de capacitación en la formación de árbitros para las diferentes disciplinas deportivas</t>
  </si>
  <si>
    <t># de coliseos construidos</t>
  </si>
  <si>
    <t># de polideportivos construidos</t>
  </si>
  <si>
    <t># de canchas de fútbol mejoradas</t>
  </si>
  <si>
    <t># de polideportivos mejorados</t>
  </si>
  <si>
    <t># de canchas de chaza mejoradas</t>
  </si>
  <si>
    <t>Construcción del parque infantil en el sitio "El Relleno" de Imués</t>
  </si>
  <si>
    <t># de parques construidos</t>
  </si>
  <si>
    <t>Gestión de proyectos ante entidades nacionales y departamentales</t>
  </si>
  <si>
    <t>Adecuación y mejoramiento de polideportivos existentes en el municipio</t>
  </si>
  <si>
    <t>Incentivar el deporte autóctono de nuestra región</t>
  </si>
  <si>
    <t>Construcción parque infantil</t>
  </si>
  <si>
    <t>Crear y dotar escuelas de formación deportiva  en el municipio</t>
  </si>
  <si>
    <t>Conformación, constitución y dotación de clubes deportivos en las diferentes disciplinas del municipio</t>
  </si>
  <si>
    <t># de documentos</t>
  </si>
  <si>
    <t># de convenios firmados</t>
  </si>
  <si>
    <t>Dotación de un equipo de amplificación para los diferentes eventos del muncipio</t>
  </si>
  <si>
    <t># de equipos de amplificación dotados</t>
  </si>
  <si>
    <t>Implementación de hora cátedra en las 3 I.E. de Imues</t>
  </si>
  <si>
    <t># de I.E. con implementación de hora cátedra</t>
  </si>
  <si>
    <t># de instrumentos adquiridos</t>
  </si>
  <si>
    <t>Acto administrativo sobre la Institucionalización del concurso departamental de bandas musicales, modalidad sinfónica y fiestera, en el municipio de Imués</t>
  </si>
  <si>
    <t># de actos administrativos</t>
  </si>
  <si>
    <t>Gestión de recursos y solicitud al ministerio de cultura el reconocimiento sobre la institucionalización  del concurso de bandas modalidad sinfónica y fietera en el municipio de Imués</t>
  </si>
  <si>
    <t>Implementación de hora cátedra en las I.E. la conmemoración de la insurrección de los comuneros y la historia de Imues</t>
  </si>
  <si>
    <t>Adquisición de un equipo de amplificación</t>
  </si>
  <si>
    <t>Fomentar el concurso anual sobre mitos y leyendas del municipio de Imues</t>
  </si>
  <si>
    <t># de concursos</t>
  </si>
  <si>
    <t># de biografías adoptadas</t>
  </si>
  <si>
    <t># de concursos realizados</t>
  </si>
  <si>
    <t>Editar 500 cartillas para la promoción turística, cultural y religiosa del municipio</t>
  </si>
  <si>
    <t># de cartillas editadas y distribuidas</t>
  </si>
  <si>
    <t xml:space="preserve">Convocatoria pública para desarrollar un concurso </t>
  </si>
  <si>
    <t>Construir biografías de personajes ilustres del municipio</t>
  </si>
  <si>
    <t>Declaratoria de sitios como patrimonio cultural a: Centro de memorias Cambutés, Puente Real en el Guaitara, Piedra de Simón Bolivar y El Camino de Bolivar</t>
  </si>
  <si>
    <t>Promocionar los sitios turísticos del municipio: puente real del río Guáitara, Cerro Cambutés, Cerro Gordo, Camino de Bolivar, Piedra de Bolivar, Pilcuán, Pedregal, Lago Santa Rosa y fiestas patronales</t>
  </si>
  <si>
    <t># de talleres</t>
  </si>
  <si>
    <t># de plantas mejoradas</t>
  </si>
  <si>
    <t># de suscriptores</t>
  </si>
  <si>
    <t xml:space="preserve"># de sistemas acueducto </t>
  </si>
  <si>
    <t>Construcción casetas de cloración en sistemas de acueducto</t>
  </si>
  <si>
    <t># Casetas construidas</t>
  </si>
  <si>
    <t>Mantenimiento  y tratamiento del agua en la zona rural y urbana</t>
  </si>
  <si>
    <t>Construcción de puntos de muestreo de acueductos</t>
  </si>
  <si>
    <t># de hectáreas</t>
  </si>
  <si>
    <t>Realizar talleres de sensibilizción sobre el uso adecuado del agua</t>
  </si>
  <si>
    <t># puntos de muestreo</t>
  </si>
  <si>
    <t>Toma de muestras a acueductos urbanos y rurales para control de calidad del agua</t>
  </si>
  <si>
    <t># de muestras</t>
  </si>
  <si>
    <t>Visitas de inspección, vigilancia y control a acueductos, centros recreacionales</t>
  </si>
  <si>
    <t>% de visitas</t>
  </si>
  <si>
    <t># Sistemas  alcantarillado</t>
  </si>
  <si>
    <t>Compra de lotes y/o construcción PTAR</t>
  </si>
  <si>
    <t># de PTAR</t>
  </si>
  <si>
    <t>Construcción laboratorio de análisis de calidad de agua</t>
  </si>
  <si>
    <t># Convenios</t>
  </si>
  <si>
    <t>Desarrollo de campañas educativas de sensibilización en el manejo adecuado de residuos sólidos</t>
  </si>
  <si>
    <t># campañas</t>
  </si>
  <si>
    <t># plantas</t>
  </si>
  <si>
    <t>Identificación y georeferenciación de las áreas de reserva natural del municipio y sitios sagrados como el cerro Camputés, cerro Gordo y la cueva del cacique Pilcuán</t>
  </si>
  <si>
    <t># de estudiantes sensibilizados</t>
  </si>
  <si>
    <t>Establecer un diagnóstico preciso de las áreas de interés para el municipio</t>
  </si>
  <si>
    <t># de hectáreas identificadas</t>
  </si>
  <si>
    <t>Trabajar con los CE e IE del municipio en charlas y siembra de árboles</t>
  </si>
  <si>
    <t># de CE e IE involucrados</t>
  </si>
  <si>
    <t>Programas de concientización y sensibilización de la población rural y urbana del municipio en la conservación y protección de los recursos naturales</t>
  </si>
  <si>
    <t>Charlas a estudiantes de las 3 I.E del municipio sobre cultura del agua y protección de los recursos naturales</t>
  </si>
  <si>
    <t>Realizar talleres de capacitación sobre el manejo integral de residuos sólidos en el área urbana y rural del municipio</t>
  </si>
  <si>
    <t>Gestión del proyecto regional para reforestación de 500 hectáreas para protección de nacimientos y de las microcuencas (120 has en la parte alta del municipio de Imués)</t>
  </si>
  <si>
    <t># de hectáreas reforestadas</t>
  </si>
  <si>
    <t># de plántulas producidas</t>
  </si>
  <si>
    <t>Gestión proyecto de capacitación y reforestación de la parte alta del municipio</t>
  </si>
  <si>
    <t>Reactivar la producción de material vegetal en el vivero municipal</t>
  </si>
  <si>
    <t xml:space="preserve">Producción en el vivero municipal de plántulas nativas y agrosilvopastoriles. </t>
  </si>
  <si>
    <t>Adquisición de terrenos para la protección de fuentes de agua</t>
  </si>
  <si>
    <t>Dragado del río Sapuyes en áreas de riesgo</t>
  </si>
  <si>
    <t># de veces</t>
  </si>
  <si>
    <t># de muros de contención</t>
  </si>
  <si>
    <t>Dragado del río Sapuyes para la prevención de desastres en las áreas de riesgo identificadas</t>
  </si>
  <si>
    <t xml:space="preserve"># de planes  </t>
  </si>
  <si>
    <t>Plan de manejo de las microcuencas</t>
  </si>
  <si>
    <t>Renovación y capacitación  del Comité Local para la Prevención y Atención de Desastres-CLOPAD-</t>
  </si>
  <si>
    <t># de programas gestionados</t>
  </si>
  <si>
    <t>Formulación del Plan Local de Emergencia y contingencia-PLEC-</t>
  </si>
  <si>
    <t># de planes formulados</t>
  </si>
  <si>
    <t>Difundir al 100% de las comunidades, el mapa de riesgos y amenazas del Municipio contenido en el EOT</t>
  </si>
  <si>
    <t>% de comunidades con conocimiento del mapa de riesgos</t>
  </si>
  <si>
    <t>Apoyo al grupo de la Defensa Civil en un 100% de recursos para gastos de logística</t>
  </si>
  <si>
    <t xml:space="preserve">% de recursos asignados </t>
  </si>
  <si>
    <t>Realizar ajustes al EOT</t>
  </si>
  <si>
    <t># de niños y niñas atendidos</t>
  </si>
  <si>
    <t>Programa de ludotecas NAVES itinerantes</t>
  </si>
  <si>
    <t>Atención a niños y niñas de 0 a 4,11 años en el área rural y urbana del municipio</t>
  </si>
  <si>
    <t>Dotación de salas de computo (Camuestés, Bellavista, Pilcuán La Recta, Silamag, Bibliteca pública)</t>
  </si>
  <si>
    <t># de vacas inseminadas</t>
  </si>
  <si>
    <t># de hectáreas instaladas</t>
  </si>
  <si>
    <t># de visitas realizadas</t>
  </si>
  <si>
    <t>ASISTENCIA TECNICA, INGRESOS Y SEGURIDAD ALIMENTARIA</t>
  </si>
  <si>
    <t># de parcelas instaladas</t>
  </si>
  <si>
    <t># de cursos dictados</t>
  </si>
  <si>
    <t>SUBTOTAL ASISTENCIA TECNICA, INGRESOS Y SEGURIDAD ALIMENTARIA</t>
  </si>
  <si>
    <t>Inseminación de bovinos de doble propósito en el área rural del municipio</t>
  </si>
  <si>
    <t>Instalación de pastos mejorados que se adapten a la zona alta y media del municipio y combinaciones agrosilvopastoriles</t>
  </si>
  <si>
    <t>Visitas de asistencia técnica a usuarios del sector pecuario por parte de los técnicos de la EPSAGRO</t>
  </si>
  <si>
    <t>Capacitación a productores en cultivos de corto, mediano y largo plazo en el área rural del municipio</t>
  </si>
  <si>
    <t>Instalación de parcelas demostrativas en producción de mora, lulo, uchuva, quinua y otros</t>
  </si>
  <si>
    <t>Fortalecimiento de las asociaciones activas a través de talleres de capacitación en empresarismo, cooperativismo y presentación de proyectos</t>
  </si>
  <si>
    <t>Celebración del convenio de comodato entre el municipio y la I.E. María Luz, para apropiación de la infraestructura para recreación y cultura</t>
  </si>
  <si>
    <t>Firma del Convenio de comodato entre el municipio y la I.E. María Luz, para apropiación de la infraestructura para recreación y cultura</t>
  </si>
  <si>
    <t>Dotación de instrumentos musicales a bandas y grupos artísticos</t>
  </si>
  <si>
    <t>Investigar las biografías de personajes ilustres de Imues</t>
  </si>
  <si>
    <t>Realización de talleres en la formación de árbitros</t>
  </si>
  <si>
    <t>Adecuación y mejoramiento de polideportivos en la zona rural del municipio</t>
  </si>
  <si>
    <t>Adecuación y mejoramiento de canchas de chaza en el casco urbano y zona rural del municipio</t>
  </si>
  <si>
    <t>Desarrollar talleres de capacitación al personal de salud (recursos propios ESE)</t>
  </si>
  <si>
    <t>Reducir la tasa de analfabetismo en la población mayor de 15 años mediante convenio con la secretaría de educación del departamento</t>
  </si>
  <si>
    <t>Celebración de convenios con instituciones para educación técnica y superior</t>
  </si>
  <si>
    <t>Mejoramiento de infraestructura en Instituciones y centros Educativos</t>
  </si>
  <si>
    <t># de baterías sanitarias</t>
  </si>
  <si>
    <t># de restaurantes escolares</t>
  </si>
  <si>
    <t># de salas de cómputo</t>
  </si>
  <si>
    <t xml:space="preserve">Gestión de recursos para la construcción de muros de contención y/o cerramiento en CE e IE. </t>
  </si>
  <si>
    <t># de muros</t>
  </si>
  <si>
    <t># de salones</t>
  </si>
  <si>
    <t>Mejorar y dotar restaurantes Escolares</t>
  </si>
  <si>
    <t>Dotación de material didáctico a las IE y CE</t>
  </si>
  <si>
    <t># de capacitaciones</t>
  </si>
  <si>
    <t>Gestionar la ampliación de cobertura</t>
  </si>
  <si>
    <t># de familias</t>
  </si>
  <si>
    <t>Incremento del número de familias al sistema</t>
  </si>
  <si>
    <t>Gestión ante el gobierno nacional la ampliación de cupos en el programa adulto mayor</t>
  </si>
  <si>
    <t># de adultos mayores</t>
  </si>
  <si>
    <t>Ampliación de cupos para adultos mayores</t>
  </si>
  <si>
    <t>Realización de capacitaciones para que mejoren el consumo de alimentos de los adultos mayores</t>
  </si>
  <si>
    <t>Instruir a la población de adultos mayores en actividades lúdico recreativas</t>
  </si>
  <si>
    <t>Realización de jornadas de salud integrales para la población de la 3 edad (oftalmología, Optometría, nutrición y hábitos saludables)</t>
  </si>
  <si>
    <t xml:space="preserve"># de jornadas  </t>
  </si>
  <si>
    <t># de eventos</t>
  </si>
  <si>
    <t>Realización de actividades en salud, culturales y lúdico recreativas</t>
  </si>
  <si>
    <t>POBLACION EN SITUACIÓN DE DISCAPACIDAD</t>
  </si>
  <si>
    <t xml:space="preserve">Formulación e implementación de programas de inclusión </t>
  </si>
  <si>
    <t xml:space="preserve">Consecución de sillas de ruedas, audífonos, camas, entre otros elementos </t>
  </si>
  <si>
    <t># de elementos</t>
  </si>
  <si>
    <t xml:space="preserve">Consecución de elementos para suministrar a la población en situación de discapacidad </t>
  </si>
  <si>
    <t>Afiliación de toda la población desplazada a régimen subsidiado</t>
  </si>
  <si>
    <t># de afiliados</t>
  </si>
  <si>
    <t>Realización de brigadas en salud integral a la población desplazada</t>
  </si>
  <si>
    <t># de brigadas</t>
  </si>
  <si>
    <t xml:space="preserve">Formulación e implementación de un programa de atención integral a la población de acuerdo a las necesidades identificadas </t>
  </si>
  <si>
    <t>Formulación e implementación de un programa de atención integral</t>
  </si>
  <si>
    <t>POBLACION VICTIMA DEL DESPLAZAMIENTO FORZADO</t>
  </si>
  <si>
    <t>Afiliar a las personas que figuran como desplazados en el municipio</t>
  </si>
  <si>
    <t>Realizar brigadas en salud integral dirigido a la población desplazada</t>
  </si>
  <si>
    <t xml:space="preserve">Implementación del Proyecto Siembra para la mujer </t>
  </si>
  <si>
    <t xml:space="preserve">Proyecto siembra implementado </t>
  </si>
  <si>
    <t>Participación de la mujer en empleo administrativo y en otras labores</t>
  </si>
  <si>
    <t># de empleos</t>
  </si>
  <si>
    <t># de mujeres capacitadas</t>
  </si>
  <si>
    <t>Generación de empleo para la mujer en la parte pública o privada</t>
  </si>
  <si>
    <t>Atender a niñ@s entre 6 y 59 meses</t>
  </si>
  <si>
    <t>Atender cupos fuera de los del ICBF</t>
  </si>
  <si>
    <t>Cupos por atención del ICBF</t>
  </si>
  <si>
    <t>% de CMPS</t>
  </si>
  <si>
    <t>Proporción de niños y niñas menores de 1 año registrados según lugar de nacimiento</t>
  </si>
  <si>
    <t>% de niñ@s registrados</t>
  </si>
  <si>
    <t>Lograr mayor participación de niñ@s y adolescentes en los CMPS</t>
  </si>
  <si>
    <t>Porcentaje de consejos de política social en los que participan niños, niñas y adolescentes</t>
  </si>
  <si>
    <t>Alimentación y cuidado a la primera infancia</t>
  </si>
  <si>
    <t>Familia con hogar digno</t>
  </si>
  <si>
    <t># Viviendas mejoradas</t>
  </si>
  <si>
    <t xml:space="preserve"># Proyectos </t>
  </si>
  <si>
    <t>Ampliacion  y mejoramiento red eléctrica</t>
  </si>
  <si>
    <t># de viviendas electrificadas</t>
  </si>
  <si>
    <t>Alumbrado público</t>
  </si>
  <si>
    <t>Mantenimiento y funcionamiento del alumbrado público</t>
  </si>
  <si>
    <t>% funcionamiento del alumbrado</t>
  </si>
  <si>
    <t>Mejoramiento de vivienda en mal estado</t>
  </si>
  <si>
    <t>Construcción y mejoramiento de infraestructura</t>
  </si>
  <si>
    <t>Ampliación de caminos de herradura</t>
  </si>
  <si>
    <t xml:space="preserve">Mejoramiento de la movilidad del Municipio </t>
  </si>
  <si>
    <t>No. de planes formulados</t>
  </si>
  <si>
    <t># de alcantarillas</t>
  </si>
  <si>
    <t># de metros  lineales</t>
  </si>
  <si>
    <t># de kilómetros</t>
  </si>
  <si>
    <t>Gestión para pavimentación de calles casco urbano, El Pedregal, Santana y Pilcuan</t>
  </si>
  <si>
    <t>Gestión para el mejoramiento red vial terciaria</t>
  </si>
  <si>
    <t># de puentes</t>
  </si>
  <si>
    <t># de camininos de herradura</t>
  </si>
  <si>
    <t>Gestión de recursos para la construcción de muros de contencion en zonas de alto riesgo</t>
  </si>
  <si>
    <t># de muros de contencion</t>
  </si>
  <si>
    <t>Implementar mecanismos de planificación y gestión de proyectos</t>
  </si>
  <si>
    <t xml:space="preserve">Fortalecimiento de procesos administrativos </t>
  </si>
  <si>
    <t xml:space="preserve">Actualización y socialización de  los manuales de funciones, de procedimientos y estructura organizacional de la Alcaldía </t>
  </si>
  <si>
    <t>% funcionarios que conocen el manual</t>
  </si>
  <si>
    <t>Formulación  y ejecución del Plan Integral de Capacitación para los funcionarios de la Alcaldía</t>
  </si>
  <si>
    <t xml:space="preserve">% de ejecución del PIC </t>
  </si>
  <si>
    <t>Fortalecer la implementación de los  componentes  del MECI.</t>
  </si>
  <si>
    <t>% de implementación del modelo</t>
  </si>
  <si>
    <t>% de implementación del S.G.C</t>
  </si>
  <si>
    <t xml:space="preserve">Mejoramiento de sistemas de información internos y externos </t>
  </si>
  <si>
    <t>Ejecución de la estrategia Gobierno en Linea</t>
  </si>
  <si>
    <t>% de implementación</t>
  </si>
  <si>
    <t>Organizacion  del Archivo Municipal</t>
  </si>
  <si>
    <t>Aplicación de la ley de archivos</t>
  </si>
  <si>
    <t># de elemntos dotados</t>
  </si>
  <si>
    <t xml:space="preserve">Optimización del manejo de las finanzas públicas </t>
  </si>
  <si>
    <t>Aumentar el recaudo del impuesto de industria y comercio.</t>
  </si>
  <si>
    <t>Recuperación de cartera morosa  por concepto de impuesto predial</t>
  </si>
  <si>
    <t>Implementación de mecanismos para aumentar el  recaudo del impuesto predial.</t>
  </si>
  <si>
    <t>% de implemetación</t>
  </si>
  <si>
    <t>DESARROLLO COMUNITARIO</t>
  </si>
  <si>
    <t>SUBTOTAL DESARROLLO COMUNITARIO</t>
  </si>
  <si>
    <t>Conformación y capacitación de las Juntas de Acción Comunal</t>
  </si>
  <si>
    <t>#  J.A.C</t>
  </si>
  <si>
    <t>Adelantar informes  públicos de gestión ante la comunidad</t>
  </si>
  <si>
    <t>Fortalecemiento del liderazgo y la  participación ciudadana</t>
  </si>
  <si>
    <t xml:space="preserve"># de capacitaciones  </t>
  </si>
  <si>
    <t># de informes de gestión</t>
  </si>
  <si>
    <t xml:space="preserve">Ejecución del plan de seguridad y convivencia ciudadana </t>
  </si>
  <si>
    <t>Ejecución del plan  de seguridad y convivencia ciudadana (Fondos Especiales - Seguridad Ciudadana)</t>
  </si>
  <si>
    <t>Porcentaje de ejecucion</t>
  </si>
  <si>
    <t xml:space="preserve">Desarrollo de   procesos policivos </t>
  </si>
  <si>
    <t xml:space="preserve">Atención  permanente y objetiva de procesos policivos recepcionados en la Inspección de Policía </t>
  </si>
  <si>
    <t xml:space="preserve">% Procesos atendidos </t>
  </si>
  <si>
    <t>Disminución de la accidentalidad de transito</t>
  </si>
  <si>
    <t>Adelantar campañas con transportadores sobre de normas de tránsito.</t>
  </si>
  <si>
    <t># de campañas</t>
  </si>
  <si>
    <t xml:space="preserve">Fortalecimiento de  herramientas  de control y vigilancia  </t>
  </si>
  <si>
    <t># de vehículos</t>
  </si>
  <si>
    <t># de camaras adquiridas</t>
  </si>
  <si>
    <t># de convenios</t>
  </si>
  <si>
    <t>Gestionar recursos para la construcción de la sede de la defensa civil en el corregimiento de Pilcuán</t>
  </si>
  <si>
    <t># de sedes DCC</t>
  </si>
  <si>
    <t>Gestión de recursos para construcción de salones culturales</t>
  </si>
  <si>
    <t># de salones culturales</t>
  </si>
  <si>
    <t>Espacios para cultura y la participación comunitaria</t>
  </si>
  <si>
    <t>Ninguno maltratado, abusado o víctima del conflicto interno generado por grupos al margen de la ley</t>
  </si>
  <si>
    <t>Ninguno en actividad perjudicial</t>
  </si>
  <si>
    <t>Convenio con ICBF</t>
  </si>
  <si>
    <t>Gestión de recursos para la adquisición de un bus escolar ya que los existentes estan en muy mal estado</t>
  </si>
  <si>
    <t>Atención para el programa materno infantil (ESE)</t>
  </si>
  <si>
    <t xml:space="preserve">Mantener la proporción de niñ@s registrados, motivando a los padres sobre el reconocimiento civil de sus hijos y garantizar el NUIP </t>
  </si>
  <si>
    <t>A. DPTALES</t>
  </si>
  <si>
    <t>Apoyo al CLOPAD</t>
  </si>
  <si>
    <t>Formulación del PLEC</t>
  </si>
  <si>
    <t>Mapa de riesgos y amenazas</t>
  </si>
  <si>
    <t>Apoyo a la DCC</t>
  </si>
  <si>
    <t xml:space="preserve">Mejoramientos y dotación a restaurantes Escolares de utensilios de cocina, electrodomésticos y mobiliario </t>
  </si>
  <si>
    <t>Adecuación aulas para la realización de eventos Culturales y de audiovisuales (Bella vista, San Pedro Alto, María Luz)</t>
  </si>
  <si>
    <t xml:space="preserve">Gestión para la dotación de equipos para salas de computo </t>
  </si>
  <si>
    <t>Cambio redes alcantarillado urbano</t>
  </si>
  <si>
    <t>Optimización de la planta de tratamiento acueducto urbano</t>
  </si>
  <si>
    <t>Gestión para la construcción acueductos rurales</t>
  </si>
  <si>
    <t>Gestión para ampliación y mejoramiento alcantarillado sector rural</t>
  </si>
  <si>
    <t>Convenio para recolección de basuras</t>
  </si>
  <si>
    <t>Gestión para construcción planta de tratamiento residuos sólidos mpal y/o subregional</t>
  </si>
  <si>
    <t>Realizar capacitaciones</t>
  </si>
  <si>
    <t>Gestión construcción de villa olímpica en el municipio</t>
  </si>
  <si>
    <t>Gestión construcción de polideportivos en el área rural del municipio</t>
  </si>
  <si>
    <t>Gestión para adecuación y mejoramiento de canchas de fútbol en el casco urbano y zona rural del municipio</t>
  </si>
  <si>
    <t>Adquisión lotes para escenarios deportivos</t>
  </si>
  <si>
    <t>Comprar lotes para escenarios deportivos en el área urbana y rural del municipio</t>
  </si>
  <si>
    <t># de lotes comprados</t>
  </si>
  <si>
    <t>Compra de lotes para construcción de vivienda urbana y rural del municipio</t>
  </si>
  <si>
    <t xml:space="preserve">Gestión para ampliacion de cobertura </t>
  </si>
  <si>
    <t>Mantenimiento infraestructura eléctrica</t>
  </si>
  <si>
    <t>Gestión de recursos para la construccion de alcantarillas de las  vias  urbanas y rurales</t>
  </si>
  <si>
    <t>Dotacion de elementos de oficina</t>
  </si>
  <si>
    <t>Participación en mingas comunitarias</t>
  </si>
  <si>
    <t># de mingas</t>
  </si>
  <si>
    <t>Gestión para adquisición de cámaras de circuito cerrado para televisión</t>
  </si>
  <si>
    <t>VALOR PROGRAMADO INDICADOR PRODUCTO 2013</t>
  </si>
  <si>
    <t>Adecuación de salones para eventos Culturales y audiovisuales</t>
  </si>
  <si>
    <t>Transporte escolar</t>
  </si>
  <si>
    <t>Servicios de transporte</t>
  </si>
  <si>
    <t># de letrinas</t>
  </si>
  <si>
    <t>Letrinización</t>
  </si>
  <si>
    <t>Construcción letrinas sector rural</t>
  </si>
  <si>
    <t>PDA</t>
  </si>
  <si>
    <t>sistemas de Acueducto y alcantarillado</t>
  </si>
  <si>
    <t>Elaboración de estudios técnicos, organizacionales e interventorias para proyectos agua potable y saneamiento básico</t>
  </si>
  <si>
    <t>Realizar capacitaciones sobre el consumo de alimentos</t>
  </si>
  <si>
    <t>Capacitación empresarial e implementación de unidades de producción en especies menores para mujeres cabeza de familia</t>
  </si>
  <si>
    <t>Capacitación e implementación de proyectos en especies menores para mujeres cabeza de hogar</t>
  </si>
  <si>
    <t>Deporte, recreación y aprovechamiento del tiempo libre</t>
  </si>
  <si>
    <t>Realizar campeonatos deportivos en las diferentes disciplinas, masculino y femenino en el sector urbano y rural del municipio</t>
  </si>
  <si>
    <t xml:space="preserve">Adecuación infraestructura y fomento del deporte </t>
  </si>
  <si>
    <t>ENERGIA ELECTRICA</t>
  </si>
  <si>
    <t># de redes</t>
  </si>
  <si>
    <t>Mejoramiento red vial terciaria</t>
  </si>
  <si>
    <t>Construccion de alcantarillas de las  vias  urbanas y rurales</t>
  </si>
  <si>
    <t>Mejoramiento de la infraestructura vial</t>
  </si>
  <si>
    <t>AMBIENTE LIMPIO Y GESTION DEL RIESGO</t>
  </si>
  <si>
    <t>Capacitaciones  a los comités de veeduría ciudadana</t>
  </si>
  <si>
    <t>Transferir recursos al PDA</t>
  </si>
  <si>
    <t>INDICADOR INICIAL 2011</t>
  </si>
  <si>
    <t xml:space="preserve">Gestión de recursos ante el ministerio de cultura </t>
  </si>
  <si>
    <t>Apoyo para la formulación del plan de movilidade del Municipio</t>
  </si>
  <si>
    <t>Ejecución del Plan de Manejo de las Microcuencas</t>
  </si>
  <si>
    <t>Gestión ante entidades gubernamentales</t>
  </si>
  <si>
    <t>Gestión de programas para ayuda humanitaria y atención de emergencias</t>
  </si>
  <si>
    <t>Desarrollar talleres de sensibilización frente al maltrato infantil, abuso sexual y  víctimas de la violencia</t>
  </si>
  <si>
    <t>Desarrollar talleres de sensibilización frente al trabjo y explotación infantil</t>
  </si>
  <si>
    <t>Celebración de convenio con el Municipio de Túquerres para utilización  del centro transitorio para atencion de adolecentes infractores</t>
  </si>
  <si>
    <t>Realizar campañas de sensibilización para que ningún niño o adolescente esté por fuera del sistema educativo</t>
  </si>
  <si>
    <t>Ampliación de cobertura de educativa</t>
  </si>
  <si>
    <t>Campañas de sensibilización</t>
  </si>
  <si>
    <t>Apoyo a las IE para la preparación en las pruebas saber e ICFES con capacitación a los profesores</t>
  </si>
  <si>
    <t>Pruebas saber e ICFES</t>
  </si>
  <si>
    <t>Ampliación de cobertura educativa</t>
  </si>
  <si>
    <t>Gobiernos escolares</t>
  </si>
  <si>
    <t>Apoyo a las IE para que los gobiernos escolares trabajen en actividades sociales, deportivas, culturales y artísticas</t>
  </si>
  <si>
    <t>Gestión para la consecución bus escolar</t>
  </si>
  <si>
    <t xml:space="preserve">construcción de restaurantes Escolares </t>
  </si>
  <si>
    <t>Salud infantil</t>
  </si>
  <si>
    <t>Programa de inmunizaciones</t>
  </si>
  <si>
    <t>Salud sexual y reproductiva</t>
  </si>
  <si>
    <t>Seguridad alimentaria</t>
  </si>
  <si>
    <t>Ejecutar el plan de seguridad alimentaria para niñ@s y adolescentes del municipio</t>
  </si>
  <si>
    <t>Salud oral</t>
  </si>
  <si>
    <t>Salud mental</t>
  </si>
  <si>
    <t>salud visual y auditiva</t>
  </si>
  <si>
    <t>Enfermedades transmisibles y no transmisibles</t>
  </si>
  <si>
    <t>Ejecutar el programa de salud mental y estilos de vida saludable para adolescentes y población adulta del municipio</t>
  </si>
  <si>
    <t>Ejecutar el programa de salud sexual y reproductiva dirigido a adolescentes, madres gestantes y lactantes del municipio</t>
  </si>
  <si>
    <t>Ejecutar el programa de salud oral para toda la población del municipio</t>
  </si>
  <si>
    <t>Ejecutar el programa de salud visual y auditiva dirigido a toda la población del municipio</t>
  </si>
  <si>
    <t>SALUD</t>
  </si>
  <si>
    <t>Celebración del día del adulto mayor</t>
  </si>
  <si>
    <t>Construcción de puentes en el sector urbano y rural del municipio</t>
  </si>
  <si>
    <t>Realizar visitas de desparasitación a  especies pecuarias (bovinos, porcinos, cuyes y conejos) en el area urbana y rural del municipio</t>
  </si>
  <si>
    <t>SUBTOTAL MEDIO AMBIENTE</t>
  </si>
  <si>
    <t>Compra de predios para la protección de fuentes hídricas</t>
  </si>
  <si>
    <t>SUBTOTAL PREVENCION Y ATENCION DE DESASTRES</t>
  </si>
  <si>
    <t>Ejecutar obras de urgencia por ola invernal o riesgo</t>
  </si>
  <si>
    <t># obras</t>
  </si>
  <si>
    <t>Emergencias por ola invernal u otro riesgo</t>
  </si>
  <si>
    <t>VALOR PROGRAMADO INDICADOR PRODUCTO 2014</t>
  </si>
  <si>
    <t>Gestión de recursos para ampliar la cobertura del acueduto urbano</t>
  </si>
  <si>
    <t>AGUA POTABLE Y SANEAMIENTO BASICO</t>
  </si>
  <si>
    <t>SUBTOTAL AGUA POTABLE Y SANEAMIENTO BASICO</t>
  </si>
  <si>
    <t>DESCRIPCION DE LA META</t>
  </si>
  <si>
    <t>Realizar un evento artístico cultural alusivo a los niños</t>
  </si>
  <si>
    <t>DEPORTE Y RECREACION</t>
  </si>
  <si>
    <t>Ampliar la tasa de cobertura del Regimen Subsidiado</t>
  </si>
  <si>
    <t>Fortalecimiento del servicio</t>
  </si>
  <si>
    <t>Fortalecimiento de competencias al personal de la ESE</t>
  </si>
  <si>
    <t>Desarrollar un programa para mantener coberturas útiles en el área de vacunación en todas las edades según esquema nacional de vacunación</t>
  </si>
  <si>
    <t>Mantener anualmente el plan de acción sobre la protección específica, detección temprana y atención integral de las enfermedades cronicas no trasnmisibles y enfermedades transmisibles</t>
  </si>
  <si>
    <t># de planes de acción</t>
  </si>
  <si>
    <t>CULTURA</t>
  </si>
  <si>
    <t>Patrimonio cultural y artístico</t>
  </si>
  <si>
    <t>PARTICIPACIÓN SOCIAL Y CULTURAL</t>
  </si>
  <si>
    <t>Construcción y mantenimiento y dotación de infraestructura</t>
  </si>
  <si>
    <t>Mejoramiento y dotación de restaurantes escolares</t>
  </si>
  <si>
    <t>Desarrollo de programas de difusión del patrimonio cultural y artístico del municipio</t>
  </si>
  <si>
    <t>Construcción muros de contención en zonas de riesgo</t>
  </si>
  <si>
    <t>Construcción de muros de contención</t>
  </si>
  <si>
    <t>Construcción muros de contención</t>
  </si>
  <si>
    <t>Gestión de recursos para mejoramiento de edificaciones públicas</t>
  </si>
  <si>
    <t># de edificaciones</t>
  </si>
  <si>
    <t>META CANTIDAD 2012</t>
  </si>
  <si>
    <t># de comités</t>
  </si>
  <si>
    <t>% de comunidades</t>
  </si>
  <si>
    <t xml:space="preserve">% funcionarios </t>
  </si>
  <si>
    <t>EDUCACION</t>
  </si>
  <si>
    <t>AGUA POTABLE Y SB</t>
  </si>
  <si>
    <t>ROGRAMAS</t>
  </si>
  <si>
    <t>SECTOR</t>
  </si>
  <si>
    <t>EDIFICACIONES PUBLICAS</t>
  </si>
  <si>
    <t>FLIAS EN ACCION</t>
  </si>
  <si>
    <t>ADECUACION INFRAESTRUCTURA Y FOMENTO DEL DEPORTE</t>
  </si>
  <si>
    <t xml:space="preserve">Implementación programa atención integral de acuerdo a las necesidades identificadas </t>
  </si>
  <si>
    <t>VALOR PROGRAMADO INDICADOR PRODUCTO 2015</t>
  </si>
  <si>
    <t>Promulgar actos administrativos por los cuales se institucionaliza el 18 de mayo como día de la insurrección de los comuneros y el aniversario de fundación del municipio</t>
  </si>
  <si>
    <t>Celebración del concurso departamental de bandas y música guascarrilera</t>
  </si>
  <si>
    <t>Promoción de lectura y escritura</t>
  </si>
  <si>
    <t>Difusión y sensibilización de actividades encaminadas a la lectura y escritura.</t>
  </si>
  <si>
    <t>No. de actividades</t>
  </si>
  <si>
    <t>Documentar el Sistema de Gestión de la Calidad para mejorar los procesos administrativos</t>
  </si>
  <si>
    <t>Realización del concurso departamental de bandas fiestera, sinfónica y música guascarrilera</t>
  </si>
  <si>
    <t>Capacitación pecuaria a productores en el área rural y urbana del municipio</t>
  </si>
  <si>
    <t>Capacitación</t>
  </si>
  <si>
    <t># de productores</t>
  </si>
  <si>
    <t>PRODUCCION AGROPECUARIA</t>
  </si>
  <si>
    <t>Transferencia de tecnología</t>
  </si>
  <si>
    <t>Gestión ante el SENA para capacitación a jóvenes rurales y otros sectores de la población</t>
  </si>
  <si>
    <t>Proyectos productivos</t>
  </si>
  <si>
    <t>Gestión proyecto regional de distrito de riego</t>
  </si>
  <si>
    <t>Gestión y fomento de proyectos pecuarios</t>
  </si>
  <si>
    <t>Instalación de parcelas demostrativas en producción de hortalizas, legumbres y aromáticas</t>
  </si>
  <si>
    <t>DESCRPCION DE LA META</t>
  </si>
  <si>
    <t>Grupos de danza y coreográficos</t>
  </si>
  <si>
    <t>Adquisición de inflables y parques infantiles</t>
  </si>
  <si>
    <t># de inflables y parques</t>
  </si>
  <si>
    <t># de hogares</t>
  </si>
  <si>
    <t># de niñ@s</t>
  </si>
  <si>
    <t>Apoyo a hogares comunitarios FAMI (gestantes y lactantes con niños menores de 2 años) y dotación de materiales</t>
  </si>
  <si>
    <t>Apoyo a hogares comunitarios tradicionales (24 a 59 meses) y dotación de materiales</t>
  </si>
  <si>
    <t>Eventos y dotación de implementos lúdico recreativos</t>
  </si>
  <si>
    <t>Construcción unidad sanitaria pública</t>
  </si>
  <si>
    <t># de unidades</t>
  </si>
  <si>
    <t>Mejoramiento red alcantarillado y letrinas</t>
  </si>
  <si>
    <t>Formación, dotación y organización de eventos coreográficos (La Guaneña, etc) de diferentes edades, del sector urbano y rural del municipio</t>
  </si>
  <si>
    <t># de grupos</t>
  </si>
  <si>
    <t>Infraestructura</t>
  </si>
  <si>
    <t>Gestión para el mejoramiento de infraestructura en Instituciones y centros Educativos</t>
  </si>
  <si>
    <t>Realizar asambleas generales con las familias que pertenecen al programa</t>
  </si>
  <si>
    <t>Asambleas generales</t>
  </si>
  <si>
    <t># de asambleas</t>
  </si>
  <si>
    <t>Encuentros de cuidado</t>
  </si>
  <si>
    <t>Realizar encuentros de cuidado con las familias que pertenecen al programa</t>
  </si>
  <si>
    <t># de encuentros</t>
  </si>
  <si>
    <t>Lograr la participación de niñ@s y adolescentes en los CMPS</t>
  </si>
  <si>
    <t>Consejos de política social en los que participan niños, niñas y adolescentes</t>
  </si>
  <si>
    <t>Consejos Municiaples de Juventud</t>
  </si>
  <si>
    <t>Incrementar el porcentaje en la conformación de CMJ que representen los intereses de los jóvenes</t>
  </si>
  <si>
    <t>Capacitación para mejorar el consumo de alimentos</t>
  </si>
  <si>
    <t>Realizar encuentros generacionales e intergeneracionales</t>
  </si>
  <si>
    <t>FAMILIAS EN ACCION</t>
  </si>
  <si>
    <t>Apoyo a las IE para transporte escolar de los 1098 estudiantes</t>
  </si>
  <si>
    <t># de estudiantes</t>
  </si>
  <si>
    <t># de Niños</t>
  </si>
  <si>
    <t>Apoyo a clubes prejuveniles con niños de 7 a 12 años</t>
  </si>
  <si>
    <t>Apoyo a clubes juveniles con usuarios de 13 a 18 años</t>
  </si>
  <si>
    <t># de usuarios</t>
  </si>
  <si>
    <t>Acto administrativo por medio del cual se declaran  lugares historicos</t>
  </si>
  <si>
    <t>Implementación de la cátedra en las I.E. sobre la conmemoración de la insurrección de los comuneros y la historia de Imues</t>
  </si>
  <si>
    <t>Implementación de la cátedra en las 3 I.E. de Imues</t>
  </si>
  <si>
    <t># de I.E. con implementación de la cátedra</t>
  </si>
  <si>
    <t>% de CMJ</t>
  </si>
  <si>
    <t>Crear escuelas de policía juvenil</t>
  </si>
  <si>
    <t># de escuelas</t>
  </si>
  <si>
    <t xml:space="preserve">Plan de seguridad y convivencia ciudadana </t>
  </si>
  <si>
    <t xml:space="preserve">Dotar elementos para la población en situación de discapacidad </t>
  </si>
  <si>
    <t>Gestión para adquisición de una camioneta para la movilidad del personal de la Estación de Policía Imués y Subestación El Pedregal</t>
  </si>
</sst>
</file>

<file path=xl/styles.xml><?xml version="1.0" encoding="utf-8"?>
<styleSheet xmlns="http://schemas.openxmlformats.org/spreadsheetml/2006/main">
  <numFmts count="4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0.0%"/>
    <numFmt numFmtId="189" formatCode="0.0"/>
    <numFmt numFmtId="190" formatCode="_ [$€]\ * #,##0.00_ ;_ [$€]\ * \-#,##0.00_ ;_ [$€]\ * &quot;-&quot;??_ ;_ @_ 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0.000%"/>
    <numFmt numFmtId="196" formatCode="#,##0.0"/>
    <numFmt numFmtId="197" formatCode="#,##0.000"/>
    <numFmt numFmtId="198" formatCode="#,##0.0000"/>
  </numFmts>
  <fonts count="54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5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6"/>
      <color indexed="8"/>
      <name val="Arial"/>
      <family val="2"/>
    </font>
    <font>
      <b/>
      <sz val="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7"/>
      <color rgb="FF000000"/>
      <name val="Arial"/>
      <family val="2"/>
    </font>
    <font>
      <sz val="6"/>
      <color rgb="FF000000"/>
      <name val="Arial"/>
      <family val="2"/>
    </font>
    <font>
      <b/>
      <sz val="5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9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4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9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3" fontId="2" fillId="0" borderId="10" xfId="0" applyNumberFormat="1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3" fontId="0" fillId="0" borderId="0" xfId="0" applyNumberFormat="1" applyAlignment="1">
      <alignment/>
    </xf>
    <xf numFmtId="9" fontId="3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0" fillId="0" borderId="0" xfId="0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 textRotation="87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 wrapText="1"/>
    </xf>
    <xf numFmtId="0" fontId="3" fillId="0" borderId="0" xfId="0" applyFont="1" applyBorder="1" applyAlignment="1">
      <alignment vertical="center" wrapText="1"/>
    </xf>
    <xf numFmtId="9" fontId="2" fillId="0" borderId="10" xfId="0" applyNumberFormat="1" applyFont="1" applyBorder="1" applyAlignment="1">
      <alignment/>
    </xf>
    <xf numFmtId="9" fontId="2" fillId="0" borderId="10" xfId="0" applyNumberFormat="1" applyFont="1" applyBorder="1" applyAlignment="1">
      <alignment/>
    </xf>
    <xf numFmtId="188" fontId="2" fillId="0" borderId="10" xfId="0" applyNumberFormat="1" applyFont="1" applyBorder="1" applyAlignment="1">
      <alignment/>
    </xf>
    <xf numFmtId="9" fontId="0" fillId="0" borderId="0" xfId="0" applyNumberFormat="1" applyAlignment="1">
      <alignment/>
    </xf>
    <xf numFmtId="9" fontId="2" fillId="0" borderId="10" xfId="0" applyNumberFormat="1" applyFont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justify" vertical="top" wrapText="1"/>
    </xf>
    <xf numFmtId="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0" fontId="2" fillId="0" borderId="10" xfId="0" applyNumberFormat="1" applyFont="1" applyBorder="1" applyAlignment="1">
      <alignment horizontal="right"/>
    </xf>
    <xf numFmtId="9" fontId="2" fillId="0" borderId="10" xfId="0" applyNumberFormat="1" applyFont="1" applyBorder="1" applyAlignment="1">
      <alignment horizontal="right"/>
    </xf>
    <xf numFmtId="188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9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textRotation="90" wrapText="1"/>
    </xf>
    <xf numFmtId="10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49" fillId="33" borderId="10" xfId="0" applyFont="1" applyFill="1" applyBorder="1" applyAlignment="1">
      <alignment horizontal="justify" vertical="top" wrapText="1"/>
    </xf>
    <xf numFmtId="0" fontId="48" fillId="33" borderId="10" xfId="0" applyFont="1" applyFill="1" applyBorder="1" applyAlignment="1">
      <alignment horizontal="justify" vertical="top" wrapText="1"/>
    </xf>
    <xf numFmtId="188" fontId="2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/>
    </xf>
    <xf numFmtId="188" fontId="2" fillId="0" borderId="10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/>
    </xf>
    <xf numFmtId="0" fontId="48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right"/>
    </xf>
    <xf numFmtId="0" fontId="48" fillId="34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justify" vertical="top" wrapText="1"/>
    </xf>
    <xf numFmtId="0" fontId="48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49" fillId="33" borderId="10" xfId="0" applyFont="1" applyFill="1" applyBorder="1" applyAlignment="1">
      <alignment wrapText="1"/>
    </xf>
    <xf numFmtId="0" fontId="49" fillId="34" borderId="10" xfId="0" applyFont="1" applyFill="1" applyBorder="1" applyAlignment="1">
      <alignment vertical="top" wrapText="1"/>
    </xf>
    <xf numFmtId="0" fontId="49" fillId="0" borderId="10" xfId="0" applyFont="1" applyBorder="1" applyAlignment="1">
      <alignment horizontal="left" vertical="top" wrapText="1"/>
    </xf>
    <xf numFmtId="10" fontId="2" fillId="0" borderId="10" xfId="0" applyNumberFormat="1" applyFont="1" applyBorder="1" applyAlignment="1">
      <alignment horizontal="center" vertical="center"/>
    </xf>
    <xf numFmtId="0" fontId="49" fillId="33" borderId="10" xfId="0" applyFont="1" applyFill="1" applyBorder="1" applyAlignment="1">
      <alignment vertical="top" wrapText="1"/>
    </xf>
    <xf numFmtId="9" fontId="3" fillId="0" borderId="10" xfId="0" applyNumberFormat="1" applyFont="1" applyBorder="1" applyAlignment="1">
      <alignment/>
    </xf>
    <xf numFmtId="1" fontId="2" fillId="33" borderId="10" xfId="0" applyNumberFormat="1" applyFont="1" applyFill="1" applyBorder="1" applyAlignment="1">
      <alignment horizontal="right"/>
    </xf>
    <xf numFmtId="3" fontId="2" fillId="0" borderId="10" xfId="0" applyNumberFormat="1" applyFont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vertical="center" wrapText="1"/>
    </xf>
    <xf numFmtId="3" fontId="2" fillId="33" borderId="10" xfId="0" applyNumberFormat="1" applyFont="1" applyFill="1" applyBorder="1" applyAlignment="1">
      <alignment horizontal="right" vertical="center" wrapText="1"/>
    </xf>
    <xf numFmtId="9" fontId="2" fillId="33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188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horizontal="center" vertical="center" wrapText="1"/>
    </xf>
    <xf numFmtId="0" fontId="48" fillId="0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textRotation="87" wrapText="1"/>
    </xf>
    <xf numFmtId="0" fontId="3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vertical="center" wrapText="1"/>
    </xf>
    <xf numFmtId="3" fontId="2" fillId="0" borderId="10" xfId="0" applyNumberFormat="1" applyFont="1" applyBorder="1" applyAlignment="1">
      <alignment/>
    </xf>
    <xf numFmtId="3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/>
    </xf>
    <xf numFmtId="0" fontId="3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vertical="center"/>
    </xf>
    <xf numFmtId="9" fontId="2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vertical="center" wrapText="1"/>
    </xf>
    <xf numFmtId="9" fontId="2" fillId="33" borderId="10" xfId="0" applyNumberFormat="1" applyFont="1" applyFill="1" applyBorder="1" applyAlignment="1">
      <alignment horizontal="right"/>
    </xf>
    <xf numFmtId="0" fontId="49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 wrapText="1"/>
    </xf>
    <xf numFmtId="3" fontId="2" fillId="33" borderId="10" xfId="0" applyNumberFormat="1" applyFont="1" applyFill="1" applyBorder="1" applyAlignment="1">
      <alignment horizontal="right" wrapText="1"/>
    </xf>
    <xf numFmtId="3" fontId="2" fillId="33" borderId="10" xfId="0" applyNumberFormat="1" applyFont="1" applyFill="1" applyBorder="1" applyAlignment="1">
      <alignment horizontal="center" wrapText="1"/>
    </xf>
    <xf numFmtId="3" fontId="2" fillId="33" borderId="10" xfId="0" applyNumberFormat="1" applyFont="1" applyFill="1" applyBorder="1" applyAlignment="1">
      <alignment horizontal="center"/>
    </xf>
    <xf numFmtId="9" fontId="2" fillId="0" borderId="10" xfId="0" applyNumberFormat="1" applyFont="1" applyBorder="1" applyAlignment="1">
      <alignment/>
    </xf>
    <xf numFmtId="0" fontId="48" fillId="0" borderId="10" xfId="0" applyFont="1" applyFill="1" applyBorder="1" applyAlignment="1">
      <alignment horizontal="justify" vertical="top" wrapText="1"/>
    </xf>
    <xf numFmtId="0" fontId="48" fillId="0" borderId="10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1" fontId="2" fillId="0" borderId="10" xfId="0" applyNumberFormat="1" applyFont="1" applyBorder="1" applyAlignment="1">
      <alignment horizontal="center"/>
    </xf>
    <xf numFmtId="0" fontId="0" fillId="0" borderId="0" xfId="0" applyBorder="1" applyAlignment="1">
      <alignment vertical="center" textRotation="90" wrapText="1"/>
    </xf>
    <xf numFmtId="0" fontId="3" fillId="0" borderId="0" xfId="0" applyFont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3" fontId="2" fillId="33" borderId="10" xfId="0" applyNumberFormat="1" applyFont="1" applyFill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48" fillId="0" borderId="11" xfId="0" applyFont="1" applyBorder="1" applyAlignment="1">
      <alignment horizontal="justify" vertical="top" wrapText="1"/>
    </xf>
    <xf numFmtId="0" fontId="2" fillId="0" borderId="11" xfId="0" applyFont="1" applyFill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right"/>
    </xf>
    <xf numFmtId="9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vertical="center" wrapText="1"/>
    </xf>
    <xf numFmtId="3" fontId="0" fillId="0" borderId="0" xfId="0" applyNumberFormat="1" applyFill="1" applyAlignment="1">
      <alignment/>
    </xf>
    <xf numFmtId="3" fontId="2" fillId="33" borderId="10" xfId="0" applyNumberFormat="1" applyFont="1" applyFill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3" fontId="0" fillId="0" borderId="0" xfId="0" applyNumberFormat="1" applyBorder="1" applyAlignment="1">
      <alignment/>
    </xf>
    <xf numFmtId="9" fontId="2" fillId="33" borderId="10" xfId="0" applyNumberFormat="1" applyFont="1" applyFill="1" applyBorder="1" applyAlignment="1">
      <alignment/>
    </xf>
    <xf numFmtId="10" fontId="2" fillId="33" borderId="10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9" fontId="2" fillId="33" borderId="10" xfId="0" applyNumberFormat="1" applyFont="1" applyFill="1" applyBorder="1" applyAlignment="1">
      <alignment horizontal="right" wrapText="1"/>
    </xf>
    <xf numFmtId="188" fontId="2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188" fontId="3" fillId="0" borderId="10" xfId="0" applyNumberFormat="1" applyFont="1" applyBorder="1" applyAlignment="1">
      <alignment/>
    </xf>
    <xf numFmtId="9" fontId="3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49" fillId="0" borderId="10" xfId="0" applyFont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3" fontId="2" fillId="0" borderId="10" xfId="0" applyNumberFormat="1" applyFont="1" applyBorder="1" applyAlignment="1">
      <alignment horizontal="right" wrapText="1"/>
    </xf>
    <xf numFmtId="0" fontId="0" fillId="33" borderId="10" xfId="0" applyFill="1" applyBorder="1" applyAlignment="1">
      <alignment/>
    </xf>
    <xf numFmtId="0" fontId="1" fillId="0" borderId="10" xfId="0" applyFont="1" applyBorder="1" applyAlignment="1">
      <alignment/>
    </xf>
    <xf numFmtId="3" fontId="2" fillId="0" borderId="10" xfId="0" applyNumberFormat="1" applyFont="1" applyFill="1" applyBorder="1" applyAlignment="1">
      <alignment horizontal="right" wrapText="1"/>
    </xf>
    <xf numFmtId="3" fontId="2" fillId="0" borderId="10" xfId="0" applyNumberFormat="1" applyFont="1" applyBorder="1" applyAlignment="1">
      <alignment wrapText="1"/>
    </xf>
    <xf numFmtId="9" fontId="2" fillId="0" borderId="10" xfId="0" applyNumberFormat="1" applyFont="1" applyFill="1" applyBorder="1" applyAlignment="1">
      <alignment wrapText="1"/>
    </xf>
    <xf numFmtId="3" fontId="2" fillId="33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 wrapText="1"/>
    </xf>
    <xf numFmtId="3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9" fontId="2" fillId="33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center"/>
    </xf>
    <xf numFmtId="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vertical="center" textRotation="255" wrapText="1"/>
    </xf>
    <xf numFmtId="0" fontId="1" fillId="0" borderId="0" xfId="0" applyFont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vertical="center" wrapText="1"/>
    </xf>
    <xf numFmtId="188" fontId="3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88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/>
    </xf>
    <xf numFmtId="0" fontId="48" fillId="0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vertical="center" wrapText="1"/>
    </xf>
    <xf numFmtId="0" fontId="0" fillId="0" borderId="0" xfId="0" applyBorder="1" applyAlignment="1">
      <alignment textRotation="255" wrapText="1"/>
    </xf>
    <xf numFmtId="0" fontId="3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justify" vertical="center" wrapText="1"/>
    </xf>
    <xf numFmtId="0" fontId="48" fillId="0" borderId="0" xfId="0" applyFont="1" applyBorder="1" applyAlignment="1">
      <alignment horizontal="justify" vertical="top" wrapText="1"/>
    </xf>
    <xf numFmtId="3" fontId="2" fillId="0" borderId="0" xfId="0" applyNumberFormat="1" applyFont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9" fontId="2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 textRotation="90" wrapText="1"/>
    </xf>
    <xf numFmtId="0" fontId="2" fillId="33" borderId="0" xfId="0" applyFont="1" applyFill="1" applyBorder="1" applyAlignment="1">
      <alignment horizontal="right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right"/>
    </xf>
    <xf numFmtId="1" fontId="2" fillId="33" borderId="0" xfId="0" applyNumberFormat="1" applyFont="1" applyFill="1" applyBorder="1" applyAlignment="1">
      <alignment horizontal="right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vertical="center" wrapText="1"/>
    </xf>
    <xf numFmtId="9" fontId="2" fillId="0" borderId="0" xfId="0" applyNumberFormat="1" applyFont="1" applyBorder="1" applyAlignment="1">
      <alignment/>
    </xf>
    <xf numFmtId="0" fontId="49" fillId="33" borderId="0" xfId="0" applyFont="1" applyFill="1" applyBorder="1" applyAlignment="1">
      <alignment horizontal="justify" vertical="top" wrapText="1"/>
    </xf>
    <xf numFmtId="0" fontId="48" fillId="33" borderId="0" xfId="0" applyFont="1" applyFill="1" applyBorder="1" applyAlignment="1">
      <alignment horizontal="justify" vertical="top" wrapText="1"/>
    </xf>
    <xf numFmtId="0" fontId="48" fillId="0" borderId="0" xfId="0" applyFont="1" applyBorder="1" applyAlignment="1">
      <alignment vertical="top" wrapText="1"/>
    </xf>
    <xf numFmtId="3" fontId="2" fillId="33" borderId="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justify" vertical="center" wrapText="1"/>
    </xf>
    <xf numFmtId="0" fontId="48" fillId="0" borderId="10" xfId="0" applyFont="1" applyBorder="1" applyAlignment="1">
      <alignment horizontal="justify" wrapText="1"/>
    </xf>
    <xf numFmtId="0" fontId="2" fillId="33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center" textRotation="90" wrapText="1"/>
    </xf>
    <xf numFmtId="0" fontId="49" fillId="33" borderId="0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right" vertical="center" textRotation="90" wrapText="1"/>
    </xf>
    <xf numFmtId="0" fontId="48" fillId="0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justify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justify" vertical="top" wrapText="1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49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9" fontId="2" fillId="33" borderId="0" xfId="0" applyNumberFormat="1" applyFont="1" applyFill="1" applyBorder="1" applyAlignment="1">
      <alignment horizontal="right" wrapText="1"/>
    </xf>
    <xf numFmtId="0" fontId="2" fillId="33" borderId="0" xfId="0" applyFont="1" applyFill="1" applyBorder="1" applyAlignment="1">
      <alignment horizontal="right" wrapText="1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wrapText="1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9" fontId="2" fillId="0" borderId="0" xfId="0" applyNumberFormat="1" applyFont="1" applyBorder="1" applyAlignment="1">
      <alignment horizontal="right"/>
    </xf>
    <xf numFmtId="0" fontId="2" fillId="33" borderId="0" xfId="0" applyFont="1" applyFill="1" applyBorder="1" applyAlignment="1">
      <alignment horizontal="center" vertical="center"/>
    </xf>
    <xf numFmtId="9" fontId="2" fillId="33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48" fillId="0" borderId="0" xfId="0" applyFont="1" applyBorder="1" applyAlignment="1">
      <alignment wrapText="1"/>
    </xf>
    <xf numFmtId="0" fontId="51" fillId="0" borderId="0" xfId="0" applyFont="1" applyBorder="1" applyAlignment="1">
      <alignment horizontal="center" vertical="center" textRotation="90" wrapText="1"/>
    </xf>
    <xf numFmtId="0" fontId="48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/>
    </xf>
    <xf numFmtId="0" fontId="48" fillId="0" borderId="10" xfId="0" applyFont="1" applyFill="1" applyBorder="1" applyAlignment="1">
      <alignment horizontal="justify" vertical="top" wrapText="1"/>
    </xf>
    <xf numFmtId="0" fontId="48" fillId="33" borderId="10" xfId="0" applyFont="1" applyFill="1" applyBorder="1" applyAlignment="1">
      <alignment horizontal="right" wrapText="1"/>
    </xf>
    <xf numFmtId="0" fontId="48" fillId="0" borderId="10" xfId="0" applyFont="1" applyFill="1" applyBorder="1" applyAlignment="1">
      <alignment horizontal="justify" vertical="top" wrapText="1"/>
    </xf>
    <xf numFmtId="0" fontId="48" fillId="0" borderId="10" xfId="0" applyFont="1" applyFill="1" applyBorder="1" applyAlignment="1">
      <alignment horizontal="justify" vertical="top" wrapText="1"/>
    </xf>
    <xf numFmtId="0" fontId="48" fillId="0" borderId="10" xfId="0" applyFont="1" applyBorder="1" applyAlignment="1">
      <alignment horizontal="justify" vertical="center" wrapText="1"/>
    </xf>
    <xf numFmtId="0" fontId="48" fillId="0" borderId="10" xfId="0" applyFont="1" applyFill="1" applyBorder="1" applyAlignment="1">
      <alignment horizontal="justify" vertical="top" wrapText="1"/>
    </xf>
    <xf numFmtId="0" fontId="48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textRotation="90" wrapText="1"/>
    </xf>
    <xf numFmtId="0" fontId="48" fillId="0" borderId="10" xfId="0" applyFont="1" applyBorder="1" applyAlignment="1">
      <alignment horizontal="justify" wrapText="1"/>
    </xf>
    <xf numFmtId="0" fontId="48" fillId="0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vertical="center" wrapText="1"/>
    </xf>
    <xf numFmtId="0" fontId="49" fillId="0" borderId="0" xfId="0" applyFont="1" applyBorder="1" applyAlignment="1">
      <alignment horizontal="left" vertical="top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vertical="center" wrapText="1"/>
    </xf>
    <xf numFmtId="0" fontId="49" fillId="33" borderId="0" xfId="0" applyFont="1" applyFill="1" applyBorder="1" applyAlignment="1">
      <alignment wrapText="1"/>
    </xf>
    <xf numFmtId="0" fontId="49" fillId="34" borderId="0" xfId="0" applyFont="1" applyFill="1" applyBorder="1" applyAlignment="1">
      <alignment vertical="top" wrapText="1"/>
    </xf>
    <xf numFmtId="188" fontId="2" fillId="0" borderId="0" xfId="0" applyNumberFormat="1" applyFont="1" applyBorder="1" applyAlignment="1">
      <alignment horizontal="right"/>
    </xf>
    <xf numFmtId="10" fontId="2" fillId="0" borderId="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justify" vertical="top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7" fillId="35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7" fillId="35" borderId="10" xfId="0" applyFont="1" applyFill="1" applyBorder="1" applyAlignment="1">
      <alignment horizontal="center" vertical="center" textRotation="1" wrapText="1"/>
    </xf>
    <xf numFmtId="0" fontId="7" fillId="35" borderId="10" xfId="0" applyFont="1" applyFill="1" applyBorder="1" applyAlignment="1">
      <alignment horizontal="center" vertical="center" textRotation="90" wrapText="1"/>
    </xf>
    <xf numFmtId="0" fontId="8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/>
    </xf>
    <xf numFmtId="0" fontId="7" fillId="35" borderId="10" xfId="0" applyFont="1" applyFill="1" applyBorder="1" applyAlignment="1">
      <alignment textRotation="90"/>
    </xf>
    <xf numFmtId="0" fontId="7" fillId="35" borderId="10" xfId="0" applyFont="1" applyFill="1" applyBorder="1" applyAlignment="1">
      <alignment horizontal="center" vertical="center" textRotation="2" wrapText="1"/>
    </xf>
    <xf numFmtId="0" fontId="3" fillId="0" borderId="10" xfId="0" applyFont="1" applyBorder="1" applyAlignment="1">
      <alignment horizontal="center" vertical="center" textRotation="90" wrapText="1"/>
    </xf>
    <xf numFmtId="0" fontId="7" fillId="35" borderId="10" xfId="0" applyFont="1" applyFill="1" applyBorder="1" applyAlignment="1">
      <alignment horizontal="center" vertical="center" wrapText="1" readingOrder="2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center" textRotation="90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7" fillId="35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48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vertical="center" textRotation="90" wrapText="1"/>
    </xf>
    <xf numFmtId="0" fontId="9" fillId="0" borderId="12" xfId="0" applyFont="1" applyBorder="1" applyAlignment="1">
      <alignment vertical="center" textRotation="90" wrapText="1"/>
    </xf>
    <xf numFmtId="0" fontId="9" fillId="0" borderId="13" xfId="0" applyFont="1" applyBorder="1" applyAlignment="1">
      <alignment vertical="center" textRotation="90" wrapText="1"/>
    </xf>
    <xf numFmtId="0" fontId="6" fillId="3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10" xfId="0" applyFont="1" applyBorder="1" applyAlignment="1">
      <alignment vertical="center" textRotation="255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textRotation="90"/>
    </xf>
    <xf numFmtId="0" fontId="2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0" fillId="0" borderId="13" xfId="0" applyBorder="1" applyAlignment="1">
      <alignment textRotation="90" wrapText="1"/>
    </xf>
    <xf numFmtId="0" fontId="0" fillId="0" borderId="12" xfId="0" applyBorder="1" applyAlignment="1">
      <alignment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textRotation="255" wrapText="1"/>
    </xf>
    <xf numFmtId="0" fontId="3" fillId="0" borderId="12" xfId="0" applyFont="1" applyBorder="1" applyAlignment="1">
      <alignment vertical="center" textRotation="255" wrapText="1"/>
    </xf>
    <xf numFmtId="0" fontId="0" fillId="0" borderId="13" xfId="0" applyBorder="1" applyAlignment="1">
      <alignment textRotation="255" wrapText="1"/>
    </xf>
    <xf numFmtId="0" fontId="48" fillId="0" borderId="10" xfId="0" applyFont="1" applyFill="1" applyBorder="1" applyAlignment="1">
      <alignment horizontal="justify" vertical="top" wrapText="1"/>
    </xf>
    <xf numFmtId="0" fontId="8" fillId="0" borderId="12" xfId="0" applyFont="1" applyBorder="1" applyAlignment="1">
      <alignment vertical="center" textRotation="90" wrapText="1"/>
    </xf>
    <xf numFmtId="0" fontId="7" fillId="0" borderId="12" xfId="0" applyFont="1" applyBorder="1" applyAlignment="1">
      <alignment vertical="center" textRotation="90" wrapText="1"/>
    </xf>
    <xf numFmtId="0" fontId="7" fillId="0" borderId="13" xfId="0" applyFont="1" applyBorder="1" applyAlignment="1">
      <alignment vertical="center" textRotation="90" wrapText="1"/>
    </xf>
    <xf numFmtId="0" fontId="48" fillId="0" borderId="10" xfId="0" applyFont="1" applyBorder="1" applyAlignment="1">
      <alignment horizontal="justify" wrapText="1"/>
    </xf>
    <xf numFmtId="0" fontId="2" fillId="33" borderId="10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textRotation="90" wrapText="1"/>
    </xf>
    <xf numFmtId="0" fontId="0" fillId="0" borderId="13" xfId="0" applyBorder="1" applyAlignment="1">
      <alignment horizontal="center" textRotation="90" wrapText="1"/>
    </xf>
    <xf numFmtId="0" fontId="0" fillId="33" borderId="10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textRotation="90" wrapText="1"/>
    </xf>
    <xf numFmtId="0" fontId="3" fillId="0" borderId="12" xfId="0" applyFont="1" applyBorder="1" applyAlignment="1">
      <alignment vertical="center" textRotation="90" wrapText="1"/>
    </xf>
    <xf numFmtId="0" fontId="3" fillId="0" borderId="13" xfId="0" applyFont="1" applyBorder="1" applyAlignment="1">
      <alignment vertical="center" textRotation="90" wrapText="1"/>
    </xf>
    <xf numFmtId="0" fontId="2" fillId="33" borderId="11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textRotation="90" wrapText="1"/>
    </xf>
    <xf numFmtId="0" fontId="0" fillId="0" borderId="12" xfId="0" applyBorder="1" applyAlignment="1">
      <alignment vertical="center" textRotation="90" wrapText="1"/>
    </xf>
    <xf numFmtId="0" fontId="0" fillId="0" borderId="13" xfId="0" applyBorder="1" applyAlignment="1">
      <alignment vertical="center" textRotation="90" wrapText="1"/>
    </xf>
    <xf numFmtId="0" fontId="50" fillId="33" borderId="10" xfId="0" applyFont="1" applyFill="1" applyBorder="1" applyAlignment="1">
      <alignment horizontal="center" vertical="center" textRotation="90" wrapText="1"/>
    </xf>
    <xf numFmtId="0" fontId="0" fillId="0" borderId="10" xfId="0" applyFont="1" applyBorder="1" applyAlignment="1">
      <alignment vertical="center" wrapText="1"/>
    </xf>
    <xf numFmtId="0" fontId="6" fillId="35" borderId="10" xfId="0" applyFont="1" applyFill="1" applyBorder="1" applyAlignment="1">
      <alignment horizontal="center" vertical="center" textRotation="90" wrapText="1" readingOrder="2"/>
    </xf>
    <xf numFmtId="0" fontId="6" fillId="35" borderId="10" xfId="0" applyFont="1" applyFill="1" applyBorder="1" applyAlignment="1">
      <alignment horizontal="center" vertical="center" wrapText="1" readingOrder="2"/>
    </xf>
    <xf numFmtId="0" fontId="2" fillId="33" borderId="10" xfId="0" applyFont="1" applyFill="1" applyBorder="1" applyAlignment="1">
      <alignment vertical="center" wrapText="1"/>
    </xf>
    <xf numFmtId="0" fontId="48" fillId="0" borderId="11" xfId="0" applyFont="1" applyBorder="1" applyAlignment="1">
      <alignment horizontal="justify" vertical="center" wrapText="1"/>
    </xf>
    <xf numFmtId="0" fontId="48" fillId="0" borderId="12" xfId="0" applyFont="1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48" fillId="0" borderId="13" xfId="0" applyFont="1" applyBorder="1" applyAlignment="1">
      <alignment horizontal="justify" vertical="center" wrapText="1"/>
    </xf>
    <xf numFmtId="0" fontId="48" fillId="0" borderId="10" xfId="0" applyFont="1" applyFill="1" applyBorder="1" applyAlignment="1">
      <alignment horizontal="justify" vertical="center" wrapText="1"/>
    </xf>
    <xf numFmtId="0" fontId="0" fillId="0" borderId="10" xfId="0" applyBorder="1" applyAlignment="1">
      <alignment horizontal="center" textRotation="90"/>
    </xf>
    <xf numFmtId="0" fontId="3" fillId="33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 textRotation="90" wrapText="1"/>
    </xf>
    <xf numFmtId="0" fontId="49" fillId="33" borderId="10" xfId="0" applyFont="1" applyFill="1" applyBorder="1" applyAlignment="1">
      <alignment horizontal="justify" vertical="center" wrapText="1"/>
    </xf>
    <xf numFmtId="0" fontId="49" fillId="33" borderId="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 vertical="center" textRotation="90" wrapText="1"/>
    </xf>
    <xf numFmtId="0" fontId="3" fillId="0" borderId="1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textRotation="90" wrapText="1"/>
    </xf>
    <xf numFmtId="0" fontId="7" fillId="35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right" vertical="center" textRotation="90" wrapText="1"/>
    </xf>
    <xf numFmtId="0" fontId="1" fillId="0" borderId="10" xfId="0" applyFont="1" applyBorder="1" applyAlignment="1">
      <alignment horizontal="right" vertical="center" textRotation="90" wrapText="1"/>
    </xf>
    <xf numFmtId="0" fontId="3" fillId="0" borderId="0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textRotation="90" wrapText="1"/>
    </xf>
    <xf numFmtId="0" fontId="0" fillId="33" borderId="12" xfId="0" applyFill="1" applyBorder="1" applyAlignment="1">
      <alignment horizontal="center" textRotation="90" wrapText="1"/>
    </xf>
    <xf numFmtId="0" fontId="0" fillId="33" borderId="13" xfId="0" applyFill="1" applyBorder="1" applyAlignment="1">
      <alignment horizontal="center" textRotation="90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51" fillId="0" borderId="11" xfId="0" applyFont="1" applyFill="1" applyBorder="1" applyAlignment="1">
      <alignment horizontal="center" vertical="center" textRotation="90" wrapText="1"/>
    </xf>
    <xf numFmtId="0" fontId="51" fillId="0" borderId="12" xfId="0" applyFont="1" applyFill="1" applyBorder="1" applyAlignment="1">
      <alignment horizontal="center" vertical="center" textRotation="90" wrapText="1"/>
    </xf>
    <xf numFmtId="0" fontId="51" fillId="0" borderId="13" xfId="0" applyFont="1" applyFill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textRotation="90" wrapText="1"/>
    </xf>
    <xf numFmtId="0" fontId="49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48" fillId="0" borderId="10" xfId="0" applyFont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textRotation="90" wrapText="1"/>
    </xf>
    <xf numFmtId="0" fontId="2" fillId="33" borderId="11" xfId="0" applyFont="1" applyFill="1" applyBorder="1" applyAlignment="1">
      <alignment horizontal="center" vertical="center" textRotation="90" wrapText="1"/>
    </xf>
    <xf numFmtId="0" fontId="0" fillId="33" borderId="12" xfId="0" applyFont="1" applyFill="1" applyBorder="1" applyAlignment="1">
      <alignment horizontal="center" textRotation="90" wrapText="1"/>
    </xf>
    <xf numFmtId="0" fontId="0" fillId="33" borderId="13" xfId="0" applyFont="1" applyFill="1" applyBorder="1" applyAlignment="1">
      <alignment horizontal="center" textRotation="90" wrapText="1"/>
    </xf>
    <xf numFmtId="0" fontId="2" fillId="0" borderId="13" xfId="0" applyFont="1" applyBorder="1" applyAlignment="1">
      <alignment vertical="center" wrapText="1"/>
    </xf>
    <xf numFmtId="0" fontId="53" fillId="0" borderId="11" xfId="0" applyFont="1" applyBorder="1" applyAlignment="1">
      <alignment horizontal="center" vertical="center" textRotation="90" wrapText="1"/>
    </xf>
    <xf numFmtId="0" fontId="48" fillId="0" borderId="11" xfId="0" applyFont="1" applyBorder="1" applyAlignment="1">
      <alignment horizontal="center" vertical="center" textRotation="90" wrapText="1"/>
    </xf>
    <xf numFmtId="0" fontId="48" fillId="0" borderId="13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textRotation="255" wrapText="1"/>
    </xf>
    <xf numFmtId="0" fontId="0" fillId="0" borderId="13" xfId="0" applyBorder="1" applyAlignment="1">
      <alignment wrapText="1"/>
    </xf>
    <xf numFmtId="0" fontId="48" fillId="0" borderId="0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4"/>
  <sheetViews>
    <sheetView zoomScale="85" zoomScaleNormal="85" zoomScalePageLayoutView="0" workbookViewId="0" topLeftCell="A125">
      <selection activeCell="B252" sqref="B252:B256"/>
    </sheetView>
  </sheetViews>
  <sheetFormatPr defaultColWidth="11.421875" defaultRowHeight="12.75"/>
  <cols>
    <col min="1" max="1" width="3.140625" style="0" customWidth="1"/>
    <col min="2" max="2" width="9.57421875" style="0" customWidth="1"/>
    <col min="3" max="3" width="13.140625" style="0" customWidth="1"/>
    <col min="4" max="4" width="25.00390625" style="0" customWidth="1"/>
    <col min="5" max="5" width="7.57421875" style="0" customWidth="1"/>
    <col min="6" max="6" width="6.28125" style="0" customWidth="1"/>
    <col min="7" max="7" width="6.421875" style="0" customWidth="1"/>
    <col min="8" max="8" width="4.28125" style="0" customWidth="1"/>
    <col min="9" max="9" width="3.28125" style="0" customWidth="1"/>
    <col min="10" max="10" width="3.421875" style="0" customWidth="1"/>
    <col min="11" max="11" width="7.7109375" style="0" customWidth="1"/>
    <col min="12" max="12" width="1.7109375" style="0" customWidth="1"/>
    <col min="13" max="13" width="9.00390625" style="0" customWidth="1"/>
    <col min="14" max="14" width="7.8515625" style="0" customWidth="1"/>
    <col min="15" max="15" width="7.7109375" style="0" customWidth="1"/>
    <col min="16" max="16" width="6.8515625" style="0" customWidth="1"/>
    <col min="17" max="17" width="9.00390625" style="0" customWidth="1"/>
    <col min="18" max="18" width="5.7109375" style="0" customWidth="1"/>
    <col min="19" max="19" width="6.140625" style="0" customWidth="1"/>
    <col min="20" max="20" width="9.421875" style="0" customWidth="1"/>
  </cols>
  <sheetData>
    <row r="1" spans="1:20" ht="12.75" customHeight="1">
      <c r="A1" s="307" t="s">
        <v>0</v>
      </c>
      <c r="B1" s="313" t="s">
        <v>17</v>
      </c>
      <c r="C1" s="313" t="s">
        <v>69</v>
      </c>
      <c r="D1" s="302" t="s">
        <v>454</v>
      </c>
      <c r="E1" s="302" t="s">
        <v>2</v>
      </c>
      <c r="F1" s="307" t="s">
        <v>16</v>
      </c>
      <c r="G1" s="307" t="s">
        <v>65</v>
      </c>
      <c r="H1" s="326" t="s">
        <v>66</v>
      </c>
      <c r="I1" s="326"/>
      <c r="J1" s="326"/>
      <c r="K1" s="307" t="s">
        <v>67</v>
      </c>
      <c r="L1" s="307" t="s">
        <v>3</v>
      </c>
      <c r="M1" s="308" t="s">
        <v>68</v>
      </c>
      <c r="N1" s="308"/>
      <c r="O1" s="308"/>
      <c r="P1" s="308"/>
      <c r="Q1" s="308"/>
      <c r="R1" s="308"/>
      <c r="S1" s="308"/>
      <c r="T1" s="302"/>
    </row>
    <row r="2" spans="1:20" ht="12.75">
      <c r="A2" s="307"/>
      <c r="B2" s="313"/>
      <c r="C2" s="313"/>
      <c r="D2" s="302"/>
      <c r="E2" s="309"/>
      <c r="F2" s="307"/>
      <c r="G2" s="307"/>
      <c r="H2" s="302" t="s">
        <v>13</v>
      </c>
      <c r="I2" s="302" t="s">
        <v>14</v>
      </c>
      <c r="J2" s="302" t="s">
        <v>15</v>
      </c>
      <c r="K2" s="307"/>
      <c r="L2" s="307"/>
      <c r="M2" s="302" t="s">
        <v>6</v>
      </c>
      <c r="N2" s="302" t="s">
        <v>7</v>
      </c>
      <c r="O2" s="302" t="s">
        <v>8</v>
      </c>
      <c r="P2" s="302" t="s">
        <v>9</v>
      </c>
      <c r="Q2" s="302" t="s">
        <v>5</v>
      </c>
      <c r="R2" s="302" t="s">
        <v>355</v>
      </c>
      <c r="S2" s="302" t="s">
        <v>4</v>
      </c>
      <c r="T2" s="302" t="s">
        <v>12</v>
      </c>
    </row>
    <row r="3" spans="1:20" ht="30" customHeight="1">
      <c r="A3" s="307"/>
      <c r="B3" s="313"/>
      <c r="C3" s="313"/>
      <c r="D3" s="302"/>
      <c r="E3" s="309"/>
      <c r="F3" s="307"/>
      <c r="G3" s="307"/>
      <c r="H3" s="302"/>
      <c r="I3" s="302"/>
      <c r="J3" s="302"/>
      <c r="K3" s="307"/>
      <c r="L3" s="307"/>
      <c r="M3" s="309"/>
      <c r="N3" s="302"/>
      <c r="O3" s="302"/>
      <c r="P3" s="302"/>
      <c r="Q3" s="302"/>
      <c r="R3" s="302"/>
      <c r="S3" s="302"/>
      <c r="T3" s="302"/>
    </row>
    <row r="4" spans="1:20" ht="12.75" customHeight="1" hidden="1">
      <c r="A4" s="303" t="s">
        <v>11</v>
      </c>
      <c r="B4" s="314" t="s">
        <v>422</v>
      </c>
      <c r="C4" s="20"/>
      <c r="D4" s="7"/>
      <c r="E4" s="1"/>
      <c r="F4" s="2"/>
      <c r="G4" s="4"/>
      <c r="H4" s="2"/>
      <c r="I4" s="1"/>
      <c r="J4" s="1"/>
      <c r="K4" s="2"/>
      <c r="L4" s="12"/>
      <c r="M4" s="3"/>
      <c r="N4" s="1"/>
      <c r="O4" s="1"/>
      <c r="P4" s="1"/>
      <c r="Q4" s="1"/>
      <c r="R4" s="1"/>
      <c r="S4" s="1"/>
      <c r="T4" s="3"/>
    </row>
    <row r="5" spans="1:20" ht="27">
      <c r="A5" s="304"/>
      <c r="B5" s="315"/>
      <c r="C5" s="40" t="s">
        <v>419</v>
      </c>
      <c r="D5" s="40" t="s">
        <v>417</v>
      </c>
      <c r="E5" s="40" t="s">
        <v>339</v>
      </c>
      <c r="F5" s="3">
        <v>8</v>
      </c>
      <c r="G5" s="3">
        <v>0</v>
      </c>
      <c r="H5" s="41" t="s">
        <v>71</v>
      </c>
      <c r="I5" s="4"/>
      <c r="J5" s="4"/>
      <c r="K5" s="3">
        <v>2</v>
      </c>
      <c r="L5" s="12"/>
      <c r="M5" s="3">
        <v>2000</v>
      </c>
      <c r="N5" s="1"/>
      <c r="O5" s="1"/>
      <c r="P5" s="1"/>
      <c r="Q5" s="1"/>
      <c r="R5" s="1"/>
      <c r="S5" s="1"/>
      <c r="T5" s="3">
        <f>SUM(M5:S5)</f>
        <v>2000</v>
      </c>
    </row>
    <row r="6" spans="1:20" ht="27">
      <c r="A6" s="304"/>
      <c r="B6" s="315"/>
      <c r="C6" s="40" t="s">
        <v>421</v>
      </c>
      <c r="D6" s="40" t="s">
        <v>420</v>
      </c>
      <c r="E6" s="40" t="s">
        <v>84</v>
      </c>
      <c r="F6" s="3">
        <v>3</v>
      </c>
      <c r="G6" s="17">
        <v>3</v>
      </c>
      <c r="H6" s="6"/>
      <c r="I6" s="23" t="s">
        <v>71</v>
      </c>
      <c r="J6" s="4"/>
      <c r="K6" s="3">
        <v>3</v>
      </c>
      <c r="L6" s="12"/>
      <c r="M6" s="3">
        <v>15000</v>
      </c>
      <c r="N6" s="1"/>
      <c r="O6" s="1"/>
      <c r="P6" s="1"/>
      <c r="Q6" s="1"/>
      <c r="R6" s="1"/>
      <c r="S6" s="1"/>
      <c r="T6" s="3">
        <f aca="true" t="shared" si="0" ref="T6:T13">SUM(M6:S6)</f>
        <v>15000</v>
      </c>
    </row>
    <row r="7" spans="1:20" ht="36">
      <c r="A7" s="304"/>
      <c r="B7" s="315"/>
      <c r="C7" s="40" t="s">
        <v>423</v>
      </c>
      <c r="D7" s="40" t="s">
        <v>424</v>
      </c>
      <c r="E7" s="40" t="s">
        <v>84</v>
      </c>
      <c r="F7" s="3">
        <v>3</v>
      </c>
      <c r="G7" s="17">
        <v>3</v>
      </c>
      <c r="H7" s="6"/>
      <c r="I7" s="23" t="s">
        <v>71</v>
      </c>
      <c r="J7" s="4"/>
      <c r="K7" s="3">
        <v>3</v>
      </c>
      <c r="L7" s="12"/>
      <c r="M7" s="3">
        <v>6000</v>
      </c>
      <c r="N7" s="1"/>
      <c r="O7" s="1"/>
      <c r="P7" s="1"/>
      <c r="Q7" s="1"/>
      <c r="R7" s="1"/>
      <c r="S7" s="1"/>
      <c r="T7" s="3">
        <f t="shared" si="0"/>
        <v>6000</v>
      </c>
    </row>
    <row r="8" spans="1:20" ht="36">
      <c r="A8" s="304"/>
      <c r="B8" s="315"/>
      <c r="C8" s="40" t="s">
        <v>72</v>
      </c>
      <c r="D8" s="21" t="s">
        <v>228</v>
      </c>
      <c r="E8" s="40" t="s">
        <v>18</v>
      </c>
      <c r="F8" s="34">
        <v>0.062</v>
      </c>
      <c r="G8" s="47">
        <v>0.082</v>
      </c>
      <c r="H8" s="6"/>
      <c r="I8" s="4"/>
      <c r="J8" s="23" t="s">
        <v>71</v>
      </c>
      <c r="K8" s="34">
        <v>0.077</v>
      </c>
      <c r="L8" s="12"/>
      <c r="M8" s="3">
        <v>1000</v>
      </c>
      <c r="N8" s="16"/>
      <c r="O8" s="78"/>
      <c r="P8" s="1"/>
      <c r="Q8" s="1"/>
      <c r="R8" s="1"/>
      <c r="S8" s="1"/>
      <c r="T8" s="3">
        <f t="shared" si="0"/>
        <v>1000</v>
      </c>
    </row>
    <row r="9" spans="1:20" ht="36">
      <c r="A9" s="304"/>
      <c r="B9" s="315" t="s">
        <v>70</v>
      </c>
      <c r="C9" s="40" t="s">
        <v>80</v>
      </c>
      <c r="D9" s="40" t="s">
        <v>238</v>
      </c>
      <c r="E9" s="1" t="s">
        <v>75</v>
      </c>
      <c r="F9" s="17">
        <v>19</v>
      </c>
      <c r="G9" s="48">
        <v>19</v>
      </c>
      <c r="H9" s="23"/>
      <c r="I9" s="23" t="s">
        <v>71</v>
      </c>
      <c r="J9" s="4"/>
      <c r="K9" s="17">
        <v>19</v>
      </c>
      <c r="L9" s="2"/>
      <c r="M9" s="3">
        <v>12000</v>
      </c>
      <c r="N9" s="16"/>
      <c r="O9" s="78"/>
      <c r="P9" s="1"/>
      <c r="Q9" s="1"/>
      <c r="R9" s="1"/>
      <c r="S9" s="1"/>
      <c r="T9" s="3"/>
    </row>
    <row r="10" spans="1:20" ht="36">
      <c r="A10" s="304"/>
      <c r="B10" s="316"/>
      <c r="C10" s="40" t="s">
        <v>78</v>
      </c>
      <c r="D10" s="40" t="s">
        <v>73</v>
      </c>
      <c r="E10" s="40" t="s">
        <v>79</v>
      </c>
      <c r="F10" s="17">
        <v>24</v>
      </c>
      <c r="G10" s="48">
        <v>0</v>
      </c>
      <c r="H10" s="23" t="s">
        <v>71</v>
      </c>
      <c r="I10" s="4"/>
      <c r="J10" s="4"/>
      <c r="K10" s="17">
        <v>6</v>
      </c>
      <c r="L10" s="2"/>
      <c r="M10" s="3">
        <v>3000</v>
      </c>
      <c r="N10" s="16"/>
      <c r="O10" s="78"/>
      <c r="P10" s="1"/>
      <c r="Q10" s="1"/>
      <c r="R10" s="1"/>
      <c r="S10" s="1"/>
      <c r="T10" s="3"/>
    </row>
    <row r="11" spans="1:20" ht="12.75">
      <c r="A11" s="327"/>
      <c r="B11" s="329" t="s">
        <v>83</v>
      </c>
      <c r="C11" s="329" t="s">
        <v>351</v>
      </c>
      <c r="D11" s="127" t="s">
        <v>273</v>
      </c>
      <c r="E11" s="1"/>
      <c r="F11" s="3">
        <v>242</v>
      </c>
      <c r="G11" s="3">
        <v>242</v>
      </c>
      <c r="H11" s="23"/>
      <c r="I11" s="4" t="s">
        <v>71</v>
      </c>
      <c r="J11" s="4"/>
      <c r="K11" s="3">
        <v>242</v>
      </c>
      <c r="L11" s="2"/>
      <c r="M11" s="3">
        <v>40585.226</v>
      </c>
      <c r="N11" s="67">
        <v>20000</v>
      </c>
      <c r="O11" s="3"/>
      <c r="P11" s="3"/>
      <c r="Q11" s="3"/>
      <c r="R11" s="3"/>
      <c r="S11" s="3"/>
      <c r="T11" s="3">
        <f t="shared" si="0"/>
        <v>60585.226</v>
      </c>
    </row>
    <row r="12" spans="1:20" ht="12.75">
      <c r="A12" s="327"/>
      <c r="B12" s="329"/>
      <c r="C12" s="329"/>
      <c r="D12" s="127" t="s">
        <v>274</v>
      </c>
      <c r="E12" s="1"/>
      <c r="F12" s="3">
        <v>1282</v>
      </c>
      <c r="G12" s="3">
        <v>1282</v>
      </c>
      <c r="H12" s="23"/>
      <c r="I12" s="4" t="s">
        <v>71</v>
      </c>
      <c r="J12" s="4"/>
      <c r="K12" s="3">
        <v>1282</v>
      </c>
      <c r="L12" s="2"/>
      <c r="M12" s="63"/>
      <c r="N12" s="3"/>
      <c r="O12" s="3"/>
      <c r="P12" s="3"/>
      <c r="Q12" s="3">
        <v>276219.72</v>
      </c>
      <c r="R12" s="3"/>
      <c r="S12" s="3"/>
      <c r="T12" s="3">
        <f t="shared" si="0"/>
        <v>276219.72</v>
      </c>
    </row>
    <row r="13" spans="1:20" ht="27">
      <c r="A13" s="327"/>
      <c r="B13" s="40" t="s">
        <v>387</v>
      </c>
      <c r="C13" s="7" t="s">
        <v>386</v>
      </c>
      <c r="D13" s="284" t="s">
        <v>533</v>
      </c>
      <c r="E13" s="40" t="s">
        <v>534</v>
      </c>
      <c r="F13" s="3">
        <v>1098</v>
      </c>
      <c r="G13" s="4" t="s">
        <v>57</v>
      </c>
      <c r="H13" s="23"/>
      <c r="I13" s="4" t="s">
        <v>71</v>
      </c>
      <c r="J13" s="4"/>
      <c r="K13" s="3">
        <v>1098</v>
      </c>
      <c r="L13" s="2"/>
      <c r="M13" s="67">
        <v>99661.319</v>
      </c>
      <c r="N13" s="3"/>
      <c r="O13" s="3"/>
      <c r="P13" s="3"/>
      <c r="Q13" s="3"/>
      <c r="R13" s="3"/>
      <c r="S13" s="3"/>
      <c r="T13" s="3">
        <f t="shared" si="0"/>
        <v>99661.319</v>
      </c>
    </row>
    <row r="14" spans="1:20" ht="63">
      <c r="A14" s="327"/>
      <c r="B14" s="148" t="s">
        <v>467</v>
      </c>
      <c r="C14" s="40" t="s">
        <v>360</v>
      </c>
      <c r="D14" s="40" t="s">
        <v>237</v>
      </c>
      <c r="E14" s="40" t="s">
        <v>76</v>
      </c>
      <c r="F14" s="17">
        <v>9</v>
      </c>
      <c r="G14" s="121">
        <v>0</v>
      </c>
      <c r="H14" s="23" t="s">
        <v>71</v>
      </c>
      <c r="I14" s="4"/>
      <c r="J14" s="4"/>
      <c r="K14" s="17">
        <v>4</v>
      </c>
      <c r="L14" s="2"/>
      <c r="M14" s="67">
        <v>60585</v>
      </c>
      <c r="N14" s="135">
        <v>40000</v>
      </c>
      <c r="O14" s="3"/>
      <c r="P14" s="3"/>
      <c r="Q14" s="3"/>
      <c r="R14" s="3"/>
      <c r="S14" s="3"/>
      <c r="T14" s="3">
        <f>SUM(M14:S14)</f>
        <v>100585</v>
      </c>
    </row>
    <row r="15" spans="1:20" ht="18.75" customHeight="1">
      <c r="A15" s="328"/>
      <c r="B15" s="53"/>
      <c r="C15" s="53"/>
      <c r="D15" s="52" t="s">
        <v>60</v>
      </c>
      <c r="E15" s="55"/>
      <c r="F15" s="56"/>
      <c r="G15" s="56"/>
      <c r="H15" s="57"/>
      <c r="I15" s="57"/>
      <c r="J15" s="57"/>
      <c r="K15" s="56"/>
      <c r="L15" s="24"/>
      <c r="M15" s="24">
        <f aca="true" t="shared" si="1" ref="M15:T15">SUM(M5:M14)</f>
        <v>239831.54499999998</v>
      </c>
      <c r="N15" s="24">
        <f t="shared" si="1"/>
        <v>60000</v>
      </c>
      <c r="O15" s="24">
        <f t="shared" si="1"/>
        <v>0</v>
      </c>
      <c r="P15" s="24">
        <f t="shared" si="1"/>
        <v>0</v>
      </c>
      <c r="Q15" s="24">
        <f t="shared" si="1"/>
        <v>276219.72</v>
      </c>
      <c r="R15" s="24">
        <f t="shared" si="1"/>
        <v>0</v>
      </c>
      <c r="S15" s="24">
        <f t="shared" si="1"/>
        <v>0</v>
      </c>
      <c r="T15" s="24">
        <f t="shared" si="1"/>
        <v>561051.265</v>
      </c>
    </row>
    <row r="16" spans="1:20" s="5" customFormat="1" ht="18.75" customHeight="1">
      <c r="A16" s="132"/>
      <c r="B16" s="30"/>
      <c r="C16" s="30"/>
      <c r="D16" s="31"/>
      <c r="E16" s="28"/>
      <c r="F16" s="29"/>
      <c r="G16" s="29"/>
      <c r="H16" s="133"/>
      <c r="I16" s="133"/>
      <c r="J16" s="133"/>
      <c r="K16" s="29"/>
      <c r="L16" s="14"/>
      <c r="M16" s="14"/>
      <c r="N16" s="14"/>
      <c r="O16" s="14"/>
      <c r="P16" s="14"/>
      <c r="Q16" s="14"/>
      <c r="R16" s="14"/>
      <c r="S16" s="14"/>
      <c r="T16" s="14"/>
    </row>
    <row r="17" spans="1:20" s="5" customFormat="1" ht="18.75" customHeight="1">
      <c r="A17" s="132"/>
      <c r="B17" s="30"/>
      <c r="C17" s="30"/>
      <c r="D17" s="31"/>
      <c r="E17" s="28"/>
      <c r="F17" s="29"/>
      <c r="G17" s="29"/>
      <c r="H17" s="133"/>
      <c r="I17" s="133"/>
      <c r="J17" s="133"/>
      <c r="K17" s="29"/>
      <c r="L17" s="14"/>
      <c r="M17" s="14"/>
      <c r="N17" s="14"/>
      <c r="O17" s="14"/>
      <c r="P17" s="14"/>
      <c r="Q17" s="14"/>
      <c r="R17" s="14"/>
      <c r="S17" s="14"/>
      <c r="T17" s="14"/>
    </row>
    <row r="18" spans="1:20" s="5" customFormat="1" ht="18.75" customHeight="1">
      <c r="A18" s="132"/>
      <c r="B18" s="30"/>
      <c r="C18" s="30"/>
      <c r="D18" s="31"/>
      <c r="E18" s="28"/>
      <c r="F18" s="29"/>
      <c r="G18" s="29"/>
      <c r="H18" s="133"/>
      <c r="I18" s="133"/>
      <c r="J18" s="133"/>
      <c r="K18" s="29"/>
      <c r="L18" s="14"/>
      <c r="M18" s="14"/>
      <c r="N18" s="14"/>
      <c r="O18" s="14"/>
      <c r="P18" s="14"/>
      <c r="Q18" s="14"/>
      <c r="R18" s="14"/>
      <c r="S18" s="14"/>
      <c r="T18" s="14"/>
    </row>
    <row r="19" spans="1:20" s="5" customFormat="1" ht="18.75" customHeight="1">
      <c r="A19" s="132"/>
      <c r="B19" s="30"/>
      <c r="C19" s="30"/>
      <c r="D19" s="31"/>
      <c r="E19" s="28"/>
      <c r="F19" s="29"/>
      <c r="G19" s="29"/>
      <c r="H19" s="133"/>
      <c r="I19" s="133"/>
      <c r="J19" s="133"/>
      <c r="K19" s="29"/>
      <c r="L19" s="14"/>
      <c r="M19" s="14"/>
      <c r="N19" s="14"/>
      <c r="O19" s="14"/>
      <c r="P19" s="14"/>
      <c r="Q19" s="14"/>
      <c r="R19" s="14"/>
      <c r="S19" s="14"/>
      <c r="T19" s="14"/>
    </row>
    <row r="20" spans="1:20" s="5" customFormat="1" ht="18.75" customHeight="1">
      <c r="A20" s="132"/>
      <c r="B20" s="30"/>
      <c r="C20" s="30"/>
      <c r="D20" s="31"/>
      <c r="E20" s="28"/>
      <c r="F20" s="29"/>
      <c r="G20" s="29"/>
      <c r="H20" s="133"/>
      <c r="I20" s="133"/>
      <c r="J20" s="133"/>
      <c r="K20" s="29"/>
      <c r="L20" s="14"/>
      <c r="M20" s="14"/>
      <c r="N20" s="14"/>
      <c r="O20" s="14"/>
      <c r="P20" s="14"/>
      <c r="Q20" s="14"/>
      <c r="R20" s="14"/>
      <c r="S20" s="14"/>
      <c r="T20" s="14"/>
    </row>
    <row r="21" spans="1:20" s="5" customFormat="1" ht="18.75" customHeight="1">
      <c r="A21" s="132"/>
      <c r="B21" s="30"/>
      <c r="C21" s="30"/>
      <c r="D21" s="31"/>
      <c r="E21" s="28"/>
      <c r="F21" s="29"/>
      <c r="G21" s="29"/>
      <c r="H21" s="133"/>
      <c r="I21" s="133"/>
      <c r="J21" s="133"/>
      <c r="K21" s="29"/>
      <c r="L21" s="14"/>
      <c r="M21" s="14"/>
      <c r="N21" s="14"/>
      <c r="O21" s="14"/>
      <c r="P21" s="14"/>
      <c r="Q21" s="14"/>
      <c r="R21" s="14"/>
      <c r="S21" s="14"/>
      <c r="T21" s="14"/>
    </row>
    <row r="22" spans="1:20" s="5" customFormat="1" ht="18.75" customHeight="1">
      <c r="A22" s="132"/>
      <c r="B22" s="30"/>
      <c r="C22" s="30"/>
      <c r="D22" s="31"/>
      <c r="E22" s="28"/>
      <c r="F22" s="29"/>
      <c r="G22" s="29"/>
      <c r="H22" s="133"/>
      <c r="I22" s="133"/>
      <c r="J22" s="133"/>
      <c r="K22" s="29"/>
      <c r="L22" s="14"/>
      <c r="M22" s="14"/>
      <c r="N22" s="14"/>
      <c r="O22" s="14"/>
      <c r="P22" s="14"/>
      <c r="Q22" s="14"/>
      <c r="R22" s="14"/>
      <c r="S22" s="14"/>
      <c r="T22" s="14"/>
    </row>
    <row r="23" spans="1:20" s="5" customFormat="1" ht="18.75" customHeight="1">
      <c r="A23" s="132"/>
      <c r="B23" s="30"/>
      <c r="C23" s="30"/>
      <c r="D23" s="31"/>
      <c r="E23" s="28"/>
      <c r="F23" s="29"/>
      <c r="G23" s="29"/>
      <c r="H23" s="133"/>
      <c r="I23" s="133"/>
      <c r="J23" s="133"/>
      <c r="K23" s="29"/>
      <c r="L23" s="14"/>
      <c r="M23" s="14"/>
      <c r="N23" s="14"/>
      <c r="O23" s="14"/>
      <c r="P23" s="14"/>
      <c r="Q23" s="14"/>
      <c r="R23" s="14"/>
      <c r="S23" s="14"/>
      <c r="T23" s="14"/>
    </row>
    <row r="24" spans="1:20" ht="18.75" customHeight="1">
      <c r="A24" s="307" t="s">
        <v>0</v>
      </c>
      <c r="B24" s="313" t="s">
        <v>17</v>
      </c>
      <c r="C24" s="313" t="s">
        <v>69</v>
      </c>
      <c r="D24" s="302" t="s">
        <v>1</v>
      </c>
      <c r="E24" s="302" t="s">
        <v>2</v>
      </c>
      <c r="F24" s="307" t="s">
        <v>16</v>
      </c>
      <c r="G24" s="307" t="s">
        <v>65</v>
      </c>
      <c r="H24" s="326" t="s">
        <v>66</v>
      </c>
      <c r="I24" s="326"/>
      <c r="J24" s="326"/>
      <c r="K24" s="307" t="s">
        <v>67</v>
      </c>
      <c r="L24" s="307" t="s">
        <v>3</v>
      </c>
      <c r="M24" s="308" t="s">
        <v>68</v>
      </c>
      <c r="N24" s="308"/>
      <c r="O24" s="308"/>
      <c r="P24" s="308"/>
      <c r="Q24" s="308"/>
      <c r="R24" s="308"/>
      <c r="S24" s="308"/>
      <c r="T24" s="302"/>
    </row>
    <row r="25" spans="1:20" ht="18.75" customHeight="1">
      <c r="A25" s="307"/>
      <c r="B25" s="313"/>
      <c r="C25" s="313"/>
      <c r="D25" s="302"/>
      <c r="E25" s="309"/>
      <c r="F25" s="307"/>
      <c r="G25" s="307"/>
      <c r="H25" s="302" t="s">
        <v>13</v>
      </c>
      <c r="I25" s="302" t="s">
        <v>14</v>
      </c>
      <c r="J25" s="302" t="s">
        <v>15</v>
      </c>
      <c r="K25" s="307"/>
      <c r="L25" s="307"/>
      <c r="M25" s="302" t="s">
        <v>6</v>
      </c>
      <c r="N25" s="302" t="s">
        <v>7</v>
      </c>
      <c r="O25" s="302" t="s">
        <v>8</v>
      </c>
      <c r="P25" s="302" t="s">
        <v>9</v>
      </c>
      <c r="Q25" s="302" t="s">
        <v>5</v>
      </c>
      <c r="R25" s="302" t="s">
        <v>355</v>
      </c>
      <c r="S25" s="302" t="s">
        <v>4</v>
      </c>
      <c r="T25" s="302" t="s">
        <v>12</v>
      </c>
    </row>
    <row r="26" spans="1:20" ht="18.75" customHeight="1">
      <c r="A26" s="307"/>
      <c r="B26" s="313"/>
      <c r="C26" s="313"/>
      <c r="D26" s="302"/>
      <c r="E26" s="309"/>
      <c r="F26" s="307"/>
      <c r="G26" s="307"/>
      <c r="H26" s="302"/>
      <c r="I26" s="302"/>
      <c r="J26" s="302"/>
      <c r="K26" s="307"/>
      <c r="L26" s="307"/>
      <c r="M26" s="309"/>
      <c r="N26" s="302"/>
      <c r="O26" s="302"/>
      <c r="P26" s="302"/>
      <c r="Q26" s="302"/>
      <c r="R26" s="302"/>
      <c r="S26" s="302"/>
      <c r="T26" s="302"/>
    </row>
    <row r="27" spans="1:20" ht="18.75" customHeight="1">
      <c r="A27" s="312" t="s">
        <v>440</v>
      </c>
      <c r="B27" s="22" t="s">
        <v>88</v>
      </c>
      <c r="C27" s="40" t="s">
        <v>91</v>
      </c>
      <c r="D27" s="152" t="s">
        <v>457</v>
      </c>
      <c r="E27" s="75" t="s">
        <v>92</v>
      </c>
      <c r="F27" s="158">
        <v>1</v>
      </c>
      <c r="G27" s="54">
        <v>0.9808</v>
      </c>
      <c r="H27" s="50"/>
      <c r="I27" s="23" t="s">
        <v>71</v>
      </c>
      <c r="J27" s="50"/>
      <c r="K27" s="158">
        <v>0.9856</v>
      </c>
      <c r="L27" s="32"/>
      <c r="M27" s="3">
        <v>1141909.351</v>
      </c>
      <c r="N27" s="63"/>
      <c r="O27" s="63"/>
      <c r="P27" s="3">
        <v>84900.851</v>
      </c>
      <c r="Q27" s="3">
        <v>1007221.932</v>
      </c>
      <c r="R27" s="3"/>
      <c r="S27" s="3"/>
      <c r="T27" s="3">
        <f>SUM(M27:S27)</f>
        <v>2234032.134</v>
      </c>
    </row>
    <row r="28" spans="1:20" ht="27">
      <c r="A28" s="330"/>
      <c r="B28" s="148" t="s">
        <v>458</v>
      </c>
      <c r="C28" s="60" t="s">
        <v>459</v>
      </c>
      <c r="D28" s="21" t="s">
        <v>227</v>
      </c>
      <c r="E28" s="76" t="s">
        <v>149</v>
      </c>
      <c r="F28" s="72">
        <v>16</v>
      </c>
      <c r="G28" s="87">
        <v>0</v>
      </c>
      <c r="H28" s="23" t="s">
        <v>71</v>
      </c>
      <c r="I28" s="43"/>
      <c r="J28" s="43"/>
      <c r="K28" s="72">
        <v>4</v>
      </c>
      <c r="L28" s="32"/>
      <c r="M28" s="3"/>
      <c r="N28" s="3"/>
      <c r="O28" s="3"/>
      <c r="P28" s="3"/>
      <c r="Q28" s="3"/>
      <c r="R28" s="3"/>
      <c r="S28" s="3"/>
      <c r="T28" s="3">
        <f>SUM(M28:S28)</f>
        <v>0</v>
      </c>
    </row>
    <row r="29" spans="1:20" ht="36">
      <c r="A29" s="330"/>
      <c r="B29" s="15" t="s">
        <v>427</v>
      </c>
      <c r="C29" s="40" t="s">
        <v>428</v>
      </c>
      <c r="D29" s="152" t="s">
        <v>460</v>
      </c>
      <c r="E29" s="76" t="s">
        <v>95</v>
      </c>
      <c r="F29" s="72">
        <v>1</v>
      </c>
      <c r="G29" s="87">
        <v>1</v>
      </c>
      <c r="H29" s="23"/>
      <c r="I29" s="131" t="s">
        <v>71</v>
      </c>
      <c r="J29" s="43"/>
      <c r="K29" s="72">
        <v>1</v>
      </c>
      <c r="L29" s="32"/>
      <c r="M29" s="3">
        <v>9965.891</v>
      </c>
      <c r="N29" s="3"/>
      <c r="O29" s="3"/>
      <c r="P29" s="3"/>
      <c r="Q29" s="3"/>
      <c r="R29" s="3"/>
      <c r="S29" s="3"/>
      <c r="T29" s="3">
        <f aca="true" t="shared" si="2" ref="T29:T35">SUM(M29:S29)</f>
        <v>9965.891</v>
      </c>
    </row>
    <row r="30" spans="1:20" ht="36">
      <c r="A30" s="330"/>
      <c r="B30" s="314" t="s">
        <v>87</v>
      </c>
      <c r="C30" s="40" t="s">
        <v>429</v>
      </c>
      <c r="D30" s="7" t="s">
        <v>437</v>
      </c>
      <c r="E30" s="76" t="s">
        <v>95</v>
      </c>
      <c r="F30" s="72">
        <v>1</v>
      </c>
      <c r="G30" s="87">
        <v>1</v>
      </c>
      <c r="H30" s="23"/>
      <c r="I30" s="131" t="s">
        <v>71</v>
      </c>
      <c r="J30" s="43"/>
      <c r="K30" s="72">
        <v>1</v>
      </c>
      <c r="L30" s="32"/>
      <c r="M30" s="3">
        <v>4982.9455</v>
      </c>
      <c r="N30" s="3"/>
      <c r="O30" s="3"/>
      <c r="P30" s="3"/>
      <c r="Q30" s="3"/>
      <c r="R30" s="3"/>
      <c r="S30" s="3"/>
      <c r="T30" s="3">
        <f t="shared" si="2"/>
        <v>4982.9455</v>
      </c>
    </row>
    <row r="31" spans="1:20" ht="18">
      <c r="A31" s="330"/>
      <c r="B31" s="324"/>
      <c r="C31" s="40" t="s">
        <v>432</v>
      </c>
      <c r="D31" s="7" t="s">
        <v>438</v>
      </c>
      <c r="E31" s="76" t="s">
        <v>95</v>
      </c>
      <c r="F31" s="72">
        <v>1</v>
      </c>
      <c r="G31" s="87">
        <v>1</v>
      </c>
      <c r="H31" s="23"/>
      <c r="I31" s="131" t="s">
        <v>71</v>
      </c>
      <c r="J31" s="43"/>
      <c r="K31" s="72">
        <v>1</v>
      </c>
      <c r="L31" s="8"/>
      <c r="M31" s="3">
        <v>4982.9455</v>
      </c>
      <c r="N31" s="8"/>
      <c r="O31" s="8"/>
      <c r="P31" s="8"/>
      <c r="Q31" s="8"/>
      <c r="R31" s="8"/>
      <c r="S31" s="8"/>
      <c r="T31" s="3">
        <f t="shared" si="2"/>
        <v>4982.9455</v>
      </c>
    </row>
    <row r="32" spans="1:20" ht="36">
      <c r="A32" s="330"/>
      <c r="B32" s="324"/>
      <c r="C32" s="40" t="s">
        <v>433</v>
      </c>
      <c r="D32" s="7" t="s">
        <v>436</v>
      </c>
      <c r="E32" s="76" t="s">
        <v>95</v>
      </c>
      <c r="F32" s="72">
        <v>1</v>
      </c>
      <c r="G32" s="87">
        <v>1</v>
      </c>
      <c r="H32" s="23"/>
      <c r="I32" s="131" t="s">
        <v>71</v>
      </c>
      <c r="J32" s="43"/>
      <c r="K32" s="72">
        <v>1</v>
      </c>
      <c r="L32" s="32"/>
      <c r="M32" s="3">
        <v>4982.9455</v>
      </c>
      <c r="N32" s="3"/>
      <c r="O32" s="3"/>
      <c r="P32" s="3"/>
      <c r="Q32" s="3"/>
      <c r="R32" s="3"/>
      <c r="S32" s="3"/>
      <c r="T32" s="3">
        <f t="shared" si="2"/>
        <v>4982.9455</v>
      </c>
    </row>
    <row r="33" spans="1:20" ht="27">
      <c r="A33" s="330"/>
      <c r="B33" s="324"/>
      <c r="C33" s="40" t="s">
        <v>434</v>
      </c>
      <c r="D33" s="7" t="s">
        <v>439</v>
      </c>
      <c r="E33" s="76" t="s">
        <v>95</v>
      </c>
      <c r="F33" s="72">
        <v>1</v>
      </c>
      <c r="G33" s="87">
        <v>1</v>
      </c>
      <c r="H33" s="23"/>
      <c r="I33" s="131" t="s">
        <v>71</v>
      </c>
      <c r="J33" s="43"/>
      <c r="K33" s="72">
        <v>1</v>
      </c>
      <c r="L33" s="32"/>
      <c r="M33" s="3">
        <v>4982.9455</v>
      </c>
      <c r="N33" s="3"/>
      <c r="O33" s="3"/>
      <c r="P33" s="3"/>
      <c r="Q33" s="3"/>
      <c r="R33" s="3"/>
      <c r="S33" s="3"/>
      <c r="T33" s="3">
        <f t="shared" si="2"/>
        <v>4982.9455</v>
      </c>
    </row>
    <row r="34" spans="1:20" ht="54">
      <c r="A34" s="330"/>
      <c r="B34" s="324"/>
      <c r="C34" s="40" t="s">
        <v>435</v>
      </c>
      <c r="D34" s="152" t="s">
        <v>461</v>
      </c>
      <c r="E34" s="149" t="s">
        <v>462</v>
      </c>
      <c r="F34" s="72">
        <v>1</v>
      </c>
      <c r="G34" s="87">
        <v>1</v>
      </c>
      <c r="H34" s="23"/>
      <c r="I34" s="131" t="s">
        <v>71</v>
      </c>
      <c r="J34" s="43"/>
      <c r="K34" s="72">
        <v>1</v>
      </c>
      <c r="L34" s="32"/>
      <c r="M34" s="3">
        <v>4982.9455</v>
      </c>
      <c r="N34" s="3"/>
      <c r="O34" s="3"/>
      <c r="P34" s="3"/>
      <c r="Q34" s="3"/>
      <c r="R34" s="3"/>
      <c r="S34" s="3"/>
      <c r="T34" s="3">
        <f t="shared" si="2"/>
        <v>4982.9455</v>
      </c>
    </row>
    <row r="35" spans="1:20" ht="18">
      <c r="A35" s="330"/>
      <c r="B35" s="15" t="s">
        <v>86</v>
      </c>
      <c r="C35" s="40" t="s">
        <v>430</v>
      </c>
      <c r="D35" s="7" t="s">
        <v>431</v>
      </c>
      <c r="E35" s="76"/>
      <c r="F35" s="72"/>
      <c r="G35" s="87"/>
      <c r="H35" s="23"/>
      <c r="I35" s="43"/>
      <c r="J35" s="43"/>
      <c r="K35" s="72"/>
      <c r="L35" s="32"/>
      <c r="M35" s="3">
        <v>4982.9455</v>
      </c>
      <c r="N35" s="3"/>
      <c r="O35" s="3"/>
      <c r="P35" s="3"/>
      <c r="Q35" s="3"/>
      <c r="R35" s="3"/>
      <c r="S35" s="3"/>
      <c r="T35" s="3">
        <f t="shared" si="2"/>
        <v>4982.9455</v>
      </c>
    </row>
    <row r="36" spans="1:20" ht="27">
      <c r="A36" s="330"/>
      <c r="B36" s="325" t="s">
        <v>96</v>
      </c>
      <c r="C36" s="7" t="s">
        <v>97</v>
      </c>
      <c r="D36" s="7" t="s">
        <v>55</v>
      </c>
      <c r="E36" s="77" t="s">
        <v>94</v>
      </c>
      <c r="F36" s="16">
        <v>3</v>
      </c>
      <c r="G36" s="48">
        <v>3</v>
      </c>
      <c r="H36" s="23" t="s">
        <v>71</v>
      </c>
      <c r="I36" s="44"/>
      <c r="J36" s="44"/>
      <c r="K36" s="16">
        <v>3</v>
      </c>
      <c r="L36" s="33"/>
      <c r="M36" s="3"/>
      <c r="N36" s="3">
        <v>1500</v>
      </c>
      <c r="O36" s="3"/>
      <c r="P36" s="3"/>
      <c r="Q36" s="3"/>
      <c r="R36" s="3"/>
      <c r="S36" s="3"/>
      <c r="T36" s="3">
        <f>SUM(M36:S36)</f>
        <v>1500</v>
      </c>
    </row>
    <row r="37" spans="1:21" ht="27">
      <c r="A37" s="330"/>
      <c r="B37" s="325"/>
      <c r="C37" s="7" t="s">
        <v>98</v>
      </c>
      <c r="D37" s="7" t="s">
        <v>56</v>
      </c>
      <c r="E37" s="75" t="s">
        <v>99</v>
      </c>
      <c r="F37" s="16">
        <v>3</v>
      </c>
      <c r="G37" s="48">
        <v>3</v>
      </c>
      <c r="H37" s="23"/>
      <c r="I37" s="23" t="s">
        <v>71</v>
      </c>
      <c r="J37" s="44"/>
      <c r="K37" s="16">
        <v>3</v>
      </c>
      <c r="L37" s="33"/>
      <c r="M37" s="3"/>
      <c r="N37" s="3">
        <v>1300</v>
      </c>
      <c r="O37" s="3"/>
      <c r="P37" s="3"/>
      <c r="Q37" s="3"/>
      <c r="R37" s="3"/>
      <c r="S37" s="3"/>
      <c r="T37" s="3">
        <f>SUM(M37:S37)</f>
        <v>1300</v>
      </c>
      <c r="U37" s="11"/>
    </row>
    <row r="38" spans="1:21" ht="12.75">
      <c r="A38" s="330"/>
      <c r="B38" s="38"/>
      <c r="C38" s="38"/>
      <c r="D38" s="55" t="s">
        <v>61</v>
      </c>
      <c r="E38" s="55"/>
      <c r="F38" s="55"/>
      <c r="G38" s="56"/>
      <c r="H38" s="104"/>
      <c r="I38" s="104"/>
      <c r="J38" s="104"/>
      <c r="K38" s="56"/>
      <c r="L38" s="86"/>
      <c r="M38" s="24">
        <f aca="true" t="shared" si="3" ref="M38:T38">SUM(M27:M37)</f>
        <v>1181772.9149999996</v>
      </c>
      <c r="N38" s="24">
        <f t="shared" si="3"/>
        <v>2800</v>
      </c>
      <c r="O38" s="24">
        <f t="shared" si="3"/>
        <v>0</v>
      </c>
      <c r="P38" s="24">
        <f t="shared" si="3"/>
        <v>84900.851</v>
      </c>
      <c r="Q38" s="24">
        <f t="shared" si="3"/>
        <v>1007221.932</v>
      </c>
      <c r="R38" s="24">
        <f t="shared" si="3"/>
        <v>0</v>
      </c>
      <c r="S38" s="24">
        <f t="shared" si="3"/>
        <v>0</v>
      </c>
      <c r="T38" s="24">
        <f t="shared" si="3"/>
        <v>2276695.6979999994</v>
      </c>
      <c r="U38" s="11"/>
    </row>
    <row r="39" spans="1:21" s="5" customFormat="1" ht="12.75">
      <c r="A39" s="181"/>
      <c r="B39" s="19"/>
      <c r="C39" s="19"/>
      <c r="D39" s="28"/>
      <c r="E39" s="28"/>
      <c r="F39" s="28"/>
      <c r="G39" s="29"/>
      <c r="H39" s="182"/>
      <c r="I39" s="182"/>
      <c r="J39" s="182"/>
      <c r="K39" s="29"/>
      <c r="L39" s="183"/>
      <c r="M39" s="14"/>
      <c r="N39" s="14"/>
      <c r="O39" s="14"/>
      <c r="P39" s="14"/>
      <c r="Q39" s="14"/>
      <c r="R39" s="14"/>
      <c r="S39" s="14"/>
      <c r="T39" s="14"/>
      <c r="U39" s="156"/>
    </row>
    <row r="40" spans="1:21" s="5" customFormat="1" ht="12.75">
      <c r="A40" s="181"/>
      <c r="B40" s="19"/>
      <c r="C40" s="19"/>
      <c r="D40" s="28"/>
      <c r="E40" s="28"/>
      <c r="F40" s="28"/>
      <c r="G40" s="29"/>
      <c r="H40" s="182"/>
      <c r="I40" s="182"/>
      <c r="J40" s="182"/>
      <c r="K40" s="29"/>
      <c r="L40" s="183"/>
      <c r="M40" s="14"/>
      <c r="N40" s="14"/>
      <c r="O40" s="14"/>
      <c r="P40" s="14"/>
      <c r="Q40" s="14"/>
      <c r="R40" s="14"/>
      <c r="S40" s="14"/>
      <c r="T40" s="14"/>
      <c r="U40" s="156"/>
    </row>
    <row r="41" spans="1:21" s="5" customFormat="1" ht="12.75">
      <c r="A41" s="181"/>
      <c r="B41" s="19"/>
      <c r="C41" s="19"/>
      <c r="D41" s="28"/>
      <c r="E41" s="28"/>
      <c r="F41" s="28"/>
      <c r="G41" s="29"/>
      <c r="H41" s="182"/>
      <c r="I41" s="182"/>
      <c r="J41" s="182"/>
      <c r="K41" s="29"/>
      <c r="L41" s="183"/>
      <c r="M41" s="14"/>
      <c r="N41" s="14"/>
      <c r="O41" s="14"/>
      <c r="P41" s="14"/>
      <c r="Q41" s="14"/>
      <c r="R41" s="14"/>
      <c r="S41" s="14"/>
      <c r="T41" s="14"/>
      <c r="U41" s="156"/>
    </row>
    <row r="42" spans="1:21" s="5" customFormat="1" ht="12.75">
      <c r="A42" s="181"/>
      <c r="B42" s="19"/>
      <c r="C42" s="19"/>
      <c r="D42" s="28"/>
      <c r="E42" s="28"/>
      <c r="F42" s="28"/>
      <c r="G42" s="29"/>
      <c r="H42" s="182"/>
      <c r="I42" s="182"/>
      <c r="J42" s="182"/>
      <c r="K42" s="29"/>
      <c r="L42" s="183"/>
      <c r="M42" s="14"/>
      <c r="N42" s="14"/>
      <c r="O42" s="14"/>
      <c r="P42" s="14"/>
      <c r="Q42" s="14"/>
      <c r="R42" s="14"/>
      <c r="S42" s="14"/>
      <c r="T42" s="14"/>
      <c r="U42" s="156"/>
    </row>
    <row r="43" spans="1:21" s="5" customFormat="1" ht="12.75">
      <c r="A43" s="181"/>
      <c r="B43" s="19"/>
      <c r="C43" s="19"/>
      <c r="D43" s="28"/>
      <c r="E43" s="28"/>
      <c r="F43" s="28"/>
      <c r="G43" s="29"/>
      <c r="H43" s="182"/>
      <c r="I43" s="182"/>
      <c r="J43" s="182"/>
      <c r="K43" s="29"/>
      <c r="L43" s="183"/>
      <c r="M43" s="14"/>
      <c r="N43" s="14"/>
      <c r="O43" s="14"/>
      <c r="P43" s="14"/>
      <c r="Q43" s="14"/>
      <c r="R43" s="14"/>
      <c r="S43" s="14"/>
      <c r="T43" s="14"/>
      <c r="U43" s="156"/>
    </row>
    <row r="44" spans="1:21" s="5" customFormat="1" ht="12.75">
      <c r="A44" s="181"/>
      <c r="B44" s="19"/>
      <c r="C44" s="19"/>
      <c r="D44" s="28"/>
      <c r="E44" s="28"/>
      <c r="F44" s="28"/>
      <c r="G44" s="29"/>
      <c r="H44" s="182"/>
      <c r="I44" s="182"/>
      <c r="J44" s="182"/>
      <c r="K44" s="29"/>
      <c r="L44" s="183"/>
      <c r="M44" s="14"/>
      <c r="N44" s="14"/>
      <c r="O44" s="14"/>
      <c r="P44" s="14"/>
      <c r="Q44" s="14"/>
      <c r="R44" s="14"/>
      <c r="S44" s="14"/>
      <c r="T44" s="14"/>
      <c r="U44" s="156"/>
    </row>
    <row r="45" spans="1:21" s="5" customFormat="1" ht="12.75">
      <c r="A45" s="181"/>
      <c r="B45" s="19"/>
      <c r="C45" s="19"/>
      <c r="D45" s="28"/>
      <c r="E45" s="28"/>
      <c r="F45" s="28"/>
      <c r="G45" s="29"/>
      <c r="H45" s="182"/>
      <c r="I45" s="182"/>
      <c r="J45" s="182"/>
      <c r="K45" s="29"/>
      <c r="L45" s="183"/>
      <c r="M45" s="14"/>
      <c r="N45" s="14"/>
      <c r="O45" s="14"/>
      <c r="P45" s="14"/>
      <c r="Q45" s="14"/>
      <c r="R45" s="14"/>
      <c r="S45" s="14"/>
      <c r="T45" s="14"/>
      <c r="U45" s="156"/>
    </row>
    <row r="46" spans="1:21" s="5" customFormat="1" ht="12.75">
      <c r="A46" s="181"/>
      <c r="B46" s="19"/>
      <c r="C46" s="19"/>
      <c r="D46" s="28"/>
      <c r="E46" s="28"/>
      <c r="F46" s="28"/>
      <c r="G46" s="29"/>
      <c r="H46" s="182"/>
      <c r="I46" s="182"/>
      <c r="J46" s="182"/>
      <c r="K46" s="29"/>
      <c r="L46" s="183"/>
      <c r="M46" s="14"/>
      <c r="N46" s="14"/>
      <c r="O46" s="14"/>
      <c r="P46" s="14"/>
      <c r="Q46" s="14"/>
      <c r="R46" s="14"/>
      <c r="S46" s="14"/>
      <c r="T46" s="14"/>
      <c r="U46" s="156"/>
    </row>
    <row r="47" spans="1:21" s="5" customFormat="1" ht="12.75">
      <c r="A47" s="181"/>
      <c r="B47" s="19"/>
      <c r="C47" s="19"/>
      <c r="D47" s="28"/>
      <c r="E47" s="28"/>
      <c r="F47" s="28"/>
      <c r="G47" s="29"/>
      <c r="H47" s="182"/>
      <c r="I47" s="182"/>
      <c r="J47" s="182"/>
      <c r="K47" s="29"/>
      <c r="L47" s="183"/>
      <c r="M47" s="14"/>
      <c r="N47" s="14"/>
      <c r="O47" s="14"/>
      <c r="P47" s="14"/>
      <c r="Q47" s="14"/>
      <c r="R47" s="14"/>
      <c r="S47" s="14"/>
      <c r="T47" s="14"/>
      <c r="U47" s="156"/>
    </row>
    <row r="48" spans="1:21" s="5" customFormat="1" ht="12.75">
      <c r="A48" s="181"/>
      <c r="B48" s="19"/>
      <c r="C48" s="19"/>
      <c r="D48" s="28"/>
      <c r="E48" s="28"/>
      <c r="F48" s="28"/>
      <c r="G48" s="29"/>
      <c r="H48" s="182"/>
      <c r="I48" s="182"/>
      <c r="J48" s="182"/>
      <c r="K48" s="29"/>
      <c r="L48" s="183"/>
      <c r="M48" s="14"/>
      <c r="N48" s="14"/>
      <c r="O48" s="14"/>
      <c r="P48" s="14"/>
      <c r="Q48" s="14"/>
      <c r="R48" s="14"/>
      <c r="S48" s="14"/>
      <c r="T48" s="14"/>
      <c r="U48" s="156"/>
    </row>
    <row r="49" spans="1:21" s="5" customFormat="1" ht="12.75">
      <c r="A49" s="181"/>
      <c r="B49" s="19"/>
      <c r="C49" s="19"/>
      <c r="D49" s="28"/>
      <c r="E49" s="28"/>
      <c r="F49" s="28"/>
      <c r="G49" s="29"/>
      <c r="H49" s="182"/>
      <c r="I49" s="182"/>
      <c r="J49" s="182"/>
      <c r="K49" s="29"/>
      <c r="L49" s="183"/>
      <c r="M49" s="14"/>
      <c r="N49" s="14"/>
      <c r="O49" s="14"/>
      <c r="P49" s="14"/>
      <c r="Q49" s="14"/>
      <c r="R49" s="14"/>
      <c r="S49" s="14"/>
      <c r="T49" s="14"/>
      <c r="U49" s="156"/>
    </row>
    <row r="50" spans="1:21" ht="12.75">
      <c r="A50" s="307" t="s">
        <v>0</v>
      </c>
      <c r="B50" s="313" t="s">
        <v>17</v>
      </c>
      <c r="C50" s="313" t="s">
        <v>69</v>
      </c>
      <c r="D50" s="302" t="s">
        <v>1</v>
      </c>
      <c r="E50" s="302" t="s">
        <v>2</v>
      </c>
      <c r="F50" s="307" t="s">
        <v>16</v>
      </c>
      <c r="G50" s="307" t="s">
        <v>65</v>
      </c>
      <c r="H50" s="326" t="s">
        <v>66</v>
      </c>
      <c r="I50" s="326"/>
      <c r="J50" s="326"/>
      <c r="K50" s="307" t="s">
        <v>67</v>
      </c>
      <c r="L50" s="307" t="s">
        <v>3</v>
      </c>
      <c r="M50" s="308" t="s">
        <v>68</v>
      </c>
      <c r="N50" s="308"/>
      <c r="O50" s="308"/>
      <c r="P50" s="308"/>
      <c r="Q50" s="308"/>
      <c r="R50" s="308"/>
      <c r="S50" s="308"/>
      <c r="T50" s="302"/>
      <c r="U50" s="11"/>
    </row>
    <row r="51" spans="1:21" ht="20.25" customHeight="1">
      <c r="A51" s="307"/>
      <c r="B51" s="313"/>
      <c r="C51" s="313"/>
      <c r="D51" s="302"/>
      <c r="E51" s="309"/>
      <c r="F51" s="307"/>
      <c r="G51" s="307"/>
      <c r="H51" s="302" t="s">
        <v>13</v>
      </c>
      <c r="I51" s="302" t="s">
        <v>14</v>
      </c>
      <c r="J51" s="302" t="s">
        <v>15</v>
      </c>
      <c r="K51" s="307"/>
      <c r="L51" s="307"/>
      <c r="M51" s="302" t="s">
        <v>6</v>
      </c>
      <c r="N51" s="302" t="s">
        <v>7</v>
      </c>
      <c r="O51" s="302" t="s">
        <v>8</v>
      </c>
      <c r="P51" s="302" t="s">
        <v>9</v>
      </c>
      <c r="Q51" s="302" t="s">
        <v>5</v>
      </c>
      <c r="R51" s="302" t="s">
        <v>355</v>
      </c>
      <c r="S51" s="302" t="s">
        <v>4</v>
      </c>
      <c r="T51" s="302" t="s">
        <v>12</v>
      </c>
      <c r="U51" s="11"/>
    </row>
    <row r="52" spans="1:21" ht="15.75" customHeight="1">
      <c r="A52" s="307"/>
      <c r="B52" s="313"/>
      <c r="C52" s="313"/>
      <c r="D52" s="302"/>
      <c r="E52" s="309"/>
      <c r="F52" s="307"/>
      <c r="G52" s="307"/>
      <c r="H52" s="302"/>
      <c r="I52" s="302"/>
      <c r="J52" s="302"/>
      <c r="K52" s="307"/>
      <c r="L52" s="307"/>
      <c r="M52" s="309"/>
      <c r="N52" s="302"/>
      <c r="O52" s="302"/>
      <c r="P52" s="302"/>
      <c r="Q52" s="302"/>
      <c r="R52" s="302"/>
      <c r="S52" s="302"/>
      <c r="T52" s="302"/>
      <c r="U52" s="11"/>
    </row>
    <row r="53" spans="1:21" ht="27">
      <c r="A53" s="332" t="s">
        <v>452</v>
      </c>
      <c r="B53" s="303" t="s">
        <v>54</v>
      </c>
      <c r="C53" s="314" t="s">
        <v>101</v>
      </c>
      <c r="D53" s="7" t="s">
        <v>52</v>
      </c>
      <c r="E53" s="21" t="s">
        <v>151</v>
      </c>
      <c r="F53" s="62">
        <v>1104</v>
      </c>
      <c r="G53" s="62">
        <v>1104</v>
      </c>
      <c r="H53" s="4"/>
      <c r="I53" s="23" t="s">
        <v>71</v>
      </c>
      <c r="J53" s="4"/>
      <c r="K53" s="62">
        <v>1104</v>
      </c>
      <c r="L53" s="2"/>
      <c r="M53" s="3">
        <v>90000</v>
      </c>
      <c r="N53" s="13"/>
      <c r="O53" s="3"/>
      <c r="P53" s="3"/>
      <c r="Q53" s="3"/>
      <c r="R53" s="3"/>
      <c r="S53" s="3"/>
      <c r="T53" s="3">
        <f aca="true" t="shared" si="4" ref="T53:T62">SUM(M53:S53)</f>
        <v>90000</v>
      </c>
      <c r="U53" s="11"/>
    </row>
    <row r="54" spans="1:21" ht="27">
      <c r="A54" s="333"/>
      <c r="B54" s="304"/>
      <c r="C54" s="314"/>
      <c r="D54" s="21" t="s">
        <v>153</v>
      </c>
      <c r="E54" s="21" t="s">
        <v>154</v>
      </c>
      <c r="F54" s="79">
        <v>15</v>
      </c>
      <c r="G54" s="79">
        <v>5</v>
      </c>
      <c r="H54" s="151" t="s">
        <v>71</v>
      </c>
      <c r="I54" s="4"/>
      <c r="J54" s="4"/>
      <c r="K54" s="17">
        <v>10</v>
      </c>
      <c r="L54" s="2"/>
      <c r="M54" s="9"/>
      <c r="N54" s="155">
        <v>35000</v>
      </c>
      <c r="O54" s="3"/>
      <c r="P54" s="3"/>
      <c r="Q54" s="3"/>
      <c r="R54" s="3"/>
      <c r="S54" s="3"/>
      <c r="T54" s="3">
        <f t="shared" si="4"/>
        <v>35000</v>
      </c>
      <c r="U54" s="11"/>
    </row>
    <row r="55" spans="1:21" ht="27">
      <c r="A55" s="333"/>
      <c r="B55" s="304"/>
      <c r="C55" s="315" t="s">
        <v>155</v>
      </c>
      <c r="D55" s="21" t="s">
        <v>156</v>
      </c>
      <c r="E55" s="21" t="s">
        <v>159</v>
      </c>
      <c r="F55" s="17">
        <v>30</v>
      </c>
      <c r="G55" s="17">
        <v>0</v>
      </c>
      <c r="H55" s="23" t="s">
        <v>71</v>
      </c>
      <c r="I55" s="4"/>
      <c r="J55" s="4"/>
      <c r="K55" s="17">
        <v>10</v>
      </c>
      <c r="L55" s="2"/>
      <c r="M55" s="3">
        <v>3000</v>
      </c>
      <c r="N55" s="3"/>
      <c r="O55" s="3"/>
      <c r="P55" s="3"/>
      <c r="Q55" s="3"/>
      <c r="R55" s="3"/>
      <c r="S55" s="3"/>
      <c r="T55" s="3">
        <f t="shared" si="4"/>
        <v>3000</v>
      </c>
      <c r="U55" s="11"/>
    </row>
    <row r="56" spans="1:21" ht="18">
      <c r="A56" s="333"/>
      <c r="B56" s="304"/>
      <c r="C56" s="316"/>
      <c r="D56" s="21" t="s">
        <v>158</v>
      </c>
      <c r="E56" s="65" t="s">
        <v>149</v>
      </c>
      <c r="F56" s="17">
        <v>22</v>
      </c>
      <c r="G56" s="48" t="s">
        <v>57</v>
      </c>
      <c r="H56" s="23" t="s">
        <v>71</v>
      </c>
      <c r="I56" s="4"/>
      <c r="J56" s="4"/>
      <c r="K56" s="17">
        <v>4</v>
      </c>
      <c r="L56" s="2"/>
      <c r="M56" s="3">
        <v>4000</v>
      </c>
      <c r="N56" s="3"/>
      <c r="O56" s="3"/>
      <c r="P56" s="3"/>
      <c r="Q56" s="3"/>
      <c r="R56" s="3"/>
      <c r="S56" s="3"/>
      <c r="T56" s="3">
        <f t="shared" si="4"/>
        <v>4000</v>
      </c>
      <c r="U56" s="11"/>
    </row>
    <row r="57" spans="1:21" ht="27">
      <c r="A57" s="333"/>
      <c r="B57" s="304"/>
      <c r="C57" s="316"/>
      <c r="D57" s="21" t="s">
        <v>160</v>
      </c>
      <c r="E57" s="65" t="s">
        <v>161</v>
      </c>
      <c r="F57" s="17">
        <v>492</v>
      </c>
      <c r="G57" s="48">
        <v>123</v>
      </c>
      <c r="H57" s="23" t="s">
        <v>71</v>
      </c>
      <c r="I57" s="4"/>
      <c r="J57" s="4"/>
      <c r="K57" s="17">
        <v>123</v>
      </c>
      <c r="L57" s="2"/>
      <c r="M57" s="3">
        <v>2000</v>
      </c>
      <c r="N57" s="3"/>
      <c r="O57" s="3"/>
      <c r="P57" s="3"/>
      <c r="Q57" s="3"/>
      <c r="R57" s="3"/>
      <c r="S57" s="3"/>
      <c r="T57" s="3">
        <f t="shared" si="4"/>
        <v>2000</v>
      </c>
      <c r="U57" s="11"/>
    </row>
    <row r="58" spans="1:21" ht="27">
      <c r="A58" s="333"/>
      <c r="B58" s="305"/>
      <c r="C58" s="316"/>
      <c r="D58" s="21" t="s">
        <v>162</v>
      </c>
      <c r="E58" s="65" t="s">
        <v>163</v>
      </c>
      <c r="F58" s="46">
        <v>1</v>
      </c>
      <c r="G58" s="46">
        <v>1</v>
      </c>
      <c r="H58" s="4"/>
      <c r="I58" s="23" t="s">
        <v>71</v>
      </c>
      <c r="J58" s="4"/>
      <c r="K58" s="46">
        <v>1</v>
      </c>
      <c r="L58" s="2"/>
      <c r="M58" s="3">
        <v>1400</v>
      </c>
      <c r="N58" s="3"/>
      <c r="O58" s="3"/>
      <c r="P58" s="3"/>
      <c r="Q58" s="3"/>
      <c r="R58" s="3"/>
      <c r="S58" s="3"/>
      <c r="T58" s="3">
        <f t="shared" si="4"/>
        <v>1400</v>
      </c>
      <c r="U58" s="11"/>
    </row>
    <row r="59" spans="1:21" ht="18">
      <c r="A59" s="333"/>
      <c r="B59" s="20" t="s">
        <v>102</v>
      </c>
      <c r="C59" s="15" t="s">
        <v>389</v>
      </c>
      <c r="D59" s="1" t="s">
        <v>390</v>
      </c>
      <c r="E59" s="1" t="s">
        <v>388</v>
      </c>
      <c r="F59" s="17">
        <v>100</v>
      </c>
      <c r="G59" s="71" t="s">
        <v>57</v>
      </c>
      <c r="H59" s="23" t="s">
        <v>71</v>
      </c>
      <c r="I59" s="4"/>
      <c r="J59" s="4"/>
      <c r="K59" s="17">
        <v>23</v>
      </c>
      <c r="L59" s="2"/>
      <c r="M59" s="3">
        <v>22000</v>
      </c>
      <c r="N59" s="3">
        <v>25000</v>
      </c>
      <c r="O59" s="3"/>
      <c r="P59" s="3"/>
      <c r="Q59" s="3"/>
      <c r="R59" s="3"/>
      <c r="S59" s="3"/>
      <c r="T59" s="3">
        <f t="shared" si="4"/>
        <v>47000</v>
      </c>
      <c r="U59" s="11"/>
    </row>
    <row r="60" spans="1:21" ht="18">
      <c r="A60" s="333"/>
      <c r="B60" s="20" t="s">
        <v>29</v>
      </c>
      <c r="C60" s="22" t="s">
        <v>104</v>
      </c>
      <c r="D60" s="7" t="s">
        <v>367</v>
      </c>
      <c r="E60" s="21" t="s">
        <v>168</v>
      </c>
      <c r="F60" s="17">
        <v>1</v>
      </c>
      <c r="G60" s="17">
        <v>1</v>
      </c>
      <c r="H60" s="4"/>
      <c r="I60" s="23" t="s">
        <v>71</v>
      </c>
      <c r="J60" s="4"/>
      <c r="K60" s="17">
        <v>1</v>
      </c>
      <c r="L60" s="2"/>
      <c r="M60" s="67">
        <v>36000</v>
      </c>
      <c r="N60" s="3"/>
      <c r="O60" s="3"/>
      <c r="P60" s="3"/>
      <c r="Q60" s="3"/>
      <c r="R60" s="3"/>
      <c r="S60" s="3"/>
      <c r="T60" s="3">
        <f t="shared" si="4"/>
        <v>36000</v>
      </c>
      <c r="U60" s="11"/>
    </row>
    <row r="61" spans="1:21" ht="27">
      <c r="A61" s="333"/>
      <c r="B61" s="20" t="s">
        <v>391</v>
      </c>
      <c r="C61" s="15" t="s">
        <v>392</v>
      </c>
      <c r="D61" s="7" t="s">
        <v>407</v>
      </c>
      <c r="E61" s="21"/>
      <c r="F61" s="17"/>
      <c r="G61" s="17"/>
      <c r="H61" s="4" t="s">
        <v>71</v>
      </c>
      <c r="I61" s="23"/>
      <c r="J61" s="4"/>
      <c r="K61" s="17"/>
      <c r="L61" s="2"/>
      <c r="M61" s="67">
        <v>142700</v>
      </c>
      <c r="N61" s="3"/>
      <c r="O61" s="3"/>
      <c r="P61" s="3"/>
      <c r="Q61" s="3"/>
      <c r="R61" s="3"/>
      <c r="S61" s="3"/>
      <c r="T61" s="3">
        <f t="shared" si="4"/>
        <v>142700</v>
      </c>
      <c r="U61" s="11"/>
    </row>
    <row r="62" spans="1:21" ht="36">
      <c r="A62" s="333"/>
      <c r="B62" s="20" t="s">
        <v>105</v>
      </c>
      <c r="C62" s="22" t="s">
        <v>106</v>
      </c>
      <c r="D62" s="7" t="s">
        <v>393</v>
      </c>
      <c r="E62" s="21" t="s">
        <v>94</v>
      </c>
      <c r="F62" s="17">
        <v>10</v>
      </c>
      <c r="G62" s="17">
        <v>0</v>
      </c>
      <c r="H62" s="23" t="s">
        <v>71</v>
      </c>
      <c r="I62" s="4"/>
      <c r="J62" s="4"/>
      <c r="K62" s="17">
        <v>4</v>
      </c>
      <c r="L62" s="2"/>
      <c r="M62" s="3">
        <v>109100</v>
      </c>
      <c r="N62" s="3"/>
      <c r="O62" s="3"/>
      <c r="P62" s="3"/>
      <c r="Q62" s="3"/>
      <c r="R62" s="3"/>
      <c r="S62" s="3"/>
      <c r="T62" s="3">
        <f t="shared" si="4"/>
        <v>109100</v>
      </c>
      <c r="U62" s="11"/>
    </row>
    <row r="63" spans="1:21" ht="18">
      <c r="A63" s="334"/>
      <c r="B63" s="53"/>
      <c r="C63" s="53"/>
      <c r="D63" s="52" t="s">
        <v>453</v>
      </c>
      <c r="E63" s="55"/>
      <c r="F63" s="55"/>
      <c r="G63" s="55"/>
      <c r="H63" s="104"/>
      <c r="I63" s="104"/>
      <c r="J63" s="104"/>
      <c r="K63" s="55"/>
      <c r="L63" s="86"/>
      <c r="M63" s="24">
        <f aca="true" t="shared" si="5" ref="M63:T63">SUM(M53:M62)</f>
        <v>410200</v>
      </c>
      <c r="N63" s="24">
        <f t="shared" si="5"/>
        <v>60000</v>
      </c>
      <c r="O63" s="24">
        <f t="shared" si="5"/>
        <v>0</v>
      </c>
      <c r="P63" s="24">
        <f t="shared" si="5"/>
        <v>0</v>
      </c>
      <c r="Q63" s="24">
        <f t="shared" si="5"/>
        <v>0</v>
      </c>
      <c r="R63" s="24">
        <f t="shared" si="5"/>
        <v>0</v>
      </c>
      <c r="S63" s="24">
        <f t="shared" si="5"/>
        <v>0</v>
      </c>
      <c r="T63" s="24">
        <f t="shared" si="5"/>
        <v>470200</v>
      </c>
      <c r="U63" s="11"/>
    </row>
    <row r="64" spans="1:21" ht="12.75">
      <c r="A64" s="331" t="s">
        <v>63</v>
      </c>
      <c r="B64" s="331"/>
      <c r="C64" s="331"/>
      <c r="D64" s="331"/>
      <c r="E64" s="331"/>
      <c r="F64" s="331"/>
      <c r="G64" s="331"/>
      <c r="H64" s="331"/>
      <c r="I64" s="331"/>
      <c r="J64" s="331"/>
      <c r="K64" s="331"/>
      <c r="L64" s="86"/>
      <c r="M64" s="24">
        <f aca="true" t="shared" si="6" ref="M64:T64">M15+M38+M63</f>
        <v>1831804.4599999995</v>
      </c>
      <c r="N64" s="24">
        <f t="shared" si="6"/>
        <v>122800</v>
      </c>
      <c r="O64" s="24">
        <f t="shared" si="6"/>
        <v>0</v>
      </c>
      <c r="P64" s="24">
        <f t="shared" si="6"/>
        <v>84900.851</v>
      </c>
      <c r="Q64" s="24">
        <f t="shared" si="6"/>
        <v>1283441.652</v>
      </c>
      <c r="R64" s="24">
        <f t="shared" si="6"/>
        <v>0</v>
      </c>
      <c r="S64" s="24">
        <f t="shared" si="6"/>
        <v>0</v>
      </c>
      <c r="T64" s="24">
        <f t="shared" si="6"/>
        <v>3307946.9629999995</v>
      </c>
      <c r="U64" s="11"/>
    </row>
    <row r="65" spans="1:21" ht="12.75">
      <c r="A65" s="19"/>
      <c r="B65" s="30"/>
      <c r="C65" s="30"/>
      <c r="D65" s="31"/>
      <c r="E65" s="28"/>
      <c r="F65" s="28"/>
      <c r="G65" s="28"/>
      <c r="H65" s="28"/>
      <c r="I65" s="28"/>
      <c r="J65" s="28"/>
      <c r="K65" s="28"/>
      <c r="L65" s="28"/>
      <c r="M65" s="14"/>
      <c r="N65" s="14"/>
      <c r="O65" s="14"/>
      <c r="P65" s="14"/>
      <c r="Q65" s="14"/>
      <c r="R65" s="14"/>
      <c r="S65" s="14"/>
      <c r="T65" s="14"/>
      <c r="U65" s="11"/>
    </row>
    <row r="66" spans="1:21" ht="12.75">
      <c r="A66" s="19"/>
      <c r="B66" s="30"/>
      <c r="C66" s="30"/>
      <c r="D66" s="31"/>
      <c r="E66" s="28"/>
      <c r="F66" s="28"/>
      <c r="G66" s="28"/>
      <c r="H66" s="28"/>
      <c r="I66" s="28"/>
      <c r="J66" s="28"/>
      <c r="K66" s="28"/>
      <c r="L66" s="28"/>
      <c r="M66" s="14"/>
      <c r="N66" s="14"/>
      <c r="O66" s="14"/>
      <c r="P66" s="14"/>
      <c r="Q66" s="14"/>
      <c r="R66" s="14"/>
      <c r="S66" s="14"/>
      <c r="T66" s="14"/>
      <c r="U66" s="11"/>
    </row>
    <row r="67" spans="1:21" ht="12.75">
      <c r="A67" s="19"/>
      <c r="B67" s="30"/>
      <c r="C67" s="30"/>
      <c r="D67" s="31"/>
      <c r="E67" s="28"/>
      <c r="F67" s="28"/>
      <c r="G67" s="28"/>
      <c r="H67" s="28"/>
      <c r="I67" s="28"/>
      <c r="J67" s="28"/>
      <c r="K67" s="28"/>
      <c r="L67" s="28"/>
      <c r="M67" s="14"/>
      <c r="N67" s="14"/>
      <c r="O67" s="14"/>
      <c r="P67" s="14"/>
      <c r="Q67" s="14"/>
      <c r="R67" s="14"/>
      <c r="S67" s="14"/>
      <c r="T67" s="14"/>
      <c r="U67" s="11"/>
    </row>
    <row r="68" spans="1:21" ht="12.75">
      <c r="A68" s="19"/>
      <c r="B68" s="30"/>
      <c r="C68" s="30"/>
      <c r="D68" s="31"/>
      <c r="E68" s="28"/>
      <c r="F68" s="28"/>
      <c r="G68" s="28"/>
      <c r="H68" s="28"/>
      <c r="I68" s="28"/>
      <c r="J68" s="28"/>
      <c r="K68" s="28"/>
      <c r="L68" s="28"/>
      <c r="M68" s="14"/>
      <c r="N68" s="14"/>
      <c r="O68" s="14"/>
      <c r="P68" s="14"/>
      <c r="Q68" s="14"/>
      <c r="R68" s="14"/>
      <c r="S68" s="14"/>
      <c r="T68" s="14"/>
      <c r="U68" s="11"/>
    </row>
    <row r="69" spans="1:21" ht="12.75">
      <c r="A69" s="19"/>
      <c r="B69" s="30"/>
      <c r="C69" s="30"/>
      <c r="D69" s="31"/>
      <c r="E69" s="28"/>
      <c r="F69" s="28"/>
      <c r="G69" s="28"/>
      <c r="H69" s="28"/>
      <c r="I69" s="28"/>
      <c r="J69" s="28"/>
      <c r="K69" s="28"/>
      <c r="L69" s="28"/>
      <c r="M69" s="14"/>
      <c r="N69" s="14"/>
      <c r="O69" s="14"/>
      <c r="P69" s="14"/>
      <c r="Q69" s="14"/>
      <c r="R69" s="14"/>
      <c r="S69" s="14"/>
      <c r="T69" s="14"/>
      <c r="U69" s="11"/>
    </row>
    <row r="70" spans="1:21" ht="12.75">
      <c r="A70" s="19"/>
      <c r="B70" s="30"/>
      <c r="C70" s="30"/>
      <c r="D70" s="31"/>
      <c r="E70" s="28"/>
      <c r="F70" s="28"/>
      <c r="G70" s="28"/>
      <c r="H70" s="28"/>
      <c r="I70" s="28"/>
      <c r="J70" s="28"/>
      <c r="K70" s="28"/>
      <c r="L70" s="28"/>
      <c r="M70" s="14"/>
      <c r="N70" s="14"/>
      <c r="O70" s="14"/>
      <c r="P70" s="14"/>
      <c r="Q70" s="14"/>
      <c r="R70" s="14"/>
      <c r="S70" s="14"/>
      <c r="T70" s="14"/>
      <c r="U70" s="11"/>
    </row>
    <row r="71" spans="1:21" ht="12.75">
      <c r="A71" s="19"/>
      <c r="B71" s="30"/>
      <c r="C71" s="30"/>
      <c r="D71" s="31"/>
      <c r="E71" s="28"/>
      <c r="F71" s="28"/>
      <c r="G71" s="28"/>
      <c r="H71" s="28"/>
      <c r="I71" s="28"/>
      <c r="J71" s="28"/>
      <c r="K71" s="28"/>
      <c r="L71" s="28"/>
      <c r="M71" s="14"/>
      <c r="N71" s="14"/>
      <c r="O71" s="14"/>
      <c r="P71" s="14"/>
      <c r="Q71" s="14"/>
      <c r="R71" s="14"/>
      <c r="S71" s="14"/>
      <c r="T71" s="14"/>
      <c r="U71" s="11"/>
    </row>
    <row r="72" spans="1:21" ht="12.75">
      <c r="A72" s="19"/>
      <c r="B72" s="30"/>
      <c r="C72" s="30"/>
      <c r="D72" s="31"/>
      <c r="E72" s="28"/>
      <c r="F72" s="28"/>
      <c r="G72" s="28"/>
      <c r="H72" s="28"/>
      <c r="I72" s="28"/>
      <c r="J72" s="28"/>
      <c r="K72" s="28"/>
      <c r="L72" s="28"/>
      <c r="M72" s="14"/>
      <c r="N72" s="14"/>
      <c r="O72" s="14"/>
      <c r="P72" s="14"/>
      <c r="Q72" s="14"/>
      <c r="R72" s="14"/>
      <c r="S72" s="14"/>
      <c r="T72" s="14"/>
      <c r="U72" s="11"/>
    </row>
    <row r="73" spans="1:21" ht="12.75">
      <c r="A73" s="19"/>
      <c r="B73" s="30"/>
      <c r="C73" s="30"/>
      <c r="D73" s="31"/>
      <c r="E73" s="28"/>
      <c r="F73" s="28"/>
      <c r="G73" s="28"/>
      <c r="H73" s="28"/>
      <c r="I73" s="28"/>
      <c r="J73" s="28"/>
      <c r="K73" s="28"/>
      <c r="L73" s="28"/>
      <c r="M73" s="14"/>
      <c r="N73" s="14"/>
      <c r="O73" s="14"/>
      <c r="P73" s="14"/>
      <c r="Q73" s="14"/>
      <c r="R73" s="14"/>
      <c r="S73" s="14"/>
      <c r="T73" s="14"/>
      <c r="U73" s="11"/>
    </row>
    <row r="74" spans="1:21" ht="12.75">
      <c r="A74" s="19"/>
      <c r="B74" s="30"/>
      <c r="C74" s="30"/>
      <c r="D74" s="31"/>
      <c r="E74" s="28"/>
      <c r="F74" s="28"/>
      <c r="G74" s="28"/>
      <c r="H74" s="28"/>
      <c r="I74" s="28"/>
      <c r="J74" s="28"/>
      <c r="K74" s="28"/>
      <c r="L74" s="28"/>
      <c r="M74" s="14"/>
      <c r="N74" s="14"/>
      <c r="O74" s="14"/>
      <c r="P74" s="14"/>
      <c r="Q74" s="14"/>
      <c r="R74" s="14"/>
      <c r="S74" s="14"/>
      <c r="T74" s="14"/>
      <c r="U74" s="11"/>
    </row>
    <row r="75" spans="1:21" ht="12.75">
      <c r="A75" s="19"/>
      <c r="B75" s="30"/>
      <c r="C75" s="30"/>
      <c r="D75" s="31"/>
      <c r="E75" s="28"/>
      <c r="F75" s="28"/>
      <c r="G75" s="28"/>
      <c r="H75" s="28"/>
      <c r="I75" s="28"/>
      <c r="J75" s="28"/>
      <c r="K75" s="28"/>
      <c r="L75" s="28"/>
      <c r="M75" s="14"/>
      <c r="N75" s="14"/>
      <c r="O75" s="14"/>
      <c r="P75" s="14"/>
      <c r="Q75" s="14"/>
      <c r="R75" s="14"/>
      <c r="S75" s="14"/>
      <c r="T75" s="14"/>
      <c r="U75" s="11"/>
    </row>
    <row r="76" spans="1:21" ht="12.75">
      <c r="A76" s="19"/>
      <c r="B76" s="30"/>
      <c r="C76" s="30"/>
      <c r="D76" s="31"/>
      <c r="E76" s="28"/>
      <c r="F76" s="28"/>
      <c r="G76" s="28"/>
      <c r="H76" s="28"/>
      <c r="I76" s="28"/>
      <c r="J76" s="28"/>
      <c r="K76" s="28"/>
      <c r="L76" s="28"/>
      <c r="M76" s="14"/>
      <c r="N76" s="14"/>
      <c r="O76" s="14"/>
      <c r="P76" s="14"/>
      <c r="Q76" s="14"/>
      <c r="R76" s="14"/>
      <c r="S76" s="14"/>
      <c r="T76" s="14"/>
      <c r="U76" s="11"/>
    </row>
    <row r="77" spans="1:21" ht="12.75">
      <c r="A77" s="19"/>
      <c r="B77" s="30"/>
      <c r="C77" s="30"/>
      <c r="D77" s="31"/>
      <c r="E77" s="28"/>
      <c r="F77" s="28"/>
      <c r="G77" s="28"/>
      <c r="H77" s="28"/>
      <c r="I77" s="28"/>
      <c r="J77" s="28"/>
      <c r="K77" s="28"/>
      <c r="L77" s="28"/>
      <c r="M77" s="14"/>
      <c r="N77" s="14"/>
      <c r="O77" s="14"/>
      <c r="P77" s="14"/>
      <c r="Q77" s="14"/>
      <c r="R77" s="14"/>
      <c r="S77" s="14"/>
      <c r="T77" s="14"/>
      <c r="U77" s="11"/>
    </row>
    <row r="78" spans="1:21" ht="12.75">
      <c r="A78" s="19"/>
      <c r="B78" s="30"/>
      <c r="C78" s="30"/>
      <c r="D78" s="31"/>
      <c r="E78" s="28"/>
      <c r="F78" s="28"/>
      <c r="G78" s="28"/>
      <c r="H78" s="28"/>
      <c r="I78" s="28"/>
      <c r="J78" s="28"/>
      <c r="K78" s="28"/>
      <c r="L78" s="28"/>
      <c r="M78" s="14"/>
      <c r="N78" s="14"/>
      <c r="O78" s="14"/>
      <c r="P78" s="14"/>
      <c r="Q78" s="14"/>
      <c r="R78" s="14"/>
      <c r="S78" s="14"/>
      <c r="T78" s="14"/>
      <c r="U78" s="11"/>
    </row>
    <row r="79" spans="1:21" ht="12.75">
      <c r="A79" s="27"/>
      <c r="B79" s="19"/>
      <c r="C79" s="19"/>
      <c r="D79" s="28"/>
      <c r="E79" s="28"/>
      <c r="F79" s="28"/>
      <c r="G79" s="29"/>
      <c r="H79" s="28"/>
      <c r="I79" s="28"/>
      <c r="J79" s="28"/>
      <c r="K79" s="29"/>
      <c r="L79" s="28"/>
      <c r="M79" s="14"/>
      <c r="N79" s="14"/>
      <c r="O79" s="14"/>
      <c r="P79" s="14"/>
      <c r="Q79" s="14"/>
      <c r="R79" s="14"/>
      <c r="S79" s="14"/>
      <c r="T79" s="14"/>
      <c r="U79" s="11"/>
    </row>
    <row r="80" spans="1:21" ht="12.75">
      <c r="A80" s="27"/>
      <c r="B80" s="19"/>
      <c r="C80" s="19"/>
      <c r="D80" s="28"/>
      <c r="E80" s="28"/>
      <c r="F80" s="28"/>
      <c r="G80" s="29"/>
      <c r="H80" s="28"/>
      <c r="I80" s="28"/>
      <c r="J80" s="28"/>
      <c r="K80" s="29"/>
      <c r="L80" s="28"/>
      <c r="M80" s="14"/>
      <c r="N80" s="14"/>
      <c r="O80" s="14"/>
      <c r="P80" s="14"/>
      <c r="Q80" s="14"/>
      <c r="R80" s="14"/>
      <c r="S80" s="14"/>
      <c r="T80" s="14"/>
      <c r="U80" s="11"/>
    </row>
    <row r="81" spans="1:21" ht="12.75" customHeight="1">
      <c r="A81" s="307" t="s">
        <v>0</v>
      </c>
      <c r="B81" s="313" t="s">
        <v>17</v>
      </c>
      <c r="C81" s="313" t="s">
        <v>69</v>
      </c>
      <c r="D81" s="302" t="s">
        <v>1</v>
      </c>
      <c r="E81" s="302" t="s">
        <v>2</v>
      </c>
      <c r="F81" s="307" t="s">
        <v>16</v>
      </c>
      <c r="G81" s="307" t="s">
        <v>408</v>
      </c>
      <c r="H81" s="302" t="s">
        <v>13</v>
      </c>
      <c r="I81" s="311" t="s">
        <v>14</v>
      </c>
      <c r="J81" s="306" t="s">
        <v>15</v>
      </c>
      <c r="K81" s="302" t="s">
        <v>474</v>
      </c>
      <c r="L81" s="307" t="s">
        <v>3</v>
      </c>
      <c r="M81" s="308" t="s">
        <v>68</v>
      </c>
      <c r="N81" s="308"/>
      <c r="O81" s="308"/>
      <c r="P81" s="308"/>
      <c r="Q81" s="308"/>
      <c r="R81" s="308"/>
      <c r="S81" s="308"/>
      <c r="T81" s="302"/>
      <c r="U81" s="11"/>
    </row>
    <row r="82" spans="1:21" ht="17.25" customHeight="1">
      <c r="A82" s="307"/>
      <c r="B82" s="313"/>
      <c r="C82" s="313"/>
      <c r="D82" s="302"/>
      <c r="E82" s="309"/>
      <c r="F82" s="307"/>
      <c r="G82" s="310"/>
      <c r="H82" s="302"/>
      <c r="I82" s="311"/>
      <c r="J82" s="306"/>
      <c r="K82" s="302"/>
      <c r="L82" s="307"/>
      <c r="M82" s="302" t="s">
        <v>6</v>
      </c>
      <c r="N82" s="302" t="s">
        <v>7</v>
      </c>
      <c r="O82" s="335" t="s">
        <v>8</v>
      </c>
      <c r="P82" s="302" t="s">
        <v>9</v>
      </c>
      <c r="Q82" s="302" t="s">
        <v>5</v>
      </c>
      <c r="R82" s="335" t="s">
        <v>10</v>
      </c>
      <c r="S82" s="302" t="s">
        <v>4</v>
      </c>
      <c r="T82" s="302" t="s">
        <v>12</v>
      </c>
      <c r="U82" s="11"/>
    </row>
    <row r="83" spans="1:21" ht="11.25" customHeight="1">
      <c r="A83" s="307"/>
      <c r="B83" s="313"/>
      <c r="C83" s="313"/>
      <c r="D83" s="302"/>
      <c r="E83" s="309"/>
      <c r="F83" s="307"/>
      <c r="G83" s="310"/>
      <c r="H83" s="302"/>
      <c r="I83" s="311"/>
      <c r="J83" s="306"/>
      <c r="K83" s="302"/>
      <c r="L83" s="307"/>
      <c r="M83" s="309"/>
      <c r="N83" s="302"/>
      <c r="O83" s="335"/>
      <c r="P83" s="302"/>
      <c r="Q83" s="302"/>
      <c r="R83" s="335"/>
      <c r="S83" s="302"/>
      <c r="T83" s="302"/>
      <c r="U83" s="11"/>
    </row>
    <row r="84" spans="1:20" ht="18" customHeight="1">
      <c r="A84" s="319" t="s">
        <v>21</v>
      </c>
      <c r="B84" s="312" t="s">
        <v>22</v>
      </c>
      <c r="C84" s="336" t="s">
        <v>280</v>
      </c>
      <c r="D84" s="76" t="s">
        <v>272</v>
      </c>
      <c r="E84" s="7" t="s">
        <v>509</v>
      </c>
      <c r="F84" s="17">
        <v>324</v>
      </c>
      <c r="G84" s="17">
        <v>324</v>
      </c>
      <c r="H84" s="42"/>
      <c r="I84" s="4" t="s">
        <v>71</v>
      </c>
      <c r="J84" s="42"/>
      <c r="K84" s="17">
        <v>324</v>
      </c>
      <c r="L84" s="61"/>
      <c r="M84" s="3"/>
      <c r="N84" s="3"/>
      <c r="O84" s="3"/>
      <c r="P84" s="3"/>
      <c r="Q84" s="3">
        <v>39307.68</v>
      </c>
      <c r="R84" s="3"/>
      <c r="S84" s="3"/>
      <c r="T84" s="3">
        <f aca="true" t="shared" si="7" ref="T84:T94">SUM(M84:S84)</f>
        <v>39307.68</v>
      </c>
    </row>
    <row r="85" spans="1:20" ht="18" customHeight="1">
      <c r="A85" s="319"/>
      <c r="B85" s="312"/>
      <c r="C85" s="337"/>
      <c r="D85" s="76" t="s">
        <v>353</v>
      </c>
      <c r="E85" s="7" t="s">
        <v>95</v>
      </c>
      <c r="F85" s="17">
        <v>50</v>
      </c>
      <c r="G85" s="17">
        <v>50</v>
      </c>
      <c r="H85" s="42"/>
      <c r="I85" s="4" t="s">
        <v>71</v>
      </c>
      <c r="J85" s="42"/>
      <c r="K85" s="17">
        <v>50</v>
      </c>
      <c r="L85" s="61"/>
      <c r="M85" s="3"/>
      <c r="N85" s="3"/>
      <c r="O85" s="3"/>
      <c r="P85" s="3"/>
      <c r="Q85" s="3"/>
      <c r="R85" s="3"/>
      <c r="S85" s="3"/>
      <c r="T85" s="3">
        <f t="shared" si="7"/>
        <v>0</v>
      </c>
    </row>
    <row r="86" spans="1:20" ht="36">
      <c r="A86" s="319"/>
      <c r="B86" s="323"/>
      <c r="C86" s="337"/>
      <c r="D86" s="7" t="s">
        <v>510</v>
      </c>
      <c r="E86" s="60" t="s">
        <v>508</v>
      </c>
      <c r="F86" s="79">
        <v>312</v>
      </c>
      <c r="G86" s="79">
        <v>312</v>
      </c>
      <c r="H86" s="80"/>
      <c r="I86" s="4" t="s">
        <v>71</v>
      </c>
      <c r="J86" s="4"/>
      <c r="K86" s="79">
        <v>312</v>
      </c>
      <c r="L86" s="36"/>
      <c r="M86" s="67">
        <v>600</v>
      </c>
      <c r="N86" s="25"/>
      <c r="O86" s="25"/>
      <c r="P86" s="3"/>
      <c r="Q86" s="155">
        <v>57258.132</v>
      </c>
      <c r="R86" s="3"/>
      <c r="S86" s="3"/>
      <c r="T86" s="3">
        <f t="shared" si="7"/>
        <v>57858.132</v>
      </c>
    </row>
    <row r="87" spans="1:20" ht="27">
      <c r="A87" s="319"/>
      <c r="B87" s="323"/>
      <c r="C87" s="337"/>
      <c r="D87" s="7" t="s">
        <v>511</v>
      </c>
      <c r="E87" s="60" t="s">
        <v>508</v>
      </c>
      <c r="F87" s="79">
        <v>228</v>
      </c>
      <c r="G87" s="79">
        <v>228</v>
      </c>
      <c r="H87" s="80"/>
      <c r="I87" s="4" t="s">
        <v>71</v>
      </c>
      <c r="J87" s="4"/>
      <c r="K87" s="79">
        <v>228</v>
      </c>
      <c r="L87" s="36"/>
      <c r="M87" s="67">
        <v>700</v>
      </c>
      <c r="N87" s="25"/>
      <c r="O87" s="25"/>
      <c r="P87" s="3"/>
      <c r="Q87" s="9">
        <v>179577.36</v>
      </c>
      <c r="R87" s="3"/>
      <c r="S87" s="3"/>
      <c r="T87" s="3">
        <f t="shared" si="7"/>
        <v>180277.36</v>
      </c>
    </row>
    <row r="88" spans="1:20" ht="18.75">
      <c r="A88" s="319"/>
      <c r="B88" s="323"/>
      <c r="C88" s="336" t="s">
        <v>512</v>
      </c>
      <c r="D88" s="58" t="s">
        <v>536</v>
      </c>
      <c r="E88" s="1" t="s">
        <v>535</v>
      </c>
      <c r="F88" s="17">
        <v>120</v>
      </c>
      <c r="G88" s="17">
        <v>0</v>
      </c>
      <c r="H88" s="4" t="s">
        <v>71</v>
      </c>
      <c r="I88" s="4"/>
      <c r="J88" s="4"/>
      <c r="K88" s="17">
        <v>30</v>
      </c>
      <c r="L88" s="2"/>
      <c r="M88" s="67"/>
      <c r="N88" s="3"/>
      <c r="O88" s="13"/>
      <c r="P88" s="3"/>
      <c r="Q88" s="3">
        <v>5866.074</v>
      </c>
      <c r="R88" s="3"/>
      <c r="S88" s="3"/>
      <c r="T88" s="3">
        <f t="shared" si="7"/>
        <v>5866.074</v>
      </c>
    </row>
    <row r="89" spans="1:20" ht="18.75">
      <c r="A89" s="319"/>
      <c r="B89" s="323"/>
      <c r="C89" s="336"/>
      <c r="D89" s="58" t="s">
        <v>537</v>
      </c>
      <c r="E89" s="60" t="s">
        <v>538</v>
      </c>
      <c r="F89" s="79">
        <v>120</v>
      </c>
      <c r="G89" s="79">
        <v>0</v>
      </c>
      <c r="H89" s="4" t="s">
        <v>71</v>
      </c>
      <c r="I89" s="4"/>
      <c r="J89" s="4"/>
      <c r="K89" s="79">
        <v>30</v>
      </c>
      <c r="L89" s="2"/>
      <c r="M89" s="67"/>
      <c r="N89" s="3"/>
      <c r="O89" s="13"/>
      <c r="P89" s="3"/>
      <c r="Q89" s="3">
        <v>5866.074</v>
      </c>
      <c r="R89" s="3"/>
      <c r="S89" s="3"/>
      <c r="T89" s="3">
        <f t="shared" si="7"/>
        <v>5866.074</v>
      </c>
    </row>
    <row r="90" spans="1:20" ht="27">
      <c r="A90" s="319"/>
      <c r="B90" s="323"/>
      <c r="C90" s="337"/>
      <c r="D90" s="59" t="s">
        <v>506</v>
      </c>
      <c r="E90" s="60" t="s">
        <v>507</v>
      </c>
      <c r="F90" s="17">
        <v>6</v>
      </c>
      <c r="G90" s="17">
        <v>0</v>
      </c>
      <c r="H90" s="23" t="s">
        <v>71</v>
      </c>
      <c r="I90" s="42"/>
      <c r="J90" s="42"/>
      <c r="K90" s="17">
        <v>1</v>
      </c>
      <c r="L90" s="32"/>
      <c r="M90" s="67">
        <v>12000</v>
      </c>
      <c r="N90" s="3"/>
      <c r="O90" s="3"/>
      <c r="P90" s="3"/>
      <c r="Q90" s="3"/>
      <c r="R90" s="3"/>
      <c r="S90" s="3"/>
      <c r="T90" s="3">
        <f>SUM(M90:S90)</f>
        <v>12000</v>
      </c>
    </row>
    <row r="91" spans="1:20" ht="18">
      <c r="A91" s="319"/>
      <c r="B91" s="323"/>
      <c r="C91" s="337"/>
      <c r="D91" s="59" t="s">
        <v>455</v>
      </c>
      <c r="E91" s="60" t="s">
        <v>250</v>
      </c>
      <c r="F91" s="17">
        <v>4</v>
      </c>
      <c r="G91" s="17">
        <v>0</v>
      </c>
      <c r="H91" s="23"/>
      <c r="I91" s="42"/>
      <c r="J91" s="42"/>
      <c r="K91" s="17">
        <v>1</v>
      </c>
      <c r="L91" s="32"/>
      <c r="M91" s="67">
        <v>3000</v>
      </c>
      <c r="N91" s="3"/>
      <c r="O91" s="3"/>
      <c r="P91" s="3"/>
      <c r="Q91" s="3"/>
      <c r="R91" s="3"/>
      <c r="S91" s="3"/>
      <c r="T91" s="3">
        <f>SUM(M91:S91)</f>
        <v>3000</v>
      </c>
    </row>
    <row r="92" spans="1:20" ht="45">
      <c r="A92" s="319"/>
      <c r="B92" s="323"/>
      <c r="C92" s="82" t="s">
        <v>527</v>
      </c>
      <c r="D92" s="82" t="s">
        <v>526</v>
      </c>
      <c r="E92" s="83" t="s">
        <v>275</v>
      </c>
      <c r="F92" s="46">
        <v>0.8</v>
      </c>
      <c r="G92" s="17">
        <v>0</v>
      </c>
      <c r="H92" s="4" t="s">
        <v>71</v>
      </c>
      <c r="I92" s="42"/>
      <c r="J92" s="42"/>
      <c r="K92" s="46">
        <v>0.2</v>
      </c>
      <c r="L92" s="2"/>
      <c r="M92" s="67">
        <v>200</v>
      </c>
      <c r="N92" s="3"/>
      <c r="O92" s="13"/>
      <c r="P92" s="3"/>
      <c r="Q92" s="3"/>
      <c r="R92" s="3"/>
      <c r="S92" s="3"/>
      <c r="T92" s="3">
        <f t="shared" si="7"/>
        <v>200</v>
      </c>
    </row>
    <row r="93" spans="1:20" ht="27">
      <c r="A93" s="319"/>
      <c r="B93" s="323"/>
      <c r="C93" s="85" t="s">
        <v>528</v>
      </c>
      <c r="D93" s="82" t="s">
        <v>529</v>
      </c>
      <c r="E93" s="83" t="s">
        <v>543</v>
      </c>
      <c r="F93" s="46">
        <v>0.8</v>
      </c>
      <c r="G93" s="45">
        <v>0.333</v>
      </c>
      <c r="H93" s="4" t="s">
        <v>71</v>
      </c>
      <c r="I93" s="42"/>
      <c r="J93" s="42"/>
      <c r="K93" s="46">
        <v>0.5</v>
      </c>
      <c r="L93" s="34"/>
      <c r="M93" s="67">
        <v>2000</v>
      </c>
      <c r="N93" s="3"/>
      <c r="O93" s="3"/>
      <c r="P93" s="3"/>
      <c r="Q93" s="3"/>
      <c r="R93" s="3"/>
      <c r="S93" s="3"/>
      <c r="T93" s="3">
        <f t="shared" si="7"/>
        <v>2000</v>
      </c>
    </row>
    <row r="94" spans="1:20" ht="45.75">
      <c r="A94" s="319"/>
      <c r="B94" s="323"/>
      <c r="C94" s="81" t="s">
        <v>276</v>
      </c>
      <c r="D94" s="82" t="s">
        <v>354</v>
      </c>
      <c r="E94" s="83" t="s">
        <v>277</v>
      </c>
      <c r="F94" s="45">
        <v>1.583</v>
      </c>
      <c r="G94" s="45">
        <v>1.583</v>
      </c>
      <c r="H94" s="84"/>
      <c r="I94" s="4" t="s">
        <v>71</v>
      </c>
      <c r="J94" s="42"/>
      <c r="K94" s="45">
        <v>1.583</v>
      </c>
      <c r="L94" s="2"/>
      <c r="M94" s="67">
        <v>1500</v>
      </c>
      <c r="N94" s="3"/>
      <c r="O94" s="3"/>
      <c r="P94" s="3"/>
      <c r="Q94" s="3"/>
      <c r="R94" s="3"/>
      <c r="S94" s="3"/>
      <c r="T94" s="3">
        <f t="shared" si="7"/>
        <v>1500</v>
      </c>
    </row>
    <row r="95" spans="1:20" ht="27">
      <c r="A95" s="319"/>
      <c r="B95" s="317" t="s">
        <v>483</v>
      </c>
      <c r="C95" s="73" t="s">
        <v>240</v>
      </c>
      <c r="D95" s="73" t="s">
        <v>242</v>
      </c>
      <c r="E95" s="73" t="s">
        <v>241</v>
      </c>
      <c r="F95" s="17">
        <v>790</v>
      </c>
      <c r="G95" s="71">
        <v>690</v>
      </c>
      <c r="H95" s="23" t="s">
        <v>71</v>
      </c>
      <c r="I95" s="42"/>
      <c r="J95" s="42"/>
      <c r="K95" s="17">
        <v>0</v>
      </c>
      <c r="L95" s="34"/>
      <c r="M95" s="3"/>
      <c r="N95" s="3"/>
      <c r="O95" s="13"/>
      <c r="P95" s="13"/>
      <c r="Q95" s="3"/>
      <c r="R95" s="3"/>
      <c r="S95" s="3"/>
      <c r="T95" s="3">
        <f>SUM(M95:S95)</f>
        <v>0</v>
      </c>
    </row>
    <row r="96" spans="1:20" ht="18.75">
      <c r="A96" s="319"/>
      <c r="B96" s="314"/>
      <c r="C96" s="81" t="s">
        <v>521</v>
      </c>
      <c r="D96" s="82" t="s">
        <v>520</v>
      </c>
      <c r="E96" s="83" t="s">
        <v>522</v>
      </c>
      <c r="F96" s="17">
        <v>4</v>
      </c>
      <c r="G96" s="17">
        <v>0</v>
      </c>
      <c r="H96" s="23" t="s">
        <v>71</v>
      </c>
      <c r="I96" s="4"/>
      <c r="J96" s="42"/>
      <c r="K96" s="17">
        <v>1</v>
      </c>
      <c r="L96" s="2"/>
      <c r="M96" s="67">
        <v>5000</v>
      </c>
      <c r="N96" s="3"/>
      <c r="O96" s="3"/>
      <c r="P96" s="3"/>
      <c r="Q96" s="3"/>
      <c r="R96" s="3"/>
      <c r="S96" s="3"/>
      <c r="T96" s="3">
        <f>SUM(M96:S96)</f>
        <v>5000</v>
      </c>
    </row>
    <row r="97" spans="1:20" ht="21" customHeight="1">
      <c r="A97" s="319"/>
      <c r="B97" s="314"/>
      <c r="C97" s="82" t="s">
        <v>523</v>
      </c>
      <c r="D97" s="82" t="s">
        <v>524</v>
      </c>
      <c r="E97" s="83" t="s">
        <v>525</v>
      </c>
      <c r="F97" s="17">
        <f>36*4</f>
        <v>144</v>
      </c>
      <c r="G97" s="17">
        <v>0</v>
      </c>
      <c r="H97" s="23" t="s">
        <v>71</v>
      </c>
      <c r="I97" s="4"/>
      <c r="J97" s="42"/>
      <c r="K97" s="17">
        <v>36</v>
      </c>
      <c r="L97" s="2"/>
      <c r="M97" s="67">
        <v>1500</v>
      </c>
      <c r="N97" s="3"/>
      <c r="O97" s="3"/>
      <c r="P97" s="3"/>
      <c r="Q97" s="3"/>
      <c r="R97" s="3"/>
      <c r="S97" s="3"/>
      <c r="T97" s="3">
        <f>SUM(M97:S97)</f>
        <v>1500</v>
      </c>
    </row>
    <row r="98" spans="1:20" ht="27">
      <c r="A98" s="319"/>
      <c r="B98" s="317" t="s">
        <v>25</v>
      </c>
      <c r="C98" s="99" t="s">
        <v>530</v>
      </c>
      <c r="D98" s="99" t="s">
        <v>394</v>
      </c>
      <c r="E98" s="73" t="s">
        <v>239</v>
      </c>
      <c r="F98" s="17">
        <v>8</v>
      </c>
      <c r="G98" s="17">
        <v>0</v>
      </c>
      <c r="H98" s="23" t="s">
        <v>71</v>
      </c>
      <c r="I98" s="42"/>
      <c r="J98" s="42"/>
      <c r="K98" s="17">
        <v>2</v>
      </c>
      <c r="L98" s="34"/>
      <c r="M98" s="8"/>
      <c r="N98" s="3"/>
      <c r="O98" s="135">
        <v>1000</v>
      </c>
      <c r="P98" s="13"/>
      <c r="Q98" s="3"/>
      <c r="R98" s="3"/>
      <c r="S98" s="3"/>
      <c r="T98" s="3">
        <f>SUM(N98:S98)</f>
        <v>1000</v>
      </c>
    </row>
    <row r="99" spans="1:20" ht="27">
      <c r="A99" s="319"/>
      <c r="B99" s="317"/>
      <c r="C99" s="341" t="s">
        <v>251</v>
      </c>
      <c r="D99" s="73" t="s">
        <v>247</v>
      </c>
      <c r="E99" s="73" t="s">
        <v>244</v>
      </c>
      <c r="F99" s="17">
        <v>500</v>
      </c>
      <c r="G99" s="18">
        <v>1416</v>
      </c>
      <c r="H99" s="23" t="s">
        <v>71</v>
      </c>
      <c r="I99" s="42"/>
      <c r="J99" s="42"/>
      <c r="K99" s="17">
        <v>100</v>
      </c>
      <c r="L99" s="34"/>
      <c r="M99" s="8"/>
      <c r="N99" s="3"/>
      <c r="O99" s="3">
        <v>4000</v>
      </c>
      <c r="P99" s="13"/>
      <c r="Q99" s="3"/>
      <c r="R99" s="3"/>
      <c r="S99" s="3"/>
      <c r="T99" s="3">
        <f>SUM(N99:S99)</f>
        <v>4000</v>
      </c>
    </row>
    <row r="100" spans="1:20" ht="36">
      <c r="A100" s="319"/>
      <c r="B100" s="318"/>
      <c r="C100" s="342"/>
      <c r="D100" s="73" t="s">
        <v>248</v>
      </c>
      <c r="E100" s="73" t="s">
        <v>249</v>
      </c>
      <c r="F100" s="17">
        <v>8</v>
      </c>
      <c r="G100" s="17">
        <v>0</v>
      </c>
      <c r="H100" s="23" t="s">
        <v>71</v>
      </c>
      <c r="I100" s="42"/>
      <c r="J100" s="42"/>
      <c r="K100" s="17">
        <v>2</v>
      </c>
      <c r="L100" s="34"/>
      <c r="M100" s="8"/>
      <c r="N100" s="3"/>
      <c r="O100" s="3">
        <v>5000</v>
      </c>
      <c r="P100" s="13"/>
      <c r="Q100" s="3"/>
      <c r="R100" s="3"/>
      <c r="S100" s="3"/>
      <c r="T100" s="3">
        <f>SUM(N100:S100)</f>
        <v>5000</v>
      </c>
    </row>
    <row r="101" spans="1:20" ht="20.25" customHeight="1">
      <c r="A101" s="319"/>
      <c r="B101" s="318"/>
      <c r="C101" s="342"/>
      <c r="D101" s="99" t="s">
        <v>531</v>
      </c>
      <c r="E101" s="83" t="s">
        <v>525</v>
      </c>
      <c r="F101" s="17">
        <v>24</v>
      </c>
      <c r="G101" s="17"/>
      <c r="H101" s="23" t="s">
        <v>71</v>
      </c>
      <c r="I101" s="42"/>
      <c r="J101" s="42"/>
      <c r="K101" s="17">
        <v>6</v>
      </c>
      <c r="L101" s="34"/>
      <c r="M101" s="8"/>
      <c r="N101" s="3"/>
      <c r="O101" s="3">
        <v>5300</v>
      </c>
      <c r="P101" s="13"/>
      <c r="Q101" s="3"/>
      <c r="R101" s="3"/>
      <c r="S101" s="3"/>
      <c r="T101" s="3">
        <f>SUM(N101:S101)</f>
        <v>5300</v>
      </c>
    </row>
    <row r="102" spans="1:20" ht="18">
      <c r="A102" s="319"/>
      <c r="B102" s="318"/>
      <c r="C102" s="342"/>
      <c r="D102" s="99" t="s">
        <v>441</v>
      </c>
      <c r="E102" s="83" t="s">
        <v>250</v>
      </c>
      <c r="F102" s="17">
        <v>4</v>
      </c>
      <c r="G102" s="17">
        <v>0</v>
      </c>
      <c r="H102" s="23" t="s">
        <v>71</v>
      </c>
      <c r="I102" s="42"/>
      <c r="J102" s="42"/>
      <c r="K102" s="17">
        <v>1</v>
      </c>
      <c r="L102" s="34"/>
      <c r="M102" s="8"/>
      <c r="N102" s="3"/>
      <c r="O102" s="3">
        <v>60700</v>
      </c>
      <c r="P102" s="13"/>
      <c r="Q102" s="3"/>
      <c r="R102" s="3"/>
      <c r="S102" s="3"/>
      <c r="T102" s="3">
        <f>SUM(N102:S102)</f>
        <v>60700</v>
      </c>
    </row>
    <row r="103" spans="1:20" s="5" customFormat="1" ht="12.75">
      <c r="A103" s="214"/>
      <c r="B103" s="188"/>
      <c r="C103" s="189"/>
      <c r="D103" s="190"/>
      <c r="E103" s="286"/>
      <c r="F103" s="191"/>
      <c r="G103" s="191"/>
      <c r="H103" s="192"/>
      <c r="I103" s="193"/>
      <c r="J103" s="193"/>
      <c r="K103" s="191"/>
      <c r="L103" s="194"/>
      <c r="N103" s="195"/>
      <c r="O103" s="195"/>
      <c r="P103" s="196"/>
      <c r="Q103" s="195"/>
      <c r="R103" s="195"/>
      <c r="S103" s="195"/>
      <c r="T103" s="195"/>
    </row>
    <row r="104" spans="1:20" ht="12.75">
      <c r="A104" s="307" t="s">
        <v>0</v>
      </c>
      <c r="B104" s="313" t="s">
        <v>17</v>
      </c>
      <c r="C104" s="313" t="s">
        <v>69</v>
      </c>
      <c r="D104" s="302" t="s">
        <v>1</v>
      </c>
      <c r="E104" s="302" t="s">
        <v>2</v>
      </c>
      <c r="F104" s="307" t="s">
        <v>16</v>
      </c>
      <c r="G104" s="307" t="s">
        <v>408</v>
      </c>
      <c r="H104" s="302" t="s">
        <v>13</v>
      </c>
      <c r="I104" s="311" t="s">
        <v>14</v>
      </c>
      <c r="J104" s="306" t="s">
        <v>15</v>
      </c>
      <c r="K104" s="302" t="s">
        <v>474</v>
      </c>
      <c r="L104" s="307" t="s">
        <v>3</v>
      </c>
      <c r="M104" s="308" t="s">
        <v>68</v>
      </c>
      <c r="N104" s="308"/>
      <c r="O104" s="308"/>
      <c r="P104" s="308"/>
      <c r="Q104" s="308"/>
      <c r="R104" s="308"/>
      <c r="S104" s="308"/>
      <c r="T104" s="302"/>
    </row>
    <row r="105" spans="1:20" ht="18.75" customHeight="1">
      <c r="A105" s="307"/>
      <c r="B105" s="313"/>
      <c r="C105" s="313"/>
      <c r="D105" s="302"/>
      <c r="E105" s="309"/>
      <c r="F105" s="307"/>
      <c r="G105" s="310"/>
      <c r="H105" s="302"/>
      <c r="I105" s="311"/>
      <c r="J105" s="306"/>
      <c r="K105" s="302"/>
      <c r="L105" s="307"/>
      <c r="M105" s="302" t="s">
        <v>6</v>
      </c>
      <c r="N105" s="302" t="s">
        <v>7</v>
      </c>
      <c r="O105" s="302" t="s">
        <v>8</v>
      </c>
      <c r="P105" s="302" t="s">
        <v>9</v>
      </c>
      <c r="Q105" s="302" t="s">
        <v>5</v>
      </c>
      <c r="R105" s="302" t="s">
        <v>10</v>
      </c>
      <c r="S105" s="302" t="s">
        <v>4</v>
      </c>
      <c r="T105" s="302" t="s">
        <v>12</v>
      </c>
    </row>
    <row r="106" spans="1:20" ht="18" customHeight="1">
      <c r="A106" s="307"/>
      <c r="B106" s="313"/>
      <c r="C106" s="313"/>
      <c r="D106" s="302"/>
      <c r="E106" s="309"/>
      <c r="F106" s="307"/>
      <c r="G106" s="310"/>
      <c r="H106" s="302"/>
      <c r="I106" s="311"/>
      <c r="J106" s="306"/>
      <c r="K106" s="302"/>
      <c r="L106" s="307"/>
      <c r="M106" s="309"/>
      <c r="N106" s="302"/>
      <c r="O106" s="302"/>
      <c r="P106" s="302"/>
      <c r="Q106" s="302"/>
      <c r="R106" s="302"/>
      <c r="S106" s="302"/>
      <c r="T106" s="302"/>
    </row>
    <row r="107" spans="1:20" ht="36">
      <c r="A107" s="319" t="s">
        <v>21</v>
      </c>
      <c r="B107" s="343" t="s">
        <v>252</v>
      </c>
      <c r="C107" s="74" t="s">
        <v>253</v>
      </c>
      <c r="D107" s="74" t="s">
        <v>253</v>
      </c>
      <c r="E107" s="73" t="s">
        <v>95</v>
      </c>
      <c r="F107" s="17">
        <v>4</v>
      </c>
      <c r="G107" s="17">
        <v>0</v>
      </c>
      <c r="H107" s="23" t="s">
        <v>71</v>
      </c>
      <c r="I107" s="42"/>
      <c r="J107" s="42"/>
      <c r="K107" s="17">
        <v>1</v>
      </c>
      <c r="L107" s="34"/>
      <c r="M107" s="3">
        <v>3000</v>
      </c>
      <c r="N107" s="3"/>
      <c r="O107" s="13"/>
      <c r="P107" s="13"/>
      <c r="Q107" s="3"/>
      <c r="R107" s="3"/>
      <c r="S107" s="3"/>
      <c r="T107" s="3">
        <f aca="true" t="shared" si="8" ref="T107:T113">SUM(M107:S107)</f>
        <v>3000</v>
      </c>
    </row>
    <row r="108" spans="1:20" ht="45">
      <c r="A108" s="319"/>
      <c r="B108" s="344"/>
      <c r="C108" s="74" t="s">
        <v>254</v>
      </c>
      <c r="D108" s="74" t="s">
        <v>256</v>
      </c>
      <c r="E108" s="74" t="s">
        <v>255</v>
      </c>
      <c r="F108" s="17">
        <v>20</v>
      </c>
      <c r="G108" s="17">
        <v>0</v>
      </c>
      <c r="H108" s="23" t="s">
        <v>71</v>
      </c>
      <c r="I108" s="42"/>
      <c r="J108" s="42"/>
      <c r="K108" s="17">
        <v>4</v>
      </c>
      <c r="L108" s="34"/>
      <c r="M108" s="3">
        <v>2000</v>
      </c>
      <c r="N108" s="3"/>
      <c r="O108" s="13"/>
      <c r="P108" s="13"/>
      <c r="Q108" s="3"/>
      <c r="R108" s="3"/>
      <c r="S108" s="3"/>
      <c r="T108" s="3">
        <f t="shared" si="8"/>
        <v>2000</v>
      </c>
    </row>
    <row r="109" spans="1:20" ht="36">
      <c r="A109" s="319"/>
      <c r="B109" s="343" t="s">
        <v>263</v>
      </c>
      <c r="C109" s="40" t="s">
        <v>257</v>
      </c>
      <c r="D109" s="40" t="s">
        <v>264</v>
      </c>
      <c r="E109" s="73" t="s">
        <v>258</v>
      </c>
      <c r="F109" s="17">
        <v>240</v>
      </c>
      <c r="G109" s="17">
        <v>240</v>
      </c>
      <c r="H109" s="23" t="s">
        <v>71</v>
      </c>
      <c r="I109" s="42"/>
      <c r="J109" s="42"/>
      <c r="K109" s="17">
        <v>100</v>
      </c>
      <c r="L109" s="34"/>
      <c r="M109" s="3"/>
      <c r="N109" s="3"/>
      <c r="O109" s="13"/>
      <c r="P109" s="13"/>
      <c r="Q109" s="3"/>
      <c r="R109" s="3"/>
      <c r="S109" s="3"/>
      <c r="T109" s="3">
        <f t="shared" si="8"/>
        <v>0</v>
      </c>
    </row>
    <row r="110" spans="1:20" ht="45">
      <c r="A110" s="319"/>
      <c r="B110" s="345"/>
      <c r="C110" s="40" t="s">
        <v>259</v>
      </c>
      <c r="D110" s="40" t="s">
        <v>265</v>
      </c>
      <c r="E110" s="73" t="s">
        <v>260</v>
      </c>
      <c r="F110" s="17">
        <v>8</v>
      </c>
      <c r="G110" s="17">
        <v>0</v>
      </c>
      <c r="H110" s="23" t="s">
        <v>71</v>
      </c>
      <c r="I110" s="42"/>
      <c r="J110" s="42"/>
      <c r="K110" s="17">
        <v>2</v>
      </c>
      <c r="L110" s="34"/>
      <c r="M110" s="3">
        <v>2000</v>
      </c>
      <c r="N110" s="3"/>
      <c r="O110" s="13"/>
      <c r="P110" s="13"/>
      <c r="Q110" s="3"/>
      <c r="R110" s="3"/>
      <c r="S110" s="3"/>
      <c r="T110" s="3">
        <f t="shared" si="8"/>
        <v>2000</v>
      </c>
    </row>
    <row r="111" spans="1:20" ht="72">
      <c r="A111" s="319"/>
      <c r="B111" s="344"/>
      <c r="C111" s="40" t="s">
        <v>261</v>
      </c>
      <c r="D111" s="40" t="s">
        <v>262</v>
      </c>
      <c r="E111" s="74" t="s">
        <v>95</v>
      </c>
      <c r="F111" s="17">
        <v>1</v>
      </c>
      <c r="G111" s="17">
        <v>0</v>
      </c>
      <c r="H111" s="23" t="s">
        <v>71</v>
      </c>
      <c r="I111" s="42"/>
      <c r="J111" s="42"/>
      <c r="K111" s="17">
        <v>1</v>
      </c>
      <c r="L111" s="34"/>
      <c r="M111" s="3">
        <v>8000</v>
      </c>
      <c r="N111" s="3"/>
      <c r="O111" s="13"/>
      <c r="P111" s="13"/>
      <c r="Q111" s="3"/>
      <c r="R111" s="3"/>
      <c r="S111" s="3"/>
      <c r="T111" s="3">
        <f t="shared" si="8"/>
        <v>8000</v>
      </c>
    </row>
    <row r="112" spans="1:20" ht="36">
      <c r="A112" s="319"/>
      <c r="B112" s="317" t="s">
        <v>24</v>
      </c>
      <c r="C112" s="40" t="s">
        <v>268</v>
      </c>
      <c r="D112" s="40" t="s">
        <v>271</v>
      </c>
      <c r="E112" s="73" t="s">
        <v>269</v>
      </c>
      <c r="F112" s="17">
        <v>100</v>
      </c>
      <c r="G112" s="17">
        <v>0</v>
      </c>
      <c r="H112" s="23" t="s">
        <v>71</v>
      </c>
      <c r="I112" s="42"/>
      <c r="J112" s="42"/>
      <c r="K112" s="17">
        <v>30</v>
      </c>
      <c r="L112" s="34"/>
      <c r="M112" s="3"/>
      <c r="N112" s="3"/>
      <c r="O112" s="13"/>
      <c r="P112" s="13"/>
      <c r="Q112" s="3"/>
      <c r="R112" s="3"/>
      <c r="S112" s="3"/>
      <c r="T112" s="3">
        <f t="shared" si="8"/>
        <v>0</v>
      </c>
    </row>
    <row r="113" spans="1:20" ht="72">
      <c r="A113" s="319"/>
      <c r="B113" s="318"/>
      <c r="C113" s="40" t="s">
        <v>395</v>
      </c>
      <c r="D113" s="40" t="s">
        <v>396</v>
      </c>
      <c r="E113" s="73" t="s">
        <v>270</v>
      </c>
      <c r="F113" s="17">
        <v>50</v>
      </c>
      <c r="G113" s="17">
        <v>0</v>
      </c>
      <c r="H113" s="23" t="s">
        <v>71</v>
      </c>
      <c r="I113" s="42"/>
      <c r="J113" s="42"/>
      <c r="K113" s="17">
        <v>10</v>
      </c>
      <c r="L113" s="34"/>
      <c r="M113" s="3">
        <v>5000</v>
      </c>
      <c r="N113" s="3"/>
      <c r="O113" s="13"/>
      <c r="P113" s="13"/>
      <c r="Q113" s="3"/>
      <c r="R113" s="3"/>
      <c r="S113" s="3"/>
      <c r="T113" s="3">
        <f t="shared" si="8"/>
        <v>5000</v>
      </c>
    </row>
    <row r="114" spans="1:21" ht="18">
      <c r="A114" s="319"/>
      <c r="B114" s="105"/>
      <c r="C114" s="105"/>
      <c r="D114" s="106" t="s">
        <v>27</v>
      </c>
      <c r="E114" s="55"/>
      <c r="F114" s="55"/>
      <c r="G114" s="55"/>
      <c r="H114" s="104"/>
      <c r="I114" s="104"/>
      <c r="J114" s="104"/>
      <c r="K114" s="55"/>
      <c r="L114" s="96"/>
      <c r="M114" s="24">
        <f aca="true" t="shared" si="9" ref="M114:T114">SUM(M84:M113)</f>
        <v>46500</v>
      </c>
      <c r="N114" s="24">
        <f t="shared" si="9"/>
        <v>0</v>
      </c>
      <c r="O114" s="24">
        <f t="shared" si="9"/>
        <v>76000</v>
      </c>
      <c r="P114" s="24">
        <f t="shared" si="9"/>
        <v>0</v>
      </c>
      <c r="Q114" s="24">
        <f t="shared" si="9"/>
        <v>287875.32000000007</v>
      </c>
      <c r="R114" s="24">
        <f t="shared" si="9"/>
        <v>0</v>
      </c>
      <c r="S114" s="24">
        <f t="shared" si="9"/>
        <v>0</v>
      </c>
      <c r="T114" s="24">
        <f t="shared" si="9"/>
        <v>410375.32000000007</v>
      </c>
      <c r="U114" s="11"/>
    </row>
    <row r="115" spans="1:21" s="5" customFormat="1" ht="12.75">
      <c r="A115" s="184"/>
      <c r="B115" s="185"/>
      <c r="C115" s="185"/>
      <c r="D115" s="186"/>
      <c r="E115" s="28"/>
      <c r="F115" s="28"/>
      <c r="G115" s="28"/>
      <c r="H115" s="182"/>
      <c r="I115" s="182"/>
      <c r="J115" s="182"/>
      <c r="K115" s="28"/>
      <c r="L115" s="187"/>
      <c r="M115" s="14"/>
      <c r="N115" s="14"/>
      <c r="O115" s="14"/>
      <c r="P115" s="14"/>
      <c r="Q115" s="14"/>
      <c r="R115" s="14"/>
      <c r="S115" s="14"/>
      <c r="T115" s="14"/>
      <c r="U115" s="156"/>
    </row>
    <row r="116" spans="1:21" s="5" customFormat="1" ht="12.75">
      <c r="A116" s="184"/>
      <c r="B116" s="185"/>
      <c r="C116" s="185"/>
      <c r="D116" s="186"/>
      <c r="E116" s="28"/>
      <c r="F116" s="28"/>
      <c r="G116" s="28"/>
      <c r="H116" s="182"/>
      <c r="I116" s="182"/>
      <c r="J116" s="182"/>
      <c r="K116" s="28"/>
      <c r="L116" s="187"/>
      <c r="M116" s="14"/>
      <c r="N116" s="14"/>
      <c r="O116" s="14"/>
      <c r="P116" s="14"/>
      <c r="Q116" s="14"/>
      <c r="R116" s="14"/>
      <c r="S116" s="14"/>
      <c r="T116" s="14"/>
      <c r="U116" s="156"/>
    </row>
    <row r="117" spans="1:21" s="5" customFormat="1" ht="12.75">
      <c r="A117" s="184"/>
      <c r="B117" s="185"/>
      <c r="C117" s="185"/>
      <c r="D117" s="186"/>
      <c r="E117" s="28"/>
      <c r="F117" s="28"/>
      <c r="G117" s="28"/>
      <c r="H117" s="182"/>
      <c r="I117" s="182"/>
      <c r="J117" s="182"/>
      <c r="K117" s="28"/>
      <c r="L117" s="187"/>
      <c r="M117" s="14"/>
      <c r="N117" s="14"/>
      <c r="O117" s="14"/>
      <c r="P117" s="14"/>
      <c r="Q117" s="14"/>
      <c r="R117" s="14"/>
      <c r="S117" s="14"/>
      <c r="T117" s="14"/>
      <c r="U117" s="156"/>
    </row>
    <row r="118" spans="1:21" s="5" customFormat="1" ht="12.75">
      <c r="A118" s="184"/>
      <c r="B118" s="185"/>
      <c r="C118" s="185"/>
      <c r="D118" s="186"/>
      <c r="E118" s="28"/>
      <c r="F118" s="28"/>
      <c r="G118" s="28"/>
      <c r="H118" s="182"/>
      <c r="I118" s="182"/>
      <c r="J118" s="182"/>
      <c r="K118" s="28"/>
      <c r="L118" s="187"/>
      <c r="M118" s="14"/>
      <c r="N118" s="14"/>
      <c r="O118" s="14"/>
      <c r="P118" s="14"/>
      <c r="Q118" s="14"/>
      <c r="R118" s="14"/>
      <c r="S118" s="14"/>
      <c r="T118" s="14"/>
      <c r="U118" s="156"/>
    </row>
    <row r="119" spans="1:21" s="5" customFormat="1" ht="12.75">
      <c r="A119" s="184"/>
      <c r="B119" s="185"/>
      <c r="C119" s="185"/>
      <c r="D119" s="186"/>
      <c r="E119" s="28"/>
      <c r="F119" s="28"/>
      <c r="G119" s="28"/>
      <c r="H119" s="182"/>
      <c r="I119" s="182"/>
      <c r="J119" s="182"/>
      <c r="K119" s="28"/>
      <c r="L119" s="187"/>
      <c r="M119" s="14"/>
      <c r="N119" s="14"/>
      <c r="O119" s="14"/>
      <c r="P119" s="14"/>
      <c r="Q119" s="14"/>
      <c r="R119" s="14"/>
      <c r="S119" s="14"/>
      <c r="T119" s="14"/>
      <c r="U119" s="156"/>
    </row>
    <row r="120" spans="1:21" s="5" customFormat="1" ht="12.75">
      <c r="A120" s="184"/>
      <c r="B120" s="185"/>
      <c r="C120" s="185"/>
      <c r="D120" s="186"/>
      <c r="E120" s="28"/>
      <c r="F120" s="28"/>
      <c r="G120" s="28"/>
      <c r="H120" s="182"/>
      <c r="I120" s="182"/>
      <c r="J120" s="182"/>
      <c r="K120" s="28"/>
      <c r="L120" s="187"/>
      <c r="M120" s="14"/>
      <c r="N120" s="14"/>
      <c r="O120" s="14"/>
      <c r="P120" s="14"/>
      <c r="Q120" s="14"/>
      <c r="R120" s="14"/>
      <c r="S120" s="14"/>
      <c r="T120" s="14"/>
      <c r="U120" s="156"/>
    </row>
    <row r="121" spans="1:21" s="5" customFormat="1" ht="12.75">
      <c r="A121" s="184"/>
      <c r="B121" s="185"/>
      <c r="C121" s="185"/>
      <c r="D121" s="186"/>
      <c r="E121" s="28"/>
      <c r="F121" s="28"/>
      <c r="G121" s="28"/>
      <c r="H121" s="182"/>
      <c r="I121" s="182"/>
      <c r="J121" s="182"/>
      <c r="K121" s="28"/>
      <c r="L121" s="187"/>
      <c r="M121" s="14"/>
      <c r="N121" s="14"/>
      <c r="O121" s="14"/>
      <c r="P121" s="14"/>
      <c r="Q121" s="14"/>
      <c r="R121" s="14"/>
      <c r="S121" s="14"/>
      <c r="T121" s="14"/>
      <c r="U121" s="156"/>
    </row>
    <row r="122" spans="1:21" s="5" customFormat="1" ht="12.75">
      <c r="A122" s="184"/>
      <c r="B122" s="185"/>
      <c r="C122" s="185"/>
      <c r="D122" s="186"/>
      <c r="E122" s="28"/>
      <c r="F122" s="28"/>
      <c r="G122" s="28"/>
      <c r="H122" s="182"/>
      <c r="I122" s="182"/>
      <c r="J122" s="182"/>
      <c r="K122" s="28"/>
      <c r="L122" s="187"/>
      <c r="M122" s="14"/>
      <c r="N122" s="14"/>
      <c r="O122" s="14"/>
      <c r="P122" s="14"/>
      <c r="Q122" s="14"/>
      <c r="R122" s="14"/>
      <c r="S122" s="14"/>
      <c r="T122" s="14"/>
      <c r="U122" s="156"/>
    </row>
    <row r="123" spans="1:21" s="5" customFormat="1" ht="12.75">
      <c r="A123" s="184"/>
      <c r="B123" s="185"/>
      <c r="C123" s="185"/>
      <c r="D123" s="186"/>
      <c r="E123" s="28"/>
      <c r="F123" s="28"/>
      <c r="G123" s="28"/>
      <c r="H123" s="182"/>
      <c r="I123" s="182"/>
      <c r="J123" s="182"/>
      <c r="K123" s="28"/>
      <c r="L123" s="187"/>
      <c r="M123" s="14"/>
      <c r="N123" s="14"/>
      <c r="O123" s="14"/>
      <c r="P123" s="14"/>
      <c r="Q123" s="14"/>
      <c r="R123" s="14"/>
      <c r="S123" s="14"/>
      <c r="T123" s="14"/>
      <c r="U123" s="156"/>
    </row>
    <row r="124" spans="1:21" ht="12.75">
      <c r="A124" s="307" t="s">
        <v>0</v>
      </c>
      <c r="B124" s="313" t="s">
        <v>17</v>
      </c>
      <c r="C124" s="313" t="s">
        <v>69</v>
      </c>
      <c r="D124" s="302" t="s">
        <v>1</v>
      </c>
      <c r="E124" s="302" t="s">
        <v>2</v>
      </c>
      <c r="F124" s="307" t="s">
        <v>16</v>
      </c>
      <c r="G124" s="307" t="s">
        <v>408</v>
      </c>
      <c r="H124" s="302" t="s">
        <v>13</v>
      </c>
      <c r="I124" s="311" t="s">
        <v>14</v>
      </c>
      <c r="J124" s="306" t="s">
        <v>15</v>
      </c>
      <c r="K124" s="302" t="s">
        <v>474</v>
      </c>
      <c r="L124" s="307" t="s">
        <v>3</v>
      </c>
      <c r="M124" s="308" t="s">
        <v>68</v>
      </c>
      <c r="N124" s="308"/>
      <c r="O124" s="308"/>
      <c r="P124" s="308"/>
      <c r="Q124" s="308"/>
      <c r="R124" s="308"/>
      <c r="S124" s="308"/>
      <c r="T124" s="302"/>
      <c r="U124" s="11"/>
    </row>
    <row r="125" spans="1:21" ht="19.5" customHeight="1">
      <c r="A125" s="307"/>
      <c r="B125" s="313"/>
      <c r="C125" s="313"/>
      <c r="D125" s="302"/>
      <c r="E125" s="309"/>
      <c r="F125" s="307"/>
      <c r="G125" s="310"/>
      <c r="H125" s="302"/>
      <c r="I125" s="311"/>
      <c r="J125" s="306"/>
      <c r="K125" s="302"/>
      <c r="L125" s="307"/>
      <c r="M125" s="302" t="s">
        <v>6</v>
      </c>
      <c r="N125" s="302" t="s">
        <v>7</v>
      </c>
      <c r="O125" s="302" t="s">
        <v>8</v>
      </c>
      <c r="P125" s="302" t="s">
        <v>9</v>
      </c>
      <c r="Q125" s="302" t="s">
        <v>5</v>
      </c>
      <c r="R125" s="302" t="s">
        <v>10</v>
      </c>
      <c r="S125" s="302" t="s">
        <v>4</v>
      </c>
      <c r="T125" s="302" t="s">
        <v>12</v>
      </c>
      <c r="U125" s="11"/>
    </row>
    <row r="126" spans="1:21" ht="15.75" customHeight="1">
      <c r="A126" s="307"/>
      <c r="B126" s="313"/>
      <c r="C126" s="313"/>
      <c r="D126" s="302"/>
      <c r="E126" s="309"/>
      <c r="F126" s="307"/>
      <c r="G126" s="310"/>
      <c r="H126" s="302"/>
      <c r="I126" s="311"/>
      <c r="J126" s="306"/>
      <c r="K126" s="302"/>
      <c r="L126" s="307"/>
      <c r="M126" s="309"/>
      <c r="N126" s="302"/>
      <c r="O126" s="302"/>
      <c r="P126" s="302"/>
      <c r="Q126" s="302"/>
      <c r="R126" s="302"/>
      <c r="S126" s="302"/>
      <c r="T126" s="302"/>
      <c r="U126" s="11"/>
    </row>
    <row r="127" spans="1:20" ht="36">
      <c r="A127" s="338" t="s">
        <v>456</v>
      </c>
      <c r="B127" s="303" t="s">
        <v>484</v>
      </c>
      <c r="C127" s="10" t="s">
        <v>397</v>
      </c>
      <c r="D127" s="10" t="s">
        <v>398</v>
      </c>
      <c r="E127" s="59" t="s">
        <v>107</v>
      </c>
      <c r="F127" s="17">
        <v>32</v>
      </c>
      <c r="G127" s="71">
        <v>13</v>
      </c>
      <c r="H127" s="23"/>
      <c r="I127" s="23" t="s">
        <v>71</v>
      </c>
      <c r="J127" s="42"/>
      <c r="K127" s="17">
        <v>8</v>
      </c>
      <c r="L127" s="32"/>
      <c r="M127" s="3"/>
      <c r="N127" s="3">
        <v>60000</v>
      </c>
      <c r="O127" s="3"/>
      <c r="P127" s="3"/>
      <c r="Q127" s="3"/>
      <c r="R127" s="3"/>
      <c r="S127" s="3"/>
      <c r="T127" s="3">
        <f>SUM(M127:S127)</f>
        <v>60000</v>
      </c>
    </row>
    <row r="128" spans="1:20" ht="36">
      <c r="A128" s="338"/>
      <c r="B128" s="304"/>
      <c r="C128" s="59" t="s">
        <v>111</v>
      </c>
      <c r="D128" s="59" t="s">
        <v>125</v>
      </c>
      <c r="E128" s="59" t="s">
        <v>108</v>
      </c>
      <c r="F128" s="17">
        <v>4</v>
      </c>
      <c r="G128" s="17">
        <v>0</v>
      </c>
      <c r="H128" s="23" t="s">
        <v>71</v>
      </c>
      <c r="I128" s="42"/>
      <c r="J128" s="42"/>
      <c r="K128" s="17">
        <v>1</v>
      </c>
      <c r="L128" s="32"/>
      <c r="M128" s="3">
        <v>4600</v>
      </c>
      <c r="N128" s="3"/>
      <c r="O128" s="3"/>
      <c r="P128" s="3"/>
      <c r="Q128" s="3"/>
      <c r="R128" s="3"/>
      <c r="S128" s="3"/>
      <c r="T128" s="3">
        <f>SUM(M128:S128)</f>
        <v>4600</v>
      </c>
    </row>
    <row r="129" spans="1:20" ht="45">
      <c r="A129" s="338"/>
      <c r="B129" s="304"/>
      <c r="C129" s="59" t="s">
        <v>112</v>
      </c>
      <c r="D129" s="59" t="s">
        <v>126</v>
      </c>
      <c r="E129" s="59" t="s">
        <v>109</v>
      </c>
      <c r="F129" s="17">
        <v>12</v>
      </c>
      <c r="G129" s="17">
        <v>0</v>
      </c>
      <c r="H129" s="23" t="s">
        <v>71</v>
      </c>
      <c r="I129" s="42"/>
      <c r="J129" s="42"/>
      <c r="K129" s="17">
        <v>3</v>
      </c>
      <c r="L129" s="32"/>
      <c r="M129" s="3"/>
      <c r="N129" s="3">
        <v>30000</v>
      </c>
      <c r="O129" s="3"/>
      <c r="P129" s="3"/>
      <c r="Q129" s="3"/>
      <c r="R129" s="3"/>
      <c r="S129" s="3"/>
      <c r="T129" s="3">
        <f>SUM(M129:S129)</f>
        <v>30000</v>
      </c>
    </row>
    <row r="130" spans="1:20" ht="63">
      <c r="A130" s="338"/>
      <c r="B130" s="304"/>
      <c r="C130" s="59" t="s">
        <v>113</v>
      </c>
      <c r="D130" s="59" t="s">
        <v>224</v>
      </c>
      <c r="E130" s="59" t="s">
        <v>110</v>
      </c>
      <c r="F130" s="17">
        <v>8</v>
      </c>
      <c r="G130" s="17">
        <v>0</v>
      </c>
      <c r="H130" s="23" t="s">
        <v>71</v>
      </c>
      <c r="I130" s="42"/>
      <c r="J130" s="42"/>
      <c r="K130" s="17">
        <v>2</v>
      </c>
      <c r="L130" s="32"/>
      <c r="M130" s="3">
        <v>4000</v>
      </c>
      <c r="N130" s="3"/>
      <c r="O130" s="3"/>
      <c r="P130" s="3"/>
      <c r="Q130" s="3"/>
      <c r="R130" s="3"/>
      <c r="S130" s="3"/>
      <c r="T130" s="3">
        <f>SUM(M130:S130)</f>
        <v>4000</v>
      </c>
    </row>
    <row r="131" spans="1:20" ht="36">
      <c r="A131" s="338"/>
      <c r="B131" s="304"/>
      <c r="C131" s="59" t="s">
        <v>123</v>
      </c>
      <c r="D131" s="59" t="s">
        <v>226</v>
      </c>
      <c r="E131" s="59" t="s">
        <v>118</v>
      </c>
      <c r="F131" s="17">
        <v>2</v>
      </c>
      <c r="G131" s="17"/>
      <c r="H131" s="23" t="s">
        <v>71</v>
      </c>
      <c r="I131" s="42"/>
      <c r="J131" s="42"/>
      <c r="K131" s="17">
        <v>1</v>
      </c>
      <c r="L131" s="32"/>
      <c r="M131" s="3"/>
      <c r="N131" s="3">
        <v>60000</v>
      </c>
      <c r="O131" s="3"/>
      <c r="P131" s="3"/>
      <c r="Q131" s="3"/>
      <c r="R131" s="3"/>
      <c r="S131" s="3"/>
      <c r="T131" s="3">
        <f>SUM(M131:S131)</f>
        <v>60000</v>
      </c>
    </row>
    <row r="132" spans="1:20" ht="27">
      <c r="A132" s="338"/>
      <c r="B132" s="304"/>
      <c r="C132" s="59" t="s">
        <v>373</v>
      </c>
      <c r="D132" s="59" t="s">
        <v>374</v>
      </c>
      <c r="E132" s="59" t="s">
        <v>375</v>
      </c>
      <c r="F132" s="17">
        <v>4</v>
      </c>
      <c r="G132" s="17"/>
      <c r="H132" s="4" t="s">
        <v>71</v>
      </c>
      <c r="I132" s="42"/>
      <c r="J132" s="42"/>
      <c r="K132" s="17">
        <v>1</v>
      </c>
      <c r="L132" s="32"/>
      <c r="M132" s="3">
        <v>47000</v>
      </c>
      <c r="N132" s="3"/>
      <c r="O132" s="3"/>
      <c r="P132" s="3"/>
      <c r="Q132" s="3"/>
      <c r="R132" s="3"/>
      <c r="S132" s="3"/>
      <c r="T132" s="3"/>
    </row>
    <row r="133" spans="1:20" ht="27">
      <c r="A133" s="338"/>
      <c r="B133" s="304"/>
      <c r="C133" s="70" t="s">
        <v>204</v>
      </c>
      <c r="D133" s="70" t="s">
        <v>205</v>
      </c>
      <c r="E133" s="70" t="s">
        <v>203</v>
      </c>
      <c r="F133" s="17">
        <v>64</v>
      </c>
      <c r="G133" s="17">
        <v>0</v>
      </c>
      <c r="H133" s="42"/>
      <c r="I133" s="23" t="s">
        <v>71</v>
      </c>
      <c r="J133" s="42"/>
      <c r="K133" s="17">
        <v>64</v>
      </c>
      <c r="L133" s="32"/>
      <c r="M133" s="3">
        <v>1200</v>
      </c>
      <c r="N133" s="3"/>
      <c r="O133" s="3"/>
      <c r="P133" s="3"/>
      <c r="Q133" s="3"/>
      <c r="R133" s="3"/>
      <c r="S133" s="3"/>
      <c r="T133" s="3">
        <f>SUM(M133:S133)</f>
        <v>1200</v>
      </c>
    </row>
    <row r="134" spans="1:21" ht="12.75">
      <c r="A134" s="338"/>
      <c r="B134" s="328"/>
      <c r="C134" s="100"/>
      <c r="D134" s="55" t="s">
        <v>26</v>
      </c>
      <c r="E134" s="55"/>
      <c r="F134" s="56"/>
      <c r="G134" s="56"/>
      <c r="H134" s="57"/>
      <c r="I134" s="57"/>
      <c r="J134" s="57"/>
      <c r="K134" s="56"/>
      <c r="L134" s="86"/>
      <c r="M134" s="24">
        <f aca="true" t="shared" si="10" ref="M134:T134">SUM(M127:M133)</f>
        <v>56800</v>
      </c>
      <c r="N134" s="24">
        <f t="shared" si="10"/>
        <v>150000</v>
      </c>
      <c r="O134" s="24">
        <f t="shared" si="10"/>
        <v>0</v>
      </c>
      <c r="P134" s="24">
        <f t="shared" si="10"/>
        <v>0</v>
      </c>
      <c r="Q134" s="24">
        <f t="shared" si="10"/>
        <v>0</v>
      </c>
      <c r="R134" s="24">
        <f t="shared" si="10"/>
        <v>0</v>
      </c>
      <c r="S134" s="24">
        <f t="shared" si="10"/>
        <v>0</v>
      </c>
      <c r="T134" s="24">
        <f t="shared" si="10"/>
        <v>159800</v>
      </c>
      <c r="U134" s="11"/>
    </row>
    <row r="135" spans="1:21" s="5" customFormat="1" ht="12.75">
      <c r="A135" s="184"/>
      <c r="B135" s="197"/>
      <c r="C135" s="197"/>
      <c r="D135" s="28"/>
      <c r="E135" s="28"/>
      <c r="F135" s="29"/>
      <c r="G135" s="29"/>
      <c r="H135" s="133"/>
      <c r="I135" s="133"/>
      <c r="J135" s="133"/>
      <c r="K135" s="29"/>
      <c r="L135" s="183"/>
      <c r="M135" s="14"/>
      <c r="N135" s="14"/>
      <c r="O135" s="14"/>
      <c r="P135" s="14"/>
      <c r="Q135" s="14"/>
      <c r="R135" s="14"/>
      <c r="S135" s="14"/>
      <c r="T135" s="14"/>
      <c r="U135" s="156"/>
    </row>
    <row r="136" spans="1:21" s="5" customFormat="1" ht="12.75">
      <c r="A136" s="184"/>
      <c r="B136" s="197"/>
      <c r="C136" s="197"/>
      <c r="D136" s="28"/>
      <c r="E136" s="28"/>
      <c r="F136" s="29"/>
      <c r="G136" s="29"/>
      <c r="H136" s="133"/>
      <c r="I136" s="133"/>
      <c r="J136" s="133"/>
      <c r="K136" s="29"/>
      <c r="L136" s="183"/>
      <c r="M136" s="14"/>
      <c r="N136" s="14"/>
      <c r="O136" s="14"/>
      <c r="P136" s="14"/>
      <c r="Q136" s="14"/>
      <c r="R136" s="14"/>
      <c r="S136" s="14"/>
      <c r="T136" s="14"/>
      <c r="U136" s="156"/>
    </row>
    <row r="137" spans="1:21" s="5" customFormat="1" ht="12.75">
      <c r="A137" s="184"/>
      <c r="B137" s="197"/>
      <c r="C137" s="197"/>
      <c r="D137" s="28"/>
      <c r="E137" s="28"/>
      <c r="F137" s="29"/>
      <c r="G137" s="29"/>
      <c r="H137" s="133"/>
      <c r="I137" s="133"/>
      <c r="J137" s="133"/>
      <c r="K137" s="29"/>
      <c r="L137" s="183"/>
      <c r="M137" s="14"/>
      <c r="N137" s="14"/>
      <c r="O137" s="14"/>
      <c r="P137" s="14"/>
      <c r="Q137" s="14"/>
      <c r="R137" s="14"/>
      <c r="S137" s="14"/>
      <c r="T137" s="14"/>
      <c r="U137" s="156"/>
    </row>
    <row r="138" spans="1:21" s="5" customFormat="1" ht="12.75">
      <c r="A138" s="184"/>
      <c r="B138" s="197"/>
      <c r="C138" s="197"/>
      <c r="D138" s="28"/>
      <c r="E138" s="28"/>
      <c r="F138" s="29"/>
      <c r="G138" s="29"/>
      <c r="H138" s="133"/>
      <c r="I138" s="133"/>
      <c r="J138" s="133"/>
      <c r="K138" s="29"/>
      <c r="L138" s="183"/>
      <c r="M138" s="14"/>
      <c r="N138" s="14"/>
      <c r="O138" s="14"/>
      <c r="P138" s="14"/>
      <c r="Q138" s="14"/>
      <c r="R138" s="14"/>
      <c r="S138" s="14"/>
      <c r="T138" s="14"/>
      <c r="U138" s="156"/>
    </row>
    <row r="139" spans="1:21" s="5" customFormat="1" ht="12.75">
      <c r="A139" s="184"/>
      <c r="B139" s="197"/>
      <c r="C139" s="197"/>
      <c r="D139" s="28"/>
      <c r="E139" s="28"/>
      <c r="F139" s="29"/>
      <c r="G139" s="29"/>
      <c r="H139" s="133"/>
      <c r="I139" s="133"/>
      <c r="J139" s="133"/>
      <c r="K139" s="29"/>
      <c r="L139" s="183"/>
      <c r="M139" s="14"/>
      <c r="N139" s="14"/>
      <c r="O139" s="14"/>
      <c r="P139" s="14"/>
      <c r="Q139" s="14"/>
      <c r="R139" s="14"/>
      <c r="S139" s="14"/>
      <c r="T139" s="14"/>
      <c r="U139" s="156"/>
    </row>
    <row r="140" spans="1:21" s="5" customFormat="1" ht="12.75">
      <c r="A140" s="184"/>
      <c r="B140" s="197"/>
      <c r="C140" s="197"/>
      <c r="D140" s="28"/>
      <c r="E140" s="28"/>
      <c r="F140" s="29"/>
      <c r="G140" s="29"/>
      <c r="H140" s="133"/>
      <c r="I140" s="133"/>
      <c r="J140" s="133"/>
      <c r="K140" s="29"/>
      <c r="L140" s="183"/>
      <c r="M140" s="14"/>
      <c r="N140" s="14"/>
      <c r="O140" s="14"/>
      <c r="P140" s="14"/>
      <c r="Q140" s="14"/>
      <c r="R140" s="14"/>
      <c r="S140" s="14"/>
      <c r="T140" s="14"/>
      <c r="U140" s="156"/>
    </row>
    <row r="141" spans="1:21" s="5" customFormat="1" ht="12.75">
      <c r="A141" s="184"/>
      <c r="B141" s="197"/>
      <c r="C141" s="197"/>
      <c r="D141" s="28"/>
      <c r="E141" s="28"/>
      <c r="F141" s="29"/>
      <c r="G141" s="29"/>
      <c r="H141" s="133"/>
      <c r="I141" s="133"/>
      <c r="J141" s="133"/>
      <c r="K141" s="29"/>
      <c r="L141" s="183"/>
      <c r="M141" s="14"/>
      <c r="N141" s="14"/>
      <c r="O141" s="14"/>
      <c r="P141" s="14"/>
      <c r="Q141" s="14"/>
      <c r="R141" s="14"/>
      <c r="S141" s="14"/>
      <c r="T141" s="14"/>
      <c r="U141" s="156"/>
    </row>
    <row r="142" spans="1:21" s="5" customFormat="1" ht="12.75">
      <c r="A142" s="184"/>
      <c r="B142" s="197"/>
      <c r="C142" s="197"/>
      <c r="D142" s="28"/>
      <c r="E142" s="28"/>
      <c r="F142" s="29"/>
      <c r="G142" s="29"/>
      <c r="H142" s="133"/>
      <c r="I142" s="133"/>
      <c r="J142" s="133"/>
      <c r="K142" s="29"/>
      <c r="L142" s="183"/>
      <c r="M142" s="14"/>
      <c r="N142" s="14"/>
      <c r="O142" s="14"/>
      <c r="P142" s="14"/>
      <c r="Q142" s="14"/>
      <c r="R142" s="14"/>
      <c r="S142" s="14"/>
      <c r="T142" s="14"/>
      <c r="U142" s="156"/>
    </row>
    <row r="143" spans="1:21" s="5" customFormat="1" ht="12.75">
      <c r="A143" s="184"/>
      <c r="B143" s="197"/>
      <c r="C143" s="197"/>
      <c r="D143" s="28"/>
      <c r="E143" s="28"/>
      <c r="F143" s="29"/>
      <c r="G143" s="29"/>
      <c r="H143" s="133"/>
      <c r="I143" s="133"/>
      <c r="J143" s="133"/>
      <c r="K143" s="29"/>
      <c r="L143" s="183"/>
      <c r="M143" s="14"/>
      <c r="N143" s="14"/>
      <c r="O143" s="14"/>
      <c r="P143" s="14"/>
      <c r="Q143" s="14"/>
      <c r="R143" s="14"/>
      <c r="S143" s="14"/>
      <c r="T143" s="14"/>
      <c r="U143" s="156"/>
    </row>
    <row r="144" spans="1:21" s="5" customFormat="1" ht="12.75">
      <c r="A144" s="184"/>
      <c r="B144" s="197"/>
      <c r="C144" s="197"/>
      <c r="D144" s="28"/>
      <c r="E144" s="28"/>
      <c r="F144" s="29"/>
      <c r="G144" s="29"/>
      <c r="H144" s="133"/>
      <c r="I144" s="133"/>
      <c r="J144" s="133"/>
      <c r="K144" s="29"/>
      <c r="L144" s="183"/>
      <c r="M144" s="14"/>
      <c r="N144" s="14"/>
      <c r="O144" s="14"/>
      <c r="P144" s="14"/>
      <c r="Q144" s="14"/>
      <c r="R144" s="14"/>
      <c r="S144" s="14"/>
      <c r="T144" s="14"/>
      <c r="U144" s="156"/>
    </row>
    <row r="145" spans="1:21" s="5" customFormat="1" ht="12.75">
      <c r="A145" s="184"/>
      <c r="B145" s="197"/>
      <c r="C145" s="197"/>
      <c r="D145" s="28"/>
      <c r="E145" s="28"/>
      <c r="F145" s="29"/>
      <c r="G145" s="29"/>
      <c r="H145" s="133"/>
      <c r="I145" s="133"/>
      <c r="J145" s="133"/>
      <c r="K145" s="29"/>
      <c r="L145" s="183"/>
      <c r="M145" s="14"/>
      <c r="N145" s="14"/>
      <c r="O145" s="14"/>
      <c r="P145" s="14"/>
      <c r="Q145" s="14"/>
      <c r="R145" s="14"/>
      <c r="S145" s="14"/>
      <c r="T145" s="14"/>
      <c r="U145" s="156"/>
    </row>
    <row r="146" spans="1:21" s="5" customFormat="1" ht="12.75">
      <c r="A146" s="184"/>
      <c r="B146" s="197"/>
      <c r="C146" s="197"/>
      <c r="D146" s="28"/>
      <c r="E146" s="28"/>
      <c r="F146" s="29"/>
      <c r="G146" s="29"/>
      <c r="H146" s="133"/>
      <c r="I146" s="133"/>
      <c r="J146" s="133"/>
      <c r="K146" s="29"/>
      <c r="L146" s="183"/>
      <c r="M146" s="14"/>
      <c r="N146" s="14"/>
      <c r="O146" s="14"/>
      <c r="P146" s="14"/>
      <c r="Q146" s="14"/>
      <c r="R146" s="14"/>
      <c r="S146" s="14"/>
      <c r="T146" s="14"/>
      <c r="U146" s="156"/>
    </row>
    <row r="147" spans="1:21" s="5" customFormat="1" ht="12.75">
      <c r="A147" s="184"/>
      <c r="B147" s="197"/>
      <c r="C147" s="197"/>
      <c r="D147" s="28"/>
      <c r="E147" s="28"/>
      <c r="F147" s="29"/>
      <c r="G147" s="29"/>
      <c r="H147" s="133"/>
      <c r="I147" s="133"/>
      <c r="J147" s="133"/>
      <c r="K147" s="29"/>
      <c r="L147" s="183"/>
      <c r="M147" s="14"/>
      <c r="N147" s="14"/>
      <c r="O147" s="14"/>
      <c r="P147" s="14"/>
      <c r="Q147" s="14"/>
      <c r="R147" s="14"/>
      <c r="S147" s="14"/>
      <c r="T147" s="14"/>
      <c r="U147" s="156"/>
    </row>
    <row r="148" spans="1:21" s="5" customFormat="1" ht="12.75">
      <c r="A148" s="184"/>
      <c r="B148" s="197"/>
      <c r="C148" s="197"/>
      <c r="D148" s="28"/>
      <c r="E148" s="28"/>
      <c r="F148" s="29"/>
      <c r="G148" s="29"/>
      <c r="H148" s="133"/>
      <c r="I148" s="133"/>
      <c r="J148" s="133"/>
      <c r="K148" s="29"/>
      <c r="L148" s="183"/>
      <c r="M148" s="14"/>
      <c r="N148" s="14"/>
      <c r="O148" s="14"/>
      <c r="P148" s="14"/>
      <c r="Q148" s="14"/>
      <c r="R148" s="14"/>
      <c r="S148" s="14"/>
      <c r="T148" s="14"/>
      <c r="U148" s="156"/>
    </row>
    <row r="149" spans="1:21" s="5" customFormat="1" ht="12.75">
      <c r="A149" s="184"/>
      <c r="B149" s="197"/>
      <c r="C149" s="197"/>
      <c r="D149" s="28"/>
      <c r="E149" s="28"/>
      <c r="F149" s="29"/>
      <c r="G149" s="29"/>
      <c r="H149" s="133"/>
      <c r="I149" s="133"/>
      <c r="J149" s="133"/>
      <c r="K149" s="29"/>
      <c r="L149" s="183"/>
      <c r="M149" s="14"/>
      <c r="N149" s="14"/>
      <c r="O149" s="14"/>
      <c r="P149" s="14"/>
      <c r="Q149" s="14"/>
      <c r="R149" s="14"/>
      <c r="S149" s="14"/>
      <c r="T149" s="14"/>
      <c r="U149" s="156"/>
    </row>
    <row r="150" spans="1:21" s="5" customFormat="1" ht="12.75">
      <c r="A150" s="184"/>
      <c r="B150" s="197"/>
      <c r="C150" s="197"/>
      <c r="D150" s="28"/>
      <c r="E150" s="28"/>
      <c r="F150" s="29"/>
      <c r="G150" s="29"/>
      <c r="H150" s="133"/>
      <c r="I150" s="133"/>
      <c r="J150" s="133"/>
      <c r="K150" s="29"/>
      <c r="L150" s="183"/>
      <c r="M150" s="14"/>
      <c r="N150" s="14"/>
      <c r="O150" s="14"/>
      <c r="P150" s="14"/>
      <c r="Q150" s="14"/>
      <c r="R150" s="14"/>
      <c r="S150" s="14"/>
      <c r="T150" s="14"/>
      <c r="U150" s="156"/>
    </row>
    <row r="151" spans="1:21" ht="12.75">
      <c r="A151" s="307" t="s">
        <v>0</v>
      </c>
      <c r="B151" s="313" t="s">
        <v>17</v>
      </c>
      <c r="C151" s="313" t="s">
        <v>69</v>
      </c>
      <c r="D151" s="302" t="s">
        <v>1</v>
      </c>
      <c r="E151" s="302" t="s">
        <v>2</v>
      </c>
      <c r="F151" s="307" t="s">
        <v>16</v>
      </c>
      <c r="G151" s="307" t="s">
        <v>408</v>
      </c>
      <c r="H151" s="302" t="s">
        <v>13</v>
      </c>
      <c r="I151" s="311" t="s">
        <v>14</v>
      </c>
      <c r="J151" s="306" t="s">
        <v>15</v>
      </c>
      <c r="K151" s="302" t="s">
        <v>474</v>
      </c>
      <c r="L151" s="307" t="s">
        <v>3</v>
      </c>
      <c r="M151" s="308" t="s">
        <v>68</v>
      </c>
      <c r="N151" s="308"/>
      <c r="O151" s="308"/>
      <c r="P151" s="308"/>
      <c r="Q151" s="308"/>
      <c r="R151" s="308"/>
      <c r="S151" s="308"/>
      <c r="T151" s="302"/>
      <c r="U151" s="11"/>
    </row>
    <row r="152" spans="1:21" ht="12.75">
      <c r="A152" s="307"/>
      <c r="B152" s="313"/>
      <c r="C152" s="313"/>
      <c r="D152" s="302"/>
      <c r="E152" s="309"/>
      <c r="F152" s="307"/>
      <c r="G152" s="310"/>
      <c r="H152" s="302"/>
      <c r="I152" s="311"/>
      <c r="J152" s="306"/>
      <c r="K152" s="302"/>
      <c r="L152" s="307"/>
      <c r="M152" s="302" t="s">
        <v>6</v>
      </c>
      <c r="N152" s="302" t="s">
        <v>7</v>
      </c>
      <c r="O152" s="302" t="s">
        <v>8</v>
      </c>
      <c r="P152" s="302" t="s">
        <v>9</v>
      </c>
      <c r="Q152" s="302" t="s">
        <v>5</v>
      </c>
      <c r="R152" s="302" t="s">
        <v>10</v>
      </c>
      <c r="S152" s="302" t="s">
        <v>4</v>
      </c>
      <c r="T152" s="302" t="s">
        <v>12</v>
      </c>
      <c r="U152" s="11"/>
    </row>
    <row r="153" spans="1:21" ht="12.75">
      <c r="A153" s="307"/>
      <c r="B153" s="313"/>
      <c r="C153" s="313"/>
      <c r="D153" s="302"/>
      <c r="E153" s="309"/>
      <c r="F153" s="307"/>
      <c r="G153" s="310"/>
      <c r="H153" s="302"/>
      <c r="I153" s="311"/>
      <c r="J153" s="306"/>
      <c r="K153" s="302"/>
      <c r="L153" s="307"/>
      <c r="M153" s="309"/>
      <c r="N153" s="302"/>
      <c r="O153" s="302"/>
      <c r="P153" s="302"/>
      <c r="Q153" s="302"/>
      <c r="R153" s="302"/>
      <c r="S153" s="302"/>
      <c r="T153" s="302"/>
      <c r="U153" s="11"/>
    </row>
    <row r="154" spans="1:21" ht="72">
      <c r="A154" s="350" t="s">
        <v>463</v>
      </c>
      <c r="B154" s="303" t="s">
        <v>465</v>
      </c>
      <c r="C154" s="40" t="s">
        <v>220</v>
      </c>
      <c r="D154" s="40" t="s">
        <v>221</v>
      </c>
      <c r="E154" s="40" t="s">
        <v>128</v>
      </c>
      <c r="F154" s="51">
        <v>1</v>
      </c>
      <c r="G154" s="51">
        <v>0</v>
      </c>
      <c r="H154" s="23" t="s">
        <v>71</v>
      </c>
      <c r="I154" s="23"/>
      <c r="J154" s="23"/>
      <c r="K154" s="51">
        <v>1</v>
      </c>
      <c r="L154" s="32"/>
      <c r="M154" s="107"/>
      <c r="N154" s="107"/>
      <c r="O154" s="107"/>
      <c r="P154" s="107"/>
      <c r="Q154" s="107"/>
      <c r="R154" s="107"/>
      <c r="S154" s="107"/>
      <c r="T154" s="3">
        <f aca="true" t="shared" si="11" ref="T154:T164">SUM(M154:S154)</f>
        <v>0</v>
      </c>
      <c r="U154" s="11"/>
    </row>
    <row r="155" spans="1:21" ht="45">
      <c r="A155" s="351"/>
      <c r="B155" s="304"/>
      <c r="C155" s="201" t="s">
        <v>138</v>
      </c>
      <c r="D155" s="127" t="s">
        <v>129</v>
      </c>
      <c r="E155" s="40" t="s">
        <v>130</v>
      </c>
      <c r="F155" s="51">
        <v>1</v>
      </c>
      <c r="G155" s="51">
        <v>0</v>
      </c>
      <c r="H155" s="23" t="s">
        <v>71</v>
      </c>
      <c r="I155" s="23"/>
      <c r="J155" s="23"/>
      <c r="K155" s="51">
        <v>1</v>
      </c>
      <c r="L155" s="32"/>
      <c r="M155" s="107">
        <v>20000</v>
      </c>
      <c r="N155" s="107"/>
      <c r="O155" s="107"/>
      <c r="P155" s="107"/>
      <c r="Q155" s="107"/>
      <c r="R155" s="107"/>
      <c r="S155" s="107"/>
      <c r="T155" s="3">
        <f t="shared" si="11"/>
        <v>20000</v>
      </c>
      <c r="U155" s="11"/>
    </row>
    <row r="156" spans="1:21" ht="36">
      <c r="A156" s="351"/>
      <c r="B156" s="304"/>
      <c r="C156" s="278" t="s">
        <v>505</v>
      </c>
      <c r="D156" s="280" t="s">
        <v>516</v>
      </c>
      <c r="E156" s="40" t="s">
        <v>517</v>
      </c>
      <c r="F156" s="51">
        <v>25</v>
      </c>
      <c r="G156" s="108">
        <v>13</v>
      </c>
      <c r="H156" s="23" t="s">
        <v>71</v>
      </c>
      <c r="I156" s="23"/>
      <c r="J156" s="23"/>
      <c r="K156" s="51">
        <v>16</v>
      </c>
      <c r="L156" s="32"/>
      <c r="M156" s="107">
        <v>7603</v>
      </c>
      <c r="N156" s="107"/>
      <c r="O156" s="107"/>
      <c r="P156" s="107"/>
      <c r="Q156" s="107"/>
      <c r="R156" s="107"/>
      <c r="S156" s="107"/>
      <c r="T156" s="3">
        <f t="shared" si="11"/>
        <v>7603</v>
      </c>
      <c r="U156" s="11"/>
    </row>
    <row r="157" spans="1:21" ht="36">
      <c r="A157" s="351"/>
      <c r="B157" s="304"/>
      <c r="C157" s="128" t="s">
        <v>409</v>
      </c>
      <c r="D157" s="127" t="s">
        <v>222</v>
      </c>
      <c r="E157" s="127" t="s">
        <v>133</v>
      </c>
      <c r="F157" s="51">
        <v>10</v>
      </c>
      <c r="G157" s="51">
        <v>0</v>
      </c>
      <c r="H157" s="23" t="s">
        <v>71</v>
      </c>
      <c r="I157" s="23"/>
      <c r="J157" s="23"/>
      <c r="K157" s="51">
        <v>5</v>
      </c>
      <c r="L157" s="32"/>
      <c r="M157" s="107"/>
      <c r="N157" s="107"/>
      <c r="O157" s="107"/>
      <c r="P157" s="107"/>
      <c r="Q157" s="107">
        <v>24000</v>
      </c>
      <c r="R157" s="107"/>
      <c r="S157" s="107"/>
      <c r="T157" s="3">
        <f t="shared" si="11"/>
        <v>24000</v>
      </c>
      <c r="U157" s="11"/>
    </row>
    <row r="158" spans="1:21" ht="36">
      <c r="A158" s="351"/>
      <c r="B158" s="304"/>
      <c r="C158" s="127" t="s">
        <v>145</v>
      </c>
      <c r="D158" s="127" t="s">
        <v>139</v>
      </c>
      <c r="E158" s="127" t="s">
        <v>140</v>
      </c>
      <c r="F158" s="51">
        <v>4</v>
      </c>
      <c r="G158" s="51">
        <v>0</v>
      </c>
      <c r="H158" s="23" t="s">
        <v>71</v>
      </c>
      <c r="I158" s="23"/>
      <c r="J158" s="23"/>
      <c r="K158" s="51">
        <v>1</v>
      </c>
      <c r="L158" s="32"/>
      <c r="M158" s="107">
        <v>4000</v>
      </c>
      <c r="N158" s="107"/>
      <c r="O158" s="107"/>
      <c r="P158" s="107"/>
      <c r="Q158" s="107"/>
      <c r="R158" s="107"/>
      <c r="S158" s="107"/>
      <c r="T158" s="3">
        <f t="shared" si="11"/>
        <v>4000</v>
      </c>
      <c r="U158" s="11"/>
    </row>
    <row r="159" spans="1:21" ht="36">
      <c r="A159" s="351"/>
      <c r="B159" s="304"/>
      <c r="C159" s="127" t="s">
        <v>146</v>
      </c>
      <c r="D159" s="127" t="s">
        <v>223</v>
      </c>
      <c r="E159" s="127" t="s">
        <v>141</v>
      </c>
      <c r="F159" s="51">
        <v>9</v>
      </c>
      <c r="G159" s="51">
        <v>0</v>
      </c>
      <c r="H159" s="23" t="s">
        <v>71</v>
      </c>
      <c r="I159" s="23"/>
      <c r="J159" s="23"/>
      <c r="K159" s="51">
        <v>2</v>
      </c>
      <c r="L159" s="32"/>
      <c r="M159" s="107">
        <v>1000</v>
      </c>
      <c r="N159" s="107"/>
      <c r="O159" s="107"/>
      <c r="P159" s="107"/>
      <c r="Q159" s="107"/>
      <c r="R159" s="107"/>
      <c r="S159" s="107"/>
      <c r="T159" s="3">
        <f t="shared" si="11"/>
        <v>1000</v>
      </c>
      <c r="U159" s="11"/>
    </row>
    <row r="160" spans="1:21" ht="45">
      <c r="A160" s="351"/>
      <c r="B160" s="304"/>
      <c r="C160" s="275" t="s">
        <v>488</v>
      </c>
      <c r="D160" s="277" t="s">
        <v>493</v>
      </c>
      <c r="E160" s="127" t="s">
        <v>142</v>
      </c>
      <c r="F160" s="51">
        <v>12</v>
      </c>
      <c r="G160" s="51">
        <v>0</v>
      </c>
      <c r="H160" s="23" t="s">
        <v>71</v>
      </c>
      <c r="I160" s="23"/>
      <c r="J160" s="23"/>
      <c r="K160" s="51">
        <v>3</v>
      </c>
      <c r="L160" s="32"/>
      <c r="M160" s="107">
        <v>2000</v>
      </c>
      <c r="N160" s="107"/>
      <c r="O160" s="107">
        <v>30000</v>
      </c>
      <c r="P160" s="107"/>
      <c r="Q160" s="107"/>
      <c r="R160" s="107"/>
      <c r="S160" s="107"/>
      <c r="T160" s="3">
        <f t="shared" si="11"/>
        <v>32000</v>
      </c>
      <c r="U160" s="11"/>
    </row>
    <row r="161" spans="1:21" ht="45">
      <c r="A161" s="351"/>
      <c r="B161" s="304"/>
      <c r="C161" s="353" t="s">
        <v>147</v>
      </c>
      <c r="D161" s="275" t="s">
        <v>487</v>
      </c>
      <c r="E161" s="127" t="s">
        <v>135</v>
      </c>
      <c r="F161" s="51">
        <v>2</v>
      </c>
      <c r="G161" s="51">
        <v>0</v>
      </c>
      <c r="H161" s="23" t="s">
        <v>71</v>
      </c>
      <c r="I161" s="23"/>
      <c r="J161" s="23"/>
      <c r="K161" s="51">
        <v>2</v>
      </c>
      <c r="L161" s="32"/>
      <c r="M161" s="107"/>
      <c r="N161" s="107"/>
      <c r="O161" s="107"/>
      <c r="P161" s="107"/>
      <c r="Q161" s="107"/>
      <c r="R161" s="107"/>
      <c r="S161" s="107"/>
      <c r="T161" s="3">
        <f t="shared" si="11"/>
        <v>0</v>
      </c>
      <c r="U161" s="11"/>
    </row>
    <row r="162" spans="1:21" ht="27">
      <c r="A162" s="351"/>
      <c r="B162" s="304"/>
      <c r="C162" s="353"/>
      <c r="D162" s="284" t="s">
        <v>539</v>
      </c>
      <c r="E162" s="127" t="s">
        <v>135</v>
      </c>
      <c r="F162" s="51">
        <v>1</v>
      </c>
      <c r="G162" s="51">
        <v>0</v>
      </c>
      <c r="H162" s="23" t="s">
        <v>71</v>
      </c>
      <c r="I162" s="23"/>
      <c r="J162" s="23"/>
      <c r="K162" s="51">
        <v>1</v>
      </c>
      <c r="L162" s="32"/>
      <c r="M162" s="107">
        <v>1000</v>
      </c>
      <c r="N162" s="107"/>
      <c r="O162" s="107"/>
      <c r="P162" s="107"/>
      <c r="Q162" s="107"/>
      <c r="R162" s="107"/>
      <c r="S162" s="107"/>
      <c r="T162" s="3">
        <f t="shared" si="11"/>
        <v>1000</v>
      </c>
      <c r="U162" s="11"/>
    </row>
    <row r="163" spans="1:21" ht="27">
      <c r="A163" s="351"/>
      <c r="B163" s="304"/>
      <c r="C163" s="275" t="s">
        <v>464</v>
      </c>
      <c r="D163" s="275" t="s">
        <v>468</v>
      </c>
      <c r="E163" s="275" t="s">
        <v>95</v>
      </c>
      <c r="F163" s="51">
        <v>12</v>
      </c>
      <c r="G163" s="51">
        <v>0</v>
      </c>
      <c r="H163" s="23" t="s">
        <v>71</v>
      </c>
      <c r="I163" s="23"/>
      <c r="J163" s="23"/>
      <c r="K163" s="51">
        <v>3</v>
      </c>
      <c r="L163" s="32"/>
      <c r="M163" s="107">
        <v>7000</v>
      </c>
      <c r="N163" s="107">
        <v>25000</v>
      </c>
      <c r="O163" s="159">
        <v>238000</v>
      </c>
      <c r="P163" s="107"/>
      <c r="Q163" s="107"/>
      <c r="R163" s="107"/>
      <c r="S163" s="107"/>
      <c r="T163" s="3">
        <f>SUM(M163:S163)</f>
        <v>270000</v>
      </c>
      <c r="U163" s="11"/>
    </row>
    <row r="164" spans="1:21" ht="27">
      <c r="A164" s="351"/>
      <c r="B164" s="304"/>
      <c r="C164" s="60" t="s">
        <v>489</v>
      </c>
      <c r="D164" s="60" t="s">
        <v>490</v>
      </c>
      <c r="E164" s="60" t="s">
        <v>491</v>
      </c>
      <c r="F164" s="276">
        <v>8</v>
      </c>
      <c r="G164" s="276" t="s">
        <v>57</v>
      </c>
      <c r="H164" s="276" t="s">
        <v>71</v>
      </c>
      <c r="I164" s="89"/>
      <c r="J164" s="95"/>
      <c r="K164" s="276">
        <v>2</v>
      </c>
      <c r="L164" s="32"/>
      <c r="M164" s="107"/>
      <c r="N164" s="107"/>
      <c r="O164" s="159">
        <v>2000</v>
      </c>
      <c r="P164" s="107"/>
      <c r="Q164" s="107"/>
      <c r="R164" s="107"/>
      <c r="S164" s="107"/>
      <c r="T164" s="3">
        <f t="shared" si="11"/>
        <v>2000</v>
      </c>
      <c r="U164" s="11"/>
    </row>
    <row r="165" spans="1:21" ht="12.75">
      <c r="A165" s="352"/>
      <c r="B165" s="305"/>
      <c r="C165" s="38"/>
      <c r="D165" s="55" t="s">
        <v>46</v>
      </c>
      <c r="E165" s="55"/>
      <c r="F165" s="56"/>
      <c r="G165" s="56"/>
      <c r="H165" s="56"/>
      <c r="I165" s="56"/>
      <c r="J165" s="56"/>
      <c r="K165" s="56"/>
      <c r="L165" s="86"/>
      <c r="M165" s="24">
        <f aca="true" t="shared" si="12" ref="M165:T165">SUM(M154:M164)</f>
        <v>42603</v>
      </c>
      <c r="N165" s="24">
        <f t="shared" si="12"/>
        <v>25000</v>
      </c>
      <c r="O165" s="24">
        <f t="shared" si="12"/>
        <v>270000</v>
      </c>
      <c r="P165" s="24">
        <f t="shared" si="12"/>
        <v>0</v>
      </c>
      <c r="Q165" s="24">
        <f t="shared" si="12"/>
        <v>24000</v>
      </c>
      <c r="R165" s="24">
        <f t="shared" si="12"/>
        <v>0</v>
      </c>
      <c r="S165" s="24">
        <f t="shared" si="12"/>
        <v>0</v>
      </c>
      <c r="T165" s="24">
        <f t="shared" si="12"/>
        <v>361603</v>
      </c>
      <c r="U165" s="11"/>
    </row>
    <row r="166" spans="1:21" s="5" customFormat="1" ht="12.75">
      <c r="A166" s="203"/>
      <c r="B166" s="31"/>
      <c r="C166" s="19"/>
      <c r="D166" s="28"/>
      <c r="E166" s="28"/>
      <c r="F166" s="29"/>
      <c r="G166" s="29"/>
      <c r="H166" s="29"/>
      <c r="I166" s="29"/>
      <c r="J166" s="29"/>
      <c r="K166" s="29"/>
      <c r="L166" s="183"/>
      <c r="M166" s="14"/>
      <c r="N166" s="14"/>
      <c r="O166" s="14"/>
      <c r="P166" s="14"/>
      <c r="Q166" s="14"/>
      <c r="R166" s="14"/>
      <c r="S166" s="14"/>
      <c r="T166" s="14"/>
      <c r="U166" s="156"/>
    </row>
    <row r="167" spans="1:21" s="5" customFormat="1" ht="12.75">
      <c r="A167" s="203"/>
      <c r="B167" s="31"/>
      <c r="C167" s="19"/>
      <c r="D167" s="28"/>
      <c r="E167" s="28"/>
      <c r="F167" s="29"/>
      <c r="G167" s="29"/>
      <c r="H167" s="29"/>
      <c r="I167" s="29"/>
      <c r="J167" s="29"/>
      <c r="K167" s="29"/>
      <c r="L167" s="183"/>
      <c r="M167" s="14"/>
      <c r="N167" s="14"/>
      <c r="O167" s="14"/>
      <c r="P167" s="14"/>
      <c r="Q167" s="14"/>
      <c r="R167" s="14"/>
      <c r="S167" s="14"/>
      <c r="T167" s="14"/>
      <c r="U167" s="156"/>
    </row>
    <row r="168" spans="1:21" s="5" customFormat="1" ht="12.75">
      <c r="A168" s="203"/>
      <c r="B168" s="31"/>
      <c r="C168" s="19"/>
      <c r="D168" s="28"/>
      <c r="E168" s="28"/>
      <c r="F168" s="29"/>
      <c r="G168" s="29"/>
      <c r="H168" s="29"/>
      <c r="I168" s="29"/>
      <c r="J168" s="29"/>
      <c r="K168" s="29"/>
      <c r="L168" s="183"/>
      <c r="M168" s="14"/>
      <c r="N168" s="14"/>
      <c r="O168" s="14"/>
      <c r="P168" s="14"/>
      <c r="Q168" s="14"/>
      <c r="R168" s="14"/>
      <c r="S168" s="14"/>
      <c r="T168" s="14"/>
      <c r="U168" s="156"/>
    </row>
    <row r="169" spans="1:21" s="5" customFormat="1" ht="12.75">
      <c r="A169" s="203"/>
      <c r="B169" s="31"/>
      <c r="C169" s="19"/>
      <c r="D169" s="28"/>
      <c r="E169" s="28"/>
      <c r="F169" s="29"/>
      <c r="G169" s="29"/>
      <c r="H169" s="29"/>
      <c r="I169" s="29"/>
      <c r="J169" s="29"/>
      <c r="K169" s="29"/>
      <c r="L169" s="183"/>
      <c r="M169" s="14"/>
      <c r="N169" s="14"/>
      <c r="O169" s="14"/>
      <c r="P169" s="14"/>
      <c r="Q169" s="14"/>
      <c r="R169" s="14"/>
      <c r="S169" s="14"/>
      <c r="T169" s="14"/>
      <c r="U169" s="156"/>
    </row>
    <row r="170" spans="1:20" ht="12.75">
      <c r="A170" s="307" t="s">
        <v>0</v>
      </c>
      <c r="B170" s="313" t="s">
        <v>17</v>
      </c>
      <c r="C170" s="313" t="s">
        <v>69</v>
      </c>
      <c r="D170" s="302" t="s">
        <v>1</v>
      </c>
      <c r="E170" s="302" t="s">
        <v>2</v>
      </c>
      <c r="F170" s="307" t="s">
        <v>16</v>
      </c>
      <c r="G170" s="307" t="s">
        <v>408</v>
      </c>
      <c r="H170" s="302" t="s">
        <v>13</v>
      </c>
      <c r="I170" s="311" t="s">
        <v>14</v>
      </c>
      <c r="J170" s="306" t="s">
        <v>15</v>
      </c>
      <c r="K170" s="302" t="s">
        <v>474</v>
      </c>
      <c r="L170" s="307" t="s">
        <v>3</v>
      </c>
      <c r="M170" s="308" t="s">
        <v>68</v>
      </c>
      <c r="N170" s="308"/>
      <c r="O170" s="308"/>
      <c r="P170" s="308"/>
      <c r="Q170" s="308"/>
      <c r="R170" s="308"/>
      <c r="S170" s="308"/>
      <c r="T170" s="302"/>
    </row>
    <row r="171" spans="1:20" ht="18.75" customHeight="1">
      <c r="A171" s="307"/>
      <c r="B171" s="313"/>
      <c r="C171" s="313"/>
      <c r="D171" s="302"/>
      <c r="E171" s="309"/>
      <c r="F171" s="307"/>
      <c r="G171" s="310"/>
      <c r="H171" s="302"/>
      <c r="I171" s="311"/>
      <c r="J171" s="306"/>
      <c r="K171" s="302"/>
      <c r="L171" s="307"/>
      <c r="M171" s="302" t="s">
        <v>6</v>
      </c>
      <c r="N171" s="302" t="s">
        <v>7</v>
      </c>
      <c r="O171" s="302" t="s">
        <v>8</v>
      </c>
      <c r="P171" s="302" t="s">
        <v>9</v>
      </c>
      <c r="Q171" s="302" t="s">
        <v>5</v>
      </c>
      <c r="R171" s="302" t="s">
        <v>10</v>
      </c>
      <c r="S171" s="302" t="s">
        <v>4</v>
      </c>
      <c r="T171" s="302" t="s">
        <v>12</v>
      </c>
    </row>
    <row r="172" spans="1:20" ht="16.5" customHeight="1">
      <c r="A172" s="307"/>
      <c r="B172" s="313"/>
      <c r="C172" s="313"/>
      <c r="D172" s="302"/>
      <c r="E172" s="309"/>
      <c r="F172" s="307"/>
      <c r="G172" s="310"/>
      <c r="H172" s="302"/>
      <c r="I172" s="311"/>
      <c r="J172" s="306"/>
      <c r="K172" s="302"/>
      <c r="L172" s="307"/>
      <c r="M172" s="309"/>
      <c r="N172" s="302"/>
      <c r="O172" s="302"/>
      <c r="P172" s="302"/>
      <c r="Q172" s="302"/>
      <c r="R172" s="302"/>
      <c r="S172" s="302"/>
      <c r="T172" s="302"/>
    </row>
    <row r="173" spans="1:20" ht="18" customHeight="1">
      <c r="A173" s="332" t="s">
        <v>62</v>
      </c>
      <c r="B173" s="317" t="s">
        <v>28</v>
      </c>
      <c r="C173" s="339" t="s">
        <v>281</v>
      </c>
      <c r="D173" s="109" t="s">
        <v>289</v>
      </c>
      <c r="E173" s="130" t="s">
        <v>282</v>
      </c>
      <c r="F173" s="71">
        <v>100</v>
      </c>
      <c r="G173" s="71">
        <v>373</v>
      </c>
      <c r="H173" s="170"/>
      <c r="I173" s="89"/>
      <c r="J173" s="89" t="s">
        <v>71</v>
      </c>
      <c r="K173" s="71">
        <v>20</v>
      </c>
      <c r="L173" s="32"/>
      <c r="M173" s="3">
        <v>40422</v>
      </c>
      <c r="N173" s="3"/>
      <c r="O173" s="3"/>
      <c r="P173" s="3"/>
      <c r="Q173" s="3"/>
      <c r="R173" s="3"/>
      <c r="S173" s="3"/>
      <c r="T173" s="3">
        <f>SUM(M173:S173)</f>
        <v>40422</v>
      </c>
    </row>
    <row r="174" spans="1:20" ht="18" customHeight="1">
      <c r="A174" s="354"/>
      <c r="B174" s="317"/>
      <c r="C174" s="339"/>
      <c r="D174" s="130" t="s">
        <v>376</v>
      </c>
      <c r="E174" s="130" t="s">
        <v>375</v>
      </c>
      <c r="F174" s="71">
        <v>4</v>
      </c>
      <c r="G174" s="71">
        <v>1</v>
      </c>
      <c r="H174" s="89" t="s">
        <v>71</v>
      </c>
      <c r="I174" s="89"/>
      <c r="J174" s="89"/>
      <c r="K174" s="71">
        <v>1</v>
      </c>
      <c r="L174" s="32"/>
      <c r="M174" s="3">
        <v>85000</v>
      </c>
      <c r="N174" s="3"/>
      <c r="O174" s="3"/>
      <c r="P174" s="3"/>
      <c r="Q174" s="3"/>
      <c r="R174" s="3"/>
      <c r="S174" s="3"/>
      <c r="T174" s="3">
        <f>SUM(M174:S174)</f>
        <v>85000</v>
      </c>
    </row>
    <row r="175" spans="1:20" ht="12.75">
      <c r="A175" s="355"/>
      <c r="B175" s="316"/>
      <c r="C175" s="100"/>
      <c r="D175" s="55" t="s">
        <v>30</v>
      </c>
      <c r="E175" s="52"/>
      <c r="F175" s="111"/>
      <c r="G175" s="111"/>
      <c r="H175" s="56"/>
      <c r="I175" s="56"/>
      <c r="J175" s="56"/>
      <c r="K175" s="111"/>
      <c r="L175" s="86"/>
      <c r="M175" s="24">
        <f aca="true" t="shared" si="13" ref="M175:T175">SUM(M173:M174)</f>
        <v>125422</v>
      </c>
      <c r="N175" s="24">
        <f t="shared" si="13"/>
        <v>0</v>
      </c>
      <c r="O175" s="24">
        <f t="shared" si="13"/>
        <v>0</v>
      </c>
      <c r="P175" s="24">
        <f t="shared" si="13"/>
        <v>0</v>
      </c>
      <c r="Q175" s="24">
        <f t="shared" si="13"/>
        <v>0</v>
      </c>
      <c r="R175" s="24">
        <f t="shared" si="13"/>
        <v>0</v>
      </c>
      <c r="S175" s="24">
        <f t="shared" si="13"/>
        <v>0</v>
      </c>
      <c r="T175" s="24">
        <f t="shared" si="13"/>
        <v>125422</v>
      </c>
    </row>
    <row r="176" spans="1:20" ht="27">
      <c r="A176" s="355"/>
      <c r="B176" s="303" t="s">
        <v>400</v>
      </c>
      <c r="C176" s="129" t="s">
        <v>284</v>
      </c>
      <c r="D176" s="130" t="s">
        <v>378</v>
      </c>
      <c r="E176" s="130" t="s">
        <v>401</v>
      </c>
      <c r="F176" s="123">
        <v>1</v>
      </c>
      <c r="G176" s="123">
        <v>1</v>
      </c>
      <c r="H176" s="89"/>
      <c r="I176" s="89" t="s">
        <v>71</v>
      </c>
      <c r="J176" s="89"/>
      <c r="K176" s="123">
        <v>1</v>
      </c>
      <c r="L176" s="2"/>
      <c r="M176" s="3">
        <v>20000</v>
      </c>
      <c r="N176" s="3"/>
      <c r="O176" s="3"/>
      <c r="P176" s="3"/>
      <c r="Q176" s="3"/>
      <c r="R176" s="3"/>
      <c r="S176" s="3"/>
      <c r="T176" s="63"/>
    </row>
    <row r="177" spans="1:20" ht="36">
      <c r="A177" s="355"/>
      <c r="B177" s="304"/>
      <c r="C177" s="129" t="s">
        <v>286</v>
      </c>
      <c r="D177" s="130" t="s">
        <v>287</v>
      </c>
      <c r="E177" s="130" t="s">
        <v>288</v>
      </c>
      <c r="F177" s="119">
        <v>0.95</v>
      </c>
      <c r="G177" s="119">
        <v>0.6</v>
      </c>
      <c r="H177" s="89" t="s">
        <v>71</v>
      </c>
      <c r="I177" s="89"/>
      <c r="J177" s="89"/>
      <c r="K177" s="119">
        <v>0.7</v>
      </c>
      <c r="L177" s="2"/>
      <c r="M177" s="3">
        <v>15000</v>
      </c>
      <c r="N177" s="3"/>
      <c r="O177" s="3"/>
      <c r="P177" s="3"/>
      <c r="Q177" s="3"/>
      <c r="R177" s="3"/>
      <c r="S177" s="3"/>
      <c r="T177" s="63">
        <f>SUM(M177:S177)</f>
        <v>15000</v>
      </c>
    </row>
    <row r="178" spans="1:20" ht="12.75">
      <c r="A178" s="356"/>
      <c r="B178" s="340"/>
      <c r="C178" s="112"/>
      <c r="D178" s="55" t="s">
        <v>32</v>
      </c>
      <c r="E178" s="113"/>
      <c r="F178" s="114"/>
      <c r="G178" s="114"/>
      <c r="H178" s="171"/>
      <c r="I178" s="171"/>
      <c r="J178" s="171"/>
      <c r="K178" s="114"/>
      <c r="L178" s="86"/>
      <c r="M178" s="24">
        <f aca="true" t="shared" si="14" ref="M178:T178">SUM(M176:M177)</f>
        <v>35000</v>
      </c>
      <c r="N178" s="24">
        <f t="shared" si="14"/>
        <v>0</v>
      </c>
      <c r="O178" s="24">
        <f t="shared" si="14"/>
        <v>0</v>
      </c>
      <c r="P178" s="24">
        <f t="shared" si="14"/>
        <v>0</v>
      </c>
      <c r="Q178" s="24">
        <f t="shared" si="14"/>
        <v>0</v>
      </c>
      <c r="R178" s="24">
        <f t="shared" si="14"/>
        <v>0</v>
      </c>
      <c r="S178" s="24">
        <f t="shared" si="14"/>
        <v>0</v>
      </c>
      <c r="T178" s="24">
        <f t="shared" si="14"/>
        <v>15000</v>
      </c>
    </row>
    <row r="179" spans="1:20" ht="27">
      <c r="A179" s="312" t="s">
        <v>210</v>
      </c>
      <c r="B179" s="303" t="s">
        <v>497</v>
      </c>
      <c r="C179" s="320" t="s">
        <v>495</v>
      </c>
      <c r="D179" s="278" t="s">
        <v>494</v>
      </c>
      <c r="E179" s="25" t="s">
        <v>496</v>
      </c>
      <c r="F179" s="18">
        <v>480</v>
      </c>
      <c r="G179" s="71">
        <v>1831</v>
      </c>
      <c r="H179" s="23" t="s">
        <v>71</v>
      </c>
      <c r="I179" s="42"/>
      <c r="J179" s="42"/>
      <c r="K179" s="18">
        <v>120</v>
      </c>
      <c r="L179" s="2"/>
      <c r="M179" s="3">
        <v>1500</v>
      </c>
      <c r="N179" s="3"/>
      <c r="O179" s="3"/>
      <c r="P179" s="3"/>
      <c r="Q179" s="3"/>
      <c r="R179" s="3"/>
      <c r="S179" s="3"/>
      <c r="T179" s="3">
        <f aca="true" t="shared" si="15" ref="T179:T186">SUM(M179:S179)</f>
        <v>1500</v>
      </c>
    </row>
    <row r="180" spans="1:20" ht="27">
      <c r="A180" s="312"/>
      <c r="B180" s="304"/>
      <c r="C180" s="321"/>
      <c r="D180" s="40" t="s">
        <v>217</v>
      </c>
      <c r="E180" s="40" t="s">
        <v>496</v>
      </c>
      <c r="F180" s="18">
        <v>120</v>
      </c>
      <c r="G180" s="71">
        <v>0</v>
      </c>
      <c r="H180" s="23" t="s">
        <v>71</v>
      </c>
      <c r="I180" s="42"/>
      <c r="J180" s="42"/>
      <c r="K180" s="18">
        <v>30</v>
      </c>
      <c r="L180" s="2"/>
      <c r="M180" s="1">
        <v>400</v>
      </c>
      <c r="N180" s="3"/>
      <c r="O180" s="3"/>
      <c r="P180" s="3"/>
      <c r="Q180" s="3"/>
      <c r="R180" s="3"/>
      <c r="S180" s="3"/>
      <c r="T180" s="3">
        <f t="shared" si="15"/>
        <v>400</v>
      </c>
    </row>
    <row r="181" spans="1:20" ht="45">
      <c r="A181" s="312"/>
      <c r="B181" s="304"/>
      <c r="C181" s="321"/>
      <c r="D181" s="40" t="s">
        <v>219</v>
      </c>
      <c r="E181" s="40" t="s">
        <v>149</v>
      </c>
      <c r="F181" s="17">
        <v>12</v>
      </c>
      <c r="G181" s="17">
        <v>0</v>
      </c>
      <c r="H181" s="23" t="s">
        <v>71</v>
      </c>
      <c r="I181" s="42"/>
      <c r="J181" s="42"/>
      <c r="K181" s="17">
        <v>2</v>
      </c>
      <c r="L181" s="2"/>
      <c r="M181" s="3">
        <v>600</v>
      </c>
      <c r="N181" s="3"/>
      <c r="O181" s="3"/>
      <c r="P181" s="3"/>
      <c r="Q181" s="3"/>
      <c r="R181" s="3"/>
      <c r="S181" s="3"/>
      <c r="T181" s="3">
        <f t="shared" si="15"/>
        <v>600</v>
      </c>
    </row>
    <row r="182" spans="1:20" ht="27">
      <c r="A182" s="312"/>
      <c r="B182" s="304"/>
      <c r="C182" s="322"/>
      <c r="D182" s="40" t="s">
        <v>499</v>
      </c>
      <c r="E182" s="40" t="s">
        <v>212</v>
      </c>
      <c r="F182" s="17">
        <v>8</v>
      </c>
      <c r="G182" s="17">
        <v>0</v>
      </c>
      <c r="H182" s="23" t="s">
        <v>71</v>
      </c>
      <c r="I182" s="42"/>
      <c r="J182" s="42"/>
      <c r="K182" s="17">
        <v>2</v>
      </c>
      <c r="L182" s="2"/>
      <c r="M182" s="3">
        <v>4000</v>
      </c>
      <c r="N182" s="3"/>
      <c r="O182" s="3"/>
      <c r="P182" s="3"/>
      <c r="Q182" s="3"/>
      <c r="R182" s="3"/>
      <c r="S182" s="3"/>
      <c r="T182" s="3">
        <f t="shared" si="15"/>
        <v>4000</v>
      </c>
    </row>
    <row r="183" spans="1:20" ht="27" customHeight="1">
      <c r="A183" s="312"/>
      <c r="B183" s="304"/>
      <c r="C183" s="297" t="s">
        <v>498</v>
      </c>
      <c r="D183" s="40" t="s">
        <v>214</v>
      </c>
      <c r="E183" s="40" t="s">
        <v>207</v>
      </c>
      <c r="F183" s="18">
        <v>60</v>
      </c>
      <c r="G183" s="71">
        <v>0</v>
      </c>
      <c r="H183" s="23" t="s">
        <v>71</v>
      </c>
      <c r="I183" s="42"/>
      <c r="J183" s="42"/>
      <c r="K183" s="18">
        <v>15</v>
      </c>
      <c r="L183" s="2"/>
      <c r="M183" s="3">
        <v>1500</v>
      </c>
      <c r="N183" s="3"/>
      <c r="O183" s="3"/>
      <c r="P183" s="3"/>
      <c r="Q183" s="3"/>
      <c r="R183" s="3"/>
      <c r="S183" s="3"/>
      <c r="T183" s="3">
        <f t="shared" si="15"/>
        <v>1500</v>
      </c>
    </row>
    <row r="184" spans="1:20" ht="36">
      <c r="A184" s="312"/>
      <c r="B184" s="304"/>
      <c r="C184" s="298"/>
      <c r="D184" s="40" t="s">
        <v>215</v>
      </c>
      <c r="E184" s="40" t="s">
        <v>208</v>
      </c>
      <c r="F184" s="18">
        <v>16</v>
      </c>
      <c r="G184" s="71">
        <v>0</v>
      </c>
      <c r="H184" s="23" t="s">
        <v>71</v>
      </c>
      <c r="I184" s="42"/>
      <c r="J184" s="42"/>
      <c r="K184" s="18">
        <v>4</v>
      </c>
      <c r="L184" s="2"/>
      <c r="M184" s="3">
        <v>600</v>
      </c>
      <c r="N184" s="3"/>
      <c r="O184" s="3"/>
      <c r="P184" s="3"/>
      <c r="Q184" s="3"/>
      <c r="R184" s="3"/>
      <c r="S184" s="3"/>
      <c r="T184" s="3">
        <f t="shared" si="15"/>
        <v>600</v>
      </c>
    </row>
    <row r="185" spans="1:20" ht="36">
      <c r="A185" s="312"/>
      <c r="B185" s="304"/>
      <c r="C185" s="299"/>
      <c r="D185" s="40" t="s">
        <v>443</v>
      </c>
      <c r="E185" s="40" t="s">
        <v>209</v>
      </c>
      <c r="F185" s="18">
        <v>160</v>
      </c>
      <c r="G185" s="71">
        <v>0</v>
      </c>
      <c r="H185" s="23" t="s">
        <v>71</v>
      </c>
      <c r="I185" s="42"/>
      <c r="J185" s="42"/>
      <c r="K185" s="18">
        <v>40</v>
      </c>
      <c r="L185" s="2"/>
      <c r="M185" s="3">
        <v>1000</v>
      </c>
      <c r="N185" s="3"/>
      <c r="O185" s="3"/>
      <c r="P185" s="3"/>
      <c r="Q185" s="3"/>
      <c r="R185" s="3"/>
      <c r="S185" s="3"/>
      <c r="T185" s="3">
        <f t="shared" si="15"/>
        <v>1000</v>
      </c>
    </row>
    <row r="186" spans="1:20" ht="27">
      <c r="A186" s="312"/>
      <c r="B186" s="305"/>
      <c r="C186" s="300"/>
      <c r="D186" s="40" t="s">
        <v>216</v>
      </c>
      <c r="E186" s="40" t="s">
        <v>209</v>
      </c>
      <c r="F186" s="18">
        <v>4800</v>
      </c>
      <c r="G186" s="71">
        <v>0</v>
      </c>
      <c r="H186" s="23" t="s">
        <v>71</v>
      </c>
      <c r="I186" s="42"/>
      <c r="J186" s="42"/>
      <c r="K186" s="18">
        <v>1200</v>
      </c>
      <c r="L186" s="2"/>
      <c r="M186" s="3">
        <v>85000</v>
      </c>
      <c r="N186" s="3"/>
      <c r="O186" s="3"/>
      <c r="P186" s="3"/>
      <c r="Q186" s="3"/>
      <c r="R186" s="3"/>
      <c r="S186" s="3"/>
      <c r="T186" s="3">
        <f t="shared" si="15"/>
        <v>85000</v>
      </c>
    </row>
    <row r="187" spans="1:20" s="5" customFormat="1" ht="12.75">
      <c r="A187" s="204"/>
      <c r="B187" s="204"/>
      <c r="C187" s="205"/>
      <c r="D187" s="206"/>
      <c r="E187" s="206"/>
      <c r="F187" s="207"/>
      <c r="G187" s="208"/>
      <c r="H187" s="192"/>
      <c r="I187" s="193"/>
      <c r="J187" s="193"/>
      <c r="K187" s="207"/>
      <c r="L187" s="209"/>
      <c r="M187" s="195"/>
      <c r="N187" s="195"/>
      <c r="O187" s="195"/>
      <c r="P187" s="195"/>
      <c r="Q187" s="195"/>
      <c r="R187" s="195"/>
      <c r="S187" s="195"/>
      <c r="T187" s="195"/>
    </row>
    <row r="188" spans="1:20" s="5" customFormat="1" ht="12.75">
      <c r="A188" s="204"/>
      <c r="B188" s="204"/>
      <c r="C188" s="205"/>
      <c r="D188" s="206"/>
      <c r="E188" s="206"/>
      <c r="F188" s="207"/>
      <c r="G188" s="208"/>
      <c r="H188" s="192"/>
      <c r="I188" s="193"/>
      <c r="J188" s="193"/>
      <c r="K188" s="207"/>
      <c r="L188" s="209"/>
      <c r="M188" s="195"/>
      <c r="N188" s="195"/>
      <c r="O188" s="195"/>
      <c r="P188" s="195"/>
      <c r="Q188" s="195"/>
      <c r="R188" s="195"/>
      <c r="S188" s="195"/>
      <c r="T188" s="195"/>
    </row>
    <row r="189" spans="1:20" s="5" customFormat="1" ht="12.75">
      <c r="A189" s="204"/>
      <c r="B189" s="204"/>
      <c r="C189" s="205"/>
      <c r="D189" s="206"/>
      <c r="E189" s="206"/>
      <c r="F189" s="207"/>
      <c r="G189" s="208"/>
      <c r="H189" s="192"/>
      <c r="I189" s="193"/>
      <c r="J189" s="193"/>
      <c r="K189" s="207"/>
      <c r="L189" s="209"/>
      <c r="M189" s="195"/>
      <c r="N189" s="195"/>
      <c r="O189" s="195"/>
      <c r="P189" s="195"/>
      <c r="Q189" s="195"/>
      <c r="R189" s="195"/>
      <c r="S189" s="195"/>
      <c r="T189" s="195"/>
    </row>
    <row r="190" spans="1:20" s="5" customFormat="1" ht="12.75">
      <c r="A190" s="204"/>
      <c r="B190" s="204"/>
      <c r="C190" s="205"/>
      <c r="D190" s="206"/>
      <c r="E190" s="206"/>
      <c r="F190" s="207"/>
      <c r="G190" s="208"/>
      <c r="H190" s="192"/>
      <c r="I190" s="193"/>
      <c r="J190" s="193"/>
      <c r="K190" s="207"/>
      <c r="L190" s="209"/>
      <c r="M190" s="195"/>
      <c r="N190" s="195"/>
      <c r="O190" s="195"/>
      <c r="P190" s="195"/>
      <c r="Q190" s="195"/>
      <c r="R190" s="195"/>
      <c r="S190" s="195"/>
      <c r="T190" s="195"/>
    </row>
    <row r="191" spans="1:20" s="5" customFormat="1" ht="12.75">
      <c r="A191" s="204"/>
      <c r="B191" s="204"/>
      <c r="C191" s="205"/>
      <c r="D191" s="206"/>
      <c r="E191" s="206"/>
      <c r="F191" s="207"/>
      <c r="G191" s="208"/>
      <c r="H191" s="192"/>
      <c r="I191" s="193"/>
      <c r="J191" s="193"/>
      <c r="K191" s="207"/>
      <c r="L191" s="209"/>
      <c r="M191" s="195"/>
      <c r="N191" s="195"/>
      <c r="O191" s="195"/>
      <c r="P191" s="195"/>
      <c r="Q191" s="195"/>
      <c r="R191" s="195"/>
      <c r="S191" s="195"/>
      <c r="T191" s="195"/>
    </row>
    <row r="192" spans="1:20" s="5" customFormat="1" ht="12.75">
      <c r="A192" s="204"/>
      <c r="B192" s="204"/>
      <c r="C192" s="205"/>
      <c r="D192" s="206"/>
      <c r="E192" s="206"/>
      <c r="F192" s="207"/>
      <c r="G192" s="208"/>
      <c r="H192" s="192"/>
      <c r="I192" s="193"/>
      <c r="J192" s="193"/>
      <c r="K192" s="207"/>
      <c r="L192" s="209"/>
      <c r="M192" s="195"/>
      <c r="N192" s="195"/>
      <c r="O192" s="195"/>
      <c r="P192" s="195"/>
      <c r="Q192" s="195"/>
      <c r="R192" s="195"/>
      <c r="S192" s="195"/>
      <c r="T192" s="195"/>
    </row>
    <row r="193" spans="1:20" s="5" customFormat="1" ht="12.75">
      <c r="A193" s="204"/>
      <c r="B193" s="204"/>
      <c r="C193" s="205"/>
      <c r="D193" s="206"/>
      <c r="E193" s="206"/>
      <c r="F193" s="207"/>
      <c r="G193" s="208"/>
      <c r="H193" s="192"/>
      <c r="I193" s="193"/>
      <c r="J193" s="193"/>
      <c r="K193" s="207"/>
      <c r="L193" s="209"/>
      <c r="M193" s="195"/>
      <c r="N193" s="195"/>
      <c r="O193" s="195"/>
      <c r="P193" s="195"/>
      <c r="Q193" s="195"/>
      <c r="R193" s="195"/>
      <c r="S193" s="195"/>
      <c r="T193" s="195"/>
    </row>
    <row r="194" spans="1:20" s="5" customFormat="1" ht="12.75">
      <c r="A194" s="204"/>
      <c r="B194" s="204"/>
      <c r="C194" s="205"/>
      <c r="D194" s="206"/>
      <c r="E194" s="206"/>
      <c r="F194" s="207"/>
      <c r="G194" s="208"/>
      <c r="H194" s="192"/>
      <c r="I194" s="193"/>
      <c r="J194" s="193"/>
      <c r="K194" s="207"/>
      <c r="L194" s="209"/>
      <c r="M194" s="195"/>
      <c r="N194" s="195"/>
      <c r="O194" s="195"/>
      <c r="P194" s="195"/>
      <c r="Q194" s="195"/>
      <c r="R194" s="195"/>
      <c r="S194" s="195"/>
      <c r="T194" s="195"/>
    </row>
    <row r="195" spans="1:20" ht="12.75">
      <c r="A195" s="307" t="s">
        <v>0</v>
      </c>
      <c r="B195" s="313" t="s">
        <v>17</v>
      </c>
      <c r="C195" s="313" t="s">
        <v>69</v>
      </c>
      <c r="D195" s="302" t="s">
        <v>1</v>
      </c>
      <c r="E195" s="302" t="s">
        <v>2</v>
      </c>
      <c r="F195" s="307" t="s">
        <v>16</v>
      </c>
      <c r="G195" s="307" t="s">
        <v>408</v>
      </c>
      <c r="H195" s="302" t="s">
        <v>13</v>
      </c>
      <c r="I195" s="311" t="s">
        <v>14</v>
      </c>
      <c r="J195" s="306" t="s">
        <v>15</v>
      </c>
      <c r="K195" s="302" t="s">
        <v>474</v>
      </c>
      <c r="L195" s="307" t="s">
        <v>3</v>
      </c>
      <c r="M195" s="308" t="s">
        <v>68</v>
      </c>
      <c r="N195" s="308"/>
      <c r="O195" s="308"/>
      <c r="P195" s="308"/>
      <c r="Q195" s="308"/>
      <c r="R195" s="308"/>
      <c r="S195" s="308"/>
      <c r="T195" s="302"/>
    </row>
    <row r="196" spans="1:20" ht="18.75" customHeight="1">
      <c r="A196" s="307"/>
      <c r="B196" s="313"/>
      <c r="C196" s="313"/>
      <c r="D196" s="302"/>
      <c r="E196" s="309"/>
      <c r="F196" s="307"/>
      <c r="G196" s="310"/>
      <c r="H196" s="302"/>
      <c r="I196" s="311"/>
      <c r="J196" s="306"/>
      <c r="K196" s="302"/>
      <c r="L196" s="307"/>
      <c r="M196" s="302" t="s">
        <v>6</v>
      </c>
      <c r="N196" s="302" t="s">
        <v>7</v>
      </c>
      <c r="O196" s="302" t="s">
        <v>8</v>
      </c>
      <c r="P196" s="302" t="s">
        <v>9</v>
      </c>
      <c r="Q196" s="302" t="s">
        <v>5</v>
      </c>
      <c r="R196" s="302" t="s">
        <v>10</v>
      </c>
      <c r="S196" s="302" t="s">
        <v>4</v>
      </c>
      <c r="T196" s="302" t="s">
        <v>12</v>
      </c>
    </row>
    <row r="197" spans="1:20" ht="16.5" customHeight="1">
      <c r="A197" s="307"/>
      <c r="B197" s="313"/>
      <c r="C197" s="313"/>
      <c r="D197" s="302"/>
      <c r="E197" s="309"/>
      <c r="F197" s="307"/>
      <c r="G197" s="310"/>
      <c r="H197" s="302"/>
      <c r="I197" s="311"/>
      <c r="J197" s="306"/>
      <c r="K197" s="302"/>
      <c r="L197" s="307"/>
      <c r="M197" s="309"/>
      <c r="N197" s="302"/>
      <c r="O197" s="302"/>
      <c r="P197" s="302"/>
      <c r="Q197" s="302"/>
      <c r="R197" s="302"/>
      <c r="S197" s="302"/>
      <c r="T197" s="302"/>
    </row>
    <row r="198" spans="1:20" ht="27">
      <c r="A198" s="303" t="s">
        <v>210</v>
      </c>
      <c r="B198" s="303" t="s">
        <v>497</v>
      </c>
      <c r="C198" s="297" t="s">
        <v>500</v>
      </c>
      <c r="D198" s="40" t="s">
        <v>218</v>
      </c>
      <c r="E198" s="40" t="s">
        <v>211</v>
      </c>
      <c r="F198" s="18">
        <v>40</v>
      </c>
      <c r="G198" s="71">
        <v>0</v>
      </c>
      <c r="H198" s="23" t="s">
        <v>71</v>
      </c>
      <c r="I198" s="42"/>
      <c r="J198" s="42"/>
      <c r="K198" s="18">
        <v>10</v>
      </c>
      <c r="L198" s="2"/>
      <c r="M198" s="3">
        <v>4700</v>
      </c>
      <c r="N198" s="3"/>
      <c r="O198" s="3"/>
      <c r="P198" s="3"/>
      <c r="Q198" s="3"/>
      <c r="R198" s="3"/>
      <c r="S198" s="3"/>
      <c r="T198" s="3">
        <f>SUM(M198:S198)</f>
        <v>4700</v>
      </c>
    </row>
    <row r="199" spans="1:20" ht="27">
      <c r="A199" s="304"/>
      <c r="B199" s="304"/>
      <c r="C199" s="298"/>
      <c r="D199" s="40" t="s">
        <v>503</v>
      </c>
      <c r="E199" s="40" t="s">
        <v>211</v>
      </c>
      <c r="F199" s="18">
        <v>720</v>
      </c>
      <c r="G199" s="71">
        <v>0</v>
      </c>
      <c r="H199" s="23" t="s">
        <v>71</v>
      </c>
      <c r="I199" s="42"/>
      <c r="J199" s="42"/>
      <c r="K199" s="18">
        <v>180</v>
      </c>
      <c r="L199" s="2"/>
      <c r="M199" s="3">
        <v>4000</v>
      </c>
      <c r="N199" s="3"/>
      <c r="O199" s="3"/>
      <c r="P199" s="3"/>
      <c r="Q199" s="3"/>
      <c r="R199" s="3"/>
      <c r="S199" s="3"/>
      <c r="T199" s="3">
        <f>SUM(M199:S199)</f>
        <v>4000</v>
      </c>
    </row>
    <row r="200" spans="1:20" ht="18">
      <c r="A200" s="304"/>
      <c r="B200" s="304"/>
      <c r="C200" s="298"/>
      <c r="D200" s="40" t="s">
        <v>502</v>
      </c>
      <c r="E200" s="40" t="s">
        <v>94</v>
      </c>
      <c r="F200" s="18">
        <v>4</v>
      </c>
      <c r="G200" s="71">
        <v>0</v>
      </c>
      <c r="H200" s="4" t="s">
        <v>71</v>
      </c>
      <c r="I200" s="42"/>
      <c r="J200" s="42"/>
      <c r="K200" s="18">
        <v>1</v>
      </c>
      <c r="L200" s="2"/>
      <c r="M200" s="3">
        <v>6000</v>
      </c>
      <c r="N200" s="3">
        <v>20000</v>
      </c>
      <c r="O200" s="3"/>
      <c r="P200" s="3"/>
      <c r="Q200" s="3"/>
      <c r="R200" s="3"/>
      <c r="S200" s="3"/>
      <c r="T200" s="3">
        <f>SUM(M200:S200)</f>
        <v>26000</v>
      </c>
    </row>
    <row r="201" spans="1:20" ht="18">
      <c r="A201" s="304"/>
      <c r="B201" s="328"/>
      <c r="C201" s="301"/>
      <c r="D201" s="40" t="s">
        <v>501</v>
      </c>
      <c r="E201" s="40" t="s">
        <v>94</v>
      </c>
      <c r="F201" s="17">
        <v>1</v>
      </c>
      <c r="G201" s="17">
        <v>0</v>
      </c>
      <c r="H201" s="23" t="s">
        <v>71</v>
      </c>
      <c r="I201" s="42"/>
      <c r="J201" s="42"/>
      <c r="K201" s="17">
        <v>0</v>
      </c>
      <c r="L201" s="2"/>
      <c r="M201" s="3"/>
      <c r="N201" s="3"/>
      <c r="O201" s="3"/>
      <c r="P201" s="3"/>
      <c r="Q201" s="3"/>
      <c r="R201" s="3"/>
      <c r="S201" s="3"/>
      <c r="T201" s="3"/>
    </row>
    <row r="202" spans="1:21" ht="27">
      <c r="A202" s="305"/>
      <c r="B202" s="8"/>
      <c r="C202" s="8"/>
      <c r="D202" s="52" t="s">
        <v>213</v>
      </c>
      <c r="E202" s="55"/>
      <c r="F202" s="55"/>
      <c r="G202" s="55"/>
      <c r="H202" s="104"/>
      <c r="I202" s="104"/>
      <c r="J202" s="104"/>
      <c r="K202" s="55"/>
      <c r="L202" s="86"/>
      <c r="M202" s="24">
        <f aca="true" t="shared" si="16" ref="M202:T202">SUM(M179:M201)</f>
        <v>109300</v>
      </c>
      <c r="N202" s="24">
        <f t="shared" si="16"/>
        <v>20000</v>
      </c>
      <c r="O202" s="24">
        <f t="shared" si="16"/>
        <v>0</v>
      </c>
      <c r="P202" s="24">
        <f t="shared" si="16"/>
        <v>0</v>
      </c>
      <c r="Q202" s="24">
        <f t="shared" si="16"/>
        <v>0</v>
      </c>
      <c r="R202" s="24">
        <f t="shared" si="16"/>
        <v>0</v>
      </c>
      <c r="S202" s="24">
        <f t="shared" si="16"/>
        <v>0</v>
      </c>
      <c r="T202" s="24">
        <f t="shared" si="16"/>
        <v>129300</v>
      </c>
      <c r="U202" s="11"/>
    </row>
    <row r="203" spans="1:20" ht="26.25" customHeight="1">
      <c r="A203" s="346" t="s">
        <v>33</v>
      </c>
      <c r="B203" s="317" t="s">
        <v>34</v>
      </c>
      <c r="C203" s="349" t="s">
        <v>404</v>
      </c>
      <c r="D203" s="202" t="s">
        <v>402</v>
      </c>
      <c r="E203" s="92" t="s">
        <v>296</v>
      </c>
      <c r="F203" s="123">
        <v>41.5</v>
      </c>
      <c r="G203" s="123">
        <v>42</v>
      </c>
      <c r="H203" s="124"/>
      <c r="I203" s="124" t="s">
        <v>71</v>
      </c>
      <c r="J203" s="125"/>
      <c r="K203" s="123">
        <v>42</v>
      </c>
      <c r="L203" s="2"/>
      <c r="M203" s="3">
        <v>123578</v>
      </c>
      <c r="N203" s="3">
        <v>50000</v>
      </c>
      <c r="O203" s="3"/>
      <c r="P203" s="3"/>
      <c r="Q203" s="88"/>
      <c r="R203" s="3"/>
      <c r="S203" s="3"/>
      <c r="T203" s="3">
        <f>SUM(M203:S203)</f>
        <v>173578</v>
      </c>
    </row>
    <row r="204" spans="1:20" ht="34.5" customHeight="1">
      <c r="A204" s="347"/>
      <c r="B204" s="317"/>
      <c r="C204" s="349"/>
      <c r="D204" s="202" t="s">
        <v>403</v>
      </c>
      <c r="E204" s="92" t="s">
        <v>294</v>
      </c>
      <c r="F204" s="123">
        <v>70</v>
      </c>
      <c r="G204" s="123">
        <v>60</v>
      </c>
      <c r="H204" s="124" t="s">
        <v>71</v>
      </c>
      <c r="I204" s="125"/>
      <c r="J204" s="125"/>
      <c r="K204" s="123">
        <v>62</v>
      </c>
      <c r="L204" s="2"/>
      <c r="M204" s="3">
        <v>10000</v>
      </c>
      <c r="N204" s="9"/>
      <c r="O204" s="3"/>
      <c r="P204" s="3"/>
      <c r="Q204" s="88"/>
      <c r="R204" s="3"/>
      <c r="S204" s="3"/>
      <c r="T204" s="3">
        <f>SUM(M204:S204)</f>
        <v>10000</v>
      </c>
    </row>
    <row r="205" spans="1:21" ht="25.5" customHeight="1">
      <c r="A205" s="348"/>
      <c r="B205" s="317"/>
      <c r="C205" s="316"/>
      <c r="D205" s="55" t="s">
        <v>35</v>
      </c>
      <c r="E205" s="55"/>
      <c r="F205" s="111"/>
      <c r="G205" s="111"/>
      <c r="H205" s="57"/>
      <c r="I205" s="57"/>
      <c r="J205" s="57"/>
      <c r="K205" s="56"/>
      <c r="L205" s="86"/>
      <c r="M205" s="24">
        <f aca="true" t="shared" si="17" ref="M205:T205">SUM(M203:M204)</f>
        <v>133578</v>
      </c>
      <c r="N205" s="24">
        <f t="shared" si="17"/>
        <v>50000</v>
      </c>
      <c r="O205" s="24">
        <f t="shared" si="17"/>
        <v>0</v>
      </c>
      <c r="P205" s="24">
        <f t="shared" si="17"/>
        <v>0</v>
      </c>
      <c r="Q205" s="24">
        <f t="shared" si="17"/>
        <v>0</v>
      </c>
      <c r="R205" s="24">
        <f t="shared" si="17"/>
        <v>0</v>
      </c>
      <c r="S205" s="24">
        <f t="shared" si="17"/>
        <v>0</v>
      </c>
      <c r="T205" s="24">
        <f t="shared" si="17"/>
        <v>183578</v>
      </c>
      <c r="U205" s="11"/>
    </row>
    <row r="206" spans="1:21" s="5" customFormat="1" ht="25.5" customHeight="1">
      <c r="A206" s="210"/>
      <c r="B206" s="204"/>
      <c r="C206" s="197"/>
      <c r="D206" s="28"/>
      <c r="E206" s="28"/>
      <c r="F206" s="211"/>
      <c r="G206" s="211"/>
      <c r="H206" s="133"/>
      <c r="I206" s="133"/>
      <c r="J206" s="133"/>
      <c r="K206" s="29"/>
      <c r="L206" s="183"/>
      <c r="M206" s="14"/>
      <c r="N206" s="14"/>
      <c r="O206" s="14"/>
      <c r="P206" s="14"/>
      <c r="Q206" s="14"/>
      <c r="R206" s="14"/>
      <c r="S206" s="14"/>
      <c r="T206" s="14"/>
      <c r="U206" s="156"/>
    </row>
    <row r="207" spans="1:21" s="5" customFormat="1" ht="25.5" customHeight="1">
      <c r="A207" s="210"/>
      <c r="B207" s="204"/>
      <c r="C207" s="197"/>
      <c r="D207" s="28"/>
      <c r="E207" s="28"/>
      <c r="F207" s="211"/>
      <c r="G207" s="211"/>
      <c r="H207" s="133"/>
      <c r="I207" s="133"/>
      <c r="J207" s="133"/>
      <c r="K207" s="29"/>
      <c r="L207" s="183"/>
      <c r="M207" s="14"/>
      <c r="N207" s="14"/>
      <c r="O207" s="14"/>
      <c r="P207" s="14"/>
      <c r="Q207" s="14"/>
      <c r="R207" s="14"/>
      <c r="S207" s="14"/>
      <c r="T207" s="14"/>
      <c r="U207" s="156"/>
    </row>
    <row r="208" spans="1:21" s="5" customFormat="1" ht="25.5" customHeight="1">
      <c r="A208" s="210"/>
      <c r="B208" s="204"/>
      <c r="C208" s="197"/>
      <c r="D208" s="28"/>
      <c r="E208" s="28"/>
      <c r="F208" s="211"/>
      <c r="G208" s="211"/>
      <c r="H208" s="133"/>
      <c r="I208" s="133"/>
      <c r="J208" s="133"/>
      <c r="K208" s="29"/>
      <c r="L208" s="183"/>
      <c r="M208" s="14"/>
      <c r="N208" s="14"/>
      <c r="O208" s="14"/>
      <c r="P208" s="14"/>
      <c r="Q208" s="14"/>
      <c r="R208" s="14"/>
      <c r="S208" s="14"/>
      <c r="T208" s="14"/>
      <c r="U208" s="156"/>
    </row>
    <row r="209" spans="1:21" s="5" customFormat="1" ht="25.5" customHeight="1">
      <c r="A209" s="210"/>
      <c r="B209" s="204"/>
      <c r="C209" s="197"/>
      <c r="D209" s="28"/>
      <c r="E209" s="28"/>
      <c r="F209" s="211"/>
      <c r="G209" s="211"/>
      <c r="H209" s="133"/>
      <c r="I209" s="133"/>
      <c r="J209" s="133"/>
      <c r="K209" s="29"/>
      <c r="L209" s="183"/>
      <c r="M209" s="14"/>
      <c r="N209" s="14"/>
      <c r="O209" s="14"/>
      <c r="P209" s="14"/>
      <c r="Q209" s="14"/>
      <c r="R209" s="14"/>
      <c r="S209" s="14"/>
      <c r="T209" s="14"/>
      <c r="U209" s="156"/>
    </row>
    <row r="210" spans="1:21" s="5" customFormat="1" ht="25.5" customHeight="1">
      <c r="A210" s="210"/>
      <c r="B210" s="204"/>
      <c r="C210" s="197"/>
      <c r="D210" s="28"/>
      <c r="E210" s="28"/>
      <c r="F210" s="211"/>
      <c r="G210" s="211"/>
      <c r="H210" s="133"/>
      <c r="I210" s="133"/>
      <c r="J210" s="133"/>
      <c r="K210" s="29"/>
      <c r="L210" s="183"/>
      <c r="M210" s="14"/>
      <c r="N210" s="14"/>
      <c r="O210" s="14"/>
      <c r="P210" s="14"/>
      <c r="Q210" s="14"/>
      <c r="R210" s="14"/>
      <c r="S210" s="14"/>
      <c r="T210" s="14"/>
      <c r="U210" s="156"/>
    </row>
    <row r="211" spans="1:21" s="5" customFormat="1" ht="25.5" customHeight="1">
      <c r="A211" s="210"/>
      <c r="B211" s="204"/>
      <c r="C211" s="197"/>
      <c r="D211" s="28"/>
      <c r="E211" s="28"/>
      <c r="F211" s="211"/>
      <c r="G211" s="211"/>
      <c r="H211" s="133"/>
      <c r="I211" s="133"/>
      <c r="J211" s="133"/>
      <c r="K211" s="29"/>
      <c r="L211" s="183"/>
      <c r="M211" s="14"/>
      <c r="N211" s="14"/>
      <c r="O211" s="14"/>
      <c r="P211" s="14"/>
      <c r="Q211" s="14"/>
      <c r="R211" s="14"/>
      <c r="S211" s="14"/>
      <c r="T211" s="14"/>
      <c r="U211" s="156"/>
    </row>
    <row r="212" spans="1:21" s="5" customFormat="1" ht="25.5" customHeight="1">
      <c r="A212" s="210"/>
      <c r="B212" s="204"/>
      <c r="C212" s="197"/>
      <c r="D212" s="28"/>
      <c r="E212" s="28"/>
      <c r="F212" s="211"/>
      <c r="G212" s="211"/>
      <c r="H212" s="133"/>
      <c r="I212" s="133"/>
      <c r="J212" s="133"/>
      <c r="K212" s="29"/>
      <c r="L212" s="183"/>
      <c r="M212" s="14"/>
      <c r="N212" s="14"/>
      <c r="O212" s="14"/>
      <c r="P212" s="14"/>
      <c r="Q212" s="14"/>
      <c r="R212" s="14"/>
      <c r="S212" s="14"/>
      <c r="T212" s="14"/>
      <c r="U212" s="156"/>
    </row>
    <row r="213" spans="1:21" s="5" customFormat="1" ht="25.5" customHeight="1">
      <c r="A213" s="210"/>
      <c r="B213" s="204"/>
      <c r="C213" s="197"/>
      <c r="D213" s="28"/>
      <c r="E213" s="28"/>
      <c r="F213" s="211"/>
      <c r="G213" s="211"/>
      <c r="H213" s="133"/>
      <c r="I213" s="133"/>
      <c r="J213" s="133"/>
      <c r="K213" s="29"/>
      <c r="L213" s="183"/>
      <c r="M213" s="14"/>
      <c r="N213" s="14"/>
      <c r="O213" s="14"/>
      <c r="P213" s="14"/>
      <c r="Q213" s="14"/>
      <c r="R213" s="14"/>
      <c r="S213" s="14"/>
      <c r="T213" s="14"/>
      <c r="U213" s="156"/>
    </row>
    <row r="214" spans="1:21" s="5" customFormat="1" ht="38.25" customHeight="1">
      <c r="A214" s="210"/>
      <c r="B214" s="204"/>
      <c r="C214" s="197"/>
      <c r="D214" s="28"/>
      <c r="E214" s="28"/>
      <c r="F214" s="211"/>
      <c r="G214" s="211"/>
      <c r="H214" s="133"/>
      <c r="I214" s="133"/>
      <c r="J214" s="133"/>
      <c r="K214" s="29"/>
      <c r="L214" s="183"/>
      <c r="M214" s="14"/>
      <c r="N214" s="14"/>
      <c r="O214" s="14"/>
      <c r="P214" s="14"/>
      <c r="Q214" s="14"/>
      <c r="R214" s="14"/>
      <c r="S214" s="14"/>
      <c r="T214" s="14"/>
      <c r="U214" s="156"/>
    </row>
    <row r="215" spans="1:21" s="5" customFormat="1" ht="38.25" customHeight="1">
      <c r="A215" s="210"/>
      <c r="B215" s="204"/>
      <c r="C215" s="197"/>
      <c r="D215" s="28"/>
      <c r="E215" s="28"/>
      <c r="F215" s="211"/>
      <c r="G215" s="211"/>
      <c r="H215" s="133"/>
      <c r="I215" s="133"/>
      <c r="J215" s="133"/>
      <c r="K215" s="29"/>
      <c r="L215" s="183"/>
      <c r="M215" s="14"/>
      <c r="N215" s="14"/>
      <c r="O215" s="14"/>
      <c r="P215" s="14"/>
      <c r="Q215" s="14"/>
      <c r="R215" s="14"/>
      <c r="S215" s="14"/>
      <c r="T215" s="14"/>
      <c r="U215" s="156"/>
    </row>
    <row r="216" spans="1:21" ht="12.75">
      <c r="A216" s="307" t="s">
        <v>0</v>
      </c>
      <c r="B216" s="313" t="s">
        <v>17</v>
      </c>
      <c r="C216" s="313" t="s">
        <v>69</v>
      </c>
      <c r="D216" s="302" t="s">
        <v>1</v>
      </c>
      <c r="E216" s="302" t="s">
        <v>2</v>
      </c>
      <c r="F216" s="307" t="s">
        <v>16</v>
      </c>
      <c r="G216" s="307" t="s">
        <v>408</v>
      </c>
      <c r="H216" s="302" t="s">
        <v>13</v>
      </c>
      <c r="I216" s="311" t="s">
        <v>14</v>
      </c>
      <c r="J216" s="306" t="s">
        <v>15</v>
      </c>
      <c r="K216" s="302" t="s">
        <v>474</v>
      </c>
      <c r="L216" s="307" t="s">
        <v>3</v>
      </c>
      <c r="M216" s="308" t="s">
        <v>68</v>
      </c>
      <c r="N216" s="308"/>
      <c r="O216" s="308"/>
      <c r="P216" s="308"/>
      <c r="Q216" s="308"/>
      <c r="R216" s="308"/>
      <c r="S216" s="308"/>
      <c r="T216" s="302"/>
      <c r="U216" s="11"/>
    </row>
    <row r="217" spans="1:21" ht="20.25" customHeight="1">
      <c r="A217" s="307"/>
      <c r="B217" s="313"/>
      <c r="C217" s="313"/>
      <c r="D217" s="302"/>
      <c r="E217" s="309"/>
      <c r="F217" s="307"/>
      <c r="G217" s="310"/>
      <c r="H217" s="302"/>
      <c r="I217" s="311"/>
      <c r="J217" s="306"/>
      <c r="K217" s="302"/>
      <c r="L217" s="307"/>
      <c r="M217" s="302" t="s">
        <v>6</v>
      </c>
      <c r="N217" s="302" t="s">
        <v>7</v>
      </c>
      <c r="O217" s="302" t="s">
        <v>8</v>
      </c>
      <c r="P217" s="302" t="s">
        <v>9</v>
      </c>
      <c r="Q217" s="302" t="s">
        <v>5</v>
      </c>
      <c r="R217" s="302" t="s">
        <v>10</v>
      </c>
      <c r="S217" s="302" t="s">
        <v>4</v>
      </c>
      <c r="T217" s="302" t="s">
        <v>12</v>
      </c>
      <c r="U217" s="11"/>
    </row>
    <row r="218" spans="1:21" ht="15" customHeight="1">
      <c r="A218" s="307"/>
      <c r="B218" s="313"/>
      <c r="C218" s="313"/>
      <c r="D218" s="302"/>
      <c r="E218" s="309"/>
      <c r="F218" s="307"/>
      <c r="G218" s="310"/>
      <c r="H218" s="302"/>
      <c r="I218" s="311"/>
      <c r="J218" s="306"/>
      <c r="K218" s="302"/>
      <c r="L218" s="307"/>
      <c r="M218" s="309"/>
      <c r="N218" s="302"/>
      <c r="O218" s="302"/>
      <c r="P218" s="302"/>
      <c r="Q218" s="302"/>
      <c r="R218" s="302"/>
      <c r="S218" s="302"/>
      <c r="T218" s="302"/>
      <c r="U218" s="11"/>
    </row>
    <row r="219" spans="1:20" ht="45">
      <c r="A219" s="319" t="s">
        <v>405</v>
      </c>
      <c r="B219" s="312" t="s">
        <v>36</v>
      </c>
      <c r="C219" s="40" t="s">
        <v>174</v>
      </c>
      <c r="D219" s="40" t="s">
        <v>172</v>
      </c>
      <c r="E219" s="40" t="s">
        <v>175</v>
      </c>
      <c r="F219" s="17">
        <v>50</v>
      </c>
      <c r="G219" s="17">
        <v>0</v>
      </c>
      <c r="H219" s="23" t="s">
        <v>71</v>
      </c>
      <c r="I219" s="42"/>
      <c r="J219" s="42"/>
      <c r="K219" s="17">
        <v>10</v>
      </c>
      <c r="L219" s="2"/>
      <c r="M219" s="18">
        <v>5000</v>
      </c>
      <c r="N219" s="3"/>
      <c r="O219" s="13"/>
      <c r="P219" s="3"/>
      <c r="Q219" s="3"/>
      <c r="R219" s="3"/>
      <c r="S219" s="3"/>
      <c r="T219" s="3">
        <f aca="true" t="shared" si="18" ref="T219:T226">SUM(M219:S219)</f>
        <v>5000</v>
      </c>
    </row>
    <row r="220" spans="1:20" ht="36">
      <c r="A220" s="319"/>
      <c r="B220" s="312"/>
      <c r="C220" s="357" t="s">
        <v>178</v>
      </c>
      <c r="D220" s="40" t="s">
        <v>176</v>
      </c>
      <c r="E220" s="40" t="s">
        <v>177</v>
      </c>
      <c r="F220" s="17">
        <v>19</v>
      </c>
      <c r="G220" s="17">
        <v>19</v>
      </c>
      <c r="H220" s="23" t="s">
        <v>71</v>
      </c>
      <c r="I220" s="42"/>
      <c r="J220" s="42"/>
      <c r="K220" s="17">
        <v>3</v>
      </c>
      <c r="L220" s="2"/>
      <c r="M220" s="18">
        <v>1800</v>
      </c>
      <c r="N220" s="3"/>
      <c r="O220" s="13"/>
      <c r="P220" s="3"/>
      <c r="Q220" s="3"/>
      <c r="R220" s="3"/>
      <c r="S220" s="3"/>
      <c r="T220" s="3">
        <f t="shared" si="18"/>
        <v>1800</v>
      </c>
    </row>
    <row r="221" spans="1:20" ht="45">
      <c r="A221" s="319"/>
      <c r="B221" s="312"/>
      <c r="C221" s="357"/>
      <c r="D221" s="40" t="s">
        <v>179</v>
      </c>
      <c r="E221" s="40" t="s">
        <v>173</v>
      </c>
      <c r="F221" s="17">
        <v>400</v>
      </c>
      <c r="G221" s="17">
        <v>0</v>
      </c>
      <c r="H221" s="23" t="s">
        <v>71</v>
      </c>
      <c r="I221" s="42"/>
      <c r="J221" s="42"/>
      <c r="K221" s="17">
        <v>50</v>
      </c>
      <c r="L221" s="2"/>
      <c r="M221" s="1">
        <v>300</v>
      </c>
      <c r="N221" s="3"/>
      <c r="O221" s="13"/>
      <c r="P221" s="3"/>
      <c r="Q221" s="3"/>
      <c r="R221" s="3"/>
      <c r="S221" s="3"/>
      <c r="T221" s="3">
        <f t="shared" si="18"/>
        <v>300</v>
      </c>
    </row>
    <row r="222" spans="1:20" ht="27">
      <c r="A222" s="319"/>
      <c r="B222" s="312"/>
      <c r="C222" s="357"/>
      <c r="D222" s="40" t="s">
        <v>180</v>
      </c>
      <c r="E222" s="40" t="s">
        <v>110</v>
      </c>
      <c r="F222" s="17">
        <v>12</v>
      </c>
      <c r="G222" s="17">
        <v>0</v>
      </c>
      <c r="H222" s="23" t="s">
        <v>71</v>
      </c>
      <c r="I222" s="42"/>
      <c r="J222" s="42"/>
      <c r="K222" s="17">
        <v>2</v>
      </c>
      <c r="L222" s="2"/>
      <c r="M222" s="18">
        <v>1000</v>
      </c>
      <c r="N222" s="3"/>
      <c r="O222" s="13"/>
      <c r="P222" s="3"/>
      <c r="Q222" s="3"/>
      <c r="R222" s="3"/>
      <c r="S222" s="3"/>
      <c r="T222" s="3">
        <f t="shared" si="18"/>
        <v>1000</v>
      </c>
    </row>
    <row r="223" spans="1:20" ht="18" customHeight="1">
      <c r="A223" s="319"/>
      <c r="B223" s="312"/>
      <c r="C223" s="283" t="s">
        <v>185</v>
      </c>
      <c r="D223" s="40" t="s">
        <v>186</v>
      </c>
      <c r="E223" s="40" t="s">
        <v>183</v>
      </c>
      <c r="F223" s="18">
        <v>12000</v>
      </c>
      <c r="G223" s="17">
        <v>0</v>
      </c>
      <c r="H223" s="23" t="s">
        <v>71</v>
      </c>
      <c r="I223" s="42"/>
      <c r="J223" s="42"/>
      <c r="K223" s="18">
        <v>3000</v>
      </c>
      <c r="L223" s="2"/>
      <c r="M223" s="18">
        <v>5000</v>
      </c>
      <c r="N223" s="3"/>
      <c r="O223" s="13"/>
      <c r="P223" s="3"/>
      <c r="Q223" s="3"/>
      <c r="R223" s="3"/>
      <c r="S223" s="3"/>
      <c r="T223" s="3">
        <f t="shared" si="18"/>
        <v>5000</v>
      </c>
    </row>
    <row r="224" spans="1:20" ht="36.75">
      <c r="A224" s="319"/>
      <c r="B224" s="312"/>
      <c r="C224" s="68" t="s">
        <v>187</v>
      </c>
      <c r="D224" s="40" t="s">
        <v>445</v>
      </c>
      <c r="E224" s="40" t="s">
        <v>157</v>
      </c>
      <c r="F224" s="17">
        <v>21</v>
      </c>
      <c r="G224" s="17">
        <v>0</v>
      </c>
      <c r="H224" s="23" t="s">
        <v>71</v>
      </c>
      <c r="I224" s="42"/>
      <c r="J224" s="42"/>
      <c r="K224" s="17">
        <v>13</v>
      </c>
      <c r="L224" s="2"/>
      <c r="M224" s="18">
        <v>70000</v>
      </c>
      <c r="N224" s="18">
        <v>150000</v>
      </c>
      <c r="O224" s="13"/>
      <c r="P224" s="3"/>
      <c r="Q224" s="3"/>
      <c r="R224" s="3"/>
      <c r="S224" s="3"/>
      <c r="T224" s="3">
        <f t="shared" si="18"/>
        <v>220000</v>
      </c>
    </row>
    <row r="225" spans="1:20" ht="27.75">
      <c r="A225" s="319"/>
      <c r="B225" s="312"/>
      <c r="C225" s="68" t="s">
        <v>188</v>
      </c>
      <c r="D225" s="40" t="s">
        <v>191</v>
      </c>
      <c r="E225" s="40" t="s">
        <v>189</v>
      </c>
      <c r="F225" s="17">
        <v>7</v>
      </c>
      <c r="G225" s="17">
        <v>0</v>
      </c>
      <c r="H225" s="23" t="s">
        <v>71</v>
      </c>
      <c r="I225" s="42"/>
      <c r="J225" s="42"/>
      <c r="K225" s="17">
        <v>1</v>
      </c>
      <c r="L225" s="2"/>
      <c r="M225" s="18">
        <v>1000</v>
      </c>
      <c r="N225" s="3"/>
      <c r="O225" s="13"/>
      <c r="P225" s="3"/>
      <c r="Q225" s="3"/>
      <c r="R225" s="3"/>
      <c r="S225" s="3"/>
      <c r="T225" s="3">
        <f t="shared" si="18"/>
        <v>1000</v>
      </c>
    </row>
    <row r="226" spans="1:20" ht="18">
      <c r="A226" s="319"/>
      <c r="B226" s="312"/>
      <c r="C226" s="21" t="s">
        <v>193</v>
      </c>
      <c r="D226" s="7" t="s">
        <v>37</v>
      </c>
      <c r="E226" s="65" t="s">
        <v>192</v>
      </c>
      <c r="F226" s="17">
        <v>1</v>
      </c>
      <c r="G226" s="17">
        <v>0</v>
      </c>
      <c r="H226" s="23" t="s">
        <v>71</v>
      </c>
      <c r="I226" s="42"/>
      <c r="J226" s="42"/>
      <c r="K226" s="17">
        <v>1</v>
      </c>
      <c r="L226" s="2"/>
      <c r="M226" s="18">
        <v>17000</v>
      </c>
      <c r="N226" s="3"/>
      <c r="O226" s="13"/>
      <c r="P226" s="3"/>
      <c r="Q226" s="3"/>
      <c r="R226" s="3"/>
      <c r="S226" s="3"/>
      <c r="T226" s="3">
        <f t="shared" si="18"/>
        <v>17000</v>
      </c>
    </row>
    <row r="227" spans="1:20" ht="18" customHeight="1">
      <c r="A227" s="319"/>
      <c r="B227" s="312"/>
      <c r="C227" s="21"/>
      <c r="D227" s="106" t="s">
        <v>444</v>
      </c>
      <c r="E227" s="65"/>
      <c r="F227" s="17"/>
      <c r="G227" s="17"/>
      <c r="H227" s="23"/>
      <c r="I227" s="42"/>
      <c r="J227" s="42"/>
      <c r="K227" s="17"/>
      <c r="L227" s="86"/>
      <c r="M227" s="136">
        <f>SUM(M219:M226)</f>
        <v>101100</v>
      </c>
      <c r="N227" s="136">
        <f aca="true" t="shared" si="19" ref="N227:T227">SUM(N219:N226)</f>
        <v>150000</v>
      </c>
      <c r="O227" s="136">
        <f t="shared" si="19"/>
        <v>0</v>
      </c>
      <c r="P227" s="136">
        <f t="shared" si="19"/>
        <v>0</v>
      </c>
      <c r="Q227" s="136">
        <f t="shared" si="19"/>
        <v>0</v>
      </c>
      <c r="R227" s="136">
        <f t="shared" si="19"/>
        <v>0</v>
      </c>
      <c r="S227" s="136">
        <f t="shared" si="19"/>
        <v>0</v>
      </c>
      <c r="T227" s="136">
        <f t="shared" si="19"/>
        <v>251100</v>
      </c>
    </row>
    <row r="228" spans="1:20" ht="27">
      <c r="A228" s="337"/>
      <c r="B228" s="312" t="s">
        <v>38</v>
      </c>
      <c r="C228" s="7" t="s">
        <v>356</v>
      </c>
      <c r="D228" s="21" t="s">
        <v>194</v>
      </c>
      <c r="E228" s="40" t="s">
        <v>475</v>
      </c>
      <c r="F228" s="69">
        <v>1</v>
      </c>
      <c r="G228" s="69">
        <v>1</v>
      </c>
      <c r="H228" s="42"/>
      <c r="I228" s="23" t="s">
        <v>71</v>
      </c>
      <c r="J228" s="42"/>
      <c r="K228" s="17">
        <v>1</v>
      </c>
      <c r="L228" s="2"/>
      <c r="M228" s="3">
        <v>1000</v>
      </c>
      <c r="N228" s="3"/>
      <c r="O228" s="3"/>
      <c r="P228" s="3"/>
      <c r="Q228" s="3"/>
      <c r="R228" s="3"/>
      <c r="S228" s="3"/>
      <c r="T228" s="3">
        <f>SUM(M228:S228)</f>
        <v>1000</v>
      </c>
    </row>
    <row r="229" spans="1:20" ht="36">
      <c r="A229" s="337"/>
      <c r="B229" s="312"/>
      <c r="C229" s="40" t="s">
        <v>357</v>
      </c>
      <c r="D229" s="40" t="s">
        <v>196</v>
      </c>
      <c r="E229" s="40" t="s">
        <v>197</v>
      </c>
      <c r="F229" s="69">
        <v>1</v>
      </c>
      <c r="G229" s="69">
        <v>0</v>
      </c>
      <c r="H229" s="23" t="s">
        <v>71</v>
      </c>
      <c r="I229" s="23"/>
      <c r="J229" s="42"/>
      <c r="K229" s="17">
        <v>1</v>
      </c>
      <c r="L229" s="2"/>
      <c r="M229" s="3">
        <v>8000</v>
      </c>
      <c r="N229" s="3"/>
      <c r="O229" s="3"/>
      <c r="P229" s="3"/>
      <c r="Q229" s="3"/>
      <c r="R229" s="3"/>
      <c r="S229" s="3"/>
      <c r="T229" s="3">
        <f>SUM(M229:S229)</f>
        <v>8000</v>
      </c>
    </row>
    <row r="230" spans="1:20" ht="27">
      <c r="A230" s="337"/>
      <c r="B230" s="312"/>
      <c r="C230" s="40" t="s">
        <v>358</v>
      </c>
      <c r="D230" s="40" t="s">
        <v>198</v>
      </c>
      <c r="E230" s="40" t="s">
        <v>476</v>
      </c>
      <c r="F230" s="116">
        <v>1</v>
      </c>
      <c r="G230" s="69">
        <v>0</v>
      </c>
      <c r="H230" s="23" t="s">
        <v>71</v>
      </c>
      <c r="I230" s="42"/>
      <c r="J230" s="42"/>
      <c r="K230" s="46">
        <v>0.25</v>
      </c>
      <c r="L230" s="2"/>
      <c r="M230" s="3">
        <v>1000</v>
      </c>
      <c r="N230" s="3"/>
      <c r="O230" s="3"/>
      <c r="P230" s="3"/>
      <c r="Q230" s="3"/>
      <c r="R230" s="3"/>
      <c r="S230" s="3"/>
      <c r="T230" s="3">
        <f>SUM(M230:S230)</f>
        <v>1000</v>
      </c>
    </row>
    <row r="231" spans="1:20" ht="27">
      <c r="A231" s="337"/>
      <c r="B231" s="312"/>
      <c r="C231" s="40" t="s">
        <v>359</v>
      </c>
      <c r="D231" s="40" t="s">
        <v>200</v>
      </c>
      <c r="E231" s="40" t="s">
        <v>201</v>
      </c>
      <c r="F231" s="116">
        <v>1</v>
      </c>
      <c r="G231" s="116">
        <v>1</v>
      </c>
      <c r="H231" s="42"/>
      <c r="I231" s="23" t="s">
        <v>71</v>
      </c>
      <c r="J231" s="42"/>
      <c r="K231" s="116">
        <v>1</v>
      </c>
      <c r="L231" s="2"/>
      <c r="M231" s="3"/>
      <c r="N231" s="3">
        <v>35000</v>
      </c>
      <c r="O231" s="3"/>
      <c r="P231" s="3"/>
      <c r="Q231" s="3"/>
      <c r="R231" s="3"/>
      <c r="S231" s="3"/>
      <c r="T231" s="3">
        <f>SUM(M231:S231)</f>
        <v>35000</v>
      </c>
    </row>
    <row r="232" spans="1:20" ht="36">
      <c r="A232" s="337"/>
      <c r="B232" s="312"/>
      <c r="C232" s="283" t="s">
        <v>412</v>
      </c>
      <c r="D232" s="40" t="s">
        <v>413</v>
      </c>
      <c r="E232" s="137" t="s">
        <v>195</v>
      </c>
      <c r="F232" s="138">
        <v>3</v>
      </c>
      <c r="G232" s="138">
        <v>0</v>
      </c>
      <c r="H232" s="139" t="s">
        <v>71</v>
      </c>
      <c r="I232" s="140"/>
      <c r="J232" s="140"/>
      <c r="K232" s="141">
        <v>1</v>
      </c>
      <c r="L232" s="142"/>
      <c r="N232" s="143"/>
      <c r="O232" s="143"/>
      <c r="P232" s="143"/>
      <c r="Q232" s="143">
        <v>6000</v>
      </c>
      <c r="R232" s="143"/>
      <c r="S232" s="143"/>
      <c r="T232" s="143">
        <f>SUM(N232:S232)</f>
        <v>6000</v>
      </c>
    </row>
    <row r="233" spans="1:20" ht="18">
      <c r="A233" s="337"/>
      <c r="B233" s="312"/>
      <c r="C233" s="283"/>
      <c r="D233" s="106" t="s">
        <v>446</v>
      </c>
      <c r="E233" s="65"/>
      <c r="F233" s="17"/>
      <c r="G233" s="17"/>
      <c r="H233" s="23"/>
      <c r="I233" s="42"/>
      <c r="J233" s="42"/>
      <c r="K233" s="17"/>
      <c r="L233" s="86"/>
      <c r="M233" s="136">
        <f>SUM(M228:M232)</f>
        <v>10000</v>
      </c>
      <c r="N233" s="136">
        <f aca="true" t="shared" si="20" ref="N233:T233">SUM(N228:N232)</f>
        <v>35000</v>
      </c>
      <c r="O233" s="136">
        <f t="shared" si="20"/>
        <v>0</v>
      </c>
      <c r="P233" s="136">
        <f t="shared" si="20"/>
        <v>0</v>
      </c>
      <c r="Q233" s="136">
        <f t="shared" si="20"/>
        <v>6000</v>
      </c>
      <c r="R233" s="136">
        <f t="shared" si="20"/>
        <v>0</v>
      </c>
      <c r="S233" s="136">
        <f t="shared" si="20"/>
        <v>0</v>
      </c>
      <c r="T233" s="136">
        <f t="shared" si="20"/>
        <v>51000</v>
      </c>
    </row>
    <row r="234" spans="1:21" ht="18">
      <c r="A234" s="337"/>
      <c r="B234" s="323"/>
      <c r="C234" s="38"/>
      <c r="D234" s="106" t="s">
        <v>47</v>
      </c>
      <c r="E234" s="113"/>
      <c r="F234" s="117"/>
      <c r="G234" s="117"/>
      <c r="H234" s="57"/>
      <c r="I234" s="57"/>
      <c r="J234" s="57"/>
      <c r="K234" s="56"/>
      <c r="L234" s="86"/>
      <c r="M234" s="24">
        <f>M227+M233</f>
        <v>111100</v>
      </c>
      <c r="N234" s="24">
        <f aca="true" t="shared" si="21" ref="N234:T234">N227+N233</f>
        <v>185000</v>
      </c>
      <c r="O234" s="24">
        <f t="shared" si="21"/>
        <v>0</v>
      </c>
      <c r="P234" s="24">
        <f t="shared" si="21"/>
        <v>0</v>
      </c>
      <c r="Q234" s="24">
        <f t="shared" si="21"/>
        <v>6000</v>
      </c>
      <c r="R234" s="24">
        <f t="shared" si="21"/>
        <v>0</v>
      </c>
      <c r="S234" s="24">
        <f t="shared" si="21"/>
        <v>0</v>
      </c>
      <c r="T234" s="24">
        <f t="shared" si="21"/>
        <v>302100</v>
      </c>
      <c r="U234" s="11"/>
    </row>
    <row r="237" spans="1:21" ht="12.75">
      <c r="A237" s="307" t="s">
        <v>0</v>
      </c>
      <c r="B237" s="313" t="s">
        <v>17</v>
      </c>
      <c r="C237" s="313" t="s">
        <v>69</v>
      </c>
      <c r="D237" s="302" t="s">
        <v>1</v>
      </c>
      <c r="E237" s="302" t="s">
        <v>2</v>
      </c>
      <c r="F237" s="307" t="s">
        <v>16</v>
      </c>
      <c r="G237" s="307" t="s">
        <v>408</v>
      </c>
      <c r="H237" s="302" t="s">
        <v>13</v>
      </c>
      <c r="I237" s="311" t="s">
        <v>14</v>
      </c>
      <c r="J237" s="306" t="s">
        <v>15</v>
      </c>
      <c r="K237" s="302" t="s">
        <v>474</v>
      </c>
      <c r="L237" s="307" t="s">
        <v>3</v>
      </c>
      <c r="M237" s="308" t="s">
        <v>68</v>
      </c>
      <c r="N237" s="308"/>
      <c r="O237" s="308"/>
      <c r="P237" s="308"/>
      <c r="Q237" s="308"/>
      <c r="R237" s="308"/>
      <c r="S237" s="308"/>
      <c r="T237" s="302"/>
      <c r="U237" s="11"/>
    </row>
    <row r="238" spans="1:21" ht="20.25" customHeight="1">
      <c r="A238" s="307"/>
      <c r="B238" s="313"/>
      <c r="C238" s="313"/>
      <c r="D238" s="302"/>
      <c r="E238" s="309"/>
      <c r="F238" s="307"/>
      <c r="G238" s="310"/>
      <c r="H238" s="302"/>
      <c r="I238" s="311"/>
      <c r="J238" s="306"/>
      <c r="K238" s="302"/>
      <c r="L238" s="307"/>
      <c r="M238" s="302" t="s">
        <v>6</v>
      </c>
      <c r="N238" s="302" t="s">
        <v>7</v>
      </c>
      <c r="O238" s="302" t="s">
        <v>8</v>
      </c>
      <c r="P238" s="302" t="s">
        <v>9</v>
      </c>
      <c r="Q238" s="302" t="s">
        <v>5</v>
      </c>
      <c r="R238" s="302" t="s">
        <v>10</v>
      </c>
      <c r="S238" s="302" t="s">
        <v>4</v>
      </c>
      <c r="T238" s="302" t="s">
        <v>12</v>
      </c>
      <c r="U238" s="11"/>
    </row>
    <row r="239" spans="1:21" ht="15" customHeight="1">
      <c r="A239" s="307"/>
      <c r="B239" s="313"/>
      <c r="C239" s="313"/>
      <c r="D239" s="302"/>
      <c r="E239" s="309"/>
      <c r="F239" s="307"/>
      <c r="G239" s="310"/>
      <c r="H239" s="302"/>
      <c r="I239" s="311"/>
      <c r="J239" s="306"/>
      <c r="K239" s="302"/>
      <c r="L239" s="307"/>
      <c r="M239" s="309"/>
      <c r="N239" s="302"/>
      <c r="O239" s="302"/>
      <c r="P239" s="302"/>
      <c r="Q239" s="302"/>
      <c r="R239" s="302"/>
      <c r="S239" s="302"/>
      <c r="T239" s="302"/>
      <c r="U239" s="11"/>
    </row>
    <row r="240" spans="1:20" ht="45" customHeight="1">
      <c r="A240" s="319" t="s">
        <v>39</v>
      </c>
      <c r="B240" s="303" t="s">
        <v>40</v>
      </c>
      <c r="C240" s="202" t="s">
        <v>303</v>
      </c>
      <c r="D240" s="118" t="s">
        <v>202</v>
      </c>
      <c r="E240" s="202" t="s">
        <v>127</v>
      </c>
      <c r="F240" s="160">
        <v>1</v>
      </c>
      <c r="G240" s="160">
        <v>0</v>
      </c>
      <c r="H240" s="89" t="s">
        <v>71</v>
      </c>
      <c r="I240" s="89"/>
      <c r="J240" s="89"/>
      <c r="K240" s="160">
        <v>1</v>
      </c>
      <c r="L240" s="126"/>
      <c r="M240" s="78">
        <v>25000</v>
      </c>
      <c r="N240" s="9"/>
      <c r="O240" s="3"/>
      <c r="P240" s="3"/>
      <c r="Q240" s="3"/>
      <c r="R240" s="3"/>
      <c r="S240" s="3"/>
      <c r="T240" s="3">
        <f aca="true" t="shared" si="22" ref="T240:T250">SUM(M240:S240)</f>
        <v>25000</v>
      </c>
    </row>
    <row r="241" spans="1:20" ht="36" customHeight="1">
      <c r="A241" s="319"/>
      <c r="B241" s="304"/>
      <c r="C241" s="358" t="s">
        <v>304</v>
      </c>
      <c r="D241" s="202" t="s">
        <v>305</v>
      </c>
      <c r="E241" s="202" t="s">
        <v>477</v>
      </c>
      <c r="F241" s="161">
        <v>1</v>
      </c>
      <c r="G241" s="122">
        <v>0</v>
      </c>
      <c r="H241" s="89" t="s">
        <v>71</v>
      </c>
      <c r="I241" s="91"/>
      <c r="J241" s="91"/>
      <c r="K241" s="161">
        <v>0.25</v>
      </c>
      <c r="L241" s="126"/>
      <c r="M241" s="78">
        <v>5000</v>
      </c>
      <c r="N241" s="9"/>
      <c r="O241" s="3"/>
      <c r="P241" s="3"/>
      <c r="Q241" s="3"/>
      <c r="R241" s="3"/>
      <c r="S241" s="3"/>
      <c r="T241" s="3">
        <f t="shared" si="22"/>
        <v>5000</v>
      </c>
    </row>
    <row r="242" spans="1:20" ht="27">
      <c r="A242" s="319"/>
      <c r="B242" s="304"/>
      <c r="C242" s="358"/>
      <c r="D242" s="202" t="s">
        <v>307</v>
      </c>
      <c r="E242" s="202" t="s">
        <v>308</v>
      </c>
      <c r="F242" s="161">
        <v>1</v>
      </c>
      <c r="G242" s="122">
        <v>0</v>
      </c>
      <c r="H242" s="89" t="s">
        <v>71</v>
      </c>
      <c r="I242" s="91"/>
      <c r="J242" s="91"/>
      <c r="K242" s="161">
        <v>0.25</v>
      </c>
      <c r="L242" s="126"/>
      <c r="M242" s="78">
        <v>5000</v>
      </c>
      <c r="N242" s="9"/>
      <c r="O242" s="3"/>
      <c r="P242" s="3"/>
      <c r="Q242" s="3"/>
      <c r="R242" s="3"/>
      <c r="S242" s="3"/>
      <c r="T242" s="3">
        <f t="shared" si="22"/>
        <v>5000</v>
      </c>
    </row>
    <row r="243" spans="1:20" ht="27" customHeight="1">
      <c r="A243" s="319"/>
      <c r="B243" s="304"/>
      <c r="C243" s="358"/>
      <c r="D243" s="202" t="s">
        <v>309</v>
      </c>
      <c r="E243" s="202" t="s">
        <v>310</v>
      </c>
      <c r="F243" s="161">
        <v>1</v>
      </c>
      <c r="G243" s="161">
        <v>0.5</v>
      </c>
      <c r="H243" s="89" t="s">
        <v>71</v>
      </c>
      <c r="I243" s="91"/>
      <c r="J243" s="91"/>
      <c r="K243" s="161">
        <v>0.7</v>
      </c>
      <c r="L243" s="126"/>
      <c r="M243" s="78">
        <v>3000</v>
      </c>
      <c r="N243" s="9"/>
      <c r="O243" s="3"/>
      <c r="P243" s="3"/>
      <c r="Q243" s="3"/>
      <c r="R243" s="3"/>
      <c r="S243" s="3"/>
      <c r="T243" s="3">
        <f t="shared" si="22"/>
        <v>3000</v>
      </c>
    </row>
    <row r="244" spans="1:20" ht="27" customHeight="1">
      <c r="A244" s="319"/>
      <c r="B244" s="304"/>
      <c r="C244" s="358"/>
      <c r="D244" s="60" t="s">
        <v>492</v>
      </c>
      <c r="E244" s="202" t="s">
        <v>311</v>
      </c>
      <c r="F244" s="161">
        <v>1</v>
      </c>
      <c r="G244" s="161">
        <v>0</v>
      </c>
      <c r="H244" s="89" t="s">
        <v>71</v>
      </c>
      <c r="I244" s="91"/>
      <c r="J244" s="91"/>
      <c r="K244" s="161">
        <v>0.25</v>
      </c>
      <c r="L244" s="126"/>
      <c r="M244" s="78">
        <v>2000</v>
      </c>
      <c r="N244" s="9"/>
      <c r="O244" s="3"/>
      <c r="P244" s="3"/>
      <c r="Q244" s="3"/>
      <c r="R244" s="3"/>
      <c r="S244" s="3"/>
      <c r="T244" s="3">
        <f t="shared" si="22"/>
        <v>2000</v>
      </c>
    </row>
    <row r="245" spans="1:20" ht="36">
      <c r="A245" s="319"/>
      <c r="B245" s="304"/>
      <c r="C245" s="202" t="s">
        <v>312</v>
      </c>
      <c r="D245" s="202" t="s">
        <v>313</v>
      </c>
      <c r="E245" s="202" t="s">
        <v>314</v>
      </c>
      <c r="F245" s="161">
        <v>1</v>
      </c>
      <c r="G245" s="161">
        <v>0.3</v>
      </c>
      <c r="H245" s="89" t="s">
        <v>71</v>
      </c>
      <c r="I245" s="89"/>
      <c r="J245" s="89"/>
      <c r="K245" s="161">
        <v>0.5</v>
      </c>
      <c r="L245" s="126"/>
      <c r="M245" s="78">
        <v>5000</v>
      </c>
      <c r="N245" s="9"/>
      <c r="O245" s="3"/>
      <c r="P245" s="3"/>
      <c r="Q245" s="3"/>
      <c r="R245" s="3"/>
      <c r="S245" s="3"/>
      <c r="T245" s="3">
        <f t="shared" si="22"/>
        <v>5000</v>
      </c>
    </row>
    <row r="246" spans="1:20" ht="18" customHeight="1">
      <c r="A246" s="319"/>
      <c r="B246" s="304"/>
      <c r="C246" s="349" t="s">
        <v>315</v>
      </c>
      <c r="D246" s="202" t="s">
        <v>316</v>
      </c>
      <c r="E246" s="202" t="s">
        <v>322</v>
      </c>
      <c r="F246" s="161">
        <v>1</v>
      </c>
      <c r="G246" s="161">
        <v>0.2</v>
      </c>
      <c r="H246" s="89" t="s">
        <v>71</v>
      </c>
      <c r="I246" s="89"/>
      <c r="J246" s="89"/>
      <c r="K246" s="119">
        <v>0.5</v>
      </c>
      <c r="L246" s="126"/>
      <c r="M246" s="78">
        <v>1000</v>
      </c>
      <c r="N246" s="9"/>
      <c r="O246" s="3"/>
      <c r="P246" s="3"/>
      <c r="Q246" s="3"/>
      <c r="R246" s="3"/>
      <c r="S246" s="3"/>
      <c r="T246" s="3">
        <f t="shared" si="22"/>
        <v>1000</v>
      </c>
    </row>
    <row r="247" spans="1:20" ht="18" customHeight="1">
      <c r="A247" s="319"/>
      <c r="B247" s="327"/>
      <c r="C247" s="349"/>
      <c r="D247" s="202" t="s">
        <v>380</v>
      </c>
      <c r="E247" s="202" t="s">
        <v>317</v>
      </c>
      <c r="F247" s="87">
        <v>7</v>
      </c>
      <c r="G247" s="71">
        <v>0</v>
      </c>
      <c r="H247" s="89" t="s">
        <v>71</v>
      </c>
      <c r="I247" s="89"/>
      <c r="J247" s="89"/>
      <c r="K247" s="87">
        <v>7</v>
      </c>
      <c r="L247" s="126"/>
      <c r="M247" s="78">
        <v>4000</v>
      </c>
      <c r="N247" s="9"/>
      <c r="O247" s="3"/>
      <c r="P247" s="3"/>
      <c r="Q247" s="3"/>
      <c r="R247" s="3"/>
      <c r="S247" s="3"/>
      <c r="T247" s="3">
        <f t="shared" si="22"/>
        <v>4000</v>
      </c>
    </row>
    <row r="248" spans="1:20" ht="18" customHeight="1">
      <c r="A248" s="319"/>
      <c r="B248" s="327"/>
      <c r="C248" s="349" t="s">
        <v>318</v>
      </c>
      <c r="D248" s="202" t="s">
        <v>319</v>
      </c>
      <c r="E248" s="202" t="s">
        <v>51</v>
      </c>
      <c r="F248" s="161">
        <v>0.3</v>
      </c>
      <c r="G248" s="161">
        <v>0</v>
      </c>
      <c r="H248" s="89" t="s">
        <v>71</v>
      </c>
      <c r="I248" s="89"/>
      <c r="J248" s="89"/>
      <c r="K248" s="161">
        <v>0.1</v>
      </c>
      <c r="L248" s="162"/>
      <c r="M248" s="78"/>
      <c r="N248" s="9"/>
      <c r="O248" s="13"/>
      <c r="P248" s="3"/>
      <c r="Q248" s="3"/>
      <c r="R248" s="3"/>
      <c r="S248" s="3"/>
      <c r="T248" s="3">
        <f t="shared" si="22"/>
        <v>0</v>
      </c>
    </row>
    <row r="249" spans="1:20" ht="18" customHeight="1">
      <c r="A249" s="319"/>
      <c r="B249" s="327"/>
      <c r="C249" s="349"/>
      <c r="D249" s="202" t="s">
        <v>320</v>
      </c>
      <c r="E249" s="202" t="s">
        <v>50</v>
      </c>
      <c r="F249" s="161">
        <v>0.2</v>
      </c>
      <c r="G249" s="161">
        <v>0</v>
      </c>
      <c r="H249" s="89" t="s">
        <v>71</v>
      </c>
      <c r="I249" s="89"/>
      <c r="J249" s="89"/>
      <c r="K249" s="161">
        <v>0.08</v>
      </c>
      <c r="L249" s="162"/>
      <c r="M249" s="163"/>
      <c r="N249" s="9"/>
      <c r="O249" s="3"/>
      <c r="P249" s="3"/>
      <c r="Q249" s="3"/>
      <c r="R249" s="3"/>
      <c r="S249" s="3"/>
      <c r="T249" s="3">
        <f t="shared" si="22"/>
        <v>0</v>
      </c>
    </row>
    <row r="250" spans="1:20" ht="27">
      <c r="A250" s="319"/>
      <c r="B250" s="327"/>
      <c r="C250" s="349"/>
      <c r="D250" s="202" t="s">
        <v>321</v>
      </c>
      <c r="E250" s="202" t="s">
        <v>51</v>
      </c>
      <c r="F250" s="161">
        <v>0.5</v>
      </c>
      <c r="G250" s="161">
        <v>0.1</v>
      </c>
      <c r="H250" s="89" t="s">
        <v>71</v>
      </c>
      <c r="I250" s="89"/>
      <c r="J250" s="89"/>
      <c r="K250" s="161">
        <v>0.2</v>
      </c>
      <c r="L250" s="162"/>
      <c r="M250" s="163"/>
      <c r="N250" s="9"/>
      <c r="O250" s="3"/>
      <c r="P250" s="3"/>
      <c r="Q250" s="3"/>
      <c r="R250" s="3"/>
      <c r="S250" s="3"/>
      <c r="T250" s="3">
        <f t="shared" si="22"/>
        <v>0</v>
      </c>
    </row>
    <row r="251" spans="1:20" ht="18">
      <c r="A251" s="319"/>
      <c r="B251" s="328"/>
      <c r="C251" s="38"/>
      <c r="D251" s="52" t="s">
        <v>41</v>
      </c>
      <c r="E251" s="55"/>
      <c r="F251" s="111"/>
      <c r="G251" s="111"/>
      <c r="H251" s="56"/>
      <c r="I251" s="56"/>
      <c r="J251" s="56"/>
      <c r="K251" s="111"/>
      <c r="L251" s="96"/>
      <c r="M251" s="24">
        <f>SUM(M240:M250)</f>
        <v>50000</v>
      </c>
      <c r="N251" s="24">
        <f>SUM(N240:N250)</f>
        <v>0</v>
      </c>
      <c r="O251" s="24">
        <f aca="true" t="shared" si="23" ref="O251:T251">SUM(O240:O250)</f>
        <v>0</v>
      </c>
      <c r="P251" s="24">
        <f t="shared" si="23"/>
        <v>0</v>
      </c>
      <c r="Q251" s="24">
        <f t="shared" si="23"/>
        <v>0</v>
      </c>
      <c r="R251" s="24">
        <f t="shared" si="23"/>
        <v>0</v>
      </c>
      <c r="S251" s="24">
        <f t="shared" si="23"/>
        <v>0</v>
      </c>
      <c r="T251" s="24">
        <f t="shared" si="23"/>
        <v>50000</v>
      </c>
    </row>
    <row r="252" spans="1:20" ht="18">
      <c r="A252" s="319"/>
      <c r="B252" s="303" t="s">
        <v>323</v>
      </c>
      <c r="C252" s="349" t="s">
        <v>328</v>
      </c>
      <c r="D252" s="202" t="s">
        <v>325</v>
      </c>
      <c r="E252" s="202" t="s">
        <v>326</v>
      </c>
      <c r="F252" s="71">
        <v>30</v>
      </c>
      <c r="G252" s="71">
        <v>0</v>
      </c>
      <c r="H252" s="89" t="s">
        <v>71</v>
      </c>
      <c r="I252" s="91"/>
      <c r="J252" s="91"/>
      <c r="K252" s="71">
        <v>15</v>
      </c>
      <c r="L252" s="164"/>
      <c r="M252" s="78">
        <v>3000</v>
      </c>
      <c r="N252" s="24"/>
      <c r="O252" s="24"/>
      <c r="P252" s="24"/>
      <c r="Q252" s="24"/>
      <c r="R252" s="24"/>
      <c r="S252" s="24"/>
      <c r="T252" s="3">
        <f>SUM(M252:S252)</f>
        <v>3000</v>
      </c>
    </row>
    <row r="253" spans="1:20" ht="18" customHeight="1">
      <c r="A253" s="319"/>
      <c r="B253" s="359"/>
      <c r="C253" s="361"/>
      <c r="D253" s="202" t="s">
        <v>406</v>
      </c>
      <c r="E253" s="202" t="s">
        <v>329</v>
      </c>
      <c r="F253" s="71">
        <v>4</v>
      </c>
      <c r="G253" s="71">
        <v>0</v>
      </c>
      <c r="H253" s="89" t="s">
        <v>71</v>
      </c>
      <c r="I253" s="89"/>
      <c r="J253" s="89"/>
      <c r="K253" s="71">
        <v>1</v>
      </c>
      <c r="L253" s="164"/>
      <c r="M253" s="78">
        <v>1000</v>
      </c>
      <c r="N253" s="24"/>
      <c r="O253" s="24"/>
      <c r="P253" s="24"/>
      <c r="Q253" s="24"/>
      <c r="R253" s="24"/>
      <c r="S253" s="24"/>
      <c r="T253" s="3">
        <f>SUM(M253:S253)</f>
        <v>1000</v>
      </c>
    </row>
    <row r="254" spans="1:20" ht="12.75" customHeight="1">
      <c r="A254" s="319"/>
      <c r="B254" s="359"/>
      <c r="C254" s="361"/>
      <c r="D254" s="202" t="s">
        <v>381</v>
      </c>
      <c r="E254" s="202" t="s">
        <v>382</v>
      </c>
      <c r="F254" s="71">
        <v>8</v>
      </c>
      <c r="G254" s="71">
        <v>0</v>
      </c>
      <c r="H254" s="89" t="s">
        <v>71</v>
      </c>
      <c r="I254" s="89"/>
      <c r="J254" s="89"/>
      <c r="K254" s="71">
        <v>2</v>
      </c>
      <c r="L254" s="164"/>
      <c r="M254" s="78">
        <v>5000</v>
      </c>
      <c r="N254" s="24"/>
      <c r="O254" s="24"/>
      <c r="P254" s="24"/>
      <c r="Q254" s="24"/>
      <c r="R254" s="24"/>
      <c r="S254" s="24"/>
      <c r="T254" s="3">
        <f>SUM(M254:S254)</f>
        <v>5000</v>
      </c>
    </row>
    <row r="255" spans="1:20" ht="18" customHeight="1">
      <c r="A255" s="319"/>
      <c r="B255" s="359"/>
      <c r="C255" s="361"/>
      <c r="D255" s="202" t="s">
        <v>327</v>
      </c>
      <c r="E255" s="202" t="s">
        <v>330</v>
      </c>
      <c r="F255" s="71">
        <v>4</v>
      </c>
      <c r="G255" s="71">
        <v>0</v>
      </c>
      <c r="H255" s="89" t="s">
        <v>71</v>
      </c>
      <c r="I255" s="89"/>
      <c r="J255" s="89"/>
      <c r="K255" s="71">
        <v>1</v>
      </c>
      <c r="L255" s="126"/>
      <c r="M255" s="163">
        <v>1000</v>
      </c>
      <c r="N255" s="3"/>
      <c r="O255" s="3"/>
      <c r="P255" s="3"/>
      <c r="Q255" s="3"/>
      <c r="R255" s="3"/>
      <c r="S255" s="3"/>
      <c r="T255" s="3">
        <f>SUM(M255:S255)</f>
        <v>1000</v>
      </c>
    </row>
    <row r="256" spans="1:20" ht="18">
      <c r="A256" s="319"/>
      <c r="B256" s="360"/>
      <c r="C256" s="38"/>
      <c r="D256" s="52" t="s">
        <v>324</v>
      </c>
      <c r="E256" s="113"/>
      <c r="F256" s="117"/>
      <c r="G256" s="117"/>
      <c r="H256" s="57"/>
      <c r="I256" s="57"/>
      <c r="J256" s="57"/>
      <c r="K256" s="56"/>
      <c r="L256" s="86"/>
      <c r="M256" s="24">
        <f>SUM(M252:M255)</f>
        <v>10000</v>
      </c>
      <c r="N256" s="24">
        <f>SUM(N252:N255)</f>
        <v>0</v>
      </c>
      <c r="O256" s="24">
        <f aca="true" t="shared" si="24" ref="O256:T256">SUM(O252:O255)</f>
        <v>0</v>
      </c>
      <c r="P256" s="24">
        <f t="shared" si="24"/>
        <v>0</v>
      </c>
      <c r="Q256" s="24">
        <f t="shared" si="24"/>
        <v>0</v>
      </c>
      <c r="R256" s="24">
        <f t="shared" si="24"/>
        <v>0</v>
      </c>
      <c r="S256" s="24">
        <f t="shared" si="24"/>
        <v>0</v>
      </c>
      <c r="T256" s="24">
        <f t="shared" si="24"/>
        <v>10000</v>
      </c>
    </row>
    <row r="257" spans="1:20" s="5" customFormat="1" ht="12.75">
      <c r="A257" s="199"/>
      <c r="B257" s="199"/>
      <c r="C257" s="19"/>
      <c r="D257" s="31"/>
      <c r="E257" s="198"/>
      <c r="F257" s="200"/>
      <c r="G257" s="200"/>
      <c r="H257" s="133"/>
      <c r="I257" s="133"/>
      <c r="J257" s="133"/>
      <c r="K257" s="29"/>
      <c r="L257" s="183"/>
      <c r="M257" s="14"/>
      <c r="N257" s="14"/>
      <c r="O257" s="14"/>
      <c r="P257" s="14"/>
      <c r="Q257" s="14"/>
      <c r="R257" s="14"/>
      <c r="S257" s="14"/>
      <c r="T257" s="14"/>
    </row>
    <row r="258" spans="1:20" s="5" customFormat="1" ht="12.75">
      <c r="A258" s="199"/>
      <c r="B258" s="199"/>
      <c r="C258" s="19"/>
      <c r="D258" s="31"/>
      <c r="E258" s="198"/>
      <c r="F258" s="200"/>
      <c r="G258" s="200"/>
      <c r="H258" s="133"/>
      <c r="I258" s="133"/>
      <c r="J258" s="133"/>
      <c r="K258" s="29"/>
      <c r="L258" s="183"/>
      <c r="M258" s="14"/>
      <c r="N258" s="14"/>
      <c r="O258" s="14"/>
      <c r="P258" s="14"/>
      <c r="Q258" s="14"/>
      <c r="R258" s="14"/>
      <c r="S258" s="14"/>
      <c r="T258" s="14"/>
    </row>
    <row r="259" spans="1:20" s="5" customFormat="1" ht="12.75">
      <c r="A259" s="199"/>
      <c r="B259" s="199"/>
      <c r="C259" s="19"/>
      <c r="D259" s="31"/>
      <c r="E259" s="198"/>
      <c r="F259" s="200"/>
      <c r="G259" s="200"/>
      <c r="H259" s="133"/>
      <c r="I259" s="133"/>
      <c r="J259" s="133"/>
      <c r="K259" s="29"/>
      <c r="L259" s="183"/>
      <c r="M259" s="14"/>
      <c r="N259" s="14"/>
      <c r="O259" s="14"/>
      <c r="P259" s="14"/>
      <c r="Q259" s="14"/>
      <c r="R259" s="14"/>
      <c r="S259" s="14"/>
      <c r="T259" s="14"/>
    </row>
    <row r="260" spans="1:20" s="5" customFormat="1" ht="12.75">
      <c r="A260" s="199"/>
      <c r="B260" s="199"/>
      <c r="C260" s="19"/>
      <c r="D260" s="31"/>
      <c r="E260" s="198"/>
      <c r="F260" s="200"/>
      <c r="G260" s="200"/>
      <c r="H260" s="133"/>
      <c r="I260" s="133"/>
      <c r="J260" s="133"/>
      <c r="K260" s="29"/>
      <c r="L260" s="183"/>
      <c r="M260" s="14"/>
      <c r="N260" s="14"/>
      <c r="O260" s="14"/>
      <c r="P260" s="14"/>
      <c r="Q260" s="14"/>
      <c r="R260" s="14"/>
      <c r="S260" s="14"/>
      <c r="T260" s="14"/>
    </row>
    <row r="261" spans="1:20" s="5" customFormat="1" ht="12.75">
      <c r="A261" s="199"/>
      <c r="B261" s="199"/>
      <c r="C261" s="19"/>
      <c r="D261" s="31"/>
      <c r="E261" s="198"/>
      <c r="F261" s="200"/>
      <c r="G261" s="200"/>
      <c r="H261" s="133"/>
      <c r="I261" s="133"/>
      <c r="J261" s="133"/>
      <c r="K261" s="29"/>
      <c r="L261" s="183"/>
      <c r="M261" s="14"/>
      <c r="N261" s="14"/>
      <c r="O261" s="14"/>
      <c r="P261" s="14"/>
      <c r="Q261" s="14"/>
      <c r="R261" s="14"/>
      <c r="S261" s="14"/>
      <c r="T261" s="14"/>
    </row>
    <row r="262" spans="1:20" s="5" customFormat="1" ht="12.75">
      <c r="A262" s="199"/>
      <c r="B262" s="199"/>
      <c r="C262" s="19"/>
      <c r="D262" s="31"/>
      <c r="E262" s="198"/>
      <c r="F262" s="200"/>
      <c r="G262" s="200"/>
      <c r="H262" s="133"/>
      <c r="I262" s="133"/>
      <c r="J262" s="133"/>
      <c r="K262" s="29"/>
      <c r="L262" s="183"/>
      <c r="M262" s="14"/>
      <c r="N262" s="14"/>
      <c r="O262" s="14"/>
      <c r="P262" s="14"/>
      <c r="Q262" s="14"/>
      <c r="R262" s="14"/>
      <c r="S262" s="14"/>
      <c r="T262" s="14"/>
    </row>
    <row r="263" spans="1:20" s="5" customFormat="1" ht="12.75">
      <c r="A263" s="199"/>
      <c r="B263" s="199"/>
      <c r="C263" s="19"/>
      <c r="D263" s="31"/>
      <c r="E263" s="198"/>
      <c r="F263" s="200"/>
      <c r="G263" s="200"/>
      <c r="H263" s="133"/>
      <c r="I263" s="133"/>
      <c r="J263" s="133"/>
      <c r="K263" s="29"/>
      <c r="L263" s="183"/>
      <c r="M263" s="14"/>
      <c r="N263" s="14"/>
      <c r="O263" s="14"/>
      <c r="P263" s="14"/>
      <c r="Q263" s="14"/>
      <c r="R263" s="14"/>
      <c r="S263" s="14"/>
      <c r="T263" s="14"/>
    </row>
    <row r="264" spans="1:21" ht="12.75">
      <c r="A264" s="307" t="s">
        <v>0</v>
      </c>
      <c r="B264" s="313" t="s">
        <v>17</v>
      </c>
      <c r="C264" s="313" t="s">
        <v>69</v>
      </c>
      <c r="D264" s="302" t="s">
        <v>1</v>
      </c>
      <c r="E264" s="302" t="s">
        <v>2</v>
      </c>
      <c r="F264" s="307" t="s">
        <v>16</v>
      </c>
      <c r="G264" s="307" t="s">
        <v>408</v>
      </c>
      <c r="H264" s="302" t="s">
        <v>13</v>
      </c>
      <c r="I264" s="311" t="s">
        <v>14</v>
      </c>
      <c r="J264" s="306" t="s">
        <v>15</v>
      </c>
      <c r="K264" s="302" t="s">
        <v>474</v>
      </c>
      <c r="L264" s="307" t="s">
        <v>3</v>
      </c>
      <c r="M264" s="308" t="s">
        <v>68</v>
      </c>
      <c r="N264" s="308"/>
      <c r="O264" s="308"/>
      <c r="P264" s="308"/>
      <c r="Q264" s="308"/>
      <c r="R264" s="308"/>
      <c r="S264" s="308"/>
      <c r="T264" s="302"/>
      <c r="U264" s="11"/>
    </row>
    <row r="265" spans="1:21" ht="20.25" customHeight="1">
      <c r="A265" s="307"/>
      <c r="B265" s="313"/>
      <c r="C265" s="313"/>
      <c r="D265" s="302"/>
      <c r="E265" s="309"/>
      <c r="F265" s="307"/>
      <c r="G265" s="310"/>
      <c r="H265" s="302"/>
      <c r="I265" s="311"/>
      <c r="J265" s="306"/>
      <c r="K265" s="302"/>
      <c r="L265" s="307"/>
      <c r="M265" s="302" t="s">
        <v>6</v>
      </c>
      <c r="N265" s="302" t="s">
        <v>7</v>
      </c>
      <c r="O265" s="302" t="s">
        <v>8</v>
      </c>
      <c r="P265" s="302" t="s">
        <v>9</v>
      </c>
      <c r="Q265" s="302" t="s">
        <v>5</v>
      </c>
      <c r="R265" s="302" t="s">
        <v>10</v>
      </c>
      <c r="S265" s="302" t="s">
        <v>4</v>
      </c>
      <c r="T265" s="302" t="s">
        <v>12</v>
      </c>
      <c r="U265" s="11"/>
    </row>
    <row r="266" spans="1:21" ht="15" customHeight="1">
      <c r="A266" s="307"/>
      <c r="B266" s="313"/>
      <c r="C266" s="313"/>
      <c r="D266" s="302"/>
      <c r="E266" s="309"/>
      <c r="F266" s="307"/>
      <c r="G266" s="310"/>
      <c r="H266" s="302"/>
      <c r="I266" s="311"/>
      <c r="J266" s="306"/>
      <c r="K266" s="302"/>
      <c r="L266" s="307"/>
      <c r="M266" s="309"/>
      <c r="N266" s="302"/>
      <c r="O266" s="302"/>
      <c r="P266" s="302"/>
      <c r="Q266" s="302"/>
      <c r="R266" s="302"/>
      <c r="S266" s="302"/>
      <c r="T266" s="302"/>
      <c r="U266" s="11"/>
    </row>
    <row r="267" spans="1:20" ht="27.75" customHeight="1">
      <c r="A267" s="362" t="s">
        <v>39</v>
      </c>
      <c r="B267" s="303" t="s">
        <v>42</v>
      </c>
      <c r="C267" s="120" t="s">
        <v>349</v>
      </c>
      <c r="D267" s="81" t="s">
        <v>414</v>
      </c>
      <c r="E267" s="1" t="s">
        <v>149</v>
      </c>
      <c r="F267" s="17">
        <v>40</v>
      </c>
      <c r="G267" s="17">
        <v>0</v>
      </c>
      <c r="H267" s="4" t="s">
        <v>71</v>
      </c>
      <c r="I267" s="4"/>
      <c r="J267" s="4"/>
      <c r="K267" s="17">
        <v>10</v>
      </c>
      <c r="L267" s="165"/>
      <c r="M267" s="78">
        <v>5000</v>
      </c>
      <c r="N267" s="24"/>
      <c r="O267" s="24"/>
      <c r="P267" s="24"/>
      <c r="Q267" s="24"/>
      <c r="R267" s="24"/>
      <c r="S267" s="24"/>
      <c r="T267" s="3">
        <f aca="true" t="shared" si="25" ref="T267:T273">SUM(M267:S267)</f>
        <v>5000</v>
      </c>
    </row>
    <row r="268" spans="1:20" ht="18.75">
      <c r="A268" s="363"/>
      <c r="B268" s="359"/>
      <c r="C268" s="367" t="s">
        <v>350</v>
      </c>
      <c r="D268" s="81" t="s">
        <v>415</v>
      </c>
      <c r="E268" s="1" t="s">
        <v>149</v>
      </c>
      <c r="F268" s="17">
        <v>20</v>
      </c>
      <c r="G268" s="17">
        <v>0</v>
      </c>
      <c r="H268" s="4" t="s">
        <v>71</v>
      </c>
      <c r="I268" s="56"/>
      <c r="J268" s="166"/>
      <c r="K268" s="17">
        <v>5</v>
      </c>
      <c r="L268" s="165"/>
      <c r="M268" s="78">
        <v>2000</v>
      </c>
      <c r="N268" s="24"/>
      <c r="O268" s="24"/>
      <c r="P268" s="24"/>
      <c r="Q268" s="24"/>
      <c r="R268" s="24"/>
      <c r="S268" s="24"/>
      <c r="T268" s="3">
        <f t="shared" si="25"/>
        <v>2000</v>
      </c>
    </row>
    <row r="269" spans="1:20" ht="36.75">
      <c r="A269" s="363"/>
      <c r="B269" s="359"/>
      <c r="C269" s="368"/>
      <c r="D269" s="81" t="s">
        <v>416</v>
      </c>
      <c r="E269" s="83" t="s">
        <v>343</v>
      </c>
      <c r="F269" s="17">
        <v>1</v>
      </c>
      <c r="G269" s="17">
        <v>0</v>
      </c>
      <c r="H269" s="4"/>
      <c r="I269" s="4" t="s">
        <v>71</v>
      </c>
      <c r="J269" s="56"/>
      <c r="K269" s="17">
        <v>1</v>
      </c>
      <c r="L269" s="165"/>
      <c r="M269" s="78">
        <v>4000</v>
      </c>
      <c r="N269" s="24"/>
      <c r="O269" s="24"/>
      <c r="P269" s="24"/>
      <c r="Q269" s="24"/>
      <c r="R269" s="24"/>
      <c r="S269" s="24"/>
      <c r="T269" s="3">
        <f t="shared" si="25"/>
        <v>4000</v>
      </c>
    </row>
    <row r="270" spans="1:21" ht="27" customHeight="1">
      <c r="A270" s="363"/>
      <c r="B270" s="359"/>
      <c r="C270" s="365" t="s">
        <v>331</v>
      </c>
      <c r="D270" s="130" t="s">
        <v>332</v>
      </c>
      <c r="E270" s="130" t="s">
        <v>333</v>
      </c>
      <c r="F270" s="161">
        <v>1</v>
      </c>
      <c r="G270" s="122">
        <v>0</v>
      </c>
      <c r="H270" s="89" t="s">
        <v>71</v>
      </c>
      <c r="I270" s="90"/>
      <c r="J270" s="89"/>
      <c r="K270" s="161">
        <v>0.25</v>
      </c>
      <c r="L270" s="126"/>
      <c r="M270" s="78">
        <v>5000</v>
      </c>
      <c r="N270" s="88"/>
      <c r="O270" s="18"/>
      <c r="P270" s="88"/>
      <c r="Q270" s="18"/>
      <c r="R270" s="18"/>
      <c r="S270" s="18"/>
      <c r="T270" s="3">
        <f t="shared" si="25"/>
        <v>5000</v>
      </c>
      <c r="U270" s="11"/>
    </row>
    <row r="271" spans="1:21" ht="27" customHeight="1">
      <c r="A271" s="363"/>
      <c r="B271" s="359"/>
      <c r="C271" s="366"/>
      <c r="D271" s="285" t="s">
        <v>544</v>
      </c>
      <c r="E271" s="285" t="s">
        <v>545</v>
      </c>
      <c r="F271" s="122">
        <v>2</v>
      </c>
      <c r="G271" s="122">
        <v>0</v>
      </c>
      <c r="H271" s="89" t="s">
        <v>71</v>
      </c>
      <c r="I271" s="90"/>
      <c r="J271" s="89"/>
      <c r="K271" s="122">
        <v>0</v>
      </c>
      <c r="L271" s="126"/>
      <c r="M271" s="78"/>
      <c r="N271" s="88"/>
      <c r="O271" s="18"/>
      <c r="P271" s="88"/>
      <c r="Q271" s="18"/>
      <c r="R271" s="18"/>
      <c r="S271" s="18"/>
      <c r="T271" s="3">
        <f t="shared" si="25"/>
        <v>0</v>
      </c>
      <c r="U271" s="11"/>
    </row>
    <row r="272" spans="1:21" ht="27">
      <c r="A272" s="363"/>
      <c r="B272" s="359"/>
      <c r="C272" s="130" t="s">
        <v>334</v>
      </c>
      <c r="D272" s="130" t="s">
        <v>335</v>
      </c>
      <c r="E272" s="130" t="s">
        <v>336</v>
      </c>
      <c r="F272" s="161">
        <v>0.8</v>
      </c>
      <c r="G272" s="122" t="s">
        <v>57</v>
      </c>
      <c r="H272" s="89"/>
      <c r="I272" s="89" t="s">
        <v>71</v>
      </c>
      <c r="J272" s="89"/>
      <c r="K272" s="161">
        <v>0.8</v>
      </c>
      <c r="L272" s="126"/>
      <c r="M272" s="78">
        <v>1000</v>
      </c>
      <c r="N272" s="88"/>
      <c r="O272" s="18"/>
      <c r="P272" s="88"/>
      <c r="Q272" s="18"/>
      <c r="R272" s="18"/>
      <c r="S272" s="18"/>
      <c r="T272" s="3">
        <f t="shared" si="25"/>
        <v>1000</v>
      </c>
      <c r="U272" s="11"/>
    </row>
    <row r="273" spans="1:21" ht="27">
      <c r="A273" s="363"/>
      <c r="B273" s="359"/>
      <c r="C273" s="130" t="s">
        <v>337</v>
      </c>
      <c r="D273" s="130" t="s">
        <v>338</v>
      </c>
      <c r="E273" s="130" t="s">
        <v>339</v>
      </c>
      <c r="F273" s="122">
        <v>8</v>
      </c>
      <c r="G273" s="122">
        <v>0</v>
      </c>
      <c r="H273" s="89" t="s">
        <v>71</v>
      </c>
      <c r="I273" s="90"/>
      <c r="J273" s="89"/>
      <c r="K273" s="122">
        <v>2</v>
      </c>
      <c r="L273" s="126"/>
      <c r="M273" s="78">
        <v>1000</v>
      </c>
      <c r="N273" s="88"/>
      <c r="O273" s="18"/>
      <c r="P273" s="88"/>
      <c r="Q273" s="18"/>
      <c r="R273" s="18"/>
      <c r="S273" s="18"/>
      <c r="T273" s="3">
        <f t="shared" si="25"/>
        <v>1000</v>
      </c>
      <c r="U273" s="11"/>
    </row>
    <row r="274" spans="1:20" ht="12.75">
      <c r="A274" s="363"/>
      <c r="B274" s="360"/>
      <c r="C274" s="7"/>
      <c r="D274" s="55" t="s">
        <v>43</v>
      </c>
      <c r="E274" s="55"/>
      <c r="F274" s="56"/>
      <c r="G274" s="56"/>
      <c r="H274" s="57"/>
      <c r="I274" s="57"/>
      <c r="J274" s="57"/>
      <c r="K274" s="56"/>
      <c r="L274" s="86"/>
      <c r="M274" s="24">
        <f aca="true" t="shared" si="26" ref="M274:T274">SUM(M267:M273)</f>
        <v>18000</v>
      </c>
      <c r="N274" s="24">
        <f t="shared" si="26"/>
        <v>0</v>
      </c>
      <c r="O274" s="24">
        <f t="shared" si="26"/>
        <v>0</v>
      </c>
      <c r="P274" s="24">
        <f t="shared" si="26"/>
        <v>0</v>
      </c>
      <c r="Q274" s="24">
        <f t="shared" si="26"/>
        <v>0</v>
      </c>
      <c r="R274" s="24">
        <f t="shared" si="26"/>
        <v>0</v>
      </c>
      <c r="S274" s="24">
        <f t="shared" si="26"/>
        <v>0</v>
      </c>
      <c r="T274" s="24">
        <f t="shared" si="26"/>
        <v>18000</v>
      </c>
    </row>
    <row r="275" spans="1:20" ht="22.5" customHeight="1">
      <c r="A275" s="364"/>
      <c r="B275" s="317" t="s">
        <v>48</v>
      </c>
      <c r="C275" s="317"/>
      <c r="D275" s="317"/>
      <c r="E275" s="1"/>
      <c r="F275" s="4"/>
      <c r="G275" s="4"/>
      <c r="H275" s="42"/>
      <c r="I275" s="42"/>
      <c r="J275" s="42"/>
      <c r="K275" s="4"/>
      <c r="L275" s="86"/>
      <c r="M275" s="24">
        <f aca="true" t="shared" si="27" ref="M275:T275">M251+M256+M274</f>
        <v>78000</v>
      </c>
      <c r="N275" s="24">
        <f t="shared" si="27"/>
        <v>0</v>
      </c>
      <c r="O275" s="24">
        <f t="shared" si="27"/>
        <v>0</v>
      </c>
      <c r="P275" s="24">
        <f t="shared" si="27"/>
        <v>0</v>
      </c>
      <c r="Q275" s="24">
        <f t="shared" si="27"/>
        <v>0</v>
      </c>
      <c r="R275" s="24">
        <f t="shared" si="27"/>
        <v>0</v>
      </c>
      <c r="S275" s="24">
        <f t="shared" si="27"/>
        <v>0</v>
      </c>
      <c r="T275" s="24">
        <f t="shared" si="27"/>
        <v>78000</v>
      </c>
    </row>
    <row r="276" spans="1:20" ht="12.75">
      <c r="A276" s="331" t="s">
        <v>64</v>
      </c>
      <c r="B276" s="331"/>
      <c r="C276" s="331"/>
      <c r="D276" s="331"/>
      <c r="E276" s="331"/>
      <c r="F276" s="331"/>
      <c r="G276" s="331"/>
      <c r="H276" s="331"/>
      <c r="I276" s="331"/>
      <c r="J276" s="331"/>
      <c r="K276" s="331"/>
      <c r="L276" s="86"/>
      <c r="M276" s="24">
        <f aca="true" t="shared" si="28" ref="M276:T276">M114+M134+M165+M178+M205+M202+M234+M275</f>
        <v>612881</v>
      </c>
      <c r="N276" s="24">
        <f t="shared" si="28"/>
        <v>430000</v>
      </c>
      <c r="O276" s="24">
        <f t="shared" si="28"/>
        <v>346000</v>
      </c>
      <c r="P276" s="24">
        <f t="shared" si="28"/>
        <v>0</v>
      </c>
      <c r="Q276" s="24">
        <f t="shared" si="28"/>
        <v>317875.32000000007</v>
      </c>
      <c r="R276" s="24">
        <f t="shared" si="28"/>
        <v>0</v>
      </c>
      <c r="S276" s="24">
        <f t="shared" si="28"/>
        <v>0</v>
      </c>
      <c r="T276" s="24">
        <f t="shared" si="28"/>
        <v>1639756.32</v>
      </c>
    </row>
    <row r="277" ht="12.75">
      <c r="L277" s="37"/>
    </row>
    <row r="278" spans="12:14" ht="12.75">
      <c r="L278" s="35"/>
      <c r="M278" s="11"/>
      <c r="N278" s="11"/>
    </row>
    <row r="279" spans="14:18" ht="12.75">
      <c r="N279" s="11"/>
      <c r="P279" s="11"/>
      <c r="R279" s="11"/>
    </row>
    <row r="280" ht="12.75">
      <c r="N280" s="11"/>
    </row>
    <row r="281" ht="12.75">
      <c r="N281" s="11"/>
    </row>
    <row r="282" ht="12.75">
      <c r="N282" s="11"/>
    </row>
    <row r="284" ht="12.75">
      <c r="N284" s="11"/>
    </row>
  </sheetData>
  <sheetProtection/>
  <mergeCells count="315">
    <mergeCell ref="C270:C271"/>
    <mergeCell ref="C268:C269"/>
    <mergeCell ref="M237:T237"/>
    <mergeCell ref="M238:M239"/>
    <mergeCell ref="N238:N239"/>
    <mergeCell ref="O238:O239"/>
    <mergeCell ref="P238:P239"/>
    <mergeCell ref="Q238:Q239"/>
    <mergeCell ref="R238:R239"/>
    <mergeCell ref="S238:S239"/>
    <mergeCell ref="T238:T239"/>
    <mergeCell ref="G237:G239"/>
    <mergeCell ref="H237:H239"/>
    <mergeCell ref="I237:I239"/>
    <mergeCell ref="J237:J239"/>
    <mergeCell ref="K237:K239"/>
    <mergeCell ref="L237:L239"/>
    <mergeCell ref="A237:A239"/>
    <mergeCell ref="B237:B239"/>
    <mergeCell ref="C237:C239"/>
    <mergeCell ref="D237:D239"/>
    <mergeCell ref="E237:E239"/>
    <mergeCell ref="F237:F239"/>
    <mergeCell ref="A267:A275"/>
    <mergeCell ref="L264:L266"/>
    <mergeCell ref="M264:T264"/>
    <mergeCell ref="M265:M266"/>
    <mergeCell ref="N265:N266"/>
    <mergeCell ref="O265:O266"/>
    <mergeCell ref="P265:P266"/>
    <mergeCell ref="Q265:Q266"/>
    <mergeCell ref="R265:R266"/>
    <mergeCell ref="S265:S266"/>
    <mergeCell ref="B252:B256"/>
    <mergeCell ref="C252:C255"/>
    <mergeCell ref="T265:T266"/>
    <mergeCell ref="F264:F266"/>
    <mergeCell ref="G264:G266"/>
    <mergeCell ref="H264:H266"/>
    <mergeCell ref="I264:I266"/>
    <mergeCell ref="J264:J266"/>
    <mergeCell ref="K264:K266"/>
    <mergeCell ref="Q217:Q218"/>
    <mergeCell ref="R217:R218"/>
    <mergeCell ref="S217:S218"/>
    <mergeCell ref="T217:T218"/>
    <mergeCell ref="A240:A256"/>
    <mergeCell ref="A264:A266"/>
    <mergeCell ref="B264:B266"/>
    <mergeCell ref="C264:C266"/>
    <mergeCell ref="D264:D266"/>
    <mergeCell ref="E264:E266"/>
    <mergeCell ref="H216:H218"/>
    <mergeCell ref="I216:I218"/>
    <mergeCell ref="J216:J218"/>
    <mergeCell ref="K216:K218"/>
    <mergeCell ref="L216:L218"/>
    <mergeCell ref="M216:T216"/>
    <mergeCell ref="M217:M218"/>
    <mergeCell ref="N217:N218"/>
    <mergeCell ref="O217:O218"/>
    <mergeCell ref="P217:P218"/>
    <mergeCell ref="R171:R172"/>
    <mergeCell ref="S171:S172"/>
    <mergeCell ref="T171:T172"/>
    <mergeCell ref="A216:A218"/>
    <mergeCell ref="B216:B218"/>
    <mergeCell ref="C216:C218"/>
    <mergeCell ref="D216:D218"/>
    <mergeCell ref="E216:E218"/>
    <mergeCell ref="F216:F218"/>
    <mergeCell ref="G216:G218"/>
    <mergeCell ref="I170:I172"/>
    <mergeCell ref="J170:J172"/>
    <mergeCell ref="K170:K172"/>
    <mergeCell ref="L170:L172"/>
    <mergeCell ref="M170:T170"/>
    <mergeCell ref="M171:M172"/>
    <mergeCell ref="N171:N172"/>
    <mergeCell ref="O171:O172"/>
    <mergeCell ref="P171:P172"/>
    <mergeCell ref="Q171:Q172"/>
    <mergeCell ref="S152:S153"/>
    <mergeCell ref="T152:T153"/>
    <mergeCell ref="A170:A172"/>
    <mergeCell ref="B170:B172"/>
    <mergeCell ref="C170:C172"/>
    <mergeCell ref="D170:D172"/>
    <mergeCell ref="E170:E172"/>
    <mergeCell ref="F170:F172"/>
    <mergeCell ref="G170:G172"/>
    <mergeCell ref="H170:H172"/>
    <mergeCell ref="J151:J153"/>
    <mergeCell ref="K151:K153"/>
    <mergeCell ref="L151:L153"/>
    <mergeCell ref="M151:T151"/>
    <mergeCell ref="M152:M153"/>
    <mergeCell ref="N152:N153"/>
    <mergeCell ref="O152:O153"/>
    <mergeCell ref="P152:P153"/>
    <mergeCell ref="Q152:Q153"/>
    <mergeCell ref="R152:R153"/>
    <mergeCell ref="D151:D153"/>
    <mergeCell ref="E151:E153"/>
    <mergeCell ref="F151:F153"/>
    <mergeCell ref="G151:G153"/>
    <mergeCell ref="H151:H153"/>
    <mergeCell ref="I151:I153"/>
    <mergeCell ref="L124:L126"/>
    <mergeCell ref="M124:T124"/>
    <mergeCell ref="M125:M126"/>
    <mergeCell ref="N125:N126"/>
    <mergeCell ref="O125:O126"/>
    <mergeCell ref="P125:P126"/>
    <mergeCell ref="Q125:Q126"/>
    <mergeCell ref="R125:R126"/>
    <mergeCell ref="S125:S126"/>
    <mergeCell ref="T125:T126"/>
    <mergeCell ref="S105:S106"/>
    <mergeCell ref="T105:T106"/>
    <mergeCell ref="D124:D126"/>
    <mergeCell ref="E124:E126"/>
    <mergeCell ref="F124:F126"/>
    <mergeCell ref="G124:G126"/>
    <mergeCell ref="H124:H126"/>
    <mergeCell ref="I124:I126"/>
    <mergeCell ref="J124:J126"/>
    <mergeCell ref="K124:K126"/>
    <mergeCell ref="J104:J106"/>
    <mergeCell ref="K104:K106"/>
    <mergeCell ref="L104:L106"/>
    <mergeCell ref="M104:T104"/>
    <mergeCell ref="M105:M106"/>
    <mergeCell ref="N105:N106"/>
    <mergeCell ref="O105:O106"/>
    <mergeCell ref="P105:P106"/>
    <mergeCell ref="Q105:Q106"/>
    <mergeCell ref="R105:R106"/>
    <mergeCell ref="D104:D106"/>
    <mergeCell ref="E104:E106"/>
    <mergeCell ref="F104:F106"/>
    <mergeCell ref="G104:G106"/>
    <mergeCell ref="H104:H106"/>
    <mergeCell ref="I104:I106"/>
    <mergeCell ref="O51:O52"/>
    <mergeCell ref="P51:P52"/>
    <mergeCell ref="Q51:Q52"/>
    <mergeCell ref="R51:R52"/>
    <mergeCell ref="S51:S52"/>
    <mergeCell ref="T51:T52"/>
    <mergeCell ref="G50:G52"/>
    <mergeCell ref="H50:J50"/>
    <mergeCell ref="K50:K52"/>
    <mergeCell ref="L50:L52"/>
    <mergeCell ref="M50:T50"/>
    <mergeCell ref="H51:H52"/>
    <mergeCell ref="I51:I52"/>
    <mergeCell ref="J51:J52"/>
    <mergeCell ref="M51:M52"/>
    <mergeCell ref="N51:N52"/>
    <mergeCell ref="A50:A52"/>
    <mergeCell ref="B50:B52"/>
    <mergeCell ref="C50:C52"/>
    <mergeCell ref="D50:D52"/>
    <mergeCell ref="E50:E52"/>
    <mergeCell ref="F50:F52"/>
    <mergeCell ref="O25:O26"/>
    <mergeCell ref="P25:P26"/>
    <mergeCell ref="Q25:Q26"/>
    <mergeCell ref="R25:R26"/>
    <mergeCell ref="S25:S26"/>
    <mergeCell ref="T25:T26"/>
    <mergeCell ref="G24:G26"/>
    <mergeCell ref="H24:J24"/>
    <mergeCell ref="K24:K26"/>
    <mergeCell ref="L24:L26"/>
    <mergeCell ref="M24:T24"/>
    <mergeCell ref="H25:H26"/>
    <mergeCell ref="I25:I26"/>
    <mergeCell ref="J25:J26"/>
    <mergeCell ref="M25:M26"/>
    <mergeCell ref="N25:N26"/>
    <mergeCell ref="B267:B274"/>
    <mergeCell ref="B275:D275"/>
    <mergeCell ref="A276:K276"/>
    <mergeCell ref="A24:A26"/>
    <mergeCell ref="B24:B26"/>
    <mergeCell ref="C24:C26"/>
    <mergeCell ref="D24:D26"/>
    <mergeCell ref="E24:E26"/>
    <mergeCell ref="A219:A234"/>
    <mergeCell ref="F24:F26"/>
    <mergeCell ref="B219:B227"/>
    <mergeCell ref="C220:C222"/>
    <mergeCell ref="B228:B234"/>
    <mergeCell ref="B240:B251"/>
    <mergeCell ref="C241:C244"/>
    <mergeCell ref="C246:C247"/>
    <mergeCell ref="C248:C250"/>
    <mergeCell ref="A151:A153"/>
    <mergeCell ref="A203:A205"/>
    <mergeCell ref="B203:B205"/>
    <mergeCell ref="C203:C205"/>
    <mergeCell ref="B179:B186"/>
    <mergeCell ref="B198:B201"/>
    <mergeCell ref="A154:A165"/>
    <mergeCell ref="B154:B165"/>
    <mergeCell ref="C161:C162"/>
    <mergeCell ref="A173:A178"/>
    <mergeCell ref="B173:B175"/>
    <mergeCell ref="C173:C174"/>
    <mergeCell ref="B176:B178"/>
    <mergeCell ref="C99:C102"/>
    <mergeCell ref="B107:B108"/>
    <mergeCell ref="B109:B111"/>
    <mergeCell ref="B104:B106"/>
    <mergeCell ref="C104:C106"/>
    <mergeCell ref="B151:B153"/>
    <mergeCell ref="C151:C153"/>
    <mergeCell ref="C84:C87"/>
    <mergeCell ref="A127:A134"/>
    <mergeCell ref="B127:B134"/>
    <mergeCell ref="A124:A126"/>
    <mergeCell ref="B124:B126"/>
    <mergeCell ref="C124:C126"/>
    <mergeCell ref="A84:A102"/>
    <mergeCell ref="A104:A106"/>
    <mergeCell ref="C88:C91"/>
    <mergeCell ref="B95:B97"/>
    <mergeCell ref="N82:N83"/>
    <mergeCell ref="O82:O83"/>
    <mergeCell ref="P82:P83"/>
    <mergeCell ref="Q82:Q83"/>
    <mergeCell ref="R82:R83"/>
    <mergeCell ref="S82:S83"/>
    <mergeCell ref="B53:B58"/>
    <mergeCell ref="T82:T83"/>
    <mergeCell ref="G81:G83"/>
    <mergeCell ref="H81:H83"/>
    <mergeCell ref="I81:I83"/>
    <mergeCell ref="J81:J83"/>
    <mergeCell ref="K81:K83"/>
    <mergeCell ref="L81:L83"/>
    <mergeCell ref="M81:T81"/>
    <mergeCell ref="M82:M83"/>
    <mergeCell ref="Q2:Q3"/>
    <mergeCell ref="A27:A38"/>
    <mergeCell ref="A64:K64"/>
    <mergeCell ref="A81:A83"/>
    <mergeCell ref="B81:B83"/>
    <mergeCell ref="C81:C83"/>
    <mergeCell ref="D81:D83"/>
    <mergeCell ref="E81:E83"/>
    <mergeCell ref="F81:F83"/>
    <mergeCell ref="A53:A63"/>
    <mergeCell ref="I2:I3"/>
    <mergeCell ref="T2:T3"/>
    <mergeCell ref="A4:A15"/>
    <mergeCell ref="B4:B8"/>
    <mergeCell ref="B9:B10"/>
    <mergeCell ref="B11:B12"/>
    <mergeCell ref="C11:C12"/>
    <mergeCell ref="N2:N3"/>
    <mergeCell ref="O2:O3"/>
    <mergeCell ref="P2:P3"/>
    <mergeCell ref="B36:B37"/>
    <mergeCell ref="R2:R3"/>
    <mergeCell ref="S2:S3"/>
    <mergeCell ref="F1:F3"/>
    <mergeCell ref="G1:G3"/>
    <mergeCell ref="H1:J1"/>
    <mergeCell ref="K1:K3"/>
    <mergeCell ref="L1:L3"/>
    <mergeCell ref="M1:T1"/>
    <mergeCell ref="H2:H3"/>
    <mergeCell ref="C179:C182"/>
    <mergeCell ref="J2:J3"/>
    <mergeCell ref="M2:M3"/>
    <mergeCell ref="B84:B94"/>
    <mergeCell ref="A1:A3"/>
    <mergeCell ref="B1:B3"/>
    <mergeCell ref="C1:C3"/>
    <mergeCell ref="D1:D3"/>
    <mergeCell ref="E1:E3"/>
    <mergeCell ref="B30:B34"/>
    <mergeCell ref="I195:I197"/>
    <mergeCell ref="A179:A186"/>
    <mergeCell ref="A195:A197"/>
    <mergeCell ref="B195:B197"/>
    <mergeCell ref="C195:C197"/>
    <mergeCell ref="C53:C54"/>
    <mergeCell ref="C55:C58"/>
    <mergeCell ref="B112:B113"/>
    <mergeCell ref="A107:A114"/>
    <mergeCell ref="B98:B102"/>
    <mergeCell ref="N196:N197"/>
    <mergeCell ref="O196:O197"/>
    <mergeCell ref="P196:P197"/>
    <mergeCell ref="Q196:Q197"/>
    <mergeCell ref="R196:R197"/>
    <mergeCell ref="D195:D197"/>
    <mergeCell ref="E195:E197"/>
    <mergeCell ref="F195:F197"/>
    <mergeCell ref="G195:G197"/>
    <mergeCell ref="H195:H197"/>
    <mergeCell ref="C183:C186"/>
    <mergeCell ref="C198:C201"/>
    <mergeCell ref="S196:S197"/>
    <mergeCell ref="T196:T197"/>
    <mergeCell ref="A198:A202"/>
    <mergeCell ref="J195:J197"/>
    <mergeCell ref="K195:K197"/>
    <mergeCell ref="L195:L197"/>
    <mergeCell ref="M195:T195"/>
    <mergeCell ref="M196:M197"/>
  </mergeCells>
  <printOptions horizontalCentered="1" verticalCentered="1"/>
  <pageMargins left="0.1968503937007874" right="0.1968503937007874" top="1.1811023622047245" bottom="0.7874015748031497" header="0.3937007874015748" footer="0.3937007874015748"/>
  <pageSetup horizontalDpi="600" verticalDpi="600" orientation="landscape" scale="90" r:id="rId1"/>
  <headerFooter>
    <oddHeader>&amp;CMUNICIPIO DE IMUES-NARIÑO
PLAN PLURIANUAL DE INVERSIONES
AÑO 2012
SECTORES BASICOS CON RECURSOS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455"/>
  <sheetViews>
    <sheetView tabSelected="1" zoomScalePageLayoutView="0" workbookViewId="0" topLeftCell="A1">
      <selection activeCell="C422" sqref="C422"/>
    </sheetView>
  </sheetViews>
  <sheetFormatPr defaultColWidth="11.421875" defaultRowHeight="12.75"/>
  <cols>
    <col min="1" max="1" width="4.421875" style="0" customWidth="1"/>
    <col min="2" max="2" width="7.28125" style="0" customWidth="1"/>
    <col min="3" max="3" width="9.8515625" style="0" customWidth="1"/>
    <col min="4" max="4" width="16.57421875" style="0" customWidth="1"/>
    <col min="5" max="5" width="9.00390625" style="0" customWidth="1"/>
    <col min="6" max="7" width="5.140625" style="0" customWidth="1"/>
    <col min="8" max="10" width="3.00390625" style="0" customWidth="1"/>
    <col min="11" max="11" width="5.7109375" style="0" customWidth="1"/>
    <col min="12" max="12" width="4.421875" style="0" customWidth="1"/>
    <col min="13" max="13" width="8.28125" style="0" customWidth="1"/>
    <col min="14" max="14" width="6.8515625" style="0" customWidth="1"/>
    <col min="15" max="15" width="6.421875" style="0" customWidth="1"/>
    <col min="16" max="16" width="8.140625" style="0" customWidth="1"/>
    <col min="17" max="17" width="8.57421875" style="0" customWidth="1"/>
    <col min="18" max="18" width="7.8515625" style="0" customWidth="1"/>
    <col min="19" max="19" width="6.421875" style="0" customWidth="1"/>
    <col min="20" max="20" width="8.57421875" style="0" customWidth="1"/>
  </cols>
  <sheetData>
    <row r="1" spans="1:20" ht="12.75" customHeight="1">
      <c r="A1" s="307" t="s">
        <v>0</v>
      </c>
      <c r="B1" s="375" t="s">
        <v>17</v>
      </c>
      <c r="C1" s="375" t="s">
        <v>69</v>
      </c>
      <c r="D1" s="302" t="s">
        <v>1</v>
      </c>
      <c r="E1" s="302" t="s">
        <v>2</v>
      </c>
      <c r="F1" s="307" t="s">
        <v>16</v>
      </c>
      <c r="G1" s="307" t="s">
        <v>65</v>
      </c>
      <c r="H1" s="326" t="s">
        <v>66</v>
      </c>
      <c r="I1" s="326"/>
      <c r="J1" s="326"/>
      <c r="K1" s="307" t="s">
        <v>384</v>
      </c>
      <c r="L1" s="307" t="s">
        <v>3</v>
      </c>
      <c r="M1" s="308" t="s">
        <v>68</v>
      </c>
      <c r="N1" s="308"/>
      <c r="O1" s="308"/>
      <c r="P1" s="308"/>
      <c r="Q1" s="308"/>
      <c r="R1" s="308"/>
      <c r="S1" s="308"/>
      <c r="T1" s="302"/>
    </row>
    <row r="2" spans="1:20" ht="12.75">
      <c r="A2" s="307"/>
      <c r="B2" s="375"/>
      <c r="C2" s="375"/>
      <c r="D2" s="302"/>
      <c r="E2" s="309"/>
      <c r="F2" s="307"/>
      <c r="G2" s="307"/>
      <c r="H2" s="302" t="s">
        <v>13</v>
      </c>
      <c r="I2" s="302" t="s">
        <v>14</v>
      </c>
      <c r="J2" s="302" t="s">
        <v>15</v>
      </c>
      <c r="K2" s="307"/>
      <c r="L2" s="307"/>
      <c r="M2" s="302" t="s">
        <v>6</v>
      </c>
      <c r="N2" s="302" t="s">
        <v>7</v>
      </c>
      <c r="O2" s="302" t="s">
        <v>8</v>
      </c>
      <c r="P2" s="302" t="s">
        <v>9</v>
      </c>
      <c r="Q2" s="302" t="s">
        <v>5</v>
      </c>
      <c r="R2" s="302" t="s">
        <v>355</v>
      </c>
      <c r="S2" s="302" t="s">
        <v>4</v>
      </c>
      <c r="T2" s="302" t="s">
        <v>12</v>
      </c>
    </row>
    <row r="3" spans="1:20" ht="30.75" customHeight="1">
      <c r="A3" s="307"/>
      <c r="B3" s="375"/>
      <c r="C3" s="375"/>
      <c r="D3" s="302"/>
      <c r="E3" s="309"/>
      <c r="F3" s="307"/>
      <c r="G3" s="307"/>
      <c r="H3" s="302"/>
      <c r="I3" s="302"/>
      <c r="J3" s="302"/>
      <c r="K3" s="307"/>
      <c r="L3" s="307"/>
      <c r="M3" s="309"/>
      <c r="N3" s="302"/>
      <c r="O3" s="302"/>
      <c r="P3" s="302"/>
      <c r="Q3" s="302"/>
      <c r="R3" s="302"/>
      <c r="S3" s="302"/>
      <c r="T3" s="302"/>
    </row>
    <row r="4" spans="1:20" ht="12.75" customHeight="1" hidden="1">
      <c r="A4" s="38" t="s">
        <v>11</v>
      </c>
      <c r="B4" s="314" t="s">
        <v>418</v>
      </c>
      <c r="C4" s="20"/>
      <c r="D4" s="7"/>
      <c r="E4" s="1"/>
      <c r="F4" s="2"/>
      <c r="G4" s="4"/>
      <c r="H4" s="2"/>
      <c r="I4" s="1"/>
      <c r="J4" s="1"/>
      <c r="K4" s="2"/>
      <c r="L4" s="12"/>
      <c r="M4" s="3"/>
      <c r="N4" s="1"/>
      <c r="O4" s="1"/>
      <c r="P4" s="1"/>
      <c r="Q4" s="1"/>
      <c r="R4" s="1"/>
      <c r="S4" s="1"/>
      <c r="T4" s="3"/>
    </row>
    <row r="5" spans="1:20" ht="45" customHeight="1">
      <c r="A5" s="319" t="s">
        <v>478</v>
      </c>
      <c r="B5" s="315"/>
      <c r="C5" s="40" t="s">
        <v>419</v>
      </c>
      <c r="D5" s="40" t="s">
        <v>417</v>
      </c>
      <c r="E5" s="40" t="s">
        <v>339</v>
      </c>
      <c r="F5" s="3">
        <v>8</v>
      </c>
      <c r="G5" s="3">
        <v>0</v>
      </c>
      <c r="H5" s="41" t="s">
        <v>71</v>
      </c>
      <c r="I5" s="4"/>
      <c r="J5" s="4"/>
      <c r="K5" s="3">
        <v>4</v>
      </c>
      <c r="L5" s="12"/>
      <c r="M5" s="3">
        <v>2000</v>
      </c>
      <c r="N5" s="1"/>
      <c r="O5" s="1"/>
      <c r="P5" s="1"/>
      <c r="Q5" s="1"/>
      <c r="R5" s="1"/>
      <c r="S5" s="1"/>
      <c r="T5" s="3">
        <f aca="true" t="shared" si="0" ref="T5:T11">SUM(M5:S5)</f>
        <v>2000</v>
      </c>
    </row>
    <row r="6" spans="1:20" ht="45">
      <c r="A6" s="337"/>
      <c r="B6" s="315"/>
      <c r="C6" s="40" t="s">
        <v>421</v>
      </c>
      <c r="D6" s="40" t="s">
        <v>420</v>
      </c>
      <c r="E6" s="40" t="s">
        <v>84</v>
      </c>
      <c r="F6" s="3">
        <v>3</v>
      </c>
      <c r="G6" s="17">
        <v>3</v>
      </c>
      <c r="H6" s="6"/>
      <c r="I6" s="23" t="s">
        <v>71</v>
      </c>
      <c r="J6" s="4"/>
      <c r="K6" s="3">
        <v>3</v>
      </c>
      <c r="L6" s="12"/>
      <c r="M6" s="3">
        <v>16500</v>
      </c>
      <c r="N6" s="1"/>
      <c r="O6" s="1"/>
      <c r="P6" s="1"/>
      <c r="Q6" s="1"/>
      <c r="R6" s="1"/>
      <c r="S6" s="1"/>
      <c r="T6" s="3">
        <f t="shared" si="0"/>
        <v>16500</v>
      </c>
    </row>
    <row r="7" spans="1:20" ht="45">
      <c r="A7" s="337"/>
      <c r="B7" s="315"/>
      <c r="C7" s="40" t="s">
        <v>423</v>
      </c>
      <c r="D7" s="40" t="s">
        <v>424</v>
      </c>
      <c r="E7" s="40" t="s">
        <v>84</v>
      </c>
      <c r="F7" s="3">
        <v>3</v>
      </c>
      <c r="G7" s="17">
        <v>3</v>
      </c>
      <c r="H7" s="6"/>
      <c r="I7" s="23" t="s">
        <v>71</v>
      </c>
      <c r="J7" s="4"/>
      <c r="K7" s="3">
        <v>3</v>
      </c>
      <c r="L7" s="12"/>
      <c r="M7" s="3">
        <v>7500</v>
      </c>
      <c r="N7" s="1"/>
      <c r="O7" s="1"/>
      <c r="P7" s="1"/>
      <c r="Q7" s="1"/>
      <c r="R7" s="1"/>
      <c r="S7" s="1"/>
      <c r="T7" s="3">
        <f t="shared" si="0"/>
        <v>7500</v>
      </c>
    </row>
    <row r="8" spans="1:20" ht="63">
      <c r="A8" s="337"/>
      <c r="B8" s="315"/>
      <c r="C8" s="40" t="s">
        <v>72</v>
      </c>
      <c r="D8" s="21" t="s">
        <v>228</v>
      </c>
      <c r="E8" s="40" t="s">
        <v>18</v>
      </c>
      <c r="F8" s="34">
        <v>0.062</v>
      </c>
      <c r="G8" s="47">
        <v>0.082</v>
      </c>
      <c r="H8" s="6"/>
      <c r="I8" s="4"/>
      <c r="J8" s="23" t="s">
        <v>71</v>
      </c>
      <c r="K8" s="34">
        <v>0.072</v>
      </c>
      <c r="L8" s="12"/>
      <c r="M8" s="3">
        <v>1000</v>
      </c>
      <c r="N8" s="1"/>
      <c r="O8" s="1"/>
      <c r="P8" s="1"/>
      <c r="Q8" s="1"/>
      <c r="R8" s="1"/>
      <c r="S8" s="1"/>
      <c r="T8" s="3">
        <f t="shared" si="0"/>
        <v>1000</v>
      </c>
    </row>
    <row r="9" spans="1:20" ht="63">
      <c r="A9" s="337"/>
      <c r="B9" s="390"/>
      <c r="C9" s="7" t="s">
        <v>19</v>
      </c>
      <c r="D9" s="201" t="s">
        <v>229</v>
      </c>
      <c r="E9" s="40" t="s">
        <v>20</v>
      </c>
      <c r="F9" s="17">
        <v>3</v>
      </c>
      <c r="G9" s="48">
        <v>0</v>
      </c>
      <c r="H9" s="23" t="s">
        <v>71</v>
      </c>
      <c r="I9" s="4"/>
      <c r="J9" s="4"/>
      <c r="K9" s="17">
        <v>1</v>
      </c>
      <c r="L9" s="2"/>
      <c r="M9" s="3">
        <v>3000</v>
      </c>
      <c r="N9" s="13"/>
      <c r="O9" s="3"/>
      <c r="P9" s="3"/>
      <c r="Q9" s="3"/>
      <c r="R9" s="3"/>
      <c r="S9" s="3"/>
      <c r="T9" s="3">
        <f t="shared" si="0"/>
        <v>3000</v>
      </c>
    </row>
    <row r="10" spans="1:20" ht="54">
      <c r="A10" s="337"/>
      <c r="B10" s="336" t="s">
        <v>70</v>
      </c>
      <c r="C10" s="40" t="s">
        <v>80</v>
      </c>
      <c r="D10" s="40" t="s">
        <v>238</v>
      </c>
      <c r="E10" s="40" t="s">
        <v>75</v>
      </c>
      <c r="F10" s="17">
        <v>19</v>
      </c>
      <c r="G10" s="48">
        <v>19</v>
      </c>
      <c r="H10" s="23"/>
      <c r="I10" s="23" t="s">
        <v>71</v>
      </c>
      <c r="J10" s="4"/>
      <c r="K10" s="17">
        <v>19</v>
      </c>
      <c r="L10" s="2"/>
      <c r="M10" s="3">
        <v>25000</v>
      </c>
      <c r="N10" s="13"/>
      <c r="O10" s="3"/>
      <c r="P10" s="3"/>
      <c r="Q10" s="3"/>
      <c r="R10" s="3"/>
      <c r="S10" s="3"/>
      <c r="T10" s="3">
        <f t="shared" si="0"/>
        <v>25000</v>
      </c>
    </row>
    <row r="11" spans="1:20" ht="45">
      <c r="A11" s="337"/>
      <c r="B11" s="337"/>
      <c r="C11" s="40" t="s">
        <v>78</v>
      </c>
      <c r="D11" s="40" t="s">
        <v>73</v>
      </c>
      <c r="E11" s="40" t="s">
        <v>79</v>
      </c>
      <c r="F11" s="17">
        <v>24</v>
      </c>
      <c r="G11" s="48">
        <v>0</v>
      </c>
      <c r="H11" s="23" t="s">
        <v>71</v>
      </c>
      <c r="I11" s="4"/>
      <c r="J11" s="4"/>
      <c r="K11" s="17">
        <v>12</v>
      </c>
      <c r="L11" s="2"/>
      <c r="M11" s="3">
        <v>3000</v>
      </c>
      <c r="N11" s="13"/>
      <c r="O11" s="3"/>
      <c r="P11" s="3"/>
      <c r="Q11" s="3"/>
      <c r="R11" s="3"/>
      <c r="S11" s="3"/>
      <c r="T11" s="3">
        <f t="shared" si="0"/>
        <v>3000</v>
      </c>
    </row>
    <row r="12" spans="1:20" s="5" customFormat="1" ht="12.75">
      <c r="A12" s="19"/>
      <c r="B12" s="19"/>
      <c r="C12" s="206"/>
      <c r="D12" s="206"/>
      <c r="E12" s="206"/>
      <c r="F12" s="191"/>
      <c r="G12" s="212"/>
      <c r="H12" s="192"/>
      <c r="I12" s="213"/>
      <c r="J12" s="213"/>
      <c r="K12" s="191"/>
      <c r="L12" s="209"/>
      <c r="M12" s="195"/>
      <c r="N12" s="196"/>
      <c r="O12" s="195"/>
      <c r="P12" s="195"/>
      <c r="Q12" s="195"/>
      <c r="R12" s="195"/>
      <c r="S12" s="195"/>
      <c r="T12" s="195"/>
    </row>
    <row r="13" spans="1:20" s="5" customFormat="1" ht="12.75">
      <c r="A13" s="19"/>
      <c r="B13" s="19"/>
      <c r="C13" s="206"/>
      <c r="D13" s="206"/>
      <c r="E13" s="206"/>
      <c r="F13" s="191"/>
      <c r="G13" s="212"/>
      <c r="H13" s="192"/>
      <c r="I13" s="213"/>
      <c r="J13" s="213"/>
      <c r="K13" s="191"/>
      <c r="L13" s="209"/>
      <c r="M13" s="195"/>
      <c r="N13" s="196"/>
      <c r="O13" s="195"/>
      <c r="P13" s="195"/>
      <c r="Q13" s="195"/>
      <c r="R13" s="195"/>
      <c r="S13" s="195"/>
      <c r="T13" s="195"/>
    </row>
    <row r="14" spans="1:20" s="5" customFormat="1" ht="12.75">
      <c r="A14" s="19"/>
      <c r="B14" s="19"/>
      <c r="C14" s="206"/>
      <c r="D14" s="206"/>
      <c r="E14" s="206"/>
      <c r="F14" s="191"/>
      <c r="G14" s="212"/>
      <c r="H14" s="192"/>
      <c r="I14" s="213"/>
      <c r="J14" s="213"/>
      <c r="K14" s="191"/>
      <c r="L14" s="209"/>
      <c r="M14" s="195"/>
      <c r="N14" s="196"/>
      <c r="O14" s="195"/>
      <c r="P14" s="195"/>
      <c r="Q14" s="195"/>
      <c r="R14" s="195"/>
      <c r="S14" s="195"/>
      <c r="T14" s="195"/>
    </row>
    <row r="15" spans="1:20" s="5" customFormat="1" ht="12.75">
      <c r="A15" s="19"/>
      <c r="B15" s="19"/>
      <c r="C15" s="206"/>
      <c r="D15" s="206"/>
      <c r="E15" s="206"/>
      <c r="F15" s="191"/>
      <c r="G15" s="212"/>
      <c r="H15" s="192"/>
      <c r="I15" s="213"/>
      <c r="J15" s="213"/>
      <c r="K15" s="191"/>
      <c r="L15" s="209"/>
      <c r="M15" s="195"/>
      <c r="N15" s="196"/>
      <c r="O15" s="195"/>
      <c r="P15" s="195"/>
      <c r="Q15" s="195"/>
      <c r="R15" s="195"/>
      <c r="S15" s="195"/>
      <c r="T15" s="195"/>
    </row>
    <row r="16" spans="1:20" ht="12.75" customHeight="1">
      <c r="A16" s="307" t="s">
        <v>0</v>
      </c>
      <c r="B16" s="375" t="s">
        <v>17</v>
      </c>
      <c r="C16" s="375" t="s">
        <v>69</v>
      </c>
      <c r="D16" s="302" t="s">
        <v>1</v>
      </c>
      <c r="E16" s="302" t="s">
        <v>2</v>
      </c>
      <c r="F16" s="307" t="s">
        <v>16</v>
      </c>
      <c r="G16" s="307" t="s">
        <v>65</v>
      </c>
      <c r="H16" s="326" t="s">
        <v>66</v>
      </c>
      <c r="I16" s="326"/>
      <c r="J16" s="326"/>
      <c r="K16" s="307" t="s">
        <v>384</v>
      </c>
      <c r="L16" s="307" t="s">
        <v>3</v>
      </c>
      <c r="M16" s="308" t="s">
        <v>68</v>
      </c>
      <c r="N16" s="308"/>
      <c r="O16" s="308"/>
      <c r="P16" s="308"/>
      <c r="Q16" s="308"/>
      <c r="R16" s="308"/>
      <c r="S16" s="308"/>
      <c r="T16" s="302"/>
    </row>
    <row r="17" spans="1:20" ht="12.75">
      <c r="A17" s="307"/>
      <c r="B17" s="375"/>
      <c r="C17" s="375"/>
      <c r="D17" s="302"/>
      <c r="E17" s="309"/>
      <c r="F17" s="307"/>
      <c r="G17" s="307"/>
      <c r="H17" s="302" t="s">
        <v>13</v>
      </c>
      <c r="I17" s="302" t="s">
        <v>14</v>
      </c>
      <c r="J17" s="302" t="s">
        <v>15</v>
      </c>
      <c r="K17" s="307"/>
      <c r="L17" s="307"/>
      <c r="M17" s="302" t="s">
        <v>6</v>
      </c>
      <c r="N17" s="302" t="s">
        <v>7</v>
      </c>
      <c r="O17" s="302" t="s">
        <v>8</v>
      </c>
      <c r="P17" s="302" t="s">
        <v>9</v>
      </c>
      <c r="Q17" s="302" t="s">
        <v>5</v>
      </c>
      <c r="R17" s="302" t="s">
        <v>355</v>
      </c>
      <c r="S17" s="302" t="s">
        <v>4</v>
      </c>
      <c r="T17" s="302" t="s">
        <v>12</v>
      </c>
    </row>
    <row r="18" spans="1:20" ht="30.75" customHeight="1">
      <c r="A18" s="307"/>
      <c r="B18" s="375"/>
      <c r="C18" s="375"/>
      <c r="D18" s="302"/>
      <c r="E18" s="309"/>
      <c r="F18" s="307"/>
      <c r="G18" s="307"/>
      <c r="H18" s="302"/>
      <c r="I18" s="302"/>
      <c r="J18" s="302"/>
      <c r="K18" s="307"/>
      <c r="L18" s="307"/>
      <c r="M18" s="309"/>
      <c r="N18" s="302"/>
      <c r="O18" s="302"/>
      <c r="P18" s="302"/>
      <c r="Q18" s="302"/>
      <c r="R18" s="302"/>
      <c r="S18" s="302"/>
      <c r="T18" s="302"/>
    </row>
    <row r="19" spans="1:20" ht="18">
      <c r="A19" s="319" t="s">
        <v>478</v>
      </c>
      <c r="B19" s="329" t="s">
        <v>83</v>
      </c>
      <c r="C19" s="329" t="s">
        <v>351</v>
      </c>
      <c r="D19" s="201" t="s">
        <v>273</v>
      </c>
      <c r="E19" s="1"/>
      <c r="F19" s="3">
        <v>242</v>
      </c>
      <c r="G19" s="3">
        <v>242</v>
      </c>
      <c r="H19" s="23"/>
      <c r="I19" s="4" t="s">
        <v>71</v>
      </c>
      <c r="J19" s="4"/>
      <c r="K19" s="3">
        <v>242</v>
      </c>
      <c r="L19" s="2"/>
      <c r="M19" s="3">
        <v>42208.635</v>
      </c>
      <c r="N19" s="67">
        <v>20800</v>
      </c>
      <c r="O19" s="3"/>
      <c r="P19" s="3"/>
      <c r="Q19" s="3"/>
      <c r="R19" s="3"/>
      <c r="S19" s="3"/>
      <c r="T19" s="67">
        <f>SUM(M19:S19)</f>
        <v>63008.635</v>
      </c>
    </row>
    <row r="20" spans="1:20" ht="18">
      <c r="A20" s="392"/>
      <c r="B20" s="329"/>
      <c r="C20" s="329"/>
      <c r="D20" s="201" t="s">
        <v>274</v>
      </c>
      <c r="E20" s="1"/>
      <c r="F20" s="3">
        <v>1282</v>
      </c>
      <c r="G20" s="3">
        <v>1282</v>
      </c>
      <c r="H20" s="23"/>
      <c r="I20" s="4" t="s">
        <v>71</v>
      </c>
      <c r="J20" s="4"/>
      <c r="K20" s="3">
        <v>1282</v>
      </c>
      <c r="L20" s="2"/>
      <c r="M20" s="63"/>
      <c r="N20" s="3"/>
      <c r="O20" s="3"/>
      <c r="P20" s="3"/>
      <c r="Q20" s="3">
        <v>287270</v>
      </c>
      <c r="R20" s="3"/>
      <c r="S20" s="3"/>
      <c r="T20" s="3">
        <f>SUM(M20:S20)</f>
        <v>287270</v>
      </c>
    </row>
    <row r="21" spans="1:20" ht="27">
      <c r="A21" s="392"/>
      <c r="B21" s="40" t="s">
        <v>387</v>
      </c>
      <c r="C21" s="7" t="s">
        <v>386</v>
      </c>
      <c r="D21" s="284" t="s">
        <v>533</v>
      </c>
      <c r="E21" s="40" t="s">
        <v>534</v>
      </c>
      <c r="F21" s="3">
        <v>1098</v>
      </c>
      <c r="G21" s="4" t="s">
        <v>57</v>
      </c>
      <c r="H21" s="23"/>
      <c r="I21" s="4" t="s">
        <v>71</v>
      </c>
      <c r="J21" s="4"/>
      <c r="K21" s="3">
        <v>1098</v>
      </c>
      <c r="L21" s="2"/>
      <c r="M21" s="67">
        <v>34597.374</v>
      </c>
      <c r="N21" s="3"/>
      <c r="O21" s="3"/>
      <c r="P21" s="3"/>
      <c r="Q21" s="3"/>
      <c r="R21" s="3"/>
      <c r="S21" s="3"/>
      <c r="T21" s="3">
        <f>SUM(M21:S21)</f>
        <v>34597.374</v>
      </c>
    </row>
    <row r="22" spans="1:20" ht="36" customHeight="1">
      <c r="A22" s="392"/>
      <c r="B22" s="391" t="s">
        <v>290</v>
      </c>
      <c r="C22" s="60" t="s">
        <v>74</v>
      </c>
      <c r="D22" s="40" t="s">
        <v>230</v>
      </c>
      <c r="E22" s="65" t="s">
        <v>75</v>
      </c>
      <c r="F22" s="17">
        <v>7</v>
      </c>
      <c r="G22" s="48">
        <v>19</v>
      </c>
      <c r="H22" s="23" t="s">
        <v>71</v>
      </c>
      <c r="I22" s="4"/>
      <c r="J22" s="4"/>
      <c r="K22" s="17">
        <v>2</v>
      </c>
      <c r="L22" s="2"/>
      <c r="M22" s="3">
        <v>4200</v>
      </c>
      <c r="N22" s="3">
        <v>26600</v>
      </c>
      <c r="O22" s="3"/>
      <c r="P22" s="3"/>
      <c r="Q22" s="3"/>
      <c r="R22" s="3"/>
      <c r="S22" s="3"/>
      <c r="T22" s="3">
        <f>SUM(N22:S22)</f>
        <v>26600</v>
      </c>
    </row>
    <row r="23" spans="1:20" ht="36">
      <c r="A23" s="392"/>
      <c r="B23" s="391"/>
      <c r="C23" s="40" t="s">
        <v>77</v>
      </c>
      <c r="D23" s="40" t="s">
        <v>77</v>
      </c>
      <c r="E23" s="40" t="s">
        <v>231</v>
      </c>
      <c r="F23" s="17">
        <v>6</v>
      </c>
      <c r="G23" s="121">
        <v>19</v>
      </c>
      <c r="H23" s="23" t="s">
        <v>71</v>
      </c>
      <c r="I23" s="4"/>
      <c r="J23" s="4"/>
      <c r="K23" s="17">
        <v>3</v>
      </c>
      <c r="L23" s="2"/>
      <c r="M23" s="8"/>
      <c r="N23" s="3">
        <v>15000</v>
      </c>
      <c r="O23" s="3"/>
      <c r="P23" s="3"/>
      <c r="Q23" s="3"/>
      <c r="R23" s="3"/>
      <c r="S23" s="3"/>
      <c r="T23" s="3">
        <f>SUM(N23:S23)</f>
        <v>15000</v>
      </c>
    </row>
    <row r="24" spans="1:20" ht="108" customHeight="1">
      <c r="A24" s="392"/>
      <c r="B24" s="391"/>
      <c r="C24" s="40" t="s">
        <v>81</v>
      </c>
      <c r="D24" s="40" t="s">
        <v>426</v>
      </c>
      <c r="E24" s="40" t="s">
        <v>232</v>
      </c>
      <c r="F24" s="17">
        <v>3</v>
      </c>
      <c r="G24" s="121">
        <v>19</v>
      </c>
      <c r="H24" s="23" t="s">
        <v>71</v>
      </c>
      <c r="I24" s="4"/>
      <c r="J24" s="4"/>
      <c r="K24" s="17">
        <v>2</v>
      </c>
      <c r="L24" s="2"/>
      <c r="M24" s="3">
        <v>60000</v>
      </c>
      <c r="N24" s="8"/>
      <c r="O24" s="3"/>
      <c r="P24" s="3"/>
      <c r="Q24" s="3"/>
      <c r="R24" s="3"/>
      <c r="S24" s="3"/>
      <c r="T24" s="3">
        <f>SUM(M24:S24)</f>
        <v>60000</v>
      </c>
    </row>
    <row r="25" spans="1:20" s="5" customFormat="1" ht="12.75">
      <c r="A25" s="132"/>
      <c r="B25" s="205"/>
      <c r="C25" s="206"/>
      <c r="D25" s="206"/>
      <c r="E25" s="206"/>
      <c r="F25" s="191"/>
      <c r="G25" s="215"/>
      <c r="H25" s="192"/>
      <c r="I25" s="213"/>
      <c r="J25" s="213"/>
      <c r="K25" s="191"/>
      <c r="L25" s="209"/>
      <c r="M25" s="195"/>
      <c r="O25" s="195"/>
      <c r="P25" s="195"/>
      <c r="Q25" s="195"/>
      <c r="R25" s="195"/>
      <c r="S25" s="195"/>
      <c r="T25" s="195"/>
    </row>
    <row r="26" spans="1:20" s="5" customFormat="1" ht="12.75">
      <c r="A26" s="132"/>
      <c r="B26" s="205"/>
      <c r="C26" s="206"/>
      <c r="D26" s="206"/>
      <c r="E26" s="206"/>
      <c r="F26" s="191"/>
      <c r="G26" s="215"/>
      <c r="H26" s="192"/>
      <c r="I26" s="213"/>
      <c r="J26" s="213"/>
      <c r="K26" s="191"/>
      <c r="L26" s="209"/>
      <c r="M26" s="195"/>
      <c r="O26" s="195"/>
      <c r="P26" s="195"/>
      <c r="Q26" s="195"/>
      <c r="R26" s="195"/>
      <c r="S26" s="195"/>
      <c r="T26" s="195"/>
    </row>
    <row r="27" spans="1:20" s="5" customFormat="1" ht="12.75">
      <c r="A27" s="132"/>
      <c r="B27" s="205"/>
      <c r="C27" s="206"/>
      <c r="D27" s="206"/>
      <c r="E27" s="206"/>
      <c r="F27" s="191"/>
      <c r="G27" s="215"/>
      <c r="H27" s="192"/>
      <c r="I27" s="213"/>
      <c r="J27" s="213"/>
      <c r="K27" s="191"/>
      <c r="L27" s="209"/>
      <c r="M27" s="195"/>
      <c r="O27" s="195"/>
      <c r="P27" s="195"/>
      <c r="Q27" s="195"/>
      <c r="R27" s="195"/>
      <c r="S27" s="195"/>
      <c r="T27" s="195"/>
    </row>
    <row r="28" spans="1:20" s="5" customFormat="1" ht="12.75">
      <c r="A28" s="132"/>
      <c r="B28" s="205"/>
      <c r="C28" s="206"/>
      <c r="D28" s="206"/>
      <c r="E28" s="206"/>
      <c r="F28" s="191"/>
      <c r="G28" s="215"/>
      <c r="H28" s="192"/>
      <c r="I28" s="213"/>
      <c r="J28" s="213"/>
      <c r="K28" s="191"/>
      <c r="L28" s="209"/>
      <c r="M28" s="195"/>
      <c r="O28" s="195"/>
      <c r="P28" s="195"/>
      <c r="Q28" s="195"/>
      <c r="R28" s="195"/>
      <c r="S28" s="195"/>
      <c r="T28" s="195"/>
    </row>
    <row r="29" spans="1:20" s="5" customFormat="1" ht="12.75">
      <c r="A29" s="132"/>
      <c r="B29" s="205"/>
      <c r="C29" s="206"/>
      <c r="D29" s="206"/>
      <c r="E29" s="206"/>
      <c r="F29" s="191"/>
      <c r="G29" s="215"/>
      <c r="H29" s="192"/>
      <c r="I29" s="213"/>
      <c r="J29" s="213"/>
      <c r="K29" s="191"/>
      <c r="L29" s="209"/>
      <c r="M29" s="195"/>
      <c r="O29" s="195"/>
      <c r="P29" s="195"/>
      <c r="Q29" s="195"/>
      <c r="R29" s="195"/>
      <c r="S29" s="195"/>
      <c r="T29" s="195"/>
    </row>
    <row r="30" spans="1:20" s="5" customFormat="1" ht="12.75">
      <c r="A30" s="132"/>
      <c r="B30" s="205"/>
      <c r="C30" s="206"/>
      <c r="D30" s="206"/>
      <c r="E30" s="206"/>
      <c r="F30" s="191"/>
      <c r="G30" s="215"/>
      <c r="H30" s="192"/>
      <c r="I30" s="213"/>
      <c r="J30" s="213"/>
      <c r="K30" s="191"/>
      <c r="L30" s="209"/>
      <c r="M30" s="195"/>
      <c r="O30" s="195"/>
      <c r="P30" s="195"/>
      <c r="Q30" s="195"/>
      <c r="R30" s="195"/>
      <c r="S30" s="195"/>
      <c r="T30" s="195"/>
    </row>
    <row r="31" spans="1:20" s="5" customFormat="1" ht="12.75">
      <c r="A31" s="132"/>
      <c r="B31" s="205"/>
      <c r="C31" s="206"/>
      <c r="D31" s="206"/>
      <c r="E31" s="206"/>
      <c r="F31" s="191"/>
      <c r="G31" s="215"/>
      <c r="H31" s="192"/>
      <c r="I31" s="213"/>
      <c r="J31" s="213"/>
      <c r="K31" s="191"/>
      <c r="L31" s="209"/>
      <c r="M31" s="195"/>
      <c r="O31" s="195"/>
      <c r="P31" s="195"/>
      <c r="Q31" s="195"/>
      <c r="R31" s="195"/>
      <c r="S31" s="195"/>
      <c r="T31" s="195"/>
    </row>
    <row r="32" spans="1:20" s="5" customFormat="1" ht="12.75">
      <c r="A32" s="132"/>
      <c r="B32" s="205"/>
      <c r="C32" s="206"/>
      <c r="D32" s="206"/>
      <c r="E32" s="206"/>
      <c r="F32" s="191"/>
      <c r="G32" s="215"/>
      <c r="H32" s="192"/>
      <c r="I32" s="213"/>
      <c r="J32" s="213"/>
      <c r="K32" s="191"/>
      <c r="L32" s="209"/>
      <c r="M32" s="195"/>
      <c r="O32" s="195"/>
      <c r="P32" s="195"/>
      <c r="Q32" s="195"/>
      <c r="R32" s="195"/>
      <c r="S32" s="195"/>
      <c r="T32" s="195"/>
    </row>
    <row r="33" spans="1:20" s="5" customFormat="1" ht="12.75">
      <c r="A33" s="132"/>
      <c r="B33" s="205"/>
      <c r="C33" s="206"/>
      <c r="D33" s="206"/>
      <c r="E33" s="206"/>
      <c r="F33" s="191"/>
      <c r="G33" s="215"/>
      <c r="H33" s="192"/>
      <c r="I33" s="213"/>
      <c r="J33" s="213"/>
      <c r="K33" s="191"/>
      <c r="L33" s="209"/>
      <c r="M33" s="195"/>
      <c r="O33" s="195"/>
      <c r="P33" s="195"/>
      <c r="Q33" s="195"/>
      <c r="R33" s="195"/>
      <c r="S33" s="195"/>
      <c r="T33" s="195"/>
    </row>
    <row r="34" spans="1:20" s="5" customFormat="1" ht="12.75">
      <c r="A34" s="132"/>
      <c r="B34" s="205"/>
      <c r="C34" s="206"/>
      <c r="D34" s="206"/>
      <c r="E34" s="206"/>
      <c r="F34" s="191"/>
      <c r="G34" s="215"/>
      <c r="H34" s="192"/>
      <c r="I34" s="213"/>
      <c r="J34" s="213"/>
      <c r="K34" s="191"/>
      <c r="L34" s="209"/>
      <c r="M34" s="195"/>
      <c r="O34" s="195"/>
      <c r="P34" s="195"/>
      <c r="Q34" s="195"/>
      <c r="R34" s="195"/>
      <c r="S34" s="195"/>
      <c r="T34" s="195"/>
    </row>
    <row r="35" spans="1:20" s="5" customFormat="1" ht="12.75">
      <c r="A35" s="132"/>
      <c r="B35" s="205"/>
      <c r="C35" s="206"/>
      <c r="D35" s="206"/>
      <c r="E35" s="206"/>
      <c r="F35" s="191"/>
      <c r="G35" s="215"/>
      <c r="H35" s="192"/>
      <c r="I35" s="213"/>
      <c r="J35" s="213"/>
      <c r="K35" s="191"/>
      <c r="L35" s="209"/>
      <c r="M35" s="195"/>
      <c r="O35" s="195"/>
      <c r="P35" s="195"/>
      <c r="Q35" s="195"/>
      <c r="R35" s="195"/>
      <c r="S35" s="195"/>
      <c r="T35" s="195"/>
    </row>
    <row r="36" spans="1:20" s="5" customFormat="1" ht="12.75">
      <c r="A36" s="132"/>
      <c r="B36" s="205"/>
      <c r="C36" s="206"/>
      <c r="D36" s="206"/>
      <c r="E36" s="206"/>
      <c r="F36" s="191"/>
      <c r="G36" s="215"/>
      <c r="H36" s="192"/>
      <c r="I36" s="213"/>
      <c r="J36" s="213"/>
      <c r="K36" s="191"/>
      <c r="L36" s="209"/>
      <c r="M36" s="195"/>
      <c r="O36" s="195"/>
      <c r="P36" s="195"/>
      <c r="Q36" s="195"/>
      <c r="R36" s="195"/>
      <c r="S36" s="195"/>
      <c r="T36" s="195"/>
    </row>
    <row r="37" spans="1:20" s="5" customFormat="1" ht="12.75">
      <c r="A37" s="132"/>
      <c r="B37" s="205"/>
      <c r="C37" s="206"/>
      <c r="D37" s="206"/>
      <c r="E37" s="206"/>
      <c r="F37" s="191"/>
      <c r="G37" s="215"/>
      <c r="H37" s="192"/>
      <c r="I37" s="213"/>
      <c r="J37" s="213"/>
      <c r="K37" s="191"/>
      <c r="L37" s="209"/>
      <c r="M37" s="195"/>
      <c r="O37" s="195"/>
      <c r="P37" s="195"/>
      <c r="Q37" s="195"/>
      <c r="R37" s="195"/>
      <c r="S37" s="195"/>
      <c r="T37" s="195"/>
    </row>
    <row r="38" spans="1:20" ht="12.75" customHeight="1">
      <c r="A38" s="307" t="s">
        <v>0</v>
      </c>
      <c r="B38" s="375" t="s">
        <v>17</v>
      </c>
      <c r="C38" s="375" t="s">
        <v>69</v>
      </c>
      <c r="D38" s="302" t="s">
        <v>1</v>
      </c>
      <c r="E38" s="302" t="s">
        <v>2</v>
      </c>
      <c r="F38" s="307" t="s">
        <v>16</v>
      </c>
      <c r="G38" s="307" t="s">
        <v>65</v>
      </c>
      <c r="H38" s="326" t="s">
        <v>66</v>
      </c>
      <c r="I38" s="326"/>
      <c r="J38" s="326"/>
      <c r="K38" s="307" t="s">
        <v>384</v>
      </c>
      <c r="L38" s="307" t="s">
        <v>3</v>
      </c>
      <c r="M38" s="308" t="s">
        <v>68</v>
      </c>
      <c r="N38" s="308"/>
      <c r="O38" s="308"/>
      <c r="P38" s="308"/>
      <c r="Q38" s="308"/>
      <c r="R38" s="308"/>
      <c r="S38" s="308"/>
      <c r="T38" s="302"/>
    </row>
    <row r="39" spans="1:20" ht="12.75">
      <c r="A39" s="307"/>
      <c r="B39" s="375"/>
      <c r="C39" s="375"/>
      <c r="D39" s="302"/>
      <c r="E39" s="309"/>
      <c r="F39" s="307"/>
      <c r="G39" s="307"/>
      <c r="H39" s="302" t="s">
        <v>13</v>
      </c>
      <c r="I39" s="302" t="s">
        <v>14</v>
      </c>
      <c r="J39" s="302" t="s">
        <v>15</v>
      </c>
      <c r="K39" s="307"/>
      <c r="L39" s="307"/>
      <c r="M39" s="302" t="s">
        <v>6</v>
      </c>
      <c r="N39" s="302" t="s">
        <v>7</v>
      </c>
      <c r="O39" s="302" t="s">
        <v>8</v>
      </c>
      <c r="P39" s="302" t="s">
        <v>9</v>
      </c>
      <c r="Q39" s="302" t="s">
        <v>5</v>
      </c>
      <c r="R39" s="302" t="s">
        <v>355</v>
      </c>
      <c r="S39" s="302" t="s">
        <v>4</v>
      </c>
      <c r="T39" s="302" t="s">
        <v>12</v>
      </c>
    </row>
    <row r="40" spans="1:20" ht="30.75" customHeight="1">
      <c r="A40" s="307"/>
      <c r="B40" s="375"/>
      <c r="C40" s="375"/>
      <c r="D40" s="302"/>
      <c r="E40" s="309"/>
      <c r="F40" s="307"/>
      <c r="G40" s="307"/>
      <c r="H40" s="302"/>
      <c r="I40" s="302"/>
      <c r="J40" s="302"/>
      <c r="K40" s="307"/>
      <c r="L40" s="307"/>
      <c r="M40" s="309"/>
      <c r="N40" s="302"/>
      <c r="O40" s="302"/>
      <c r="P40" s="302"/>
      <c r="Q40" s="302"/>
      <c r="R40" s="302"/>
      <c r="S40" s="302"/>
      <c r="T40" s="302"/>
    </row>
    <row r="41" spans="1:20" ht="99">
      <c r="A41" s="319" t="s">
        <v>478</v>
      </c>
      <c r="B41" s="391" t="s">
        <v>290</v>
      </c>
      <c r="C41" s="40" t="s">
        <v>82</v>
      </c>
      <c r="D41" s="40" t="s">
        <v>234</v>
      </c>
      <c r="E41" s="65" t="s">
        <v>235</v>
      </c>
      <c r="F41" s="17">
        <v>4</v>
      </c>
      <c r="G41" s="48">
        <v>0</v>
      </c>
      <c r="H41" s="23" t="s">
        <v>71</v>
      </c>
      <c r="I41" s="4"/>
      <c r="J41" s="4"/>
      <c r="K41" s="17">
        <v>2</v>
      </c>
      <c r="L41" s="2"/>
      <c r="M41" s="3"/>
      <c r="N41" s="13"/>
      <c r="O41" s="3"/>
      <c r="P41" s="3"/>
      <c r="Q41" s="3">
        <v>140000</v>
      </c>
      <c r="R41" s="3"/>
      <c r="S41" s="3"/>
      <c r="T41" s="3">
        <f>SUM(M41:S41)</f>
        <v>140000</v>
      </c>
    </row>
    <row r="42" spans="1:20" ht="90">
      <c r="A42" s="319"/>
      <c r="B42" s="391"/>
      <c r="C42" s="40" t="s">
        <v>361</v>
      </c>
      <c r="D42" s="40" t="s">
        <v>385</v>
      </c>
      <c r="E42" s="65" t="s">
        <v>236</v>
      </c>
      <c r="F42" s="17">
        <v>2</v>
      </c>
      <c r="G42" s="48">
        <v>0</v>
      </c>
      <c r="H42" s="23" t="s">
        <v>71</v>
      </c>
      <c r="I42" s="4"/>
      <c r="J42" s="4"/>
      <c r="K42" s="17">
        <v>1</v>
      </c>
      <c r="L42" s="2"/>
      <c r="M42" s="3">
        <v>8000</v>
      </c>
      <c r="N42" s="13"/>
      <c r="O42" s="3"/>
      <c r="P42" s="3"/>
      <c r="Q42" s="3"/>
      <c r="R42" s="3"/>
      <c r="S42" s="3"/>
      <c r="T42" s="3">
        <f>SUM(M42:S42)</f>
        <v>8000</v>
      </c>
    </row>
    <row r="43" spans="1:20" ht="108">
      <c r="A43" s="319"/>
      <c r="B43" s="22" t="s">
        <v>85</v>
      </c>
      <c r="C43" s="40" t="s">
        <v>206</v>
      </c>
      <c r="D43" s="40" t="s">
        <v>362</v>
      </c>
      <c r="E43" s="40" t="s">
        <v>233</v>
      </c>
      <c r="F43" s="17">
        <v>19</v>
      </c>
      <c r="G43" s="121">
        <v>14</v>
      </c>
      <c r="H43" s="23" t="s">
        <v>71</v>
      </c>
      <c r="I43" s="4"/>
      <c r="J43" s="4"/>
      <c r="K43" s="17">
        <v>16</v>
      </c>
      <c r="L43" s="2"/>
      <c r="M43" s="3"/>
      <c r="N43" s="13"/>
      <c r="O43" s="3"/>
      <c r="P43" s="3"/>
      <c r="Q43" s="3">
        <v>20000</v>
      </c>
      <c r="R43" s="3"/>
      <c r="S43" s="3"/>
      <c r="T43" s="3">
        <f>SUM(M43:S43)</f>
        <v>20000</v>
      </c>
    </row>
    <row r="44" spans="1:20" ht="81">
      <c r="A44" s="319"/>
      <c r="B44" s="15" t="s">
        <v>467</v>
      </c>
      <c r="C44" s="40" t="s">
        <v>360</v>
      </c>
      <c r="D44" s="40" t="s">
        <v>237</v>
      </c>
      <c r="E44" s="40" t="s">
        <v>76</v>
      </c>
      <c r="F44" s="17">
        <v>9</v>
      </c>
      <c r="G44" s="48">
        <v>0</v>
      </c>
      <c r="H44" s="23" t="s">
        <v>71</v>
      </c>
      <c r="I44" s="4"/>
      <c r="J44" s="4"/>
      <c r="K44" s="17">
        <v>7</v>
      </c>
      <c r="L44" s="2"/>
      <c r="M44" s="3">
        <v>45000</v>
      </c>
      <c r="N44" s="13"/>
      <c r="O44" s="3"/>
      <c r="P44" s="3"/>
      <c r="Q44" s="3"/>
      <c r="R44" s="3"/>
      <c r="S44" s="3"/>
      <c r="T44" s="3">
        <f>SUM(M44:S44)</f>
        <v>45000</v>
      </c>
    </row>
    <row r="45" spans="1:20" ht="18.75" customHeight="1">
      <c r="A45" s="319"/>
      <c r="B45" s="53"/>
      <c r="C45" s="53"/>
      <c r="D45" s="52" t="s">
        <v>60</v>
      </c>
      <c r="E45" s="55"/>
      <c r="F45" s="56"/>
      <c r="G45" s="56"/>
      <c r="H45" s="57"/>
      <c r="I45" s="57"/>
      <c r="J45" s="57"/>
      <c r="K45" s="56"/>
      <c r="L45" s="24"/>
      <c r="M45" s="24">
        <f aca="true" t="shared" si="1" ref="M45:T45">SUM(M5:M44)</f>
        <v>252006.00900000002</v>
      </c>
      <c r="N45" s="24">
        <f t="shared" si="1"/>
        <v>62400</v>
      </c>
      <c r="O45" s="24">
        <f t="shared" si="1"/>
        <v>0</v>
      </c>
      <c r="P45" s="24">
        <f t="shared" si="1"/>
        <v>0</v>
      </c>
      <c r="Q45" s="24">
        <f t="shared" si="1"/>
        <v>447270</v>
      </c>
      <c r="R45" s="24">
        <f t="shared" si="1"/>
        <v>0</v>
      </c>
      <c r="S45" s="24">
        <f t="shared" si="1"/>
        <v>0</v>
      </c>
      <c r="T45" s="24">
        <f t="shared" si="1"/>
        <v>757476.0090000001</v>
      </c>
    </row>
    <row r="46" spans="1:20" s="5" customFormat="1" ht="12.75">
      <c r="A46" s="214"/>
      <c r="B46" s="30"/>
      <c r="C46" s="30"/>
      <c r="D46" s="31"/>
      <c r="E46" s="28"/>
      <c r="F46" s="29"/>
      <c r="G46" s="29"/>
      <c r="H46" s="133"/>
      <c r="I46" s="133"/>
      <c r="J46" s="133"/>
      <c r="K46" s="29"/>
      <c r="L46" s="14"/>
      <c r="M46" s="14"/>
      <c r="N46" s="14"/>
      <c r="O46" s="14"/>
      <c r="P46" s="14"/>
      <c r="Q46" s="14"/>
      <c r="R46" s="14"/>
      <c r="S46" s="14"/>
      <c r="T46" s="14"/>
    </row>
    <row r="47" spans="1:20" ht="12.75" customHeight="1">
      <c r="A47" s="307" t="s">
        <v>0</v>
      </c>
      <c r="B47" s="375" t="s">
        <v>17</v>
      </c>
      <c r="C47" s="375" t="s">
        <v>69</v>
      </c>
      <c r="D47" s="302" t="s">
        <v>1</v>
      </c>
      <c r="E47" s="302" t="s">
        <v>2</v>
      </c>
      <c r="F47" s="307" t="s">
        <v>16</v>
      </c>
      <c r="G47" s="307" t="s">
        <v>65</v>
      </c>
      <c r="H47" s="326" t="s">
        <v>66</v>
      </c>
      <c r="I47" s="326"/>
      <c r="J47" s="326"/>
      <c r="K47" s="307" t="s">
        <v>384</v>
      </c>
      <c r="L47" s="307" t="s">
        <v>3</v>
      </c>
      <c r="M47" s="308" t="s">
        <v>68</v>
      </c>
      <c r="N47" s="308"/>
      <c r="O47" s="308"/>
      <c r="P47" s="308"/>
      <c r="Q47" s="308"/>
      <c r="R47" s="308"/>
      <c r="S47" s="308"/>
      <c r="T47" s="302"/>
    </row>
    <row r="48" spans="1:20" ht="12.75">
      <c r="A48" s="307"/>
      <c r="B48" s="375"/>
      <c r="C48" s="375"/>
      <c r="D48" s="302"/>
      <c r="E48" s="309"/>
      <c r="F48" s="307"/>
      <c r="G48" s="307"/>
      <c r="H48" s="302" t="s">
        <v>13</v>
      </c>
      <c r="I48" s="302" t="s">
        <v>14</v>
      </c>
      <c r="J48" s="302" t="s">
        <v>15</v>
      </c>
      <c r="K48" s="307"/>
      <c r="L48" s="307"/>
      <c r="M48" s="302" t="s">
        <v>6</v>
      </c>
      <c r="N48" s="302" t="s">
        <v>7</v>
      </c>
      <c r="O48" s="302" t="s">
        <v>8</v>
      </c>
      <c r="P48" s="302" t="s">
        <v>9</v>
      </c>
      <c r="Q48" s="302" t="s">
        <v>5</v>
      </c>
      <c r="R48" s="302" t="s">
        <v>355</v>
      </c>
      <c r="S48" s="302" t="s">
        <v>4</v>
      </c>
      <c r="T48" s="302" t="s">
        <v>12</v>
      </c>
    </row>
    <row r="49" spans="1:20" ht="30.75" customHeight="1">
      <c r="A49" s="307"/>
      <c r="B49" s="375"/>
      <c r="C49" s="375"/>
      <c r="D49" s="302"/>
      <c r="E49" s="309"/>
      <c r="F49" s="307"/>
      <c r="G49" s="307"/>
      <c r="H49" s="302"/>
      <c r="I49" s="302"/>
      <c r="J49" s="302"/>
      <c r="K49" s="307"/>
      <c r="L49" s="307"/>
      <c r="M49" s="309"/>
      <c r="N49" s="302"/>
      <c r="O49" s="302"/>
      <c r="P49" s="302"/>
      <c r="Q49" s="302"/>
      <c r="R49" s="302"/>
      <c r="S49" s="302"/>
      <c r="T49" s="302"/>
    </row>
    <row r="50" spans="1:20" ht="36">
      <c r="A50" s="362" t="s">
        <v>440</v>
      </c>
      <c r="B50" s="22" t="s">
        <v>88</v>
      </c>
      <c r="C50" s="40" t="s">
        <v>91</v>
      </c>
      <c r="D50" s="7" t="s">
        <v>457</v>
      </c>
      <c r="E50" s="75" t="s">
        <v>92</v>
      </c>
      <c r="F50" s="49">
        <v>1</v>
      </c>
      <c r="G50" s="54">
        <v>0.9808</v>
      </c>
      <c r="H50" s="50"/>
      <c r="I50" s="23" t="s">
        <v>71</v>
      </c>
      <c r="J50" s="50"/>
      <c r="K50" s="54">
        <v>0.9904</v>
      </c>
      <c r="L50" s="32"/>
      <c r="M50" s="3">
        <v>1311402.358</v>
      </c>
      <c r="N50" s="3"/>
      <c r="O50" s="63"/>
      <c r="P50" s="3">
        <v>88390.804</v>
      </c>
      <c r="Q50" s="3">
        <v>932418.038</v>
      </c>
      <c r="R50" s="3"/>
      <c r="S50" s="3"/>
      <c r="T50" s="3">
        <f aca="true" t="shared" si="2" ref="T50:T57">SUM(M50:S50)</f>
        <v>2332211.2</v>
      </c>
    </row>
    <row r="51" spans="1:20" ht="45">
      <c r="A51" s="363"/>
      <c r="B51" s="314" t="s">
        <v>458</v>
      </c>
      <c r="C51" s="40" t="s">
        <v>89</v>
      </c>
      <c r="D51" s="21" t="s">
        <v>90</v>
      </c>
      <c r="E51" s="76" t="s">
        <v>49</v>
      </c>
      <c r="F51" s="17">
        <v>4</v>
      </c>
      <c r="G51" s="17">
        <v>7</v>
      </c>
      <c r="H51" s="23" t="s">
        <v>71</v>
      </c>
      <c r="I51" s="23"/>
      <c r="J51" s="42"/>
      <c r="K51" s="17">
        <v>2</v>
      </c>
      <c r="L51" s="32"/>
      <c r="M51" s="3"/>
      <c r="N51" s="3"/>
      <c r="O51" s="3"/>
      <c r="P51" s="3"/>
      <c r="Q51" s="3"/>
      <c r="R51" s="3"/>
      <c r="S51" s="3"/>
      <c r="T51" s="3">
        <f t="shared" si="2"/>
        <v>0</v>
      </c>
    </row>
    <row r="52" spans="1:20" ht="45">
      <c r="A52" s="363"/>
      <c r="B52" s="390"/>
      <c r="C52" s="60" t="s">
        <v>459</v>
      </c>
      <c r="D52" s="21" t="s">
        <v>227</v>
      </c>
      <c r="E52" s="76" t="s">
        <v>149</v>
      </c>
      <c r="F52" s="72">
        <v>16</v>
      </c>
      <c r="G52" s="87">
        <v>0</v>
      </c>
      <c r="H52" s="23" t="s">
        <v>71</v>
      </c>
      <c r="I52" s="43"/>
      <c r="J52" s="43"/>
      <c r="K52" s="72">
        <v>8</v>
      </c>
      <c r="L52" s="32"/>
      <c r="M52" s="3"/>
      <c r="N52" s="3"/>
      <c r="O52" s="3"/>
      <c r="P52" s="3"/>
      <c r="Q52" s="3"/>
      <c r="R52" s="3"/>
      <c r="S52" s="3"/>
      <c r="T52" s="3">
        <f t="shared" si="2"/>
        <v>0</v>
      </c>
    </row>
    <row r="53" spans="1:20" ht="54">
      <c r="A53" s="363"/>
      <c r="B53" s="15" t="s">
        <v>427</v>
      </c>
      <c r="C53" s="40" t="s">
        <v>428</v>
      </c>
      <c r="D53" s="152" t="s">
        <v>460</v>
      </c>
      <c r="E53" s="76" t="s">
        <v>95</v>
      </c>
      <c r="F53" s="72">
        <v>1</v>
      </c>
      <c r="G53" s="87">
        <v>1</v>
      </c>
      <c r="H53" s="23"/>
      <c r="I53" s="131" t="s">
        <v>71</v>
      </c>
      <c r="J53" s="43"/>
      <c r="K53" s="72">
        <v>1</v>
      </c>
      <c r="L53" s="32"/>
      <c r="M53" s="3">
        <v>7716.30575</v>
      </c>
      <c r="N53" s="3"/>
      <c r="O53" s="3"/>
      <c r="P53" s="3"/>
      <c r="Q53" s="3"/>
      <c r="R53" s="3"/>
      <c r="S53" s="3"/>
      <c r="T53" s="3">
        <f t="shared" si="2"/>
        <v>7716.30575</v>
      </c>
    </row>
    <row r="54" spans="1:20" ht="54">
      <c r="A54" s="363"/>
      <c r="B54" s="391" t="s">
        <v>87</v>
      </c>
      <c r="C54" s="40" t="s">
        <v>429</v>
      </c>
      <c r="D54" s="7" t="s">
        <v>437</v>
      </c>
      <c r="E54" s="76" t="s">
        <v>95</v>
      </c>
      <c r="F54" s="72">
        <v>1</v>
      </c>
      <c r="G54" s="87">
        <v>1</v>
      </c>
      <c r="H54" s="23"/>
      <c r="I54" s="131" t="s">
        <v>71</v>
      </c>
      <c r="J54" s="43"/>
      <c r="K54" s="72">
        <v>1</v>
      </c>
      <c r="L54" s="32"/>
      <c r="M54" s="3">
        <v>3858.15288</v>
      </c>
      <c r="N54" s="3"/>
      <c r="O54" s="3"/>
      <c r="P54" s="3"/>
      <c r="Q54" s="3"/>
      <c r="R54" s="3"/>
      <c r="S54" s="3"/>
      <c r="T54" s="3">
        <f t="shared" si="2"/>
        <v>3858.15288</v>
      </c>
    </row>
    <row r="55" spans="1:20" ht="27">
      <c r="A55" s="363"/>
      <c r="B55" s="391"/>
      <c r="C55" s="40" t="s">
        <v>432</v>
      </c>
      <c r="D55" s="7" t="s">
        <v>438</v>
      </c>
      <c r="E55" s="76" t="s">
        <v>95</v>
      </c>
      <c r="F55" s="72">
        <v>1</v>
      </c>
      <c r="G55" s="87">
        <v>1</v>
      </c>
      <c r="H55" s="23"/>
      <c r="I55" s="131" t="s">
        <v>71</v>
      </c>
      <c r="J55" s="43"/>
      <c r="K55" s="72">
        <v>1</v>
      </c>
      <c r="L55" s="8"/>
      <c r="M55" s="3">
        <v>3858.15288</v>
      </c>
      <c r="N55" s="3"/>
      <c r="O55" s="3"/>
      <c r="P55" s="3"/>
      <c r="Q55" s="3"/>
      <c r="R55" s="3"/>
      <c r="S55" s="3"/>
      <c r="T55" s="3">
        <f t="shared" si="2"/>
        <v>3858.15288</v>
      </c>
    </row>
    <row r="56" spans="1:20" ht="45">
      <c r="A56" s="363"/>
      <c r="B56" s="391"/>
      <c r="C56" s="40" t="s">
        <v>433</v>
      </c>
      <c r="D56" s="7" t="s">
        <v>436</v>
      </c>
      <c r="E56" s="76" t="s">
        <v>95</v>
      </c>
      <c r="F56" s="72">
        <v>1</v>
      </c>
      <c r="G56" s="87">
        <v>1</v>
      </c>
      <c r="H56" s="23"/>
      <c r="I56" s="131" t="s">
        <v>71</v>
      </c>
      <c r="J56" s="43"/>
      <c r="K56" s="72">
        <v>1</v>
      </c>
      <c r="L56" s="32"/>
      <c r="M56" s="3">
        <v>3858.15288</v>
      </c>
      <c r="N56" s="3"/>
      <c r="O56" s="3"/>
      <c r="P56" s="3"/>
      <c r="Q56" s="3"/>
      <c r="R56" s="3"/>
      <c r="S56" s="3"/>
      <c r="T56" s="3">
        <f t="shared" si="2"/>
        <v>3858.15288</v>
      </c>
    </row>
    <row r="57" spans="1:20" ht="36">
      <c r="A57" s="364"/>
      <c r="B57" s="391"/>
      <c r="C57" s="40" t="s">
        <v>434</v>
      </c>
      <c r="D57" s="7" t="s">
        <v>439</v>
      </c>
      <c r="E57" s="76" t="s">
        <v>95</v>
      </c>
      <c r="F57" s="72">
        <v>1</v>
      </c>
      <c r="G57" s="87">
        <v>1</v>
      </c>
      <c r="H57" s="23"/>
      <c r="I57" s="131" t="s">
        <v>71</v>
      </c>
      <c r="J57" s="43"/>
      <c r="K57" s="72">
        <v>1</v>
      </c>
      <c r="L57" s="32"/>
      <c r="M57" s="3">
        <v>3858.15288</v>
      </c>
      <c r="N57" s="3"/>
      <c r="O57" s="3"/>
      <c r="P57" s="3"/>
      <c r="Q57" s="3"/>
      <c r="R57" s="3"/>
      <c r="S57" s="3"/>
      <c r="T57" s="3">
        <f t="shared" si="2"/>
        <v>3858.15288</v>
      </c>
    </row>
    <row r="58" spans="1:20" s="5" customFormat="1" ht="12.75">
      <c r="A58" s="132"/>
      <c r="B58" s="206"/>
      <c r="C58" s="206"/>
      <c r="D58" s="216"/>
      <c r="E58" s="217"/>
      <c r="F58" s="218"/>
      <c r="G58" s="219"/>
      <c r="H58" s="192"/>
      <c r="I58" s="220"/>
      <c r="J58" s="221"/>
      <c r="K58" s="218"/>
      <c r="L58" s="222"/>
      <c r="M58" s="195"/>
      <c r="N58" s="195"/>
      <c r="O58" s="195"/>
      <c r="P58" s="195"/>
      <c r="Q58" s="195"/>
      <c r="R58" s="195"/>
      <c r="S58" s="195"/>
      <c r="T58" s="195"/>
    </row>
    <row r="59" spans="1:20" s="5" customFormat="1" ht="12.75">
      <c r="A59" s="132"/>
      <c r="B59" s="206"/>
      <c r="C59" s="206"/>
      <c r="D59" s="216"/>
      <c r="E59" s="217"/>
      <c r="F59" s="218"/>
      <c r="G59" s="219"/>
      <c r="H59" s="192"/>
      <c r="I59" s="220"/>
      <c r="J59" s="221"/>
      <c r="K59" s="218"/>
      <c r="L59" s="222"/>
      <c r="M59" s="195"/>
      <c r="N59" s="195"/>
      <c r="O59" s="195"/>
      <c r="P59" s="195"/>
      <c r="Q59" s="195"/>
      <c r="R59" s="195"/>
      <c r="S59" s="195"/>
      <c r="T59" s="195"/>
    </row>
    <row r="60" spans="1:20" s="5" customFormat="1" ht="12.75">
      <c r="A60" s="132"/>
      <c r="B60" s="206"/>
      <c r="C60" s="206"/>
      <c r="D60" s="216"/>
      <c r="E60" s="217"/>
      <c r="F60" s="218"/>
      <c r="G60" s="219"/>
      <c r="H60" s="192"/>
      <c r="I60" s="220"/>
      <c r="J60" s="221"/>
      <c r="K60" s="218"/>
      <c r="L60" s="222"/>
      <c r="M60" s="195"/>
      <c r="N60" s="195"/>
      <c r="O60" s="195"/>
      <c r="P60" s="195"/>
      <c r="Q60" s="195"/>
      <c r="R60" s="195"/>
      <c r="S60" s="195"/>
      <c r="T60" s="195"/>
    </row>
    <row r="61" spans="1:20" s="5" customFormat="1" ht="12.75">
      <c r="A61" s="132"/>
      <c r="B61" s="206"/>
      <c r="C61" s="206"/>
      <c r="D61" s="216"/>
      <c r="E61" s="217"/>
      <c r="F61" s="218"/>
      <c r="G61" s="219"/>
      <c r="H61" s="192"/>
      <c r="I61" s="220"/>
      <c r="J61" s="221"/>
      <c r="K61" s="218"/>
      <c r="L61" s="222"/>
      <c r="M61" s="195"/>
      <c r="N61" s="195"/>
      <c r="O61" s="195"/>
      <c r="P61" s="195"/>
      <c r="Q61" s="195"/>
      <c r="R61" s="195"/>
      <c r="S61" s="195"/>
      <c r="T61" s="195"/>
    </row>
    <row r="62" spans="1:20" s="5" customFormat="1" ht="12.75">
      <c r="A62" s="132"/>
      <c r="B62" s="206"/>
      <c r="C62" s="206"/>
      <c r="D62" s="216"/>
      <c r="E62" s="217"/>
      <c r="F62" s="218"/>
      <c r="G62" s="219"/>
      <c r="H62" s="192"/>
      <c r="I62" s="220"/>
      <c r="J62" s="221"/>
      <c r="K62" s="218"/>
      <c r="L62" s="222"/>
      <c r="M62" s="195"/>
      <c r="N62" s="195"/>
      <c r="O62" s="195"/>
      <c r="P62" s="195"/>
      <c r="Q62" s="195"/>
      <c r="R62" s="195"/>
      <c r="S62" s="195"/>
      <c r="T62" s="195"/>
    </row>
    <row r="63" spans="1:20" ht="12.75" customHeight="1">
      <c r="A63" s="307" t="s">
        <v>0</v>
      </c>
      <c r="B63" s="375" t="s">
        <v>17</v>
      </c>
      <c r="C63" s="375" t="s">
        <v>69</v>
      </c>
      <c r="D63" s="302" t="s">
        <v>1</v>
      </c>
      <c r="E63" s="302" t="s">
        <v>2</v>
      </c>
      <c r="F63" s="307" t="s">
        <v>16</v>
      </c>
      <c r="G63" s="307" t="s">
        <v>65</v>
      </c>
      <c r="H63" s="326" t="s">
        <v>66</v>
      </c>
      <c r="I63" s="326"/>
      <c r="J63" s="326"/>
      <c r="K63" s="307" t="s">
        <v>384</v>
      </c>
      <c r="L63" s="307" t="s">
        <v>3</v>
      </c>
      <c r="M63" s="308" t="s">
        <v>68</v>
      </c>
      <c r="N63" s="308"/>
      <c r="O63" s="308"/>
      <c r="P63" s="308"/>
      <c r="Q63" s="308"/>
      <c r="R63" s="308"/>
      <c r="S63" s="308"/>
      <c r="T63" s="302"/>
    </row>
    <row r="64" spans="1:20" ht="12.75">
      <c r="A64" s="307"/>
      <c r="B64" s="375"/>
      <c r="C64" s="375"/>
      <c r="D64" s="302"/>
      <c r="E64" s="309"/>
      <c r="F64" s="307"/>
      <c r="G64" s="307"/>
      <c r="H64" s="302" t="s">
        <v>13</v>
      </c>
      <c r="I64" s="302" t="s">
        <v>14</v>
      </c>
      <c r="J64" s="302" t="s">
        <v>15</v>
      </c>
      <c r="K64" s="307"/>
      <c r="L64" s="307"/>
      <c r="M64" s="302" t="s">
        <v>6</v>
      </c>
      <c r="N64" s="302" t="s">
        <v>7</v>
      </c>
      <c r="O64" s="302" t="s">
        <v>8</v>
      </c>
      <c r="P64" s="302" t="s">
        <v>9</v>
      </c>
      <c r="Q64" s="302" t="s">
        <v>5</v>
      </c>
      <c r="R64" s="302" t="s">
        <v>355</v>
      </c>
      <c r="S64" s="302" t="s">
        <v>4</v>
      </c>
      <c r="T64" s="302" t="s">
        <v>12</v>
      </c>
    </row>
    <row r="65" spans="1:20" ht="30.75" customHeight="1">
      <c r="A65" s="307"/>
      <c r="B65" s="375"/>
      <c r="C65" s="375"/>
      <c r="D65" s="302"/>
      <c r="E65" s="309"/>
      <c r="F65" s="307"/>
      <c r="G65" s="307"/>
      <c r="H65" s="302"/>
      <c r="I65" s="302"/>
      <c r="J65" s="302"/>
      <c r="K65" s="307"/>
      <c r="L65" s="307"/>
      <c r="M65" s="309"/>
      <c r="N65" s="302"/>
      <c r="O65" s="302"/>
      <c r="P65" s="302"/>
      <c r="Q65" s="302"/>
      <c r="R65" s="302"/>
      <c r="S65" s="302"/>
      <c r="T65" s="302"/>
    </row>
    <row r="66" spans="1:20" ht="81">
      <c r="A66" s="319" t="s">
        <v>440</v>
      </c>
      <c r="B66" s="230" t="s">
        <v>87</v>
      </c>
      <c r="C66" s="40" t="s">
        <v>435</v>
      </c>
      <c r="D66" s="238" t="s">
        <v>461</v>
      </c>
      <c r="E66" s="232" t="s">
        <v>462</v>
      </c>
      <c r="F66" s="72">
        <v>1</v>
      </c>
      <c r="G66" s="87">
        <v>1</v>
      </c>
      <c r="H66" s="23"/>
      <c r="I66" s="131" t="s">
        <v>71</v>
      </c>
      <c r="J66" s="43"/>
      <c r="K66" s="72">
        <v>1</v>
      </c>
      <c r="L66" s="32"/>
      <c r="M66" s="3">
        <v>3858.15288</v>
      </c>
      <c r="N66" s="3"/>
      <c r="O66" s="3"/>
      <c r="P66" s="3"/>
      <c r="Q66" s="3"/>
      <c r="R66" s="3"/>
      <c r="S66" s="3"/>
      <c r="T66" s="3">
        <f>SUM(M66:S66)</f>
        <v>3858.15288</v>
      </c>
    </row>
    <row r="67" spans="1:20" ht="36">
      <c r="A67" s="393"/>
      <c r="B67" s="15" t="s">
        <v>86</v>
      </c>
      <c r="C67" s="40" t="s">
        <v>430</v>
      </c>
      <c r="D67" s="7" t="s">
        <v>431</v>
      </c>
      <c r="E67" s="76" t="s">
        <v>95</v>
      </c>
      <c r="F67" s="72">
        <v>1</v>
      </c>
      <c r="G67" s="87">
        <v>1</v>
      </c>
      <c r="H67" s="23"/>
      <c r="I67" s="131" t="s">
        <v>71</v>
      </c>
      <c r="J67" s="43"/>
      <c r="K67" s="72">
        <v>1</v>
      </c>
      <c r="L67" s="32"/>
      <c r="M67" s="3">
        <v>3858.15288</v>
      </c>
      <c r="N67" s="3"/>
      <c r="O67" s="3"/>
      <c r="P67" s="3"/>
      <c r="Q67" s="3"/>
      <c r="R67" s="3"/>
      <c r="S67" s="3"/>
      <c r="T67" s="3">
        <f>SUM(M67:S67)</f>
        <v>3858.15288</v>
      </c>
    </row>
    <row r="68" spans="1:20" ht="45">
      <c r="A68" s="393"/>
      <c r="B68" s="325" t="s">
        <v>96</v>
      </c>
      <c r="C68" s="7" t="s">
        <v>97</v>
      </c>
      <c r="D68" s="7" t="s">
        <v>55</v>
      </c>
      <c r="E68" s="77" t="s">
        <v>94</v>
      </c>
      <c r="F68" s="16">
        <v>3</v>
      </c>
      <c r="G68" s="48">
        <v>3</v>
      </c>
      <c r="H68" s="23" t="s">
        <v>71</v>
      </c>
      <c r="I68" s="44"/>
      <c r="J68" s="44"/>
      <c r="K68" s="16">
        <v>3</v>
      </c>
      <c r="L68" s="33"/>
      <c r="M68" s="3"/>
      <c r="N68" s="3">
        <v>1500</v>
      </c>
      <c r="O68" s="3"/>
      <c r="P68" s="3"/>
      <c r="Q68" s="3"/>
      <c r="R68" s="3"/>
      <c r="S68" s="3"/>
      <c r="T68" s="3">
        <f>SUM(M68:S68)</f>
        <v>1500</v>
      </c>
    </row>
    <row r="69" spans="1:21" ht="36">
      <c r="A69" s="393"/>
      <c r="B69" s="325"/>
      <c r="C69" s="7" t="s">
        <v>98</v>
      </c>
      <c r="D69" s="7" t="s">
        <v>56</v>
      </c>
      <c r="E69" s="75" t="s">
        <v>99</v>
      </c>
      <c r="F69" s="16">
        <v>3</v>
      </c>
      <c r="G69" s="48">
        <v>3</v>
      </c>
      <c r="H69" s="23"/>
      <c r="I69" s="23" t="s">
        <v>71</v>
      </c>
      <c r="J69" s="44"/>
      <c r="K69" s="16">
        <v>3</v>
      </c>
      <c r="L69" s="33"/>
      <c r="M69" s="3"/>
      <c r="N69" s="3">
        <v>1500</v>
      </c>
      <c r="O69" s="3"/>
      <c r="P69" s="3"/>
      <c r="Q69" s="3"/>
      <c r="R69" s="3"/>
      <c r="S69" s="3"/>
      <c r="T69" s="3">
        <f>SUM(M69:S69)</f>
        <v>1500</v>
      </c>
      <c r="U69" s="11"/>
    </row>
    <row r="70" spans="1:21" ht="12.75">
      <c r="A70" s="393"/>
      <c r="B70" s="38"/>
      <c r="C70" s="38"/>
      <c r="D70" s="55" t="s">
        <v>61</v>
      </c>
      <c r="E70" s="55"/>
      <c r="F70" s="55"/>
      <c r="G70" s="56"/>
      <c r="H70" s="104"/>
      <c r="I70" s="104"/>
      <c r="J70" s="104"/>
      <c r="K70" s="56"/>
      <c r="L70" s="86"/>
      <c r="M70" s="24">
        <f aca="true" t="shared" si="3" ref="M70:T70">SUM(M50:M69)</f>
        <v>1342267.5810299998</v>
      </c>
      <c r="N70" s="24">
        <f t="shared" si="3"/>
        <v>3000</v>
      </c>
      <c r="O70" s="24">
        <f t="shared" si="3"/>
        <v>0</v>
      </c>
      <c r="P70" s="24">
        <f t="shared" si="3"/>
        <v>88390.804</v>
      </c>
      <c r="Q70" s="24">
        <f t="shared" si="3"/>
        <v>932418.038</v>
      </c>
      <c r="R70" s="24">
        <f t="shared" si="3"/>
        <v>0</v>
      </c>
      <c r="S70" s="24">
        <f t="shared" si="3"/>
        <v>0</v>
      </c>
      <c r="T70" s="24">
        <f t="shared" si="3"/>
        <v>2366076.4230299997</v>
      </c>
      <c r="U70" s="11"/>
    </row>
    <row r="71" spans="1:21" s="5" customFormat="1" ht="12.75">
      <c r="A71" s="31"/>
      <c r="B71" s="19"/>
      <c r="C71" s="19"/>
      <c r="D71" s="28"/>
      <c r="E71" s="28"/>
      <c r="F71" s="28"/>
      <c r="G71" s="29"/>
      <c r="H71" s="182"/>
      <c r="I71" s="182"/>
      <c r="J71" s="182"/>
      <c r="K71" s="29"/>
      <c r="L71" s="183"/>
      <c r="M71" s="14"/>
      <c r="N71" s="14"/>
      <c r="O71" s="14"/>
      <c r="P71" s="14"/>
      <c r="Q71" s="14"/>
      <c r="R71" s="14"/>
      <c r="S71" s="14"/>
      <c r="T71" s="14"/>
      <c r="U71" s="156"/>
    </row>
    <row r="72" spans="1:21" s="5" customFormat="1" ht="12.75">
      <c r="A72" s="31"/>
      <c r="B72" s="19"/>
      <c r="C72" s="19"/>
      <c r="D72" s="28"/>
      <c r="E72" s="28"/>
      <c r="F72" s="28"/>
      <c r="G72" s="29"/>
      <c r="H72" s="182"/>
      <c r="I72" s="182"/>
      <c r="J72" s="182"/>
      <c r="K72" s="29"/>
      <c r="L72" s="183"/>
      <c r="M72" s="14"/>
      <c r="N72" s="14"/>
      <c r="O72" s="14"/>
      <c r="P72" s="14"/>
      <c r="Q72" s="14"/>
      <c r="R72" s="14"/>
      <c r="S72" s="14"/>
      <c r="T72" s="14"/>
      <c r="U72" s="156"/>
    </row>
    <row r="73" spans="1:21" s="5" customFormat="1" ht="12.75">
      <c r="A73" s="31"/>
      <c r="B73" s="19"/>
      <c r="C73" s="19"/>
      <c r="D73" s="28"/>
      <c r="E73" s="28"/>
      <c r="F73" s="28"/>
      <c r="G73" s="29"/>
      <c r="H73" s="182"/>
      <c r="I73" s="182"/>
      <c r="J73" s="182"/>
      <c r="K73" s="29"/>
      <c r="L73" s="183"/>
      <c r="M73" s="14"/>
      <c r="N73" s="14"/>
      <c r="O73" s="14"/>
      <c r="P73" s="14"/>
      <c r="Q73" s="14"/>
      <c r="R73" s="14"/>
      <c r="S73" s="14"/>
      <c r="T73" s="14"/>
      <c r="U73" s="156"/>
    </row>
    <row r="74" spans="1:21" s="5" customFormat="1" ht="12.75">
      <c r="A74" s="31"/>
      <c r="B74" s="19"/>
      <c r="C74" s="19"/>
      <c r="D74" s="28"/>
      <c r="E74" s="28"/>
      <c r="F74" s="28"/>
      <c r="G74" s="29"/>
      <c r="H74" s="182"/>
      <c r="I74" s="182"/>
      <c r="J74" s="182"/>
      <c r="K74" s="29"/>
      <c r="L74" s="183"/>
      <c r="M74" s="14"/>
      <c r="N74" s="14"/>
      <c r="O74" s="14"/>
      <c r="P74" s="14"/>
      <c r="Q74" s="14"/>
      <c r="R74" s="14"/>
      <c r="S74" s="14"/>
      <c r="T74" s="14"/>
      <c r="U74" s="156"/>
    </row>
    <row r="75" spans="1:21" s="5" customFormat="1" ht="12.75">
      <c r="A75" s="31"/>
      <c r="B75" s="19"/>
      <c r="C75" s="19"/>
      <c r="D75" s="28"/>
      <c r="E75" s="28"/>
      <c r="F75" s="28"/>
      <c r="G75" s="29"/>
      <c r="H75" s="182"/>
      <c r="I75" s="182"/>
      <c r="J75" s="182"/>
      <c r="K75" s="29"/>
      <c r="L75" s="183"/>
      <c r="M75" s="14"/>
      <c r="N75" s="14"/>
      <c r="O75" s="14"/>
      <c r="P75" s="14"/>
      <c r="Q75" s="14"/>
      <c r="R75" s="14"/>
      <c r="S75" s="14"/>
      <c r="T75" s="14"/>
      <c r="U75" s="156"/>
    </row>
    <row r="76" spans="1:21" s="5" customFormat="1" ht="12.75">
      <c r="A76" s="31"/>
      <c r="B76" s="19"/>
      <c r="C76" s="19"/>
      <c r="D76" s="28"/>
      <c r="E76" s="28"/>
      <c r="F76" s="28"/>
      <c r="G76" s="29"/>
      <c r="H76" s="182"/>
      <c r="I76" s="182"/>
      <c r="J76" s="182"/>
      <c r="K76" s="29"/>
      <c r="L76" s="183"/>
      <c r="M76" s="14"/>
      <c r="N76" s="14"/>
      <c r="O76" s="14"/>
      <c r="P76" s="14"/>
      <c r="Q76" s="14"/>
      <c r="R76" s="14"/>
      <c r="S76" s="14"/>
      <c r="T76" s="14"/>
      <c r="U76" s="156"/>
    </row>
    <row r="77" spans="1:21" s="5" customFormat="1" ht="12.75">
      <c r="A77" s="31"/>
      <c r="B77" s="19"/>
      <c r="C77" s="19"/>
      <c r="D77" s="28"/>
      <c r="E77" s="28"/>
      <c r="F77" s="28"/>
      <c r="G77" s="29"/>
      <c r="H77" s="182"/>
      <c r="I77" s="182"/>
      <c r="J77" s="182"/>
      <c r="K77" s="29"/>
      <c r="L77" s="183"/>
      <c r="M77" s="14"/>
      <c r="N77" s="14"/>
      <c r="O77" s="14"/>
      <c r="P77" s="14"/>
      <c r="Q77" s="14"/>
      <c r="R77" s="14"/>
      <c r="S77" s="14"/>
      <c r="T77" s="14"/>
      <c r="U77" s="156"/>
    </row>
    <row r="78" spans="1:21" s="5" customFormat="1" ht="12.75">
      <c r="A78" s="31"/>
      <c r="B78" s="19"/>
      <c r="C78" s="19"/>
      <c r="D78" s="28"/>
      <c r="E78" s="28"/>
      <c r="F78" s="28"/>
      <c r="G78" s="29"/>
      <c r="H78" s="182"/>
      <c r="I78" s="182"/>
      <c r="J78" s="182"/>
      <c r="K78" s="29"/>
      <c r="L78" s="183"/>
      <c r="M78" s="14"/>
      <c r="N78" s="14"/>
      <c r="O78" s="14"/>
      <c r="P78" s="14"/>
      <c r="Q78" s="14"/>
      <c r="R78" s="14"/>
      <c r="S78" s="14"/>
      <c r="T78" s="14"/>
      <c r="U78" s="156"/>
    </row>
    <row r="79" spans="1:21" s="5" customFormat="1" ht="12.75">
      <c r="A79" s="31"/>
      <c r="B79" s="19"/>
      <c r="C79" s="19"/>
      <c r="D79" s="28"/>
      <c r="E79" s="28"/>
      <c r="F79" s="28"/>
      <c r="G79" s="29"/>
      <c r="H79" s="182"/>
      <c r="I79" s="182"/>
      <c r="J79" s="182"/>
      <c r="K79" s="29"/>
      <c r="L79" s="183"/>
      <c r="M79" s="14"/>
      <c r="N79" s="14"/>
      <c r="O79" s="14"/>
      <c r="P79" s="14"/>
      <c r="Q79" s="14"/>
      <c r="R79" s="14"/>
      <c r="S79" s="14"/>
      <c r="T79" s="14"/>
      <c r="U79" s="156"/>
    </row>
    <row r="80" spans="1:21" s="5" customFormat="1" ht="12.75">
      <c r="A80" s="31"/>
      <c r="B80" s="19"/>
      <c r="C80" s="19"/>
      <c r="D80" s="28"/>
      <c r="E80" s="28"/>
      <c r="F80" s="28"/>
      <c r="G80" s="29"/>
      <c r="H80" s="182"/>
      <c r="I80" s="182"/>
      <c r="J80" s="182"/>
      <c r="K80" s="29"/>
      <c r="L80" s="183"/>
      <c r="M80" s="14"/>
      <c r="N80" s="14"/>
      <c r="O80" s="14"/>
      <c r="P80" s="14"/>
      <c r="Q80" s="14"/>
      <c r="R80" s="14"/>
      <c r="S80" s="14"/>
      <c r="T80" s="14"/>
      <c r="U80" s="156"/>
    </row>
    <row r="81" spans="1:21" s="5" customFormat="1" ht="12.75">
      <c r="A81" s="31"/>
      <c r="B81" s="19"/>
      <c r="C81" s="19"/>
      <c r="D81" s="28"/>
      <c r="E81" s="28"/>
      <c r="F81" s="28"/>
      <c r="G81" s="29"/>
      <c r="H81" s="182"/>
      <c r="I81" s="182"/>
      <c r="J81" s="182"/>
      <c r="K81" s="29"/>
      <c r="L81" s="183"/>
      <c r="M81" s="14"/>
      <c r="N81" s="14"/>
      <c r="O81" s="14"/>
      <c r="P81" s="14"/>
      <c r="Q81" s="14"/>
      <c r="R81" s="14"/>
      <c r="S81" s="14"/>
      <c r="T81" s="14"/>
      <c r="U81" s="156"/>
    </row>
    <row r="82" spans="1:21" s="5" customFormat="1" ht="12.75">
      <c r="A82" s="31"/>
      <c r="B82" s="19"/>
      <c r="C82" s="19"/>
      <c r="D82" s="28"/>
      <c r="E82" s="28"/>
      <c r="F82" s="28"/>
      <c r="G82" s="29"/>
      <c r="H82" s="182"/>
      <c r="I82" s="182"/>
      <c r="J82" s="182"/>
      <c r="K82" s="29"/>
      <c r="L82" s="183"/>
      <c r="M82" s="14"/>
      <c r="N82" s="14"/>
      <c r="O82" s="14"/>
      <c r="P82" s="14"/>
      <c r="Q82" s="14"/>
      <c r="R82" s="14"/>
      <c r="S82" s="14"/>
      <c r="T82" s="14"/>
      <c r="U82" s="156"/>
    </row>
    <row r="83" spans="1:21" s="5" customFormat="1" ht="12.75">
      <c r="A83" s="31"/>
      <c r="B83" s="19"/>
      <c r="C83" s="19"/>
      <c r="D83" s="28"/>
      <c r="E83" s="28"/>
      <c r="F83" s="28"/>
      <c r="G83" s="29"/>
      <c r="H83" s="182"/>
      <c r="I83" s="182"/>
      <c r="J83" s="182"/>
      <c r="K83" s="29"/>
      <c r="L83" s="183"/>
      <c r="M83" s="14"/>
      <c r="N83" s="14"/>
      <c r="O83" s="14"/>
      <c r="P83" s="14"/>
      <c r="Q83" s="14"/>
      <c r="R83" s="14"/>
      <c r="S83" s="14"/>
      <c r="T83" s="14"/>
      <c r="U83" s="156"/>
    </row>
    <row r="84" spans="1:21" s="5" customFormat="1" ht="12.75">
      <c r="A84" s="31"/>
      <c r="B84" s="19"/>
      <c r="C84" s="19"/>
      <c r="D84" s="28"/>
      <c r="E84" s="28"/>
      <c r="F84" s="28"/>
      <c r="G84" s="29"/>
      <c r="H84" s="182"/>
      <c r="I84" s="182"/>
      <c r="J84" s="182"/>
      <c r="K84" s="29"/>
      <c r="L84" s="183"/>
      <c r="M84" s="14"/>
      <c r="N84" s="14"/>
      <c r="O84" s="14"/>
      <c r="P84" s="14"/>
      <c r="Q84" s="14"/>
      <c r="R84" s="14"/>
      <c r="S84" s="14"/>
      <c r="T84" s="14"/>
      <c r="U84" s="156"/>
    </row>
    <row r="85" spans="1:21" s="5" customFormat="1" ht="12.75">
      <c r="A85" s="31"/>
      <c r="B85" s="19"/>
      <c r="C85" s="19"/>
      <c r="D85" s="28"/>
      <c r="E85" s="28"/>
      <c r="F85" s="28"/>
      <c r="G85" s="29"/>
      <c r="H85" s="182"/>
      <c r="I85" s="182"/>
      <c r="J85" s="182"/>
      <c r="K85" s="29"/>
      <c r="L85" s="183"/>
      <c r="M85" s="14"/>
      <c r="N85" s="14"/>
      <c r="O85" s="14"/>
      <c r="P85" s="14"/>
      <c r="Q85" s="14"/>
      <c r="R85" s="14"/>
      <c r="S85" s="14"/>
      <c r="T85" s="14"/>
      <c r="U85" s="156"/>
    </row>
    <row r="86" spans="1:20" ht="12.75" customHeight="1">
      <c r="A86" s="307" t="s">
        <v>0</v>
      </c>
      <c r="B86" s="375" t="s">
        <v>17</v>
      </c>
      <c r="C86" s="375" t="s">
        <v>69</v>
      </c>
      <c r="D86" s="302" t="s">
        <v>1</v>
      </c>
      <c r="E86" s="302" t="s">
        <v>2</v>
      </c>
      <c r="F86" s="307" t="s">
        <v>16</v>
      </c>
      <c r="G86" s="307" t="s">
        <v>65</v>
      </c>
      <c r="H86" s="326" t="s">
        <v>66</v>
      </c>
      <c r="I86" s="326"/>
      <c r="J86" s="326"/>
      <c r="K86" s="307" t="s">
        <v>384</v>
      </c>
      <c r="L86" s="307" t="s">
        <v>3</v>
      </c>
      <c r="M86" s="308" t="s">
        <v>68</v>
      </c>
      <c r="N86" s="308"/>
      <c r="O86" s="308"/>
      <c r="P86" s="308"/>
      <c r="Q86" s="308"/>
      <c r="R86" s="308"/>
      <c r="S86" s="308"/>
      <c r="T86" s="302"/>
    </row>
    <row r="87" spans="1:20" ht="12.75">
      <c r="A87" s="307"/>
      <c r="B87" s="375"/>
      <c r="C87" s="375"/>
      <c r="D87" s="302"/>
      <c r="E87" s="309"/>
      <c r="F87" s="307"/>
      <c r="G87" s="307"/>
      <c r="H87" s="302" t="s">
        <v>13</v>
      </c>
      <c r="I87" s="302" t="s">
        <v>14</v>
      </c>
      <c r="J87" s="302" t="s">
        <v>15</v>
      </c>
      <c r="K87" s="307"/>
      <c r="L87" s="307"/>
      <c r="M87" s="302" t="s">
        <v>6</v>
      </c>
      <c r="N87" s="302" t="s">
        <v>7</v>
      </c>
      <c r="O87" s="302" t="s">
        <v>8</v>
      </c>
      <c r="P87" s="302" t="s">
        <v>9</v>
      </c>
      <c r="Q87" s="302" t="s">
        <v>5</v>
      </c>
      <c r="R87" s="302" t="s">
        <v>355</v>
      </c>
      <c r="S87" s="302" t="s">
        <v>4</v>
      </c>
      <c r="T87" s="302" t="s">
        <v>12</v>
      </c>
    </row>
    <row r="88" spans="1:20" ht="30.75" customHeight="1">
      <c r="A88" s="307"/>
      <c r="B88" s="375"/>
      <c r="C88" s="375"/>
      <c r="D88" s="302"/>
      <c r="E88" s="309"/>
      <c r="F88" s="307"/>
      <c r="G88" s="307"/>
      <c r="H88" s="302"/>
      <c r="I88" s="302"/>
      <c r="J88" s="302"/>
      <c r="K88" s="307"/>
      <c r="L88" s="307"/>
      <c r="M88" s="309"/>
      <c r="N88" s="302"/>
      <c r="O88" s="302"/>
      <c r="P88" s="302"/>
      <c r="Q88" s="302"/>
      <c r="R88" s="302"/>
      <c r="S88" s="302"/>
      <c r="T88" s="302"/>
    </row>
    <row r="89" spans="1:21" ht="27" customHeight="1">
      <c r="A89" s="312" t="s">
        <v>452</v>
      </c>
      <c r="B89" s="303" t="s">
        <v>54</v>
      </c>
      <c r="C89" s="314" t="s">
        <v>101</v>
      </c>
      <c r="D89" s="7" t="s">
        <v>364</v>
      </c>
      <c r="E89" s="21" t="s">
        <v>150</v>
      </c>
      <c r="F89" s="172">
        <v>1</v>
      </c>
      <c r="G89" s="172">
        <v>1</v>
      </c>
      <c r="H89" s="23"/>
      <c r="I89" s="151" t="s">
        <v>71</v>
      </c>
      <c r="J89" s="23"/>
      <c r="K89" s="172">
        <v>1</v>
      </c>
      <c r="L89" s="33"/>
      <c r="M89" s="173"/>
      <c r="N89" s="9"/>
      <c r="O89" s="9"/>
      <c r="P89" s="9"/>
      <c r="Q89" s="92">
        <v>450000</v>
      </c>
      <c r="R89" s="9">
        <v>200000</v>
      </c>
      <c r="S89" s="26"/>
      <c r="T89" s="3">
        <f aca="true" t="shared" si="4" ref="T89:T103">SUM(M89:S89)</f>
        <v>650000</v>
      </c>
      <c r="U89" s="11"/>
    </row>
    <row r="90" spans="1:21" ht="27">
      <c r="A90" s="312"/>
      <c r="B90" s="304"/>
      <c r="C90" s="314"/>
      <c r="D90" s="7" t="s">
        <v>52</v>
      </c>
      <c r="E90" s="21" t="s">
        <v>151</v>
      </c>
      <c r="F90" s="172">
        <v>1104</v>
      </c>
      <c r="G90" s="172">
        <v>1104</v>
      </c>
      <c r="H90" s="4"/>
      <c r="I90" s="23" t="s">
        <v>71</v>
      </c>
      <c r="J90" s="4"/>
      <c r="K90" s="172">
        <v>1104</v>
      </c>
      <c r="L90" s="126"/>
      <c r="M90" s="78">
        <v>93600</v>
      </c>
      <c r="N90" s="13"/>
      <c r="O90" s="3"/>
      <c r="P90" s="3"/>
      <c r="Q90" s="3"/>
      <c r="R90" s="3"/>
      <c r="S90" s="3"/>
      <c r="T90" s="3">
        <f t="shared" si="4"/>
        <v>93600</v>
      </c>
      <c r="U90" s="11"/>
    </row>
    <row r="91" spans="1:21" ht="27">
      <c r="A91" s="312"/>
      <c r="B91" s="304"/>
      <c r="C91" s="314"/>
      <c r="D91" s="7" t="s">
        <v>59</v>
      </c>
      <c r="E91" s="21" t="s">
        <v>152</v>
      </c>
      <c r="F91" s="17">
        <v>3</v>
      </c>
      <c r="G91" s="17">
        <v>22</v>
      </c>
      <c r="H91" s="23" t="s">
        <v>71</v>
      </c>
      <c r="I91" s="4"/>
      <c r="J91" s="4"/>
      <c r="K91" s="17">
        <v>2</v>
      </c>
      <c r="L91" s="174"/>
      <c r="M91" s="155">
        <v>20000</v>
      </c>
      <c r="N91" s="9"/>
      <c r="O91" s="9"/>
      <c r="P91" s="9"/>
      <c r="Q91" s="25"/>
      <c r="R91" s="9"/>
      <c r="S91" s="9"/>
      <c r="T91" s="3">
        <f t="shared" si="4"/>
        <v>20000</v>
      </c>
      <c r="U91" s="11"/>
    </row>
    <row r="92" spans="1:21" ht="27">
      <c r="A92" s="312"/>
      <c r="B92" s="304"/>
      <c r="C92" s="314"/>
      <c r="D92" s="21" t="s">
        <v>153</v>
      </c>
      <c r="E92" s="21" t="s">
        <v>154</v>
      </c>
      <c r="F92" s="79">
        <v>15</v>
      </c>
      <c r="G92" s="79">
        <v>5</v>
      </c>
      <c r="H92" s="151" t="s">
        <v>71</v>
      </c>
      <c r="I92" s="4"/>
      <c r="J92" s="4"/>
      <c r="K92" s="17">
        <v>15</v>
      </c>
      <c r="L92" s="126"/>
      <c r="M92" s="155"/>
      <c r="N92" s="155">
        <v>35000</v>
      </c>
      <c r="O92" s="3"/>
      <c r="P92" s="3"/>
      <c r="Q92" s="3"/>
      <c r="R92" s="3"/>
      <c r="S92" s="3"/>
      <c r="T92" s="3">
        <f t="shared" si="4"/>
        <v>35000</v>
      </c>
      <c r="U92" s="11"/>
    </row>
    <row r="93" spans="1:21" ht="27">
      <c r="A93" s="312"/>
      <c r="B93" s="304"/>
      <c r="C93" s="314" t="s">
        <v>155</v>
      </c>
      <c r="D93" s="21" t="s">
        <v>156</v>
      </c>
      <c r="E93" s="21" t="s">
        <v>159</v>
      </c>
      <c r="F93" s="17">
        <v>30</v>
      </c>
      <c r="G93" s="17">
        <v>0</v>
      </c>
      <c r="H93" s="23" t="s">
        <v>71</v>
      </c>
      <c r="I93" s="4"/>
      <c r="J93" s="4"/>
      <c r="K93" s="17">
        <v>30</v>
      </c>
      <c r="L93" s="126"/>
      <c r="M93" s="78">
        <v>6000</v>
      </c>
      <c r="N93" s="3"/>
      <c r="O93" s="3"/>
      <c r="P93" s="3"/>
      <c r="Q93" s="3"/>
      <c r="R93" s="3"/>
      <c r="S93" s="3"/>
      <c r="T93" s="3">
        <f t="shared" si="4"/>
        <v>6000</v>
      </c>
      <c r="U93" s="11"/>
    </row>
    <row r="94" spans="1:21" ht="27">
      <c r="A94" s="312"/>
      <c r="B94" s="304"/>
      <c r="C94" s="315"/>
      <c r="D94" s="21" t="s">
        <v>167</v>
      </c>
      <c r="E94" s="21"/>
      <c r="F94" s="17">
        <v>1</v>
      </c>
      <c r="G94" s="17">
        <v>0</v>
      </c>
      <c r="H94" s="23" t="s">
        <v>71</v>
      </c>
      <c r="I94" s="4"/>
      <c r="J94" s="4"/>
      <c r="K94" s="17">
        <v>1</v>
      </c>
      <c r="L94" s="126"/>
      <c r="M94" s="78">
        <v>5000</v>
      </c>
      <c r="N94" s="3"/>
      <c r="O94" s="3"/>
      <c r="P94" s="3"/>
      <c r="Q94" s="3"/>
      <c r="R94" s="3"/>
      <c r="S94" s="3"/>
      <c r="T94" s="3">
        <f t="shared" si="4"/>
        <v>5000</v>
      </c>
      <c r="U94" s="11"/>
    </row>
    <row r="95" spans="1:21" ht="27">
      <c r="A95" s="312"/>
      <c r="B95" s="304"/>
      <c r="C95" s="316"/>
      <c r="D95" s="21" t="s">
        <v>158</v>
      </c>
      <c r="E95" s="65" t="s">
        <v>149</v>
      </c>
      <c r="F95" s="17">
        <v>22</v>
      </c>
      <c r="G95" s="48" t="s">
        <v>57</v>
      </c>
      <c r="H95" s="23" t="s">
        <v>71</v>
      </c>
      <c r="I95" s="4"/>
      <c r="J95" s="4"/>
      <c r="K95" s="17">
        <v>12</v>
      </c>
      <c r="L95" s="126"/>
      <c r="M95" s="78">
        <v>5000</v>
      </c>
      <c r="N95" s="3"/>
      <c r="O95" s="3"/>
      <c r="P95" s="3"/>
      <c r="Q95" s="3"/>
      <c r="R95" s="3"/>
      <c r="S95" s="3"/>
      <c r="T95" s="3">
        <f t="shared" si="4"/>
        <v>5000</v>
      </c>
      <c r="U95" s="11"/>
    </row>
    <row r="96" spans="1:21" ht="36">
      <c r="A96" s="312"/>
      <c r="B96" s="304"/>
      <c r="C96" s="316"/>
      <c r="D96" s="21" t="s">
        <v>160</v>
      </c>
      <c r="E96" s="65" t="s">
        <v>161</v>
      </c>
      <c r="F96" s="17">
        <v>492</v>
      </c>
      <c r="G96" s="48">
        <v>123</v>
      </c>
      <c r="H96" s="23" t="s">
        <v>71</v>
      </c>
      <c r="I96" s="4"/>
      <c r="J96" s="4"/>
      <c r="K96" s="17">
        <v>246</v>
      </c>
      <c r="L96" s="126"/>
      <c r="M96" s="78">
        <v>1300</v>
      </c>
      <c r="N96" s="3"/>
      <c r="O96" s="3"/>
      <c r="P96" s="3"/>
      <c r="Q96" s="3"/>
      <c r="R96" s="3"/>
      <c r="S96" s="3"/>
      <c r="T96" s="3">
        <f t="shared" si="4"/>
        <v>1300</v>
      </c>
      <c r="U96" s="11"/>
    </row>
    <row r="97" spans="1:21" ht="36">
      <c r="A97" s="312"/>
      <c r="B97" s="305"/>
      <c r="C97" s="316"/>
      <c r="D97" s="21" t="s">
        <v>162</v>
      </c>
      <c r="E97" s="65" t="s">
        <v>163</v>
      </c>
      <c r="F97" s="46">
        <v>1</v>
      </c>
      <c r="G97" s="46">
        <v>1</v>
      </c>
      <c r="H97" s="4"/>
      <c r="I97" s="23" t="s">
        <v>71</v>
      </c>
      <c r="J97" s="4"/>
      <c r="K97" s="46">
        <v>1</v>
      </c>
      <c r="L97" s="126"/>
      <c r="M97" s="78">
        <v>1000</v>
      </c>
      <c r="N97" s="3"/>
      <c r="O97" s="3"/>
      <c r="P97" s="3"/>
      <c r="Q97" s="3"/>
      <c r="R97" s="3"/>
      <c r="S97" s="3"/>
      <c r="T97" s="3">
        <f t="shared" si="4"/>
        <v>1000</v>
      </c>
      <c r="U97" s="11"/>
    </row>
    <row r="98" spans="1:21" ht="27" customHeight="1">
      <c r="A98" s="323"/>
      <c r="B98" s="303" t="s">
        <v>102</v>
      </c>
      <c r="C98" s="314" t="s">
        <v>515</v>
      </c>
      <c r="D98" s="7" t="s">
        <v>366</v>
      </c>
      <c r="E98" s="21" t="s">
        <v>164</v>
      </c>
      <c r="F98" s="17">
        <v>5</v>
      </c>
      <c r="G98" s="17">
        <v>3</v>
      </c>
      <c r="H98" s="23" t="s">
        <v>71</v>
      </c>
      <c r="I98" s="4"/>
      <c r="J98" s="4"/>
      <c r="K98" s="17">
        <v>4</v>
      </c>
      <c r="L98" s="126"/>
      <c r="M98" s="78"/>
      <c r="N98" s="3"/>
      <c r="O98" s="3"/>
      <c r="P98" s="3"/>
      <c r="Q98" s="3"/>
      <c r="R98" s="3"/>
      <c r="S98" s="3">
        <v>300000</v>
      </c>
      <c r="T98" s="3">
        <f t="shared" si="4"/>
        <v>300000</v>
      </c>
      <c r="U98" s="11"/>
    </row>
    <row r="99" spans="1:21" ht="18">
      <c r="A99" s="323"/>
      <c r="B99" s="304"/>
      <c r="C99" s="315"/>
      <c r="D99" s="7" t="s">
        <v>390</v>
      </c>
      <c r="E99" s="1" t="s">
        <v>388</v>
      </c>
      <c r="F99" s="17">
        <v>100</v>
      </c>
      <c r="G99" s="17" t="s">
        <v>57</v>
      </c>
      <c r="H99" s="23" t="s">
        <v>71</v>
      </c>
      <c r="I99" s="4"/>
      <c r="J99" s="4"/>
      <c r="K99" s="17">
        <v>60</v>
      </c>
      <c r="L99" s="126"/>
      <c r="M99" s="78">
        <v>36000</v>
      </c>
      <c r="N99" s="3">
        <v>20000</v>
      </c>
      <c r="O99" s="3"/>
      <c r="P99" s="3"/>
      <c r="Q99" s="3"/>
      <c r="R99" s="3"/>
      <c r="S99" s="3"/>
      <c r="T99" s="3">
        <f t="shared" si="4"/>
        <v>56000</v>
      </c>
      <c r="U99" s="11"/>
    </row>
    <row r="100" spans="1:21" ht="18">
      <c r="A100" s="323"/>
      <c r="B100" s="304"/>
      <c r="C100" s="316"/>
      <c r="D100" s="7" t="s">
        <v>513</v>
      </c>
      <c r="E100" s="1" t="s">
        <v>514</v>
      </c>
      <c r="F100" s="17">
        <v>1</v>
      </c>
      <c r="G100" s="17">
        <v>0</v>
      </c>
      <c r="H100" s="23" t="s">
        <v>71</v>
      </c>
      <c r="I100" s="4"/>
      <c r="J100" s="4"/>
      <c r="K100" s="17">
        <v>1</v>
      </c>
      <c r="L100" s="126"/>
      <c r="M100" s="78">
        <v>15000</v>
      </c>
      <c r="N100" s="3"/>
      <c r="O100" s="3"/>
      <c r="P100" s="3"/>
      <c r="Q100" s="3"/>
      <c r="R100" s="3"/>
      <c r="S100" s="3"/>
      <c r="T100" s="3"/>
      <c r="U100" s="11"/>
    </row>
    <row r="101" spans="1:21" ht="18">
      <c r="A101" s="323"/>
      <c r="B101" s="389"/>
      <c r="C101" s="316"/>
      <c r="D101" s="7" t="s">
        <v>165</v>
      </c>
      <c r="E101" s="65" t="s">
        <v>166</v>
      </c>
      <c r="F101" s="17">
        <v>3</v>
      </c>
      <c r="G101" s="17">
        <v>0</v>
      </c>
      <c r="H101" s="23" t="s">
        <v>71</v>
      </c>
      <c r="I101" s="4"/>
      <c r="J101" s="4"/>
      <c r="K101" s="17">
        <v>1</v>
      </c>
      <c r="L101" s="126"/>
      <c r="M101" s="78">
        <v>7000</v>
      </c>
      <c r="N101" s="3"/>
      <c r="O101" s="3"/>
      <c r="P101" s="3"/>
      <c r="Q101" s="3"/>
      <c r="R101" s="3"/>
      <c r="S101" s="3"/>
      <c r="T101" s="3">
        <f t="shared" si="4"/>
        <v>7000</v>
      </c>
      <c r="U101" s="11"/>
    </row>
    <row r="102" spans="1:21" ht="18">
      <c r="A102" s="323"/>
      <c r="B102" s="303" t="s">
        <v>29</v>
      </c>
      <c r="C102" s="315" t="s">
        <v>104</v>
      </c>
      <c r="D102" s="7" t="s">
        <v>367</v>
      </c>
      <c r="E102" s="21" t="s">
        <v>168</v>
      </c>
      <c r="F102" s="17">
        <v>1</v>
      </c>
      <c r="G102" s="17">
        <v>1</v>
      </c>
      <c r="H102" s="4"/>
      <c r="I102" s="23" t="s">
        <v>71</v>
      </c>
      <c r="J102" s="4"/>
      <c r="K102" s="17">
        <v>1</v>
      </c>
      <c r="L102" s="126"/>
      <c r="M102" s="175">
        <v>36150</v>
      </c>
      <c r="N102" s="3"/>
      <c r="O102" s="3"/>
      <c r="P102" s="3"/>
      <c r="Q102" s="3"/>
      <c r="R102" s="3"/>
      <c r="S102" s="3"/>
      <c r="T102" s="3">
        <f t="shared" si="4"/>
        <v>36150</v>
      </c>
      <c r="U102" s="11"/>
    </row>
    <row r="103" spans="1:21" ht="45">
      <c r="A103" s="323"/>
      <c r="B103" s="305"/>
      <c r="C103" s="315"/>
      <c r="D103" s="21" t="s">
        <v>169</v>
      </c>
      <c r="E103" s="21" t="s">
        <v>170</v>
      </c>
      <c r="F103" s="17">
        <v>9</v>
      </c>
      <c r="G103" s="17">
        <v>0</v>
      </c>
      <c r="H103" s="23" t="s">
        <v>71</v>
      </c>
      <c r="I103" s="23"/>
      <c r="J103" s="4"/>
      <c r="K103" s="17">
        <v>4</v>
      </c>
      <c r="L103" s="126"/>
      <c r="M103" s="175">
        <v>4000</v>
      </c>
      <c r="N103" s="3"/>
      <c r="O103" s="3"/>
      <c r="P103" s="3"/>
      <c r="Q103" s="3"/>
      <c r="R103" s="3"/>
      <c r="S103" s="3"/>
      <c r="T103" s="3">
        <f t="shared" si="4"/>
        <v>4000</v>
      </c>
      <c r="U103" s="11"/>
    </row>
    <row r="104" spans="1:20" ht="12.75" customHeight="1">
      <c r="A104" s="307" t="s">
        <v>0</v>
      </c>
      <c r="B104" s="375" t="s">
        <v>17</v>
      </c>
      <c r="C104" s="375" t="s">
        <v>69</v>
      </c>
      <c r="D104" s="302" t="s">
        <v>1</v>
      </c>
      <c r="E104" s="302" t="s">
        <v>2</v>
      </c>
      <c r="F104" s="307" t="s">
        <v>16</v>
      </c>
      <c r="G104" s="307" t="s">
        <v>65</v>
      </c>
      <c r="H104" s="326" t="s">
        <v>66</v>
      </c>
      <c r="I104" s="326"/>
      <c r="J104" s="326"/>
      <c r="K104" s="307" t="s">
        <v>384</v>
      </c>
      <c r="L104" s="307" t="s">
        <v>3</v>
      </c>
      <c r="M104" s="308" t="s">
        <v>68</v>
      </c>
      <c r="N104" s="308"/>
      <c r="O104" s="308"/>
      <c r="P104" s="308"/>
      <c r="Q104" s="308"/>
      <c r="R104" s="308"/>
      <c r="S104" s="308"/>
      <c r="T104" s="302"/>
    </row>
    <row r="105" spans="1:20" ht="12.75">
      <c r="A105" s="307"/>
      <c r="B105" s="375"/>
      <c r="C105" s="375"/>
      <c r="D105" s="302"/>
      <c r="E105" s="309"/>
      <c r="F105" s="307"/>
      <c r="G105" s="307"/>
      <c r="H105" s="302" t="s">
        <v>13</v>
      </c>
      <c r="I105" s="302" t="s">
        <v>14</v>
      </c>
      <c r="J105" s="302" t="s">
        <v>15</v>
      </c>
      <c r="K105" s="307"/>
      <c r="L105" s="307"/>
      <c r="M105" s="302" t="s">
        <v>6</v>
      </c>
      <c r="N105" s="302" t="s">
        <v>7</v>
      </c>
      <c r="O105" s="302" t="s">
        <v>8</v>
      </c>
      <c r="P105" s="302" t="s">
        <v>9</v>
      </c>
      <c r="Q105" s="302" t="s">
        <v>5</v>
      </c>
      <c r="R105" s="302" t="s">
        <v>355</v>
      </c>
      <c r="S105" s="302" t="s">
        <v>4</v>
      </c>
      <c r="T105" s="302" t="s">
        <v>12</v>
      </c>
    </row>
    <row r="106" spans="1:20" ht="29.25" customHeight="1">
      <c r="A106" s="307"/>
      <c r="B106" s="375"/>
      <c r="C106" s="375"/>
      <c r="D106" s="302"/>
      <c r="E106" s="309"/>
      <c r="F106" s="307"/>
      <c r="G106" s="307"/>
      <c r="H106" s="302"/>
      <c r="I106" s="302"/>
      <c r="J106" s="302"/>
      <c r="K106" s="307"/>
      <c r="L106" s="307"/>
      <c r="M106" s="309"/>
      <c r="N106" s="302"/>
      <c r="O106" s="302"/>
      <c r="P106" s="302"/>
      <c r="Q106" s="302"/>
      <c r="R106" s="302"/>
      <c r="S106" s="302"/>
      <c r="T106" s="302"/>
    </row>
    <row r="107" spans="1:21" ht="27">
      <c r="A107" s="303" t="s">
        <v>479</v>
      </c>
      <c r="B107" s="20" t="s">
        <v>391</v>
      </c>
      <c r="C107" s="15" t="s">
        <v>392</v>
      </c>
      <c r="D107" s="7" t="s">
        <v>407</v>
      </c>
      <c r="E107" s="21"/>
      <c r="F107" s="17"/>
      <c r="G107" s="17"/>
      <c r="H107" s="4" t="s">
        <v>71</v>
      </c>
      <c r="I107" s="23"/>
      <c r="J107" s="4"/>
      <c r="K107" s="17"/>
      <c r="L107" s="126"/>
      <c r="M107" s="175">
        <v>143270</v>
      </c>
      <c r="N107" s="3"/>
      <c r="O107" s="3"/>
      <c r="P107" s="3"/>
      <c r="Q107" s="3"/>
      <c r="R107" s="3"/>
      <c r="S107" s="3"/>
      <c r="T107" s="3">
        <f>SUM(M107:S107)</f>
        <v>143270</v>
      </c>
      <c r="U107" s="11"/>
    </row>
    <row r="108" spans="1:21" ht="54">
      <c r="A108" s="304"/>
      <c r="B108" s="234" t="s">
        <v>105</v>
      </c>
      <c r="C108" s="22" t="s">
        <v>106</v>
      </c>
      <c r="D108" s="7" t="s">
        <v>393</v>
      </c>
      <c r="E108" s="21" t="s">
        <v>94</v>
      </c>
      <c r="F108" s="17">
        <v>10</v>
      </c>
      <c r="G108" s="17">
        <v>0</v>
      </c>
      <c r="H108" s="23" t="s">
        <v>71</v>
      </c>
      <c r="I108" s="4"/>
      <c r="J108" s="4"/>
      <c r="K108" s="17">
        <v>7</v>
      </c>
      <c r="L108" s="126"/>
      <c r="M108" s="78">
        <v>53300</v>
      </c>
      <c r="O108" s="3"/>
      <c r="P108" s="3"/>
      <c r="Q108" s="3"/>
      <c r="R108" s="3"/>
      <c r="S108" s="3"/>
      <c r="T108" s="3">
        <f>SUM(M108:S108)</f>
        <v>53300</v>
      </c>
      <c r="U108" s="11"/>
    </row>
    <row r="109" spans="1:21" ht="36">
      <c r="A109" s="305"/>
      <c r="B109" s="53"/>
      <c r="C109" s="53"/>
      <c r="D109" s="52" t="s">
        <v>453</v>
      </c>
      <c r="E109" s="55"/>
      <c r="F109" s="55"/>
      <c r="G109" s="55"/>
      <c r="H109" s="104"/>
      <c r="I109" s="104"/>
      <c r="J109" s="104"/>
      <c r="K109" s="55"/>
      <c r="L109" s="86"/>
      <c r="M109" s="24">
        <f aca="true" t="shared" si="5" ref="M109:T109">SUM(M89:M108)</f>
        <v>426620</v>
      </c>
      <c r="N109" s="24">
        <f t="shared" si="5"/>
        <v>55000</v>
      </c>
      <c r="O109" s="24">
        <f t="shared" si="5"/>
        <v>0</v>
      </c>
      <c r="P109" s="24">
        <f t="shared" si="5"/>
        <v>0</v>
      </c>
      <c r="Q109" s="24">
        <f t="shared" si="5"/>
        <v>450000</v>
      </c>
      <c r="R109" s="24">
        <f t="shared" si="5"/>
        <v>200000</v>
      </c>
      <c r="S109" s="24">
        <f t="shared" si="5"/>
        <v>300000</v>
      </c>
      <c r="T109" s="24">
        <f t="shared" si="5"/>
        <v>1416620</v>
      </c>
      <c r="U109" s="11"/>
    </row>
    <row r="110" spans="1:21" ht="12.75">
      <c r="A110" s="331" t="s">
        <v>63</v>
      </c>
      <c r="B110" s="331"/>
      <c r="C110" s="331"/>
      <c r="D110" s="331"/>
      <c r="E110" s="331"/>
      <c r="F110" s="331"/>
      <c r="G110" s="331"/>
      <c r="H110" s="331"/>
      <c r="I110" s="331"/>
      <c r="J110" s="331"/>
      <c r="K110" s="331"/>
      <c r="L110" s="86"/>
      <c r="M110" s="24">
        <f aca="true" t="shared" si="6" ref="M110:T110">M45+M70+M109</f>
        <v>2020893.5900299998</v>
      </c>
      <c r="N110" s="24">
        <f t="shared" si="6"/>
        <v>120400</v>
      </c>
      <c r="O110" s="24">
        <f t="shared" si="6"/>
        <v>0</v>
      </c>
      <c r="P110" s="24">
        <f t="shared" si="6"/>
        <v>88390.804</v>
      </c>
      <c r="Q110" s="24">
        <f t="shared" si="6"/>
        <v>1829688.038</v>
      </c>
      <c r="R110" s="24">
        <f t="shared" si="6"/>
        <v>200000</v>
      </c>
      <c r="S110" s="24">
        <f t="shared" si="6"/>
        <v>300000</v>
      </c>
      <c r="T110" s="24">
        <f t="shared" si="6"/>
        <v>4540172.43203</v>
      </c>
      <c r="U110" s="11"/>
    </row>
    <row r="111" spans="1:21" s="5" customFormat="1" ht="12.75">
      <c r="A111" s="19"/>
      <c r="B111" s="30"/>
      <c r="C111" s="30"/>
      <c r="D111" s="31"/>
      <c r="E111" s="28"/>
      <c r="F111" s="28"/>
      <c r="G111" s="28"/>
      <c r="H111" s="28"/>
      <c r="I111" s="28"/>
      <c r="J111" s="28"/>
      <c r="K111" s="28"/>
      <c r="L111" s="28"/>
      <c r="M111" s="14"/>
      <c r="N111" s="14"/>
      <c r="O111" s="14"/>
      <c r="P111" s="14"/>
      <c r="Q111" s="14"/>
      <c r="R111" s="14"/>
      <c r="S111" s="14"/>
      <c r="T111" s="14"/>
      <c r="U111" s="156"/>
    </row>
    <row r="112" spans="1:21" ht="12.75">
      <c r="A112" s="19"/>
      <c r="B112" s="30"/>
      <c r="C112" s="30"/>
      <c r="D112" s="31"/>
      <c r="E112" s="28"/>
      <c r="F112" s="28"/>
      <c r="G112" s="28"/>
      <c r="H112" s="28"/>
      <c r="I112" s="28"/>
      <c r="J112" s="28"/>
      <c r="K112" s="28"/>
      <c r="L112" s="28"/>
      <c r="M112" s="14"/>
      <c r="N112" s="14"/>
      <c r="O112" s="14"/>
      <c r="P112" s="14"/>
      <c r="Q112" s="14"/>
      <c r="R112" s="14"/>
      <c r="S112" s="14"/>
      <c r="T112" s="14"/>
      <c r="U112" s="11"/>
    </row>
    <row r="113" spans="1:21" ht="12.75">
      <c r="A113" s="19"/>
      <c r="B113" s="30"/>
      <c r="C113" s="30"/>
      <c r="D113" s="31"/>
      <c r="E113" s="28"/>
      <c r="F113" s="28"/>
      <c r="G113" s="28"/>
      <c r="H113" s="28"/>
      <c r="I113" s="28"/>
      <c r="J113" s="28"/>
      <c r="K113" s="28"/>
      <c r="L113" s="28"/>
      <c r="M113" s="14"/>
      <c r="N113" s="14"/>
      <c r="O113" s="14"/>
      <c r="P113" s="14"/>
      <c r="Q113" s="14"/>
      <c r="R113" s="14"/>
      <c r="S113" s="14"/>
      <c r="T113" s="14"/>
      <c r="U113" s="11"/>
    </row>
    <row r="114" spans="1:21" ht="12.75">
      <c r="A114" s="19"/>
      <c r="B114" s="30"/>
      <c r="C114" s="30"/>
      <c r="D114" s="31"/>
      <c r="E114" s="28"/>
      <c r="F114" s="28"/>
      <c r="G114" s="28"/>
      <c r="H114" s="28"/>
      <c r="I114" s="28"/>
      <c r="J114" s="28"/>
      <c r="K114" s="28"/>
      <c r="L114" s="28"/>
      <c r="M114" s="14"/>
      <c r="N114" s="14"/>
      <c r="O114" s="14"/>
      <c r="P114" s="14"/>
      <c r="Q114" s="14"/>
      <c r="R114" s="14"/>
      <c r="S114" s="14"/>
      <c r="T114" s="14"/>
      <c r="U114" s="11"/>
    </row>
    <row r="115" spans="1:21" ht="12.75">
      <c r="A115" s="19"/>
      <c r="B115" s="30"/>
      <c r="C115" s="30"/>
      <c r="D115" s="31"/>
      <c r="E115" s="28"/>
      <c r="F115" s="28"/>
      <c r="G115" s="28"/>
      <c r="H115" s="28"/>
      <c r="I115" s="28"/>
      <c r="J115" s="28"/>
      <c r="K115" s="28"/>
      <c r="L115" s="28"/>
      <c r="M115" s="14"/>
      <c r="N115" s="14"/>
      <c r="O115" s="14"/>
      <c r="P115" s="14"/>
      <c r="Q115" s="14"/>
      <c r="R115" s="14"/>
      <c r="S115" s="14"/>
      <c r="T115" s="14"/>
      <c r="U115" s="11"/>
    </row>
    <row r="116" spans="1:21" ht="12.75">
      <c r="A116" s="19"/>
      <c r="B116" s="30"/>
      <c r="C116" s="30"/>
      <c r="D116" s="31"/>
      <c r="E116" s="28"/>
      <c r="F116" s="28"/>
      <c r="G116" s="28"/>
      <c r="H116" s="28"/>
      <c r="I116" s="28"/>
      <c r="J116" s="28"/>
      <c r="K116" s="28"/>
      <c r="L116" s="28"/>
      <c r="M116" s="14"/>
      <c r="N116" s="14"/>
      <c r="O116" s="14"/>
      <c r="P116" s="14"/>
      <c r="Q116" s="14"/>
      <c r="R116" s="14"/>
      <c r="S116" s="14"/>
      <c r="T116" s="14"/>
      <c r="U116" s="11"/>
    </row>
    <row r="117" spans="1:21" ht="12.75">
      <c r="A117" s="19"/>
      <c r="B117" s="30"/>
      <c r="C117" s="30"/>
      <c r="D117" s="31"/>
      <c r="E117" s="28"/>
      <c r="F117" s="28"/>
      <c r="G117" s="28"/>
      <c r="H117" s="28"/>
      <c r="I117" s="28"/>
      <c r="J117" s="28"/>
      <c r="K117" s="28"/>
      <c r="L117" s="28"/>
      <c r="M117" s="14"/>
      <c r="N117" s="14"/>
      <c r="O117" s="14"/>
      <c r="P117" s="14"/>
      <c r="Q117" s="14"/>
      <c r="R117" s="14"/>
      <c r="S117" s="14"/>
      <c r="T117" s="14"/>
      <c r="U117" s="11"/>
    </row>
    <row r="118" spans="1:21" ht="12.75">
      <c r="A118" s="19"/>
      <c r="B118" s="30"/>
      <c r="C118" s="30"/>
      <c r="D118" s="31"/>
      <c r="E118" s="28"/>
      <c r="F118" s="28"/>
      <c r="G118" s="28"/>
      <c r="H118" s="28"/>
      <c r="I118" s="28"/>
      <c r="J118" s="28"/>
      <c r="K118" s="28"/>
      <c r="L118" s="28"/>
      <c r="M118" s="14"/>
      <c r="N118" s="14"/>
      <c r="O118" s="14"/>
      <c r="P118" s="14"/>
      <c r="Q118" s="14"/>
      <c r="R118" s="14"/>
      <c r="S118" s="14"/>
      <c r="T118" s="14"/>
      <c r="U118" s="11"/>
    </row>
    <row r="119" spans="1:21" ht="12.75">
      <c r="A119" s="19"/>
      <c r="B119" s="30"/>
      <c r="C119" s="30"/>
      <c r="D119" s="31"/>
      <c r="E119" s="28"/>
      <c r="F119" s="28"/>
      <c r="G119" s="28"/>
      <c r="H119" s="28"/>
      <c r="I119" s="28"/>
      <c r="J119" s="28"/>
      <c r="K119" s="28"/>
      <c r="L119" s="28"/>
      <c r="M119" s="14"/>
      <c r="N119" s="14"/>
      <c r="O119" s="14"/>
      <c r="P119" s="14"/>
      <c r="Q119" s="14"/>
      <c r="R119" s="14"/>
      <c r="S119" s="14"/>
      <c r="T119" s="14"/>
      <c r="U119" s="11"/>
    </row>
    <row r="120" spans="1:21" ht="12.75">
      <c r="A120" s="19"/>
      <c r="B120" s="30"/>
      <c r="C120" s="30"/>
      <c r="D120" s="31"/>
      <c r="E120" s="28"/>
      <c r="F120" s="28"/>
      <c r="G120" s="28"/>
      <c r="H120" s="28"/>
      <c r="I120" s="28"/>
      <c r="J120" s="28"/>
      <c r="K120" s="28"/>
      <c r="L120" s="28"/>
      <c r="M120" s="14"/>
      <c r="N120" s="14"/>
      <c r="O120" s="14"/>
      <c r="P120" s="14"/>
      <c r="Q120" s="14"/>
      <c r="R120" s="14"/>
      <c r="S120" s="14"/>
      <c r="T120" s="14"/>
      <c r="U120" s="11"/>
    </row>
    <row r="121" spans="1:21" ht="12.75">
      <c r="A121" s="19"/>
      <c r="B121" s="30"/>
      <c r="C121" s="30"/>
      <c r="D121" s="31"/>
      <c r="E121" s="28"/>
      <c r="F121" s="28"/>
      <c r="G121" s="28"/>
      <c r="H121" s="28"/>
      <c r="I121" s="28"/>
      <c r="J121" s="28"/>
      <c r="K121" s="28"/>
      <c r="L121" s="28"/>
      <c r="M121" s="14"/>
      <c r="N121" s="14"/>
      <c r="O121" s="14"/>
      <c r="P121" s="14"/>
      <c r="Q121" s="14"/>
      <c r="R121" s="14"/>
      <c r="S121" s="14"/>
      <c r="T121" s="14"/>
      <c r="U121" s="11"/>
    </row>
    <row r="122" spans="1:21" ht="12.75">
      <c r="A122" s="19"/>
      <c r="B122" s="30"/>
      <c r="C122" s="30"/>
      <c r="D122" s="31"/>
      <c r="E122" s="28"/>
      <c r="F122" s="28"/>
      <c r="G122" s="28"/>
      <c r="H122" s="28"/>
      <c r="I122" s="28"/>
      <c r="J122" s="28"/>
      <c r="K122" s="28"/>
      <c r="L122" s="28"/>
      <c r="M122" s="14"/>
      <c r="N122" s="14"/>
      <c r="O122" s="14"/>
      <c r="P122" s="14"/>
      <c r="Q122" s="14"/>
      <c r="R122" s="14"/>
      <c r="S122" s="14"/>
      <c r="T122" s="14"/>
      <c r="U122" s="11"/>
    </row>
    <row r="123" spans="1:21" ht="12.75">
      <c r="A123" s="19"/>
      <c r="B123" s="30"/>
      <c r="C123" s="30"/>
      <c r="D123" s="31"/>
      <c r="E123" s="28"/>
      <c r="F123" s="28"/>
      <c r="G123" s="28"/>
      <c r="H123" s="28"/>
      <c r="I123" s="28"/>
      <c r="J123" s="28"/>
      <c r="K123" s="28"/>
      <c r="L123" s="28"/>
      <c r="M123" s="14"/>
      <c r="N123" s="14"/>
      <c r="O123" s="14"/>
      <c r="P123" s="14"/>
      <c r="Q123" s="14"/>
      <c r="R123" s="14"/>
      <c r="S123" s="14"/>
      <c r="T123" s="14"/>
      <c r="U123" s="11"/>
    </row>
    <row r="124" spans="1:21" ht="12.75">
      <c r="A124" s="19"/>
      <c r="B124" s="30"/>
      <c r="C124" s="30"/>
      <c r="D124" s="31"/>
      <c r="E124" s="28"/>
      <c r="F124" s="28"/>
      <c r="G124" s="28"/>
      <c r="H124" s="28"/>
      <c r="I124" s="28"/>
      <c r="J124" s="28"/>
      <c r="K124" s="28"/>
      <c r="L124" s="28"/>
      <c r="M124" s="14"/>
      <c r="N124" s="14"/>
      <c r="O124" s="14"/>
      <c r="P124" s="14"/>
      <c r="Q124" s="14"/>
      <c r="R124" s="14"/>
      <c r="S124" s="14"/>
      <c r="T124" s="14"/>
      <c r="U124" s="11"/>
    </row>
    <row r="125" spans="1:21" ht="12.75">
      <c r="A125" s="19"/>
      <c r="B125" s="30"/>
      <c r="C125" s="30"/>
      <c r="D125" s="31"/>
      <c r="E125" s="28"/>
      <c r="F125" s="28"/>
      <c r="G125" s="28"/>
      <c r="H125" s="28"/>
      <c r="I125" s="28"/>
      <c r="J125" s="28"/>
      <c r="K125" s="28"/>
      <c r="L125" s="28"/>
      <c r="M125" s="14"/>
      <c r="N125" s="14"/>
      <c r="O125" s="14"/>
      <c r="P125" s="14"/>
      <c r="Q125" s="14"/>
      <c r="R125" s="14"/>
      <c r="S125" s="14"/>
      <c r="T125" s="14"/>
      <c r="U125" s="11"/>
    </row>
    <row r="126" spans="1:21" ht="12.75">
      <c r="A126" s="19"/>
      <c r="B126" s="30"/>
      <c r="C126" s="30"/>
      <c r="D126" s="31"/>
      <c r="E126" s="28"/>
      <c r="F126" s="28"/>
      <c r="G126" s="28"/>
      <c r="H126" s="28"/>
      <c r="I126" s="28"/>
      <c r="J126" s="28"/>
      <c r="K126" s="28"/>
      <c r="L126" s="28"/>
      <c r="M126" s="14"/>
      <c r="N126" s="14"/>
      <c r="O126" s="14"/>
      <c r="P126" s="14"/>
      <c r="Q126" s="14"/>
      <c r="R126" s="14"/>
      <c r="S126" s="14"/>
      <c r="T126" s="14"/>
      <c r="U126" s="11"/>
    </row>
    <row r="127" spans="1:21" ht="12.75">
      <c r="A127" s="19"/>
      <c r="B127" s="30"/>
      <c r="C127" s="30"/>
      <c r="D127" s="31"/>
      <c r="E127" s="28"/>
      <c r="F127" s="28"/>
      <c r="G127" s="28"/>
      <c r="H127" s="28"/>
      <c r="I127" s="28"/>
      <c r="J127" s="28"/>
      <c r="K127" s="28"/>
      <c r="L127" s="28"/>
      <c r="M127" s="14"/>
      <c r="N127" s="14"/>
      <c r="O127" s="14"/>
      <c r="P127" s="14"/>
      <c r="Q127" s="14"/>
      <c r="R127" s="14"/>
      <c r="S127" s="14"/>
      <c r="T127" s="14"/>
      <c r="U127" s="11"/>
    </row>
    <row r="128" spans="1:21" ht="12.75">
      <c r="A128" s="19"/>
      <c r="B128" s="30"/>
      <c r="C128" s="30"/>
      <c r="D128" s="31"/>
      <c r="E128" s="28"/>
      <c r="F128" s="28"/>
      <c r="G128" s="28"/>
      <c r="H128" s="28"/>
      <c r="I128" s="28"/>
      <c r="J128" s="28"/>
      <c r="K128" s="28"/>
      <c r="L128" s="28"/>
      <c r="M128" s="14"/>
      <c r="N128" s="14"/>
      <c r="O128" s="14"/>
      <c r="P128" s="14"/>
      <c r="Q128" s="14"/>
      <c r="R128" s="14"/>
      <c r="S128" s="14"/>
      <c r="T128" s="14"/>
      <c r="U128" s="11"/>
    </row>
    <row r="129" spans="1:21" ht="12.75">
      <c r="A129" s="19"/>
      <c r="B129" s="30"/>
      <c r="C129" s="30"/>
      <c r="D129" s="31"/>
      <c r="E129" s="28"/>
      <c r="F129" s="28"/>
      <c r="G129" s="28"/>
      <c r="H129" s="28"/>
      <c r="I129" s="28"/>
      <c r="J129" s="28"/>
      <c r="K129" s="28"/>
      <c r="L129" s="28"/>
      <c r="M129" s="14"/>
      <c r="N129" s="14"/>
      <c r="O129" s="14"/>
      <c r="P129" s="14"/>
      <c r="Q129" s="14"/>
      <c r="R129" s="14"/>
      <c r="S129" s="14"/>
      <c r="T129" s="14"/>
      <c r="U129" s="11"/>
    </row>
    <row r="130" spans="1:21" ht="12.75">
      <c r="A130" s="19"/>
      <c r="B130" s="30"/>
      <c r="C130" s="30"/>
      <c r="D130" s="31"/>
      <c r="E130" s="28"/>
      <c r="F130" s="28"/>
      <c r="G130" s="28"/>
      <c r="H130" s="28"/>
      <c r="I130" s="28"/>
      <c r="J130" s="28"/>
      <c r="K130" s="28"/>
      <c r="L130" s="28"/>
      <c r="M130" s="14"/>
      <c r="N130" s="14"/>
      <c r="O130" s="14"/>
      <c r="P130" s="14"/>
      <c r="Q130" s="14"/>
      <c r="R130" s="14"/>
      <c r="S130" s="14"/>
      <c r="T130" s="14"/>
      <c r="U130" s="11"/>
    </row>
    <row r="131" spans="1:21" ht="12.75">
      <c r="A131" s="19"/>
      <c r="B131" s="30"/>
      <c r="C131" s="30"/>
      <c r="D131" s="31"/>
      <c r="E131" s="28"/>
      <c r="F131" s="28"/>
      <c r="G131" s="28"/>
      <c r="H131" s="28"/>
      <c r="I131" s="28"/>
      <c r="J131" s="28"/>
      <c r="K131" s="28"/>
      <c r="L131" s="28"/>
      <c r="M131" s="14"/>
      <c r="N131" s="14"/>
      <c r="O131" s="14"/>
      <c r="P131" s="14"/>
      <c r="Q131" s="14"/>
      <c r="R131" s="14"/>
      <c r="S131" s="14"/>
      <c r="T131" s="14"/>
      <c r="U131" s="11"/>
    </row>
    <row r="132" spans="1:21" ht="12.75">
      <c r="A132" s="19"/>
      <c r="B132" s="30"/>
      <c r="C132" s="30"/>
      <c r="D132" s="31"/>
      <c r="E132" s="28"/>
      <c r="F132" s="28"/>
      <c r="G132" s="28"/>
      <c r="H132" s="28"/>
      <c r="I132" s="28"/>
      <c r="J132" s="28"/>
      <c r="K132" s="28"/>
      <c r="L132" s="28"/>
      <c r="M132" s="14"/>
      <c r="N132" s="14"/>
      <c r="O132" s="14"/>
      <c r="P132" s="14"/>
      <c r="Q132" s="14"/>
      <c r="R132" s="14"/>
      <c r="S132" s="14"/>
      <c r="T132" s="14"/>
      <c r="U132" s="11"/>
    </row>
    <row r="133" spans="1:20" ht="12.75" customHeight="1">
      <c r="A133" s="307" t="s">
        <v>0</v>
      </c>
      <c r="B133" s="375" t="s">
        <v>17</v>
      </c>
      <c r="C133" s="375" t="s">
        <v>69</v>
      </c>
      <c r="D133" s="302" t="s">
        <v>1</v>
      </c>
      <c r="E133" s="302" t="s">
        <v>2</v>
      </c>
      <c r="F133" s="307" t="s">
        <v>16</v>
      </c>
      <c r="G133" s="307" t="s">
        <v>65</v>
      </c>
      <c r="H133" s="326" t="s">
        <v>66</v>
      </c>
      <c r="I133" s="326"/>
      <c r="J133" s="326"/>
      <c r="K133" s="307" t="s">
        <v>384</v>
      </c>
      <c r="L133" s="307" t="s">
        <v>3</v>
      </c>
      <c r="M133" s="308" t="s">
        <v>68</v>
      </c>
      <c r="N133" s="308"/>
      <c r="O133" s="308"/>
      <c r="P133" s="308"/>
      <c r="Q133" s="308"/>
      <c r="R133" s="308"/>
      <c r="S133" s="308"/>
      <c r="T133" s="302"/>
    </row>
    <row r="134" spans="1:20" ht="12.75">
      <c r="A134" s="307"/>
      <c r="B134" s="375"/>
      <c r="C134" s="375"/>
      <c r="D134" s="302"/>
      <c r="E134" s="309"/>
      <c r="F134" s="307"/>
      <c r="G134" s="307"/>
      <c r="H134" s="302" t="s">
        <v>13</v>
      </c>
      <c r="I134" s="302" t="s">
        <v>14</v>
      </c>
      <c r="J134" s="302" t="s">
        <v>15</v>
      </c>
      <c r="K134" s="307"/>
      <c r="L134" s="307"/>
      <c r="M134" s="302" t="s">
        <v>6</v>
      </c>
      <c r="N134" s="302" t="s">
        <v>7</v>
      </c>
      <c r="O134" s="302" t="s">
        <v>8</v>
      </c>
      <c r="P134" s="302" t="s">
        <v>9</v>
      </c>
      <c r="Q134" s="302" t="s">
        <v>5</v>
      </c>
      <c r="R134" s="302" t="s">
        <v>355</v>
      </c>
      <c r="S134" s="302" t="s">
        <v>4</v>
      </c>
      <c r="T134" s="302" t="s">
        <v>12</v>
      </c>
    </row>
    <row r="135" spans="1:20" ht="29.25" customHeight="1">
      <c r="A135" s="307"/>
      <c r="B135" s="375"/>
      <c r="C135" s="375"/>
      <c r="D135" s="302"/>
      <c r="E135" s="309"/>
      <c r="F135" s="307"/>
      <c r="G135" s="307"/>
      <c r="H135" s="302"/>
      <c r="I135" s="302"/>
      <c r="J135" s="302"/>
      <c r="K135" s="307"/>
      <c r="L135" s="307"/>
      <c r="M135" s="309"/>
      <c r="N135" s="302"/>
      <c r="O135" s="302"/>
      <c r="P135" s="302"/>
      <c r="Q135" s="302"/>
      <c r="R135" s="302"/>
      <c r="S135" s="302"/>
      <c r="T135" s="302"/>
    </row>
    <row r="136" spans="1:20" ht="18" customHeight="1">
      <c r="A136" s="312" t="s">
        <v>21</v>
      </c>
      <c r="B136" s="312" t="s">
        <v>22</v>
      </c>
      <c r="C136" s="336" t="s">
        <v>280</v>
      </c>
      <c r="D136" s="76" t="s">
        <v>272</v>
      </c>
      <c r="E136" s="7" t="s">
        <v>509</v>
      </c>
      <c r="F136" s="17">
        <v>324</v>
      </c>
      <c r="G136" s="17">
        <v>324</v>
      </c>
      <c r="H136" s="42"/>
      <c r="I136" s="4" t="s">
        <v>71</v>
      </c>
      <c r="J136" s="42"/>
      <c r="K136" s="17">
        <v>324</v>
      </c>
      <c r="L136" s="61"/>
      <c r="M136" s="3"/>
      <c r="N136" s="3"/>
      <c r="O136" s="3"/>
      <c r="P136" s="3"/>
      <c r="Q136" s="78">
        <v>40880</v>
      </c>
      <c r="R136" s="78"/>
      <c r="S136" s="78"/>
      <c r="T136" s="78">
        <f aca="true" t="shared" si="7" ref="T136:T146">SUM(M136:S136)</f>
        <v>40880</v>
      </c>
    </row>
    <row r="137" spans="1:20" ht="18" customHeight="1">
      <c r="A137" s="312"/>
      <c r="B137" s="312"/>
      <c r="C137" s="337"/>
      <c r="D137" s="76" t="s">
        <v>353</v>
      </c>
      <c r="E137" s="7" t="s">
        <v>95</v>
      </c>
      <c r="F137" s="17">
        <v>50</v>
      </c>
      <c r="G137" s="17">
        <v>50</v>
      </c>
      <c r="H137" s="42"/>
      <c r="I137" s="4" t="s">
        <v>71</v>
      </c>
      <c r="J137" s="42"/>
      <c r="K137" s="17">
        <v>50</v>
      </c>
      <c r="L137" s="61"/>
      <c r="M137" s="3"/>
      <c r="N137" s="3"/>
      <c r="O137" s="3"/>
      <c r="P137" s="3"/>
      <c r="Q137" s="78"/>
      <c r="R137" s="78"/>
      <c r="S137" s="78"/>
      <c r="T137" s="78">
        <f t="shared" si="7"/>
        <v>0</v>
      </c>
    </row>
    <row r="138" spans="1:20" ht="36" customHeight="1">
      <c r="A138" s="323"/>
      <c r="B138" s="323"/>
      <c r="C138" s="337"/>
      <c r="D138" s="7" t="s">
        <v>510</v>
      </c>
      <c r="E138" s="60" t="s">
        <v>508</v>
      </c>
      <c r="F138" s="79">
        <v>312</v>
      </c>
      <c r="G138" s="79">
        <v>312</v>
      </c>
      <c r="H138" s="80"/>
      <c r="I138" s="4" t="s">
        <v>71</v>
      </c>
      <c r="J138" s="4"/>
      <c r="K138" s="79">
        <v>312</v>
      </c>
      <c r="L138" s="36"/>
      <c r="M138" s="3">
        <v>600</v>
      </c>
      <c r="N138" s="25"/>
      <c r="O138" s="25"/>
      <c r="P138" s="3"/>
      <c r="Q138" s="155">
        <v>59548</v>
      </c>
      <c r="R138" s="78"/>
      <c r="S138" s="78"/>
      <c r="T138" s="78">
        <f t="shared" si="7"/>
        <v>60148</v>
      </c>
    </row>
    <row r="139" spans="1:20" ht="45">
      <c r="A139" s="323"/>
      <c r="B139" s="323"/>
      <c r="C139" s="337"/>
      <c r="D139" s="7" t="s">
        <v>511</v>
      </c>
      <c r="E139" s="60" t="s">
        <v>508</v>
      </c>
      <c r="F139" s="64">
        <v>228</v>
      </c>
      <c r="G139" s="64">
        <v>228</v>
      </c>
      <c r="H139" s="15"/>
      <c r="I139" s="4" t="s">
        <v>71</v>
      </c>
      <c r="J139" s="42"/>
      <c r="K139" s="64">
        <v>228</v>
      </c>
      <c r="L139" s="36"/>
      <c r="M139" s="3">
        <v>700</v>
      </c>
      <c r="N139" s="25"/>
      <c r="O139" s="25"/>
      <c r="P139" s="3"/>
      <c r="Q139" s="155">
        <v>186760</v>
      </c>
      <c r="R139" s="78"/>
      <c r="S139" s="78"/>
      <c r="T139" s="78">
        <f t="shared" si="7"/>
        <v>187460</v>
      </c>
    </row>
    <row r="140" spans="1:20" ht="18" customHeight="1">
      <c r="A140" s="323"/>
      <c r="B140" s="323"/>
      <c r="C140" s="404" t="s">
        <v>512</v>
      </c>
      <c r="D140" s="58" t="s">
        <v>536</v>
      </c>
      <c r="E140" s="1" t="s">
        <v>535</v>
      </c>
      <c r="F140" s="17">
        <v>120</v>
      </c>
      <c r="G140" s="17">
        <v>0</v>
      </c>
      <c r="H140" s="4" t="s">
        <v>71</v>
      </c>
      <c r="I140" s="4"/>
      <c r="J140" s="4"/>
      <c r="K140" s="17">
        <v>60</v>
      </c>
      <c r="L140" s="2"/>
      <c r="M140" s="3"/>
      <c r="N140" s="3"/>
      <c r="O140" s="13"/>
      <c r="P140" s="3"/>
      <c r="Q140" s="3">
        <v>6101</v>
      </c>
      <c r="R140" s="3"/>
      <c r="S140" s="3"/>
      <c r="T140" s="3">
        <f t="shared" si="7"/>
        <v>6101</v>
      </c>
    </row>
    <row r="141" spans="1:20" ht="27.75">
      <c r="A141" s="323"/>
      <c r="B141" s="323"/>
      <c r="C141" s="405"/>
      <c r="D141" s="58" t="s">
        <v>537</v>
      </c>
      <c r="E141" s="60" t="s">
        <v>538</v>
      </c>
      <c r="F141" s="79">
        <v>120</v>
      </c>
      <c r="G141" s="79">
        <v>0</v>
      </c>
      <c r="H141" s="4" t="s">
        <v>71</v>
      </c>
      <c r="I141" s="4"/>
      <c r="J141" s="4"/>
      <c r="K141" s="79">
        <v>60</v>
      </c>
      <c r="L141" s="2"/>
      <c r="M141" s="3"/>
      <c r="N141" s="3"/>
      <c r="O141" s="13"/>
      <c r="P141" s="3"/>
      <c r="Q141" s="3">
        <v>6101</v>
      </c>
      <c r="R141" s="3"/>
      <c r="S141" s="3"/>
      <c r="T141" s="3">
        <f t="shared" si="7"/>
        <v>6101</v>
      </c>
    </row>
    <row r="142" spans="1:20" ht="18">
      <c r="A142" s="323"/>
      <c r="B142" s="323"/>
      <c r="C142" s="406"/>
      <c r="D142" s="59" t="s">
        <v>506</v>
      </c>
      <c r="E142" s="60" t="s">
        <v>507</v>
      </c>
      <c r="F142" s="17">
        <v>6</v>
      </c>
      <c r="G142" s="17">
        <v>0</v>
      </c>
      <c r="H142" s="23" t="s">
        <v>71</v>
      </c>
      <c r="I142" s="42"/>
      <c r="J142" s="42"/>
      <c r="K142" s="17">
        <v>2</v>
      </c>
      <c r="L142" s="32"/>
      <c r="M142" s="3">
        <v>12000</v>
      </c>
      <c r="N142" s="3"/>
      <c r="O142" s="3"/>
      <c r="P142" s="3"/>
      <c r="Q142" s="3"/>
      <c r="R142" s="3"/>
      <c r="S142" s="3"/>
      <c r="T142" s="3">
        <f>SUM(M142:S142)</f>
        <v>12000</v>
      </c>
    </row>
    <row r="143" spans="1:20" ht="27">
      <c r="A143" s="323"/>
      <c r="B143" s="323"/>
      <c r="C143" s="366"/>
      <c r="D143" s="59" t="s">
        <v>455</v>
      </c>
      <c r="E143" s="60" t="s">
        <v>250</v>
      </c>
      <c r="F143" s="17">
        <v>4</v>
      </c>
      <c r="G143" s="17">
        <v>0</v>
      </c>
      <c r="H143" s="23"/>
      <c r="I143" s="42"/>
      <c r="J143" s="42"/>
      <c r="K143" s="17">
        <v>2</v>
      </c>
      <c r="L143" s="32"/>
      <c r="M143" s="3">
        <v>3800</v>
      </c>
      <c r="N143" s="3"/>
      <c r="O143" s="3"/>
      <c r="P143" s="3"/>
      <c r="Q143" s="3"/>
      <c r="R143" s="3"/>
      <c r="S143" s="3"/>
      <c r="T143" s="3">
        <f>SUM(M143:S143)</f>
        <v>3800</v>
      </c>
    </row>
    <row r="144" spans="1:20" ht="63.75">
      <c r="A144" s="323"/>
      <c r="B144" s="323"/>
      <c r="C144" s="81" t="s">
        <v>279</v>
      </c>
      <c r="D144" s="82" t="s">
        <v>278</v>
      </c>
      <c r="E144" s="83" t="s">
        <v>275</v>
      </c>
      <c r="F144" s="46">
        <v>0.8</v>
      </c>
      <c r="G144" s="17">
        <v>0</v>
      </c>
      <c r="H144" s="4" t="s">
        <v>71</v>
      </c>
      <c r="I144" s="42"/>
      <c r="J144" s="42"/>
      <c r="K144" s="46">
        <v>0.4</v>
      </c>
      <c r="L144" s="2"/>
      <c r="M144" s="3">
        <v>200</v>
      </c>
      <c r="N144" s="3"/>
      <c r="O144" s="13"/>
      <c r="P144" s="3"/>
      <c r="Q144" s="3"/>
      <c r="R144" s="3"/>
      <c r="S144" s="3"/>
      <c r="T144" s="3">
        <f t="shared" si="7"/>
        <v>200</v>
      </c>
    </row>
    <row r="145" spans="1:20" ht="36">
      <c r="A145" s="323"/>
      <c r="B145" s="323"/>
      <c r="C145" s="85" t="s">
        <v>528</v>
      </c>
      <c r="D145" s="82" t="s">
        <v>529</v>
      </c>
      <c r="E145" s="83" t="s">
        <v>543</v>
      </c>
      <c r="F145" s="46">
        <v>0.8</v>
      </c>
      <c r="G145" s="45">
        <v>0.333</v>
      </c>
      <c r="H145" s="4" t="s">
        <v>71</v>
      </c>
      <c r="I145" s="42"/>
      <c r="J145" s="42"/>
      <c r="K145" s="46">
        <v>0.7</v>
      </c>
      <c r="L145" s="34"/>
      <c r="M145" s="3">
        <v>2000</v>
      </c>
      <c r="N145" s="3"/>
      <c r="O145" s="3"/>
      <c r="P145" s="3"/>
      <c r="Q145" s="3"/>
      <c r="R145" s="3"/>
      <c r="S145" s="3"/>
      <c r="T145" s="3">
        <f t="shared" si="7"/>
        <v>2000</v>
      </c>
    </row>
    <row r="146" spans="1:20" ht="63.75">
      <c r="A146" s="323"/>
      <c r="B146" s="323"/>
      <c r="C146" s="81" t="s">
        <v>276</v>
      </c>
      <c r="D146" s="82" t="s">
        <v>354</v>
      </c>
      <c r="E146" s="83" t="s">
        <v>277</v>
      </c>
      <c r="F146" s="47">
        <v>1.583</v>
      </c>
      <c r="G146" s="47">
        <v>1.583</v>
      </c>
      <c r="H146" s="84"/>
      <c r="I146" s="4" t="s">
        <v>71</v>
      </c>
      <c r="J146" s="42"/>
      <c r="K146" s="47">
        <v>1.583</v>
      </c>
      <c r="L146" s="2"/>
      <c r="M146" s="3">
        <v>1500</v>
      </c>
      <c r="N146" s="3"/>
      <c r="O146" s="3"/>
      <c r="P146" s="3"/>
      <c r="Q146" s="3"/>
      <c r="R146" s="3"/>
      <c r="S146" s="3"/>
      <c r="T146" s="3">
        <f t="shared" si="7"/>
        <v>1500</v>
      </c>
    </row>
    <row r="147" spans="1:20" ht="12.75">
      <c r="A147" s="30"/>
      <c r="B147" s="30"/>
      <c r="C147" s="289"/>
      <c r="D147" s="290"/>
      <c r="E147" s="286"/>
      <c r="F147" s="291"/>
      <c r="G147" s="291"/>
      <c r="H147" s="292"/>
      <c r="I147" s="213"/>
      <c r="J147" s="193"/>
      <c r="K147" s="291"/>
      <c r="L147" s="209"/>
      <c r="M147" s="195"/>
      <c r="N147" s="195"/>
      <c r="O147" s="195"/>
      <c r="P147" s="195"/>
      <c r="Q147" s="195"/>
      <c r="R147" s="195"/>
      <c r="S147" s="195"/>
      <c r="T147" s="195"/>
    </row>
    <row r="148" spans="1:20" ht="12.75">
      <c r="A148" s="30"/>
      <c r="B148" s="30"/>
      <c r="C148" s="289"/>
      <c r="D148" s="290"/>
      <c r="E148" s="286"/>
      <c r="F148" s="291"/>
      <c r="G148" s="291"/>
      <c r="H148" s="292"/>
      <c r="I148" s="213"/>
      <c r="J148" s="193"/>
      <c r="K148" s="291"/>
      <c r="L148" s="209"/>
      <c r="M148" s="195"/>
      <c r="N148" s="195"/>
      <c r="O148" s="195"/>
      <c r="P148" s="195"/>
      <c r="Q148" s="195"/>
      <c r="R148" s="195"/>
      <c r="S148" s="195"/>
      <c r="T148" s="195"/>
    </row>
    <row r="149" spans="1:20" s="5" customFormat="1" ht="12.75">
      <c r="A149" s="30"/>
      <c r="B149" s="197"/>
      <c r="C149" s="225"/>
      <c r="D149" s="225"/>
      <c r="E149" s="226"/>
      <c r="F149" s="191"/>
      <c r="G149" s="191"/>
      <c r="H149" s="192"/>
      <c r="I149" s="193"/>
      <c r="J149" s="193"/>
      <c r="K149" s="191"/>
      <c r="L149" s="222"/>
      <c r="M149" s="195"/>
      <c r="N149" s="195"/>
      <c r="O149" s="195"/>
      <c r="P149" s="195"/>
      <c r="Q149" s="195"/>
      <c r="R149" s="195"/>
      <c r="S149" s="195"/>
      <c r="T149" s="195"/>
    </row>
    <row r="150" spans="1:20" ht="12.75" customHeight="1">
      <c r="A150" s="307" t="s">
        <v>0</v>
      </c>
      <c r="B150" s="375" t="s">
        <v>17</v>
      </c>
      <c r="C150" s="375" t="s">
        <v>69</v>
      </c>
      <c r="D150" s="302" t="s">
        <v>1</v>
      </c>
      <c r="E150" s="302" t="s">
        <v>2</v>
      </c>
      <c r="F150" s="307" t="s">
        <v>16</v>
      </c>
      <c r="G150" s="307" t="s">
        <v>65</v>
      </c>
      <c r="H150" s="326" t="s">
        <v>66</v>
      </c>
      <c r="I150" s="326"/>
      <c r="J150" s="326"/>
      <c r="K150" s="307" t="s">
        <v>384</v>
      </c>
      <c r="L150" s="307" t="s">
        <v>3</v>
      </c>
      <c r="M150" s="308" t="s">
        <v>68</v>
      </c>
      <c r="N150" s="308"/>
      <c r="O150" s="308"/>
      <c r="P150" s="308"/>
      <c r="Q150" s="308"/>
      <c r="R150" s="308"/>
      <c r="S150" s="308"/>
      <c r="T150" s="302"/>
    </row>
    <row r="151" spans="1:20" ht="12.75">
      <c r="A151" s="307"/>
      <c r="B151" s="375"/>
      <c r="C151" s="375"/>
      <c r="D151" s="302"/>
      <c r="E151" s="309"/>
      <c r="F151" s="307"/>
      <c r="G151" s="307"/>
      <c r="H151" s="302" t="s">
        <v>13</v>
      </c>
      <c r="I151" s="302" t="s">
        <v>14</v>
      </c>
      <c r="J151" s="302" t="s">
        <v>15</v>
      </c>
      <c r="K151" s="307"/>
      <c r="L151" s="307"/>
      <c r="M151" s="302" t="s">
        <v>6</v>
      </c>
      <c r="N151" s="302" t="s">
        <v>7</v>
      </c>
      <c r="O151" s="302" t="s">
        <v>8</v>
      </c>
      <c r="P151" s="302" t="s">
        <v>9</v>
      </c>
      <c r="Q151" s="302" t="s">
        <v>5</v>
      </c>
      <c r="R151" s="302" t="s">
        <v>355</v>
      </c>
      <c r="S151" s="302" t="s">
        <v>4</v>
      </c>
      <c r="T151" s="302" t="s">
        <v>12</v>
      </c>
    </row>
    <row r="152" spans="1:20" ht="29.25" customHeight="1">
      <c r="A152" s="307"/>
      <c r="B152" s="375"/>
      <c r="C152" s="375"/>
      <c r="D152" s="302"/>
      <c r="E152" s="309"/>
      <c r="F152" s="307"/>
      <c r="G152" s="307"/>
      <c r="H152" s="302"/>
      <c r="I152" s="302"/>
      <c r="J152" s="302"/>
      <c r="K152" s="307"/>
      <c r="L152" s="307"/>
      <c r="M152" s="309"/>
      <c r="N152" s="302"/>
      <c r="O152" s="302"/>
      <c r="P152" s="302"/>
      <c r="Q152" s="302"/>
      <c r="R152" s="302"/>
      <c r="S152" s="302"/>
      <c r="T152" s="302"/>
    </row>
    <row r="153" spans="1:20" ht="27" customHeight="1">
      <c r="A153" s="319" t="s">
        <v>21</v>
      </c>
      <c r="B153" s="303" t="s">
        <v>532</v>
      </c>
      <c r="C153" s="73" t="s">
        <v>240</v>
      </c>
      <c r="D153" s="73" t="s">
        <v>242</v>
      </c>
      <c r="E153" s="73" t="s">
        <v>241</v>
      </c>
      <c r="F153" s="17">
        <v>790</v>
      </c>
      <c r="G153" s="71">
        <v>690</v>
      </c>
      <c r="H153" s="23" t="s">
        <v>71</v>
      </c>
      <c r="I153" s="42"/>
      <c r="J153" s="42"/>
      <c r="K153" s="17">
        <v>790</v>
      </c>
      <c r="L153" s="34"/>
      <c r="M153" s="3"/>
      <c r="N153" s="3"/>
      <c r="O153" s="13"/>
      <c r="P153" s="13"/>
      <c r="Q153" s="3"/>
      <c r="R153" s="3"/>
      <c r="S153" s="3"/>
      <c r="T153" s="3">
        <f>SUM(M153:S153)</f>
        <v>0</v>
      </c>
    </row>
    <row r="154" spans="1:20" ht="27" customHeight="1">
      <c r="A154" s="319"/>
      <c r="B154" s="394"/>
      <c r="C154" s="81" t="s">
        <v>521</v>
      </c>
      <c r="D154" s="82" t="s">
        <v>520</v>
      </c>
      <c r="E154" s="83" t="s">
        <v>522</v>
      </c>
      <c r="F154" s="17">
        <v>4</v>
      </c>
      <c r="G154" s="17">
        <v>0</v>
      </c>
      <c r="H154" s="23" t="s">
        <v>71</v>
      </c>
      <c r="I154" s="4"/>
      <c r="J154" s="42"/>
      <c r="K154" s="17">
        <v>2</v>
      </c>
      <c r="L154" s="2"/>
      <c r="M154" s="67">
        <v>5000</v>
      </c>
      <c r="N154" s="3"/>
      <c r="O154" s="3"/>
      <c r="P154" s="3"/>
      <c r="Q154" s="3"/>
      <c r="R154" s="3"/>
      <c r="S154" s="3"/>
      <c r="T154" s="3">
        <f>SUM(M154:S154)</f>
        <v>5000</v>
      </c>
    </row>
    <row r="155" spans="1:20" ht="27" customHeight="1">
      <c r="A155" s="319"/>
      <c r="B155" s="389"/>
      <c r="C155" s="82" t="s">
        <v>523</v>
      </c>
      <c r="D155" s="82" t="s">
        <v>524</v>
      </c>
      <c r="E155" s="83" t="s">
        <v>525</v>
      </c>
      <c r="F155" s="17">
        <f>36*4</f>
        <v>144</v>
      </c>
      <c r="G155" s="17">
        <v>0</v>
      </c>
      <c r="H155" s="23" t="s">
        <v>71</v>
      </c>
      <c r="I155" s="4"/>
      <c r="J155" s="42"/>
      <c r="K155" s="17">
        <v>72</v>
      </c>
      <c r="L155" s="2"/>
      <c r="M155" s="67">
        <v>1600</v>
      </c>
      <c r="N155" s="3"/>
      <c r="O155" s="3"/>
      <c r="P155" s="3"/>
      <c r="Q155" s="3"/>
      <c r="R155" s="3"/>
      <c r="S155" s="3"/>
      <c r="T155" s="3">
        <f>SUM(M155:S155)</f>
        <v>1600</v>
      </c>
    </row>
    <row r="156" spans="1:20" ht="63">
      <c r="A156" s="337"/>
      <c r="B156" s="317" t="s">
        <v>25</v>
      </c>
      <c r="C156" s="73" t="s">
        <v>243</v>
      </c>
      <c r="D156" s="73" t="s">
        <v>245</v>
      </c>
      <c r="E156" s="73" t="s">
        <v>244</v>
      </c>
      <c r="F156" s="17">
        <v>483</v>
      </c>
      <c r="G156" s="17">
        <v>383</v>
      </c>
      <c r="H156" s="23" t="s">
        <v>71</v>
      </c>
      <c r="I156" s="42"/>
      <c r="J156" s="42"/>
      <c r="K156" s="17">
        <v>483</v>
      </c>
      <c r="L156" s="34"/>
      <c r="M156" s="3"/>
      <c r="N156" s="3"/>
      <c r="O156" s="13"/>
      <c r="P156" s="13"/>
      <c r="Q156" s="3"/>
      <c r="R156" s="3"/>
      <c r="S156" s="3"/>
      <c r="T156" s="3">
        <f>SUM(M156:S156)</f>
        <v>0</v>
      </c>
    </row>
    <row r="157" spans="1:20" ht="72">
      <c r="A157" s="337"/>
      <c r="B157" s="316"/>
      <c r="C157" s="73" t="s">
        <v>246</v>
      </c>
      <c r="D157" s="99" t="s">
        <v>369</v>
      </c>
      <c r="E157" s="73" t="s">
        <v>239</v>
      </c>
      <c r="F157" s="17">
        <v>8</v>
      </c>
      <c r="G157" s="17">
        <v>0</v>
      </c>
      <c r="H157" s="23" t="s">
        <v>71</v>
      </c>
      <c r="I157" s="42"/>
      <c r="J157" s="42"/>
      <c r="K157" s="17">
        <v>4</v>
      </c>
      <c r="L157" s="34"/>
      <c r="M157" s="8"/>
      <c r="N157" s="3"/>
      <c r="O157" s="135">
        <v>1000</v>
      </c>
      <c r="P157" s="13"/>
      <c r="Q157" s="3"/>
      <c r="R157" s="3"/>
      <c r="S157" s="3"/>
      <c r="T157" s="3">
        <f aca="true" t="shared" si="8" ref="T157:T163">SUM(M157:S157)</f>
        <v>1000</v>
      </c>
    </row>
    <row r="158" spans="1:20" ht="24.75">
      <c r="A158" s="337"/>
      <c r="B158" s="316"/>
      <c r="C158" s="341" t="s">
        <v>251</v>
      </c>
      <c r="D158" s="294" t="s">
        <v>247</v>
      </c>
      <c r="E158" s="73" t="s">
        <v>244</v>
      </c>
      <c r="F158" s="17">
        <v>500</v>
      </c>
      <c r="G158" s="18">
        <v>1416</v>
      </c>
      <c r="H158" s="23" t="s">
        <v>71</v>
      </c>
      <c r="I158" s="42"/>
      <c r="J158" s="42"/>
      <c r="K158" s="17">
        <v>300</v>
      </c>
      <c r="L158" s="34"/>
      <c r="M158" s="8"/>
      <c r="N158" s="3"/>
      <c r="O158" s="3">
        <v>4000</v>
      </c>
      <c r="P158" s="13"/>
      <c r="Q158" s="3"/>
      <c r="R158" s="3"/>
      <c r="S158" s="3"/>
      <c r="T158" s="3">
        <f t="shared" si="8"/>
        <v>4000</v>
      </c>
    </row>
    <row r="159" spans="1:20" ht="42.75" customHeight="1">
      <c r="A159" s="337"/>
      <c r="B159" s="324"/>
      <c r="C159" s="342"/>
      <c r="D159" s="294" t="s">
        <v>248</v>
      </c>
      <c r="E159" s="73" t="s">
        <v>249</v>
      </c>
      <c r="F159" s="17">
        <v>8</v>
      </c>
      <c r="G159" s="17">
        <v>0</v>
      </c>
      <c r="H159" s="23" t="s">
        <v>71</v>
      </c>
      <c r="I159" s="42"/>
      <c r="J159" s="42"/>
      <c r="K159" s="17">
        <v>4</v>
      </c>
      <c r="L159" s="34"/>
      <c r="M159" s="8"/>
      <c r="N159" s="3"/>
      <c r="O159" s="3">
        <v>6000</v>
      </c>
      <c r="P159" s="13"/>
      <c r="Q159" s="3"/>
      <c r="R159" s="3"/>
      <c r="S159" s="3"/>
      <c r="T159" s="3">
        <f t="shared" si="8"/>
        <v>6000</v>
      </c>
    </row>
    <row r="160" spans="1:20" ht="27">
      <c r="A160" s="337"/>
      <c r="B160" s="324"/>
      <c r="C160" s="342"/>
      <c r="D160" s="99" t="s">
        <v>531</v>
      </c>
      <c r="E160" s="83" t="s">
        <v>525</v>
      </c>
      <c r="F160" s="17">
        <v>24</v>
      </c>
      <c r="G160" s="17"/>
      <c r="H160" s="23" t="s">
        <v>71</v>
      </c>
      <c r="I160" s="42"/>
      <c r="J160" s="42"/>
      <c r="K160" s="17">
        <v>12</v>
      </c>
      <c r="L160" s="34"/>
      <c r="M160" s="8"/>
      <c r="N160" s="3"/>
      <c r="O160" s="3">
        <v>6000</v>
      </c>
      <c r="P160" s="13"/>
      <c r="Q160" s="3"/>
      <c r="R160" s="3"/>
      <c r="S160" s="3"/>
      <c r="T160" s="3">
        <f t="shared" si="8"/>
        <v>6000</v>
      </c>
    </row>
    <row r="161" spans="1:20" ht="18">
      <c r="A161" s="337"/>
      <c r="B161" s="324"/>
      <c r="C161" s="342"/>
      <c r="D161" s="99" t="s">
        <v>441</v>
      </c>
      <c r="E161" s="73" t="s">
        <v>250</v>
      </c>
      <c r="F161" s="17">
        <v>4</v>
      </c>
      <c r="G161" s="17">
        <v>0</v>
      </c>
      <c r="H161" s="23" t="s">
        <v>71</v>
      </c>
      <c r="I161" s="42"/>
      <c r="J161" s="42"/>
      <c r="K161" s="17">
        <v>2</v>
      </c>
      <c r="L161" s="34"/>
      <c r="M161" s="8"/>
      <c r="N161" s="3"/>
      <c r="O161" s="3">
        <v>62000</v>
      </c>
      <c r="P161" s="13"/>
      <c r="Q161" s="3"/>
      <c r="R161" s="3"/>
      <c r="S161" s="3"/>
      <c r="T161" s="3">
        <f t="shared" si="8"/>
        <v>62000</v>
      </c>
    </row>
    <row r="162" spans="1:20" ht="33">
      <c r="A162" s="337"/>
      <c r="B162" s="343" t="s">
        <v>252</v>
      </c>
      <c r="C162" s="293" t="s">
        <v>253</v>
      </c>
      <c r="D162" s="74" t="s">
        <v>253</v>
      </c>
      <c r="E162" s="73" t="s">
        <v>95</v>
      </c>
      <c r="F162" s="17">
        <v>4</v>
      </c>
      <c r="G162" s="17">
        <v>0</v>
      </c>
      <c r="H162" s="23" t="s">
        <v>71</v>
      </c>
      <c r="I162" s="42"/>
      <c r="J162" s="42"/>
      <c r="K162" s="17">
        <v>2</v>
      </c>
      <c r="L162" s="34"/>
      <c r="M162" s="3">
        <v>3000</v>
      </c>
      <c r="N162" s="3"/>
      <c r="O162" s="13"/>
      <c r="P162" s="13"/>
      <c r="Q162" s="3"/>
      <c r="R162" s="3"/>
      <c r="S162" s="3"/>
      <c r="T162" s="3">
        <f t="shared" si="8"/>
        <v>3000</v>
      </c>
    </row>
    <row r="163" spans="1:20" ht="41.25">
      <c r="A163" s="337"/>
      <c r="B163" s="344"/>
      <c r="C163" s="293" t="s">
        <v>254</v>
      </c>
      <c r="D163" s="74" t="s">
        <v>547</v>
      </c>
      <c r="E163" s="74" t="s">
        <v>255</v>
      </c>
      <c r="F163" s="17">
        <v>20</v>
      </c>
      <c r="G163" s="17">
        <v>0</v>
      </c>
      <c r="H163" s="23" t="s">
        <v>71</v>
      </c>
      <c r="I163" s="42"/>
      <c r="J163" s="42"/>
      <c r="K163" s="17">
        <v>10</v>
      </c>
      <c r="L163" s="34"/>
      <c r="M163" s="3">
        <v>2200</v>
      </c>
      <c r="N163" s="3"/>
      <c r="O163" s="13"/>
      <c r="P163" s="13"/>
      <c r="Q163" s="3"/>
      <c r="R163" s="3"/>
      <c r="S163" s="3"/>
      <c r="T163" s="3">
        <f t="shared" si="8"/>
        <v>2200</v>
      </c>
    </row>
    <row r="164" spans="1:20" ht="12.75" customHeight="1">
      <c r="A164" s="307" t="s">
        <v>0</v>
      </c>
      <c r="B164" s="375" t="s">
        <v>17</v>
      </c>
      <c r="C164" s="375" t="s">
        <v>69</v>
      </c>
      <c r="D164" s="302" t="s">
        <v>1</v>
      </c>
      <c r="E164" s="302" t="s">
        <v>2</v>
      </c>
      <c r="F164" s="307" t="s">
        <v>16</v>
      </c>
      <c r="G164" s="307" t="s">
        <v>65</v>
      </c>
      <c r="H164" s="326" t="s">
        <v>66</v>
      </c>
      <c r="I164" s="326"/>
      <c r="J164" s="326"/>
      <c r="K164" s="307" t="s">
        <v>384</v>
      </c>
      <c r="L164" s="307" t="s">
        <v>3</v>
      </c>
      <c r="M164" s="308" t="s">
        <v>68</v>
      </c>
      <c r="N164" s="308"/>
      <c r="O164" s="308"/>
      <c r="P164" s="308"/>
      <c r="Q164" s="308"/>
      <c r="R164" s="308"/>
      <c r="S164" s="308"/>
      <c r="T164" s="302"/>
    </row>
    <row r="165" spans="1:20" ht="12.75">
      <c r="A165" s="307"/>
      <c r="B165" s="375"/>
      <c r="C165" s="375"/>
      <c r="D165" s="302"/>
      <c r="E165" s="309"/>
      <c r="F165" s="307"/>
      <c r="G165" s="307"/>
      <c r="H165" s="302" t="s">
        <v>13</v>
      </c>
      <c r="I165" s="302" t="s">
        <v>14</v>
      </c>
      <c r="J165" s="302" t="s">
        <v>15</v>
      </c>
      <c r="K165" s="307"/>
      <c r="L165" s="307"/>
      <c r="M165" s="302" t="s">
        <v>6</v>
      </c>
      <c r="N165" s="302" t="s">
        <v>7</v>
      </c>
      <c r="O165" s="302" t="s">
        <v>8</v>
      </c>
      <c r="P165" s="302" t="s">
        <v>9</v>
      </c>
      <c r="Q165" s="302" t="s">
        <v>5</v>
      </c>
      <c r="R165" s="302" t="s">
        <v>355</v>
      </c>
      <c r="S165" s="302" t="s">
        <v>4</v>
      </c>
      <c r="T165" s="302" t="s">
        <v>12</v>
      </c>
    </row>
    <row r="166" spans="1:20" ht="29.25" customHeight="1">
      <c r="A166" s="307"/>
      <c r="B166" s="375"/>
      <c r="C166" s="375"/>
      <c r="D166" s="302"/>
      <c r="E166" s="309"/>
      <c r="F166" s="307"/>
      <c r="G166" s="307"/>
      <c r="H166" s="302"/>
      <c r="I166" s="302"/>
      <c r="J166" s="302"/>
      <c r="K166" s="307"/>
      <c r="L166" s="307"/>
      <c r="M166" s="309"/>
      <c r="N166" s="302"/>
      <c r="O166" s="302"/>
      <c r="P166" s="302"/>
      <c r="Q166" s="302"/>
      <c r="R166" s="302"/>
      <c r="S166" s="302"/>
      <c r="T166" s="302"/>
    </row>
    <row r="167" spans="1:20" ht="54">
      <c r="A167" s="387" t="s">
        <v>21</v>
      </c>
      <c r="B167" s="343" t="s">
        <v>263</v>
      </c>
      <c r="C167" s="40" t="s">
        <v>257</v>
      </c>
      <c r="D167" s="40" t="s">
        <v>264</v>
      </c>
      <c r="E167" s="73" t="s">
        <v>258</v>
      </c>
      <c r="F167" s="17">
        <v>240</v>
      </c>
      <c r="G167" s="17">
        <v>240</v>
      </c>
      <c r="H167" s="23" t="s">
        <v>71</v>
      </c>
      <c r="I167" s="42"/>
      <c r="J167" s="42"/>
      <c r="K167" s="17">
        <v>200</v>
      </c>
      <c r="L167" s="34"/>
      <c r="M167" s="3"/>
      <c r="N167" s="3"/>
      <c r="O167" s="13"/>
      <c r="P167" s="13"/>
      <c r="Q167" s="3"/>
      <c r="R167" s="3"/>
      <c r="S167" s="3"/>
      <c r="T167" s="3">
        <f aca="true" t="shared" si="9" ref="T167:T172">SUM(M167:S167)</f>
        <v>0</v>
      </c>
    </row>
    <row r="168" spans="1:20" ht="45">
      <c r="A168" s="388"/>
      <c r="B168" s="345"/>
      <c r="C168" s="40" t="s">
        <v>259</v>
      </c>
      <c r="D168" s="40" t="s">
        <v>265</v>
      </c>
      <c r="E168" s="73" t="s">
        <v>260</v>
      </c>
      <c r="F168" s="17">
        <v>8</v>
      </c>
      <c r="G168" s="17">
        <v>0</v>
      </c>
      <c r="H168" s="23" t="s">
        <v>71</v>
      </c>
      <c r="I168" s="42"/>
      <c r="J168" s="42"/>
      <c r="K168" s="17">
        <v>4</v>
      </c>
      <c r="L168" s="34"/>
      <c r="M168" s="3">
        <v>2200</v>
      </c>
      <c r="N168" s="3"/>
      <c r="O168" s="13"/>
      <c r="P168" s="13"/>
      <c r="Q168" s="3"/>
      <c r="R168" s="3"/>
      <c r="S168" s="3"/>
      <c r="T168" s="3">
        <f t="shared" si="9"/>
        <v>2200</v>
      </c>
    </row>
    <row r="169" spans="1:20" ht="90">
      <c r="A169" s="388"/>
      <c r="B169" s="344"/>
      <c r="C169" s="40" t="s">
        <v>261</v>
      </c>
      <c r="D169" s="40" t="s">
        <v>262</v>
      </c>
      <c r="E169" s="74" t="s">
        <v>95</v>
      </c>
      <c r="F169" s="17">
        <v>1</v>
      </c>
      <c r="G169" s="17">
        <v>0</v>
      </c>
      <c r="H169" s="23" t="s">
        <v>71</v>
      </c>
      <c r="I169" s="42"/>
      <c r="J169" s="42"/>
      <c r="K169" s="17">
        <v>1</v>
      </c>
      <c r="L169" s="34"/>
      <c r="M169" s="3">
        <v>8200</v>
      </c>
      <c r="N169" s="3"/>
      <c r="O169" s="13"/>
      <c r="P169" s="13"/>
      <c r="Q169" s="3"/>
      <c r="R169" s="3"/>
      <c r="S169" s="3"/>
      <c r="T169" s="3">
        <f t="shared" si="9"/>
        <v>8200</v>
      </c>
    </row>
    <row r="170" spans="1:20" ht="36">
      <c r="A170" s="324"/>
      <c r="B170" s="303" t="s">
        <v>24</v>
      </c>
      <c r="C170" s="74" t="s">
        <v>266</v>
      </c>
      <c r="D170" s="74" t="s">
        <v>267</v>
      </c>
      <c r="E170" s="74" t="s">
        <v>94</v>
      </c>
      <c r="F170" s="17">
        <v>1</v>
      </c>
      <c r="G170" s="17">
        <v>0</v>
      </c>
      <c r="H170" s="23" t="s">
        <v>71</v>
      </c>
      <c r="I170" s="42"/>
      <c r="J170" s="42"/>
      <c r="K170" s="17">
        <v>1</v>
      </c>
      <c r="L170" s="34"/>
      <c r="M170" s="3">
        <v>1000</v>
      </c>
      <c r="N170" s="3"/>
      <c r="O170" s="13"/>
      <c r="P170" s="13"/>
      <c r="Q170" s="3"/>
      <c r="R170" s="3"/>
      <c r="S170" s="3"/>
      <c r="T170" s="3">
        <f t="shared" si="9"/>
        <v>1000</v>
      </c>
    </row>
    <row r="171" spans="1:20" ht="54">
      <c r="A171" s="324"/>
      <c r="B171" s="327"/>
      <c r="C171" s="40" t="s">
        <v>268</v>
      </c>
      <c r="D171" s="40" t="s">
        <v>271</v>
      </c>
      <c r="E171" s="73" t="s">
        <v>269</v>
      </c>
      <c r="F171" s="17">
        <v>100</v>
      </c>
      <c r="G171" s="17">
        <v>0</v>
      </c>
      <c r="H171" s="23" t="s">
        <v>71</v>
      </c>
      <c r="I171" s="42"/>
      <c r="J171" s="42"/>
      <c r="K171" s="17">
        <v>60</v>
      </c>
      <c r="L171" s="34"/>
      <c r="M171" s="3"/>
      <c r="N171" s="3"/>
      <c r="O171" s="13"/>
      <c r="P171" s="13"/>
      <c r="Q171" s="3"/>
      <c r="R171" s="3"/>
      <c r="S171" s="3"/>
      <c r="T171" s="3">
        <f t="shared" si="9"/>
        <v>0</v>
      </c>
    </row>
    <row r="172" spans="1:20" ht="90">
      <c r="A172" s="324"/>
      <c r="B172" s="344"/>
      <c r="C172" s="40" t="s">
        <v>395</v>
      </c>
      <c r="D172" s="40" t="s">
        <v>396</v>
      </c>
      <c r="E172" s="73" t="s">
        <v>270</v>
      </c>
      <c r="F172" s="17">
        <v>50</v>
      </c>
      <c r="G172" s="17">
        <v>0</v>
      </c>
      <c r="H172" s="23" t="s">
        <v>71</v>
      </c>
      <c r="I172" s="42"/>
      <c r="J172" s="42"/>
      <c r="K172" s="17">
        <v>30</v>
      </c>
      <c r="L172" s="34"/>
      <c r="M172" s="3">
        <v>4200</v>
      </c>
      <c r="N172" s="3"/>
      <c r="O172" s="13"/>
      <c r="P172" s="13"/>
      <c r="Q172" s="3"/>
      <c r="R172" s="3"/>
      <c r="S172" s="3"/>
      <c r="T172" s="3">
        <f t="shared" si="9"/>
        <v>4200</v>
      </c>
    </row>
    <row r="173" spans="1:21" ht="27">
      <c r="A173" s="324"/>
      <c r="B173" s="105"/>
      <c r="C173" s="105"/>
      <c r="D173" s="106" t="s">
        <v>27</v>
      </c>
      <c r="E173" s="55"/>
      <c r="F173" s="55"/>
      <c r="G173" s="55"/>
      <c r="H173" s="104"/>
      <c r="I173" s="104"/>
      <c r="J173" s="104"/>
      <c r="K173" s="55"/>
      <c r="L173" s="96"/>
      <c r="M173" s="24">
        <f aca="true" t="shared" si="10" ref="M173:T173">SUM(M136:M172)</f>
        <v>48200</v>
      </c>
      <c r="N173" s="24">
        <f t="shared" si="10"/>
        <v>0</v>
      </c>
      <c r="O173" s="24">
        <f t="shared" si="10"/>
        <v>79000</v>
      </c>
      <c r="P173" s="24">
        <f t="shared" si="10"/>
        <v>0</v>
      </c>
      <c r="Q173" s="24">
        <f t="shared" si="10"/>
        <v>299390</v>
      </c>
      <c r="R173" s="24">
        <f t="shared" si="10"/>
        <v>0</v>
      </c>
      <c r="S173" s="24">
        <f t="shared" si="10"/>
        <v>0</v>
      </c>
      <c r="T173" s="24">
        <f t="shared" si="10"/>
        <v>426590</v>
      </c>
      <c r="U173" s="11"/>
    </row>
    <row r="174" spans="1:21" s="5" customFormat="1" ht="12.75">
      <c r="A174" s="199"/>
      <c r="B174" s="185"/>
      <c r="C174" s="185"/>
      <c r="D174" s="186"/>
      <c r="E174" s="28"/>
      <c r="F174" s="28"/>
      <c r="G174" s="28"/>
      <c r="H174" s="182"/>
      <c r="I174" s="182"/>
      <c r="J174" s="182"/>
      <c r="K174" s="28"/>
      <c r="L174" s="187"/>
      <c r="M174" s="14"/>
      <c r="N174" s="14"/>
      <c r="O174" s="14"/>
      <c r="P174" s="14"/>
      <c r="Q174" s="14"/>
      <c r="R174" s="14"/>
      <c r="S174" s="14"/>
      <c r="T174" s="14"/>
      <c r="U174" s="156"/>
    </row>
    <row r="175" spans="1:20" ht="12.75" customHeight="1">
      <c r="A175" s="307" t="s">
        <v>0</v>
      </c>
      <c r="B175" s="375" t="s">
        <v>17</v>
      </c>
      <c r="C175" s="375" t="s">
        <v>69</v>
      </c>
      <c r="D175" s="302" t="s">
        <v>1</v>
      </c>
      <c r="E175" s="302" t="s">
        <v>2</v>
      </c>
      <c r="F175" s="307" t="s">
        <v>16</v>
      </c>
      <c r="G175" s="307" t="s">
        <v>65</v>
      </c>
      <c r="H175" s="395" t="s">
        <v>66</v>
      </c>
      <c r="I175" s="395"/>
      <c r="J175" s="395"/>
      <c r="K175" s="307" t="s">
        <v>384</v>
      </c>
      <c r="L175" s="307" t="s">
        <v>3</v>
      </c>
      <c r="M175" s="396" t="s">
        <v>68</v>
      </c>
      <c r="N175" s="396"/>
      <c r="O175" s="396"/>
      <c r="P175" s="396"/>
      <c r="Q175" s="396"/>
      <c r="R175" s="396"/>
      <c r="S175" s="396"/>
      <c r="T175" s="397"/>
    </row>
    <row r="176" spans="1:20" ht="12.75">
      <c r="A176" s="307"/>
      <c r="B176" s="375"/>
      <c r="C176" s="375"/>
      <c r="D176" s="302"/>
      <c r="E176" s="309"/>
      <c r="F176" s="307"/>
      <c r="G176" s="307"/>
      <c r="H176" s="302" t="s">
        <v>13</v>
      </c>
      <c r="I176" s="302" t="s">
        <v>14</v>
      </c>
      <c r="J176" s="302" t="s">
        <v>15</v>
      </c>
      <c r="K176" s="307"/>
      <c r="L176" s="307"/>
      <c r="M176" s="302" t="s">
        <v>6</v>
      </c>
      <c r="N176" s="302" t="s">
        <v>7</v>
      </c>
      <c r="O176" s="302" t="s">
        <v>8</v>
      </c>
      <c r="P176" s="302" t="s">
        <v>9</v>
      </c>
      <c r="Q176" s="302" t="s">
        <v>5</v>
      </c>
      <c r="R176" s="302" t="s">
        <v>355</v>
      </c>
      <c r="S176" s="302" t="s">
        <v>4</v>
      </c>
      <c r="T176" s="302" t="s">
        <v>12</v>
      </c>
    </row>
    <row r="177" spans="1:20" ht="29.25" customHeight="1">
      <c r="A177" s="307"/>
      <c r="B177" s="375"/>
      <c r="C177" s="375"/>
      <c r="D177" s="302"/>
      <c r="E177" s="309"/>
      <c r="F177" s="307"/>
      <c r="G177" s="307"/>
      <c r="H177" s="302"/>
      <c r="I177" s="302"/>
      <c r="J177" s="302"/>
      <c r="K177" s="307"/>
      <c r="L177" s="307"/>
      <c r="M177" s="309"/>
      <c r="N177" s="302"/>
      <c r="O177" s="302"/>
      <c r="P177" s="302"/>
      <c r="Q177" s="302"/>
      <c r="R177" s="302"/>
      <c r="S177" s="302"/>
      <c r="T177" s="302"/>
    </row>
    <row r="178" spans="1:20" ht="54">
      <c r="A178" s="398" t="s">
        <v>456</v>
      </c>
      <c r="B178" s="385" t="s">
        <v>399</v>
      </c>
      <c r="C178" s="10" t="s">
        <v>397</v>
      </c>
      <c r="D178" s="10" t="s">
        <v>398</v>
      </c>
      <c r="E178" s="59" t="s">
        <v>107</v>
      </c>
      <c r="F178" s="17">
        <v>32</v>
      </c>
      <c r="G178" s="71">
        <v>13</v>
      </c>
      <c r="H178" s="23"/>
      <c r="I178" s="23" t="s">
        <v>71</v>
      </c>
      <c r="J178" s="42"/>
      <c r="K178" s="17">
        <v>16</v>
      </c>
      <c r="L178" s="32"/>
      <c r="M178" s="3"/>
      <c r="N178" s="3">
        <v>52000</v>
      </c>
      <c r="O178" s="3"/>
      <c r="P178" s="3"/>
      <c r="Q178" s="3"/>
      <c r="R178" s="3"/>
      <c r="S178" s="3"/>
      <c r="T178" s="3">
        <f aca="true" t="shared" si="11" ref="T178:T184">SUM(M178:S178)</f>
        <v>52000</v>
      </c>
    </row>
    <row r="179" spans="1:20" ht="45">
      <c r="A179" s="398"/>
      <c r="B179" s="385"/>
      <c r="C179" s="59" t="s">
        <v>111</v>
      </c>
      <c r="D179" s="59" t="s">
        <v>125</v>
      </c>
      <c r="E179" s="59" t="s">
        <v>108</v>
      </c>
      <c r="F179" s="17">
        <v>4</v>
      </c>
      <c r="G179" s="17">
        <v>0</v>
      </c>
      <c r="H179" s="23" t="s">
        <v>71</v>
      </c>
      <c r="I179" s="42"/>
      <c r="J179" s="42"/>
      <c r="K179" s="17">
        <v>2</v>
      </c>
      <c r="L179" s="32"/>
      <c r="M179" s="3">
        <v>4600</v>
      </c>
      <c r="N179" s="3"/>
      <c r="O179" s="3"/>
      <c r="P179" s="3"/>
      <c r="Q179" s="3"/>
      <c r="R179" s="3"/>
      <c r="S179" s="3"/>
      <c r="T179" s="3">
        <f t="shared" si="11"/>
        <v>4600</v>
      </c>
    </row>
    <row r="180" spans="1:20" ht="45">
      <c r="A180" s="398"/>
      <c r="B180" s="385"/>
      <c r="C180" s="59" t="s">
        <v>112</v>
      </c>
      <c r="D180" s="59" t="s">
        <v>126</v>
      </c>
      <c r="E180" s="59" t="s">
        <v>109</v>
      </c>
      <c r="F180" s="17">
        <v>12</v>
      </c>
      <c r="G180" s="17">
        <v>0</v>
      </c>
      <c r="H180" s="23" t="s">
        <v>71</v>
      </c>
      <c r="I180" s="42"/>
      <c r="J180" s="42"/>
      <c r="K180" s="17">
        <v>8</v>
      </c>
      <c r="L180" s="32"/>
      <c r="M180" s="3"/>
      <c r="N180" s="3">
        <v>50000</v>
      </c>
      <c r="O180" s="3"/>
      <c r="P180" s="3"/>
      <c r="Q180" s="3"/>
      <c r="R180" s="3"/>
      <c r="S180" s="3"/>
      <c r="T180" s="3">
        <f t="shared" si="11"/>
        <v>50000</v>
      </c>
    </row>
    <row r="181" spans="1:20" ht="72">
      <c r="A181" s="399"/>
      <c r="B181" s="342"/>
      <c r="C181" s="59" t="s">
        <v>113</v>
      </c>
      <c r="D181" s="59" t="s">
        <v>224</v>
      </c>
      <c r="E181" s="59" t="s">
        <v>110</v>
      </c>
      <c r="F181" s="17">
        <v>8</v>
      </c>
      <c r="G181" s="17">
        <v>0</v>
      </c>
      <c r="H181" s="23" t="s">
        <v>71</v>
      </c>
      <c r="I181" s="42"/>
      <c r="J181" s="42"/>
      <c r="K181" s="17">
        <v>4</v>
      </c>
      <c r="L181" s="32"/>
      <c r="M181" s="3">
        <v>4000</v>
      </c>
      <c r="N181" s="3"/>
      <c r="O181" s="3"/>
      <c r="P181" s="3"/>
      <c r="Q181" s="3"/>
      <c r="R181" s="3"/>
      <c r="S181" s="3"/>
      <c r="T181" s="3">
        <f t="shared" si="11"/>
        <v>4000</v>
      </c>
    </row>
    <row r="182" spans="1:20" ht="27">
      <c r="A182" s="399"/>
      <c r="B182" s="342"/>
      <c r="C182" s="385" t="s">
        <v>121</v>
      </c>
      <c r="D182" s="59" t="s">
        <v>370</v>
      </c>
      <c r="E182" s="59" t="s">
        <v>114</v>
      </c>
      <c r="F182" s="17">
        <v>1</v>
      </c>
      <c r="G182" s="17">
        <v>0</v>
      </c>
      <c r="H182" s="23" t="s">
        <v>71</v>
      </c>
      <c r="I182" s="42"/>
      <c r="J182" s="42"/>
      <c r="K182" s="17">
        <v>0</v>
      </c>
      <c r="L182" s="32"/>
      <c r="M182" s="3"/>
      <c r="N182" s="3"/>
      <c r="O182" s="67"/>
      <c r="P182" s="3"/>
      <c r="Q182" s="3"/>
      <c r="R182" s="3"/>
      <c r="S182" s="3"/>
      <c r="T182" s="3">
        <f t="shared" si="11"/>
        <v>0</v>
      </c>
    </row>
    <row r="183" spans="1:20" ht="36">
      <c r="A183" s="399"/>
      <c r="B183" s="342"/>
      <c r="C183" s="385"/>
      <c r="D183" s="59" t="s">
        <v>371</v>
      </c>
      <c r="E183" s="59" t="s">
        <v>115</v>
      </c>
      <c r="F183" s="17">
        <v>2</v>
      </c>
      <c r="G183" s="71">
        <v>7</v>
      </c>
      <c r="H183" s="23" t="s">
        <v>71</v>
      </c>
      <c r="I183" s="42"/>
      <c r="J183" s="42"/>
      <c r="K183" s="17">
        <v>0</v>
      </c>
      <c r="L183" s="32"/>
      <c r="M183" s="3"/>
      <c r="N183" s="3"/>
      <c r="O183" s="67"/>
      <c r="P183" s="67"/>
      <c r="Q183" s="67"/>
      <c r="R183" s="67"/>
      <c r="S183" s="3"/>
      <c r="T183" s="3">
        <f t="shared" si="11"/>
        <v>0</v>
      </c>
    </row>
    <row r="184" spans="1:20" ht="45">
      <c r="A184" s="399"/>
      <c r="B184" s="342"/>
      <c r="C184" s="385"/>
      <c r="D184" s="59" t="s">
        <v>372</v>
      </c>
      <c r="E184" s="59" t="s">
        <v>116</v>
      </c>
      <c r="F184" s="17">
        <v>2</v>
      </c>
      <c r="G184" s="17"/>
      <c r="H184" s="23" t="s">
        <v>71</v>
      </c>
      <c r="I184" s="42"/>
      <c r="J184" s="42"/>
      <c r="K184" s="17">
        <v>0</v>
      </c>
      <c r="L184" s="32"/>
      <c r="M184" s="3"/>
      <c r="N184" s="3"/>
      <c r="O184" s="67"/>
      <c r="P184" s="67"/>
      <c r="Q184" s="3"/>
      <c r="R184" s="3"/>
      <c r="S184" s="3"/>
      <c r="T184" s="3">
        <f t="shared" si="11"/>
        <v>0</v>
      </c>
    </row>
    <row r="185" spans="1:20" s="5" customFormat="1" ht="12.75">
      <c r="A185" s="386"/>
      <c r="B185" s="386"/>
      <c r="C185" s="235"/>
      <c r="D185" s="225"/>
      <c r="E185" s="225"/>
      <c r="F185" s="191"/>
      <c r="G185" s="191"/>
      <c r="H185" s="192"/>
      <c r="I185" s="193"/>
      <c r="J185" s="193"/>
      <c r="K185" s="191"/>
      <c r="L185" s="222"/>
      <c r="M185" s="195"/>
      <c r="N185" s="195"/>
      <c r="O185" s="228"/>
      <c r="P185" s="228"/>
      <c r="Q185" s="195"/>
      <c r="R185" s="195"/>
      <c r="S185" s="195"/>
      <c r="T185" s="195"/>
    </row>
    <row r="186" spans="1:20" s="5" customFormat="1" ht="12.75">
      <c r="A186" s="386"/>
      <c r="B186" s="386"/>
      <c r="C186" s="235"/>
      <c r="D186" s="225"/>
      <c r="E186" s="225"/>
      <c r="F186" s="191"/>
      <c r="G186" s="191"/>
      <c r="H186" s="192"/>
      <c r="I186" s="193"/>
      <c r="J186" s="193"/>
      <c r="K186" s="191"/>
      <c r="L186" s="222"/>
      <c r="M186" s="195"/>
      <c r="N186" s="195"/>
      <c r="O186" s="228"/>
      <c r="P186" s="228"/>
      <c r="Q186" s="195"/>
      <c r="R186" s="195"/>
      <c r="S186" s="195"/>
      <c r="T186" s="195"/>
    </row>
    <row r="187" spans="1:20" s="5" customFormat="1" ht="12.75">
      <c r="A187" s="386"/>
      <c r="B187" s="386"/>
      <c r="C187" s="235"/>
      <c r="D187" s="225"/>
      <c r="E187" s="225"/>
      <c r="F187" s="191"/>
      <c r="G187" s="191"/>
      <c r="H187" s="192"/>
      <c r="I187" s="193"/>
      <c r="J187" s="193"/>
      <c r="K187" s="191"/>
      <c r="L187" s="222"/>
      <c r="M187" s="195"/>
      <c r="N187" s="195"/>
      <c r="O187" s="228"/>
      <c r="P187" s="228"/>
      <c r="Q187" s="195"/>
      <c r="R187" s="195"/>
      <c r="S187" s="195"/>
      <c r="T187" s="195"/>
    </row>
    <row r="188" spans="1:20" s="5" customFormat="1" ht="12.75">
      <c r="A188" s="235"/>
      <c r="B188" s="235"/>
      <c r="C188" s="235"/>
      <c r="D188" s="225"/>
      <c r="E188" s="225"/>
      <c r="F188" s="191"/>
      <c r="G188" s="191"/>
      <c r="H188" s="192"/>
      <c r="I188" s="193"/>
      <c r="J188" s="193"/>
      <c r="K188" s="191"/>
      <c r="L188" s="222"/>
      <c r="M188" s="195"/>
      <c r="N188" s="195"/>
      <c r="O188" s="228"/>
      <c r="P188" s="228"/>
      <c r="Q188" s="195"/>
      <c r="R188" s="195"/>
      <c r="S188" s="195"/>
      <c r="T188" s="195"/>
    </row>
    <row r="189" spans="1:20" s="5" customFormat="1" ht="12.75">
      <c r="A189" s="235"/>
      <c r="B189" s="235"/>
      <c r="C189" s="235"/>
      <c r="D189" s="225"/>
      <c r="E189" s="225"/>
      <c r="F189" s="191"/>
      <c r="G189" s="191"/>
      <c r="H189" s="192"/>
      <c r="I189" s="193"/>
      <c r="J189" s="193"/>
      <c r="K189" s="191"/>
      <c r="L189" s="222"/>
      <c r="M189" s="195"/>
      <c r="N189" s="195"/>
      <c r="O189" s="228"/>
      <c r="P189" s="228"/>
      <c r="Q189" s="195"/>
      <c r="R189" s="195"/>
      <c r="S189" s="195"/>
      <c r="T189" s="195"/>
    </row>
    <row r="190" spans="1:20" s="5" customFormat="1" ht="12.75">
      <c r="A190" s="235"/>
      <c r="B190" s="235"/>
      <c r="C190" s="235"/>
      <c r="D190" s="225"/>
      <c r="E190" s="225"/>
      <c r="F190" s="191"/>
      <c r="G190" s="191"/>
      <c r="H190" s="192"/>
      <c r="I190" s="193"/>
      <c r="J190" s="193"/>
      <c r="K190" s="191"/>
      <c r="L190" s="222"/>
      <c r="M190" s="195"/>
      <c r="N190" s="195"/>
      <c r="O190" s="228"/>
      <c r="P190" s="228"/>
      <c r="Q190" s="195"/>
      <c r="R190" s="195"/>
      <c r="S190" s="195"/>
      <c r="T190" s="195"/>
    </row>
    <row r="191" spans="1:20" ht="12.75" customHeight="1">
      <c r="A191" s="307" t="s">
        <v>481</v>
      </c>
      <c r="B191" s="375" t="s">
        <v>480</v>
      </c>
      <c r="C191" s="375" t="s">
        <v>69</v>
      </c>
      <c r="D191" s="302" t="s">
        <v>1</v>
      </c>
      <c r="E191" s="302" t="s">
        <v>2</v>
      </c>
      <c r="F191" s="307" t="s">
        <v>16</v>
      </c>
      <c r="G191" s="307" t="s">
        <v>65</v>
      </c>
      <c r="H191" s="326" t="s">
        <v>66</v>
      </c>
      <c r="I191" s="326"/>
      <c r="J191" s="326"/>
      <c r="K191" s="307" t="s">
        <v>384</v>
      </c>
      <c r="L191" s="307" t="s">
        <v>3</v>
      </c>
      <c r="M191" s="308" t="s">
        <v>68</v>
      </c>
      <c r="N191" s="308"/>
      <c r="O191" s="308"/>
      <c r="P191" s="308"/>
      <c r="Q191" s="308"/>
      <c r="R191" s="308"/>
      <c r="S191" s="308"/>
      <c r="T191" s="302"/>
    </row>
    <row r="192" spans="1:20" ht="12.75">
      <c r="A192" s="307"/>
      <c r="B192" s="375"/>
      <c r="C192" s="375"/>
      <c r="D192" s="302"/>
      <c r="E192" s="309"/>
      <c r="F192" s="307"/>
      <c r="G192" s="307"/>
      <c r="H192" s="302" t="s">
        <v>13</v>
      </c>
      <c r="I192" s="302" t="s">
        <v>14</v>
      </c>
      <c r="J192" s="302" t="s">
        <v>15</v>
      </c>
      <c r="K192" s="307"/>
      <c r="L192" s="307"/>
      <c r="M192" s="302" t="s">
        <v>6</v>
      </c>
      <c r="N192" s="302" t="s">
        <v>7</v>
      </c>
      <c r="O192" s="302" t="s">
        <v>8</v>
      </c>
      <c r="P192" s="302" t="s">
        <v>9</v>
      </c>
      <c r="Q192" s="302" t="s">
        <v>5</v>
      </c>
      <c r="R192" s="302" t="s">
        <v>355</v>
      </c>
      <c r="S192" s="302" t="s">
        <v>4</v>
      </c>
      <c r="T192" s="302" t="s">
        <v>12</v>
      </c>
    </row>
    <row r="193" spans="1:20" ht="29.25" customHeight="1">
      <c r="A193" s="307"/>
      <c r="B193" s="375"/>
      <c r="C193" s="375"/>
      <c r="D193" s="302"/>
      <c r="E193" s="309"/>
      <c r="F193" s="307"/>
      <c r="G193" s="307"/>
      <c r="H193" s="302"/>
      <c r="I193" s="302"/>
      <c r="J193" s="302"/>
      <c r="K193" s="307"/>
      <c r="L193" s="307"/>
      <c r="M193" s="309"/>
      <c r="N193" s="302"/>
      <c r="O193" s="302"/>
      <c r="P193" s="302"/>
      <c r="Q193" s="302"/>
      <c r="R193" s="302"/>
      <c r="S193" s="302"/>
      <c r="T193" s="302"/>
    </row>
    <row r="194" spans="1:20" ht="54">
      <c r="A194" s="398" t="s">
        <v>456</v>
      </c>
      <c r="B194" s="385" t="s">
        <v>399</v>
      </c>
      <c r="C194" s="59" t="s">
        <v>122</v>
      </c>
      <c r="D194" s="59" t="s">
        <v>225</v>
      </c>
      <c r="E194" s="59" t="s">
        <v>117</v>
      </c>
      <c r="F194" s="17">
        <v>3</v>
      </c>
      <c r="G194" s="17"/>
      <c r="H194" s="23" t="s">
        <v>71</v>
      </c>
      <c r="I194" s="42"/>
      <c r="J194" s="42"/>
      <c r="K194" s="17">
        <v>2</v>
      </c>
      <c r="L194" s="32"/>
      <c r="M194" s="3">
        <v>30000</v>
      </c>
      <c r="N194" s="3"/>
      <c r="O194" s="3"/>
      <c r="P194" s="3"/>
      <c r="Q194" s="3"/>
      <c r="R194" s="3"/>
      <c r="S194" s="3"/>
      <c r="T194" s="3">
        <f>SUM(M194:S194)</f>
        <v>30000</v>
      </c>
    </row>
    <row r="195" spans="1:20" ht="45">
      <c r="A195" s="398"/>
      <c r="B195" s="385"/>
      <c r="C195" s="59" t="s">
        <v>123</v>
      </c>
      <c r="D195" s="59" t="s">
        <v>226</v>
      </c>
      <c r="E195" s="59" t="s">
        <v>118</v>
      </c>
      <c r="F195" s="17">
        <v>2</v>
      </c>
      <c r="G195" s="17"/>
      <c r="H195" s="23" t="s">
        <v>71</v>
      </c>
      <c r="I195" s="42"/>
      <c r="J195" s="42"/>
      <c r="K195" s="17">
        <v>2</v>
      </c>
      <c r="L195" s="32"/>
      <c r="M195" s="3">
        <v>19176</v>
      </c>
      <c r="N195" s="3"/>
      <c r="O195" s="3"/>
      <c r="P195" s="3"/>
      <c r="Q195" s="3"/>
      <c r="R195" s="3"/>
      <c r="S195" s="3"/>
      <c r="T195" s="3">
        <f>SUM(M195:S195)</f>
        <v>19176</v>
      </c>
    </row>
    <row r="196" spans="1:20" ht="36">
      <c r="A196" s="398"/>
      <c r="B196" s="385"/>
      <c r="C196" s="59" t="s">
        <v>373</v>
      </c>
      <c r="D196" s="59" t="s">
        <v>374</v>
      </c>
      <c r="E196" s="59" t="s">
        <v>375</v>
      </c>
      <c r="F196" s="17">
        <v>4</v>
      </c>
      <c r="G196" s="17"/>
      <c r="H196" s="4" t="s">
        <v>71</v>
      </c>
      <c r="I196" s="42"/>
      <c r="J196" s="42"/>
      <c r="K196" s="17">
        <v>3</v>
      </c>
      <c r="L196" s="32"/>
      <c r="M196" s="3"/>
      <c r="N196" s="3">
        <v>60000</v>
      </c>
      <c r="O196" s="3"/>
      <c r="P196" s="3"/>
      <c r="Q196" s="3"/>
      <c r="R196" s="3"/>
      <c r="S196" s="3"/>
      <c r="T196" s="3">
        <f>SUM(M196:S196)</f>
        <v>60000</v>
      </c>
    </row>
    <row r="197" spans="1:20" ht="36">
      <c r="A197" s="398"/>
      <c r="B197" s="385"/>
      <c r="C197" s="70" t="s">
        <v>204</v>
      </c>
      <c r="D197" s="70" t="s">
        <v>205</v>
      </c>
      <c r="E197" s="70" t="s">
        <v>203</v>
      </c>
      <c r="F197" s="17">
        <v>64</v>
      </c>
      <c r="G197" s="17">
        <v>0</v>
      </c>
      <c r="H197" s="42"/>
      <c r="I197" s="23" t="s">
        <v>71</v>
      </c>
      <c r="J197" s="42"/>
      <c r="K197" s="17">
        <v>64</v>
      </c>
      <c r="L197" s="32"/>
      <c r="M197" s="3">
        <v>1300</v>
      </c>
      <c r="N197" s="3"/>
      <c r="O197" s="3"/>
      <c r="P197" s="3"/>
      <c r="Q197" s="3"/>
      <c r="R197" s="3"/>
      <c r="S197" s="3"/>
      <c r="T197" s="3">
        <f>SUM(M197:S197)</f>
        <v>1300</v>
      </c>
    </row>
    <row r="198" spans="1:21" ht="12.75">
      <c r="A198" s="398"/>
      <c r="B198" s="385"/>
      <c r="C198" s="100"/>
      <c r="D198" s="55" t="s">
        <v>26</v>
      </c>
      <c r="E198" s="55"/>
      <c r="F198" s="56"/>
      <c r="G198" s="56"/>
      <c r="H198" s="57"/>
      <c r="I198" s="57"/>
      <c r="J198" s="57"/>
      <c r="K198" s="56"/>
      <c r="L198" s="86"/>
      <c r="M198" s="24">
        <f aca="true" t="shared" si="12" ref="M198:T198">SUM(M178:M197)</f>
        <v>59076</v>
      </c>
      <c r="N198" s="24">
        <f t="shared" si="12"/>
        <v>162000</v>
      </c>
      <c r="O198" s="24">
        <f t="shared" si="12"/>
        <v>0</v>
      </c>
      <c r="P198" s="24">
        <f t="shared" si="12"/>
        <v>0</v>
      </c>
      <c r="Q198" s="24">
        <f t="shared" si="12"/>
        <v>0</v>
      </c>
      <c r="R198" s="24">
        <f t="shared" si="12"/>
        <v>0</v>
      </c>
      <c r="S198" s="24">
        <f t="shared" si="12"/>
        <v>0</v>
      </c>
      <c r="T198" s="24">
        <f t="shared" si="12"/>
        <v>221076</v>
      </c>
      <c r="U198" s="11"/>
    </row>
    <row r="199" spans="1:21" s="5" customFormat="1" ht="12.75">
      <c r="A199" s="240"/>
      <c r="B199" s="235"/>
      <c r="C199" s="197"/>
      <c r="D199" s="28"/>
      <c r="E199" s="28"/>
      <c r="F199" s="29"/>
      <c r="G199" s="29"/>
      <c r="H199" s="133"/>
      <c r="I199" s="133"/>
      <c r="J199" s="133"/>
      <c r="K199" s="29"/>
      <c r="L199" s="183"/>
      <c r="M199" s="14"/>
      <c r="N199" s="14"/>
      <c r="O199" s="14"/>
      <c r="P199" s="14"/>
      <c r="Q199" s="14"/>
      <c r="R199" s="14"/>
      <c r="S199" s="14"/>
      <c r="T199" s="14"/>
      <c r="U199" s="156"/>
    </row>
    <row r="200" spans="1:21" s="5" customFormat="1" ht="12.75">
      <c r="A200" s="240"/>
      <c r="B200" s="235"/>
      <c r="C200" s="197"/>
      <c r="D200" s="28"/>
      <c r="E200" s="28"/>
      <c r="F200" s="29"/>
      <c r="G200" s="29"/>
      <c r="H200" s="133"/>
      <c r="I200" s="133"/>
      <c r="J200" s="133"/>
      <c r="K200" s="29"/>
      <c r="L200" s="183"/>
      <c r="M200" s="14"/>
      <c r="N200" s="14"/>
      <c r="O200" s="14"/>
      <c r="P200" s="14"/>
      <c r="Q200" s="14"/>
      <c r="R200" s="14"/>
      <c r="S200" s="14"/>
      <c r="T200" s="14"/>
      <c r="U200" s="156"/>
    </row>
    <row r="201" spans="1:21" s="5" customFormat="1" ht="12.75">
      <c r="A201" s="240"/>
      <c r="B201" s="235"/>
      <c r="C201" s="197"/>
      <c r="D201" s="28"/>
      <c r="E201" s="28"/>
      <c r="F201" s="29"/>
      <c r="G201" s="29"/>
      <c r="H201" s="133"/>
      <c r="I201" s="133"/>
      <c r="J201" s="133"/>
      <c r="K201" s="29"/>
      <c r="L201" s="183"/>
      <c r="M201" s="14"/>
      <c r="N201" s="14"/>
      <c r="O201" s="14"/>
      <c r="P201" s="14"/>
      <c r="Q201" s="14"/>
      <c r="R201" s="14"/>
      <c r="S201" s="14"/>
      <c r="T201" s="14"/>
      <c r="U201" s="156"/>
    </row>
    <row r="202" spans="1:21" s="5" customFormat="1" ht="12.75">
      <c r="A202" s="240"/>
      <c r="B202" s="235"/>
      <c r="C202" s="197"/>
      <c r="D202" s="28"/>
      <c r="E202" s="28"/>
      <c r="F202" s="29"/>
      <c r="G202" s="29"/>
      <c r="H202" s="133"/>
      <c r="I202" s="133"/>
      <c r="J202" s="133"/>
      <c r="K202" s="29"/>
      <c r="L202" s="183"/>
      <c r="M202" s="14"/>
      <c r="N202" s="14"/>
      <c r="O202" s="14"/>
      <c r="P202" s="14"/>
      <c r="Q202" s="14"/>
      <c r="R202" s="14"/>
      <c r="S202" s="14"/>
      <c r="T202" s="14"/>
      <c r="U202" s="156"/>
    </row>
    <row r="203" spans="1:21" s="5" customFormat="1" ht="12.75">
      <c r="A203" s="240"/>
      <c r="B203" s="235"/>
      <c r="C203" s="197"/>
      <c r="D203" s="28"/>
      <c r="E203" s="28"/>
      <c r="F203" s="29"/>
      <c r="G203" s="29"/>
      <c r="H203" s="133"/>
      <c r="I203" s="133"/>
      <c r="J203" s="133"/>
      <c r="K203" s="29"/>
      <c r="L203" s="183"/>
      <c r="M203" s="14"/>
      <c r="N203" s="14"/>
      <c r="O203" s="14"/>
      <c r="P203" s="14"/>
      <c r="Q203" s="14"/>
      <c r="R203" s="14"/>
      <c r="S203" s="14"/>
      <c r="T203" s="14"/>
      <c r="U203" s="156"/>
    </row>
    <row r="204" spans="1:21" s="5" customFormat="1" ht="12.75">
      <c r="A204" s="240"/>
      <c r="B204" s="235"/>
      <c r="C204" s="197"/>
      <c r="D204" s="28"/>
      <c r="E204" s="28"/>
      <c r="F204" s="29"/>
      <c r="G204" s="29"/>
      <c r="H204" s="133"/>
      <c r="I204" s="133"/>
      <c r="J204" s="133"/>
      <c r="K204" s="29"/>
      <c r="L204" s="183"/>
      <c r="M204" s="14"/>
      <c r="N204" s="14"/>
      <c r="O204" s="14"/>
      <c r="P204" s="14"/>
      <c r="Q204" s="14"/>
      <c r="R204" s="14"/>
      <c r="S204" s="14"/>
      <c r="T204" s="14"/>
      <c r="U204" s="156"/>
    </row>
    <row r="205" spans="1:21" s="5" customFormat="1" ht="12.75">
      <c r="A205" s="240"/>
      <c r="B205" s="235"/>
      <c r="C205" s="197"/>
      <c r="D205" s="28"/>
      <c r="E205" s="28"/>
      <c r="F205" s="29"/>
      <c r="G205" s="29"/>
      <c r="H205" s="133"/>
      <c r="I205" s="133"/>
      <c r="J205" s="133"/>
      <c r="K205" s="29"/>
      <c r="L205" s="183"/>
      <c r="M205" s="14"/>
      <c r="N205" s="14"/>
      <c r="O205" s="14"/>
      <c r="P205" s="14"/>
      <c r="Q205" s="14"/>
      <c r="R205" s="14"/>
      <c r="S205" s="14"/>
      <c r="T205" s="14"/>
      <c r="U205" s="156"/>
    </row>
    <row r="206" spans="1:21" s="5" customFormat="1" ht="12.75">
      <c r="A206" s="240"/>
      <c r="B206" s="235"/>
      <c r="C206" s="197"/>
      <c r="D206" s="28"/>
      <c r="E206" s="28"/>
      <c r="F206" s="29"/>
      <c r="G206" s="29"/>
      <c r="H206" s="133"/>
      <c r="I206" s="133"/>
      <c r="J206" s="133"/>
      <c r="K206" s="29"/>
      <c r="L206" s="183"/>
      <c r="M206" s="14"/>
      <c r="N206" s="14"/>
      <c r="O206" s="14"/>
      <c r="P206" s="14"/>
      <c r="Q206" s="14"/>
      <c r="R206" s="14"/>
      <c r="S206" s="14"/>
      <c r="T206" s="14"/>
      <c r="U206" s="156"/>
    </row>
    <row r="207" spans="1:21" s="5" customFormat="1" ht="12.75">
      <c r="A207" s="240"/>
      <c r="B207" s="235"/>
      <c r="C207" s="197"/>
      <c r="D207" s="28"/>
      <c r="E207" s="28"/>
      <c r="F207" s="29"/>
      <c r="G207" s="29"/>
      <c r="H207" s="133"/>
      <c r="I207" s="133"/>
      <c r="J207" s="133"/>
      <c r="K207" s="29"/>
      <c r="L207" s="183"/>
      <c r="M207" s="14"/>
      <c r="N207" s="14"/>
      <c r="O207" s="14"/>
      <c r="P207" s="14"/>
      <c r="Q207" s="14"/>
      <c r="R207" s="14"/>
      <c r="S207" s="14"/>
      <c r="T207" s="14"/>
      <c r="U207" s="156"/>
    </row>
    <row r="208" spans="1:21" s="5" customFormat="1" ht="12.75">
      <c r="A208" s="240"/>
      <c r="B208" s="235"/>
      <c r="C208" s="197"/>
      <c r="D208" s="28"/>
      <c r="E208" s="28"/>
      <c r="F208" s="29"/>
      <c r="G208" s="29"/>
      <c r="H208" s="133"/>
      <c r="I208" s="133"/>
      <c r="J208" s="133"/>
      <c r="K208" s="29"/>
      <c r="L208" s="183"/>
      <c r="M208" s="14"/>
      <c r="N208" s="14"/>
      <c r="O208" s="14"/>
      <c r="P208" s="14"/>
      <c r="Q208" s="14"/>
      <c r="R208" s="14"/>
      <c r="S208" s="14"/>
      <c r="T208" s="14"/>
      <c r="U208" s="156"/>
    </row>
    <row r="209" spans="1:21" s="5" customFormat="1" ht="12.75">
      <c r="A209" s="240"/>
      <c r="B209" s="235"/>
      <c r="C209" s="197"/>
      <c r="D209" s="28"/>
      <c r="E209" s="28"/>
      <c r="F209" s="29"/>
      <c r="G209" s="29"/>
      <c r="H209" s="133"/>
      <c r="I209" s="133"/>
      <c r="J209" s="133"/>
      <c r="K209" s="29"/>
      <c r="L209" s="183"/>
      <c r="M209" s="14"/>
      <c r="N209" s="14"/>
      <c r="O209" s="14"/>
      <c r="P209" s="14"/>
      <c r="Q209" s="14"/>
      <c r="R209" s="14"/>
      <c r="S209" s="14"/>
      <c r="T209" s="14"/>
      <c r="U209" s="156"/>
    </row>
    <row r="210" spans="1:21" s="5" customFormat="1" ht="12.75">
      <c r="A210" s="240"/>
      <c r="B210" s="235"/>
      <c r="C210" s="197"/>
      <c r="D210" s="28"/>
      <c r="E210" s="28"/>
      <c r="F210" s="29"/>
      <c r="G210" s="29"/>
      <c r="H210" s="133"/>
      <c r="I210" s="133"/>
      <c r="J210" s="133"/>
      <c r="K210" s="29"/>
      <c r="L210" s="183"/>
      <c r="M210" s="14"/>
      <c r="N210" s="14"/>
      <c r="O210" s="14"/>
      <c r="P210" s="14"/>
      <c r="Q210" s="14"/>
      <c r="R210" s="14"/>
      <c r="S210" s="14"/>
      <c r="T210" s="14"/>
      <c r="U210" s="156"/>
    </row>
    <row r="211" spans="1:21" s="5" customFormat="1" ht="12.75">
      <c r="A211" s="240"/>
      <c r="B211" s="235"/>
      <c r="C211" s="197"/>
      <c r="D211" s="28"/>
      <c r="E211" s="28"/>
      <c r="F211" s="29"/>
      <c r="G211" s="29"/>
      <c r="H211" s="133"/>
      <c r="I211" s="133"/>
      <c r="J211" s="133"/>
      <c r="K211" s="29"/>
      <c r="L211" s="183"/>
      <c r="M211" s="14"/>
      <c r="N211" s="14"/>
      <c r="O211" s="14"/>
      <c r="P211" s="14"/>
      <c r="Q211" s="14"/>
      <c r="R211" s="14"/>
      <c r="S211" s="14"/>
      <c r="T211" s="14"/>
      <c r="U211" s="156"/>
    </row>
    <row r="212" spans="1:21" s="5" customFormat="1" ht="12.75">
      <c r="A212" s="240"/>
      <c r="B212" s="235"/>
      <c r="C212" s="197"/>
      <c r="D212" s="28"/>
      <c r="E212" s="28"/>
      <c r="F212" s="29"/>
      <c r="G212" s="29"/>
      <c r="H212" s="133"/>
      <c r="I212" s="133"/>
      <c r="J212" s="133"/>
      <c r="K212" s="29"/>
      <c r="L212" s="183"/>
      <c r="M212" s="14"/>
      <c r="N212" s="14"/>
      <c r="O212" s="14"/>
      <c r="P212" s="14"/>
      <c r="Q212" s="14"/>
      <c r="R212" s="14"/>
      <c r="S212" s="14"/>
      <c r="T212" s="14"/>
      <c r="U212" s="156"/>
    </row>
    <row r="213" spans="1:21" s="5" customFormat="1" ht="12.75">
      <c r="A213" s="240"/>
      <c r="B213" s="235"/>
      <c r="C213" s="197"/>
      <c r="D213" s="28"/>
      <c r="E213" s="28"/>
      <c r="F213" s="29"/>
      <c r="G213" s="29"/>
      <c r="H213" s="133"/>
      <c r="I213" s="133"/>
      <c r="J213" s="133"/>
      <c r="K213" s="29"/>
      <c r="L213" s="183"/>
      <c r="M213" s="14"/>
      <c r="N213" s="14"/>
      <c r="O213" s="14"/>
      <c r="P213" s="14"/>
      <c r="Q213" s="14"/>
      <c r="R213" s="14"/>
      <c r="S213" s="14"/>
      <c r="T213" s="14"/>
      <c r="U213" s="156"/>
    </row>
    <row r="214" spans="1:21" s="5" customFormat="1" ht="12.75">
      <c r="A214" s="240"/>
      <c r="B214" s="235"/>
      <c r="C214" s="197"/>
      <c r="D214" s="28"/>
      <c r="E214" s="28"/>
      <c r="F214" s="29"/>
      <c r="G214" s="29"/>
      <c r="H214" s="133"/>
      <c r="I214" s="133"/>
      <c r="J214" s="133"/>
      <c r="K214" s="29"/>
      <c r="L214" s="183"/>
      <c r="M214" s="14"/>
      <c r="N214" s="14"/>
      <c r="O214" s="14"/>
      <c r="P214" s="14"/>
      <c r="Q214" s="14"/>
      <c r="R214" s="14"/>
      <c r="S214" s="14"/>
      <c r="T214" s="14"/>
      <c r="U214" s="156"/>
    </row>
    <row r="215" spans="1:21" s="5" customFormat="1" ht="12.75">
      <c r="A215" s="240"/>
      <c r="B215" s="235"/>
      <c r="C215" s="197"/>
      <c r="D215" s="28"/>
      <c r="E215" s="28"/>
      <c r="F215" s="29"/>
      <c r="G215" s="29"/>
      <c r="H215" s="133"/>
      <c r="I215" s="133"/>
      <c r="J215" s="133"/>
      <c r="K215" s="29"/>
      <c r="L215" s="183"/>
      <c r="M215" s="14"/>
      <c r="N215" s="14"/>
      <c r="O215" s="14"/>
      <c r="P215" s="14"/>
      <c r="Q215" s="14"/>
      <c r="R215" s="14"/>
      <c r="S215" s="14"/>
      <c r="T215" s="14"/>
      <c r="U215" s="156"/>
    </row>
    <row r="216" spans="1:21" s="5" customFormat="1" ht="12.75">
      <c r="A216" s="240"/>
      <c r="B216" s="235"/>
      <c r="C216" s="197"/>
      <c r="D216" s="28"/>
      <c r="E216" s="28"/>
      <c r="F216" s="29"/>
      <c r="G216" s="29"/>
      <c r="H216" s="133"/>
      <c r="I216" s="133"/>
      <c r="J216" s="133"/>
      <c r="K216" s="29"/>
      <c r="L216" s="183"/>
      <c r="M216" s="14"/>
      <c r="N216" s="14"/>
      <c r="O216" s="14"/>
      <c r="P216" s="14"/>
      <c r="Q216" s="14"/>
      <c r="R216" s="14"/>
      <c r="S216" s="14"/>
      <c r="T216" s="14"/>
      <c r="U216" s="156"/>
    </row>
    <row r="217" spans="1:20" ht="12.75" customHeight="1">
      <c r="A217" s="307" t="s">
        <v>481</v>
      </c>
      <c r="B217" s="375" t="s">
        <v>480</v>
      </c>
      <c r="C217" s="375" t="s">
        <v>69</v>
      </c>
      <c r="D217" s="302" t="s">
        <v>1</v>
      </c>
      <c r="E217" s="302" t="s">
        <v>2</v>
      </c>
      <c r="F217" s="307" t="s">
        <v>16</v>
      </c>
      <c r="G217" s="307" t="s">
        <v>65</v>
      </c>
      <c r="H217" s="326" t="s">
        <v>66</v>
      </c>
      <c r="I217" s="326"/>
      <c r="J217" s="326"/>
      <c r="K217" s="307" t="s">
        <v>384</v>
      </c>
      <c r="L217" s="307" t="s">
        <v>3</v>
      </c>
      <c r="M217" s="308" t="s">
        <v>68</v>
      </c>
      <c r="N217" s="308"/>
      <c r="O217" s="308"/>
      <c r="P217" s="308"/>
      <c r="Q217" s="308"/>
      <c r="R217" s="308"/>
      <c r="S217" s="308"/>
      <c r="T217" s="302"/>
    </row>
    <row r="218" spans="1:20" ht="12.75">
      <c r="A218" s="307"/>
      <c r="B218" s="375"/>
      <c r="C218" s="375"/>
      <c r="D218" s="302"/>
      <c r="E218" s="309"/>
      <c r="F218" s="307"/>
      <c r="G218" s="307"/>
      <c r="H218" s="302" t="s">
        <v>13</v>
      </c>
      <c r="I218" s="302" t="s">
        <v>14</v>
      </c>
      <c r="J218" s="302" t="s">
        <v>15</v>
      </c>
      <c r="K218" s="307"/>
      <c r="L218" s="307"/>
      <c r="M218" s="302" t="s">
        <v>6</v>
      </c>
      <c r="N218" s="302" t="s">
        <v>7</v>
      </c>
      <c r="O218" s="302" t="s">
        <v>8</v>
      </c>
      <c r="P218" s="302" t="s">
        <v>9</v>
      </c>
      <c r="Q218" s="302" t="s">
        <v>5</v>
      </c>
      <c r="R218" s="302" t="s">
        <v>355</v>
      </c>
      <c r="S218" s="302" t="s">
        <v>4</v>
      </c>
      <c r="T218" s="302" t="s">
        <v>12</v>
      </c>
    </row>
    <row r="219" spans="1:20" ht="29.25" customHeight="1">
      <c r="A219" s="307"/>
      <c r="B219" s="375"/>
      <c r="C219" s="375"/>
      <c r="D219" s="302"/>
      <c r="E219" s="309"/>
      <c r="F219" s="307"/>
      <c r="G219" s="307"/>
      <c r="H219" s="302"/>
      <c r="I219" s="302"/>
      <c r="J219" s="302"/>
      <c r="K219" s="307"/>
      <c r="L219" s="307"/>
      <c r="M219" s="309"/>
      <c r="N219" s="302"/>
      <c r="O219" s="302"/>
      <c r="P219" s="302"/>
      <c r="Q219" s="302"/>
      <c r="R219" s="302"/>
      <c r="S219" s="302"/>
      <c r="T219" s="302"/>
    </row>
    <row r="220" spans="1:21" ht="54" customHeight="1">
      <c r="A220" s="384" t="s">
        <v>463</v>
      </c>
      <c r="B220" s="384" t="s">
        <v>465</v>
      </c>
      <c r="C220" s="278" t="s">
        <v>505</v>
      </c>
      <c r="D220" s="280" t="s">
        <v>516</v>
      </c>
      <c r="E220" s="40" t="s">
        <v>517</v>
      </c>
      <c r="F220" s="51">
        <v>25</v>
      </c>
      <c r="G220" s="108">
        <v>13</v>
      </c>
      <c r="H220" s="23" t="s">
        <v>71</v>
      </c>
      <c r="I220" s="23"/>
      <c r="J220" s="39"/>
      <c r="K220" s="51">
        <v>19</v>
      </c>
      <c r="L220" s="32"/>
      <c r="M220" s="107">
        <v>15000</v>
      </c>
      <c r="N220" s="107"/>
      <c r="O220" s="107"/>
      <c r="P220" s="107"/>
      <c r="Q220" s="107"/>
      <c r="R220" s="107"/>
      <c r="S220" s="107"/>
      <c r="T220" s="3">
        <f>SUM(M220:S220)</f>
        <v>15000</v>
      </c>
      <c r="U220" s="11"/>
    </row>
    <row r="221" spans="1:21" ht="99">
      <c r="A221" s="384"/>
      <c r="B221" s="384"/>
      <c r="C221" s="284" t="s">
        <v>540</v>
      </c>
      <c r="D221" s="284" t="s">
        <v>541</v>
      </c>
      <c r="E221" s="284" t="s">
        <v>542</v>
      </c>
      <c r="F221" s="51">
        <v>3</v>
      </c>
      <c r="G221" s="51">
        <v>0</v>
      </c>
      <c r="H221" s="23" t="s">
        <v>71</v>
      </c>
      <c r="I221" s="23"/>
      <c r="J221" s="39"/>
      <c r="K221" s="51">
        <v>1</v>
      </c>
      <c r="L221" s="32"/>
      <c r="M221" s="107">
        <v>1000</v>
      </c>
      <c r="N221" s="107"/>
      <c r="O221" s="107"/>
      <c r="P221" s="3"/>
      <c r="Q221" s="107"/>
      <c r="R221" s="107"/>
      <c r="S221" s="107"/>
      <c r="T221" s="3">
        <f>SUM(M221:S221)</f>
        <v>1000</v>
      </c>
      <c r="U221" s="11"/>
    </row>
    <row r="222" spans="1:21" ht="27" customHeight="1">
      <c r="A222" s="384"/>
      <c r="B222" s="384"/>
      <c r="C222" s="381" t="s">
        <v>136</v>
      </c>
      <c r="D222" s="233" t="s">
        <v>222</v>
      </c>
      <c r="E222" s="233" t="s">
        <v>133</v>
      </c>
      <c r="F222" s="51">
        <v>10</v>
      </c>
      <c r="G222" s="51">
        <v>0</v>
      </c>
      <c r="H222" s="23" t="s">
        <v>71</v>
      </c>
      <c r="I222" s="23"/>
      <c r="J222" s="39"/>
      <c r="K222" s="51">
        <v>10</v>
      </c>
      <c r="L222" s="32"/>
      <c r="M222" s="8"/>
      <c r="N222" s="107"/>
      <c r="O222" s="107"/>
      <c r="P222" s="107"/>
      <c r="Q222" s="107">
        <v>25000</v>
      </c>
      <c r="R222" s="107"/>
      <c r="S222" s="107"/>
      <c r="T222" s="3">
        <f>SUM(M222:S222)</f>
        <v>25000</v>
      </c>
      <c r="U222" s="11"/>
    </row>
    <row r="223" spans="1:21" ht="63" customHeight="1">
      <c r="A223" s="384"/>
      <c r="B223" s="384"/>
      <c r="C223" s="341"/>
      <c r="D223" s="233" t="s">
        <v>134</v>
      </c>
      <c r="E223" s="233" t="s">
        <v>135</v>
      </c>
      <c r="F223" s="51">
        <v>1</v>
      </c>
      <c r="G223" s="51">
        <v>0</v>
      </c>
      <c r="H223" s="23" t="s">
        <v>71</v>
      </c>
      <c r="I223" s="23"/>
      <c r="J223" s="39"/>
      <c r="K223" s="51">
        <v>1</v>
      </c>
      <c r="L223" s="32"/>
      <c r="M223" s="107"/>
      <c r="N223" s="107"/>
      <c r="O223" s="107"/>
      <c r="P223" s="107"/>
      <c r="Q223" s="107"/>
      <c r="R223" s="107"/>
      <c r="S223" s="107"/>
      <c r="T223" s="3">
        <f aca="true" t="shared" si="13" ref="T223:T234">SUM(M223:S223)</f>
        <v>0</v>
      </c>
      <c r="U223" s="11"/>
    </row>
    <row r="224" spans="1:21" ht="36">
      <c r="A224" s="384"/>
      <c r="B224" s="384"/>
      <c r="C224" s="233" t="s">
        <v>145</v>
      </c>
      <c r="D224" s="233" t="s">
        <v>139</v>
      </c>
      <c r="E224" s="233" t="s">
        <v>140</v>
      </c>
      <c r="F224" s="51">
        <v>4</v>
      </c>
      <c r="G224" s="51">
        <v>0</v>
      </c>
      <c r="H224" s="23" t="s">
        <v>71</v>
      </c>
      <c r="I224" s="23"/>
      <c r="J224" s="39"/>
      <c r="K224" s="51">
        <v>2</v>
      </c>
      <c r="L224" s="32"/>
      <c r="M224" s="107">
        <v>5000</v>
      </c>
      <c r="N224" s="107"/>
      <c r="O224" s="107"/>
      <c r="P224" s="107"/>
      <c r="Q224" s="107"/>
      <c r="R224" s="107"/>
      <c r="S224" s="107"/>
      <c r="T224" s="3">
        <f t="shared" si="13"/>
        <v>5000</v>
      </c>
      <c r="U224" s="11"/>
    </row>
    <row r="225" spans="1:21" ht="45">
      <c r="A225" s="384"/>
      <c r="B225" s="384"/>
      <c r="C225" s="233" t="s">
        <v>146</v>
      </c>
      <c r="D225" s="233" t="s">
        <v>223</v>
      </c>
      <c r="E225" s="233" t="s">
        <v>141</v>
      </c>
      <c r="F225" s="51">
        <v>9</v>
      </c>
      <c r="G225" s="51">
        <v>0</v>
      </c>
      <c r="H225" s="23" t="s">
        <v>71</v>
      </c>
      <c r="I225" s="23"/>
      <c r="J225" s="39"/>
      <c r="K225" s="51">
        <v>6</v>
      </c>
      <c r="L225" s="32"/>
      <c r="M225" s="107">
        <v>2000</v>
      </c>
      <c r="N225" s="107"/>
      <c r="O225" s="107"/>
      <c r="P225" s="107"/>
      <c r="Q225" s="107"/>
      <c r="R225" s="107"/>
      <c r="S225" s="107"/>
      <c r="T225" s="3">
        <f t="shared" si="13"/>
        <v>2000</v>
      </c>
      <c r="U225" s="11"/>
    </row>
    <row r="226" spans="1:21" ht="54">
      <c r="A226" s="384"/>
      <c r="B226" s="384"/>
      <c r="C226" s="278" t="s">
        <v>488</v>
      </c>
      <c r="D226" s="278" t="s">
        <v>493</v>
      </c>
      <c r="E226" s="278" t="s">
        <v>142</v>
      </c>
      <c r="F226" s="51">
        <v>12</v>
      </c>
      <c r="G226" s="51">
        <v>0</v>
      </c>
      <c r="H226" s="23" t="s">
        <v>71</v>
      </c>
      <c r="I226" s="23"/>
      <c r="J226" s="39"/>
      <c r="K226" s="51">
        <v>6</v>
      </c>
      <c r="L226" s="32"/>
      <c r="M226" s="107">
        <v>4000</v>
      </c>
      <c r="N226" s="107"/>
      <c r="O226" s="107">
        <v>30000</v>
      </c>
      <c r="P226" s="107"/>
      <c r="Q226" s="107"/>
      <c r="R226" s="107"/>
      <c r="S226" s="107"/>
      <c r="T226" s="3">
        <f t="shared" si="13"/>
        <v>34000</v>
      </c>
      <c r="U226" s="11"/>
    </row>
    <row r="227" spans="1:21" s="5" customFormat="1" ht="12.75">
      <c r="A227" s="246"/>
      <c r="B227" s="246"/>
      <c r="C227" s="246"/>
      <c r="D227" s="246"/>
      <c r="E227" s="246"/>
      <c r="F227" s="247"/>
      <c r="G227" s="247"/>
      <c r="H227" s="192"/>
      <c r="I227" s="192"/>
      <c r="J227" s="248"/>
      <c r="K227" s="247"/>
      <c r="L227" s="222"/>
      <c r="M227" s="249"/>
      <c r="N227" s="249"/>
      <c r="O227" s="249"/>
      <c r="P227" s="249"/>
      <c r="Q227" s="249"/>
      <c r="R227" s="249"/>
      <c r="S227" s="249"/>
      <c r="T227" s="195"/>
      <c r="U227" s="156"/>
    </row>
    <row r="228" spans="1:21" s="5" customFormat="1" ht="12.75">
      <c r="A228" s="246"/>
      <c r="B228" s="246"/>
      <c r="C228" s="246"/>
      <c r="D228" s="246"/>
      <c r="E228" s="246"/>
      <c r="F228" s="247"/>
      <c r="G228" s="247"/>
      <c r="H228" s="192"/>
      <c r="I228" s="192"/>
      <c r="J228" s="248"/>
      <c r="K228" s="247"/>
      <c r="L228" s="222"/>
      <c r="M228" s="249"/>
      <c r="N228" s="249"/>
      <c r="O228" s="249"/>
      <c r="P228" s="249"/>
      <c r="Q228" s="249"/>
      <c r="R228" s="249"/>
      <c r="S228" s="249"/>
      <c r="T228" s="195"/>
      <c r="U228" s="156"/>
    </row>
    <row r="229" spans="1:20" ht="12.75" customHeight="1">
      <c r="A229" s="307" t="s">
        <v>481</v>
      </c>
      <c r="B229" s="375" t="s">
        <v>480</v>
      </c>
      <c r="C229" s="375" t="s">
        <v>69</v>
      </c>
      <c r="D229" s="302" t="s">
        <v>1</v>
      </c>
      <c r="E229" s="302" t="s">
        <v>2</v>
      </c>
      <c r="F229" s="307" t="s">
        <v>16</v>
      </c>
      <c r="G229" s="307" t="s">
        <v>65</v>
      </c>
      <c r="H229" s="326" t="s">
        <v>66</v>
      </c>
      <c r="I229" s="326"/>
      <c r="J229" s="326"/>
      <c r="K229" s="307" t="s">
        <v>384</v>
      </c>
      <c r="L229" s="307" t="s">
        <v>3</v>
      </c>
      <c r="M229" s="308" t="s">
        <v>68</v>
      </c>
      <c r="N229" s="308"/>
      <c r="O229" s="308"/>
      <c r="P229" s="308"/>
      <c r="Q229" s="308"/>
      <c r="R229" s="308"/>
      <c r="S229" s="308"/>
      <c r="T229" s="302"/>
    </row>
    <row r="230" spans="1:20" ht="12.75">
      <c r="A230" s="307"/>
      <c r="B230" s="375"/>
      <c r="C230" s="375"/>
      <c r="D230" s="302"/>
      <c r="E230" s="309"/>
      <c r="F230" s="307"/>
      <c r="G230" s="307"/>
      <c r="H230" s="302" t="s">
        <v>13</v>
      </c>
      <c r="I230" s="302" t="s">
        <v>14</v>
      </c>
      <c r="J230" s="302" t="s">
        <v>15</v>
      </c>
      <c r="K230" s="307"/>
      <c r="L230" s="307"/>
      <c r="M230" s="302" t="s">
        <v>6</v>
      </c>
      <c r="N230" s="302" t="s">
        <v>7</v>
      </c>
      <c r="O230" s="302" t="s">
        <v>8</v>
      </c>
      <c r="P230" s="302" t="s">
        <v>9</v>
      </c>
      <c r="Q230" s="302" t="s">
        <v>5</v>
      </c>
      <c r="R230" s="302" t="s">
        <v>355</v>
      </c>
      <c r="S230" s="302" t="s">
        <v>4</v>
      </c>
      <c r="T230" s="302" t="s">
        <v>12</v>
      </c>
    </row>
    <row r="231" spans="1:20" ht="29.25" customHeight="1">
      <c r="A231" s="307"/>
      <c r="B231" s="375"/>
      <c r="C231" s="375"/>
      <c r="D231" s="302"/>
      <c r="E231" s="309"/>
      <c r="F231" s="307"/>
      <c r="G231" s="307"/>
      <c r="H231" s="302"/>
      <c r="I231" s="302"/>
      <c r="J231" s="302"/>
      <c r="K231" s="307"/>
      <c r="L231" s="307"/>
      <c r="M231" s="309"/>
      <c r="N231" s="302"/>
      <c r="O231" s="302"/>
      <c r="P231" s="302"/>
      <c r="Q231" s="302"/>
      <c r="R231" s="302"/>
      <c r="S231" s="302"/>
      <c r="T231" s="302"/>
    </row>
    <row r="232" spans="1:21" ht="36">
      <c r="A232" s="407" t="s">
        <v>463</v>
      </c>
      <c r="B232" s="407" t="s">
        <v>465</v>
      </c>
      <c r="C232" s="150" t="s">
        <v>464</v>
      </c>
      <c r="D232" s="150" t="s">
        <v>468</v>
      </c>
      <c r="E232" s="150" t="s">
        <v>95</v>
      </c>
      <c r="F232" s="51">
        <v>12</v>
      </c>
      <c r="G232" s="51">
        <v>0</v>
      </c>
      <c r="H232" s="23" t="s">
        <v>71</v>
      </c>
      <c r="I232" s="23"/>
      <c r="J232" s="39"/>
      <c r="K232" s="51">
        <v>6</v>
      </c>
      <c r="L232" s="32"/>
      <c r="M232" s="107">
        <v>14307</v>
      </c>
      <c r="N232" s="107">
        <v>26000</v>
      </c>
      <c r="O232" s="107">
        <v>237500</v>
      </c>
      <c r="P232" s="107"/>
      <c r="Q232" s="107"/>
      <c r="R232" s="107"/>
      <c r="S232" s="107"/>
      <c r="T232" s="3">
        <f t="shared" si="13"/>
        <v>277807</v>
      </c>
      <c r="U232" s="11"/>
    </row>
    <row r="233" spans="1:21" ht="36">
      <c r="A233" s="408"/>
      <c r="B233" s="408"/>
      <c r="C233" s="60" t="s">
        <v>489</v>
      </c>
      <c r="D233" s="60" t="s">
        <v>490</v>
      </c>
      <c r="E233" s="60" t="s">
        <v>491</v>
      </c>
      <c r="F233" s="276">
        <v>8</v>
      </c>
      <c r="G233" s="276" t="s">
        <v>57</v>
      </c>
      <c r="H233" s="276" t="s">
        <v>71</v>
      </c>
      <c r="I233" s="89"/>
      <c r="J233" s="95"/>
      <c r="K233" s="276">
        <v>4</v>
      </c>
      <c r="L233" s="32"/>
      <c r="M233" s="107"/>
      <c r="N233" s="107"/>
      <c r="O233" s="159">
        <v>2500</v>
      </c>
      <c r="P233" s="107"/>
      <c r="Q233" s="107"/>
      <c r="R233" s="107"/>
      <c r="S233" s="107"/>
      <c r="T233" s="3">
        <f t="shared" si="13"/>
        <v>2500</v>
      </c>
      <c r="U233" s="11"/>
    </row>
    <row r="234" spans="1:21" ht="153" customHeight="1">
      <c r="A234" s="409"/>
      <c r="B234" s="409"/>
      <c r="C234" s="101" t="s">
        <v>148</v>
      </c>
      <c r="D234" s="101" t="s">
        <v>143</v>
      </c>
      <c r="E234" s="101" t="s">
        <v>144</v>
      </c>
      <c r="F234" s="51">
        <v>500</v>
      </c>
      <c r="G234" s="51">
        <v>0</v>
      </c>
      <c r="H234" s="23" t="s">
        <v>71</v>
      </c>
      <c r="I234" s="23"/>
      <c r="J234" s="39"/>
      <c r="K234" s="51">
        <v>500</v>
      </c>
      <c r="L234" s="32"/>
      <c r="M234" s="107">
        <v>3000</v>
      </c>
      <c r="N234" s="107"/>
      <c r="O234" s="3"/>
      <c r="P234" s="107"/>
      <c r="Q234" s="107"/>
      <c r="R234" s="107"/>
      <c r="S234" s="107"/>
      <c r="T234" s="3">
        <f t="shared" si="13"/>
        <v>3000</v>
      </c>
      <c r="U234" s="11"/>
    </row>
    <row r="235" spans="1:21" ht="12.75">
      <c r="A235" s="233"/>
      <c r="B235" s="233"/>
      <c r="C235" s="38"/>
      <c r="D235" s="55" t="s">
        <v>46</v>
      </c>
      <c r="E235" s="55"/>
      <c r="F235" s="56"/>
      <c r="G235" s="56"/>
      <c r="H235" s="57"/>
      <c r="I235" s="57"/>
      <c r="J235" s="57"/>
      <c r="K235" s="56"/>
      <c r="L235" s="86"/>
      <c r="M235" s="24">
        <f aca="true" t="shared" si="14" ref="M235:T235">SUM(M220:M234)</f>
        <v>44307</v>
      </c>
      <c r="N235" s="24">
        <f t="shared" si="14"/>
        <v>26000</v>
      </c>
      <c r="O235" s="24">
        <f t="shared" si="14"/>
        <v>270000</v>
      </c>
      <c r="P235" s="24">
        <f t="shared" si="14"/>
        <v>0</v>
      </c>
      <c r="Q235" s="24">
        <f t="shared" si="14"/>
        <v>25000</v>
      </c>
      <c r="R235" s="24">
        <f t="shared" si="14"/>
        <v>0</v>
      </c>
      <c r="S235" s="24">
        <f t="shared" si="14"/>
        <v>0</v>
      </c>
      <c r="T235" s="24">
        <f t="shared" si="14"/>
        <v>365307</v>
      </c>
      <c r="U235" s="11"/>
    </row>
    <row r="236" spans="1:20" ht="18">
      <c r="A236" s="312" t="s">
        <v>62</v>
      </c>
      <c r="B236" s="312" t="s">
        <v>28</v>
      </c>
      <c r="C236" s="339" t="s">
        <v>281</v>
      </c>
      <c r="D236" s="238" t="s">
        <v>289</v>
      </c>
      <c r="E236" s="238" t="s">
        <v>282</v>
      </c>
      <c r="F236" s="71">
        <v>100</v>
      </c>
      <c r="G236" s="71">
        <v>373</v>
      </c>
      <c r="H236" s="110"/>
      <c r="I236" s="95"/>
      <c r="J236" s="95" t="s">
        <v>71</v>
      </c>
      <c r="K236" s="71">
        <v>60</v>
      </c>
      <c r="L236" s="32"/>
      <c r="M236" s="3">
        <v>80000</v>
      </c>
      <c r="N236" s="3"/>
      <c r="O236" s="3"/>
      <c r="P236" s="3"/>
      <c r="Q236" s="3"/>
      <c r="R236" s="3"/>
      <c r="S236" s="3"/>
      <c r="T236" s="3">
        <f>SUM(M236:S236)</f>
        <v>80000</v>
      </c>
    </row>
    <row r="237" spans="1:20" ht="18" customHeight="1">
      <c r="A237" s="312"/>
      <c r="B237" s="312"/>
      <c r="C237" s="339"/>
      <c r="D237" s="238" t="s">
        <v>376</v>
      </c>
      <c r="E237" s="238" t="s">
        <v>375</v>
      </c>
      <c r="F237" s="71">
        <v>4</v>
      </c>
      <c r="G237" s="71">
        <v>1</v>
      </c>
      <c r="H237" s="95" t="s">
        <v>71</v>
      </c>
      <c r="I237" s="95"/>
      <c r="J237" s="95"/>
      <c r="K237" s="71">
        <v>2</v>
      </c>
      <c r="L237" s="32"/>
      <c r="M237" s="3">
        <v>50000</v>
      </c>
      <c r="N237" s="3"/>
      <c r="O237" s="3"/>
      <c r="P237" s="3"/>
      <c r="Q237" s="3"/>
      <c r="R237" s="3"/>
      <c r="S237" s="3"/>
      <c r="T237" s="3">
        <f>SUM(M237:S237)</f>
        <v>50000</v>
      </c>
    </row>
    <row r="238" spans="1:20" ht="18" customHeight="1">
      <c r="A238" s="312"/>
      <c r="B238" s="312"/>
      <c r="C238" s="339"/>
      <c r="D238" s="238" t="s">
        <v>58</v>
      </c>
      <c r="E238" s="238" t="s">
        <v>283</v>
      </c>
      <c r="F238" s="71">
        <v>1</v>
      </c>
      <c r="G238" s="71">
        <v>0</v>
      </c>
      <c r="H238" s="95" t="s">
        <v>71</v>
      </c>
      <c r="I238" s="95"/>
      <c r="J238" s="95"/>
      <c r="K238" s="71">
        <v>0</v>
      </c>
      <c r="L238" s="32"/>
      <c r="M238" s="67"/>
      <c r="N238" s="3"/>
      <c r="O238" s="3"/>
      <c r="P238" s="3"/>
      <c r="Q238" s="67"/>
      <c r="R238" s="3"/>
      <c r="S238" s="3"/>
      <c r="T238" s="3">
        <f>SUM(M238:S238)</f>
        <v>0</v>
      </c>
    </row>
    <row r="239" spans="1:20" ht="12.75">
      <c r="A239" s="316"/>
      <c r="B239" s="323"/>
      <c r="C239" s="100"/>
      <c r="D239" s="55" t="s">
        <v>30</v>
      </c>
      <c r="E239" s="52"/>
      <c r="F239" s="111"/>
      <c r="G239" s="111"/>
      <c r="H239" s="57"/>
      <c r="I239" s="57"/>
      <c r="J239" s="57"/>
      <c r="K239" s="111"/>
      <c r="L239" s="86"/>
      <c r="M239" s="24">
        <f>SUM(M236:M238)</f>
        <v>130000</v>
      </c>
      <c r="N239" s="24">
        <f aca="true" t="shared" si="15" ref="N239:T239">SUM(N236:N238)</f>
        <v>0</v>
      </c>
      <c r="O239" s="24">
        <f t="shared" si="15"/>
        <v>0</v>
      </c>
      <c r="P239" s="24">
        <f t="shared" si="15"/>
        <v>0</v>
      </c>
      <c r="Q239" s="24">
        <f t="shared" si="15"/>
        <v>0</v>
      </c>
      <c r="R239" s="24">
        <f t="shared" si="15"/>
        <v>0</v>
      </c>
      <c r="S239" s="24">
        <f t="shared" si="15"/>
        <v>0</v>
      </c>
      <c r="T239" s="24">
        <f t="shared" si="15"/>
        <v>130000</v>
      </c>
    </row>
    <row r="240" spans="1:20" ht="27">
      <c r="A240" s="316"/>
      <c r="B240" s="312" t="s">
        <v>31</v>
      </c>
      <c r="C240" s="383" t="s">
        <v>284</v>
      </c>
      <c r="D240" s="238" t="s">
        <v>377</v>
      </c>
      <c r="E240" s="238" t="s">
        <v>285</v>
      </c>
      <c r="F240" s="93">
        <v>2302</v>
      </c>
      <c r="G240" s="93">
        <v>2272</v>
      </c>
      <c r="H240" s="95" t="s">
        <v>71</v>
      </c>
      <c r="I240" s="95"/>
      <c r="J240" s="95"/>
      <c r="K240" s="93">
        <v>0</v>
      </c>
      <c r="L240" s="2"/>
      <c r="M240" s="3"/>
      <c r="N240" s="3"/>
      <c r="O240" s="67"/>
      <c r="P240" s="67"/>
      <c r="Q240" s="3"/>
      <c r="R240" s="3"/>
      <c r="S240" s="3"/>
      <c r="T240" s="3">
        <f>SUM(M240:S240)</f>
        <v>0</v>
      </c>
    </row>
    <row r="241" spans="1:20" ht="18">
      <c r="A241" s="316"/>
      <c r="B241" s="312"/>
      <c r="C241" s="383"/>
      <c r="D241" s="238" t="s">
        <v>378</v>
      </c>
      <c r="E241" s="238"/>
      <c r="F241" s="93">
        <v>1</v>
      </c>
      <c r="G241" s="93">
        <v>1</v>
      </c>
      <c r="H241" s="95"/>
      <c r="I241" s="95" t="s">
        <v>71</v>
      </c>
      <c r="J241" s="95"/>
      <c r="K241" s="93">
        <v>1</v>
      </c>
      <c r="L241" s="2"/>
      <c r="M241" s="3">
        <v>21000</v>
      </c>
      <c r="N241" s="3"/>
      <c r="O241" s="3"/>
      <c r="P241" s="3"/>
      <c r="Q241" s="3"/>
      <c r="R241" s="3"/>
      <c r="S241" s="3"/>
      <c r="T241" s="3">
        <f>SUM(M241:S241)</f>
        <v>21000</v>
      </c>
    </row>
    <row r="242" spans="1:20" ht="36">
      <c r="A242" s="316"/>
      <c r="B242" s="312"/>
      <c r="C242" s="236" t="s">
        <v>286</v>
      </c>
      <c r="D242" s="238" t="s">
        <v>287</v>
      </c>
      <c r="E242" s="238" t="s">
        <v>288</v>
      </c>
      <c r="F242" s="94">
        <v>0.95</v>
      </c>
      <c r="G242" s="94">
        <v>0.6</v>
      </c>
      <c r="H242" s="95" t="s">
        <v>71</v>
      </c>
      <c r="I242" s="95"/>
      <c r="J242" s="95"/>
      <c r="K242" s="94">
        <v>0.7</v>
      </c>
      <c r="L242" s="2"/>
      <c r="M242" s="3">
        <v>15400</v>
      </c>
      <c r="N242" s="3"/>
      <c r="O242" s="3"/>
      <c r="P242" s="3"/>
      <c r="Q242" s="3"/>
      <c r="R242" s="3"/>
      <c r="S242" s="3"/>
      <c r="T242" s="3">
        <f>SUM(M242:S242)</f>
        <v>15400</v>
      </c>
    </row>
    <row r="243" spans="1:20" ht="12.75">
      <c r="A243" s="316"/>
      <c r="B243" s="382"/>
      <c r="C243" s="112"/>
      <c r="D243" s="55" t="s">
        <v>32</v>
      </c>
      <c r="E243" s="113"/>
      <c r="F243" s="114"/>
      <c r="G243" s="114"/>
      <c r="H243" s="115"/>
      <c r="I243" s="115"/>
      <c r="J243" s="115"/>
      <c r="K243" s="114"/>
      <c r="L243" s="86"/>
      <c r="M243" s="24">
        <f>SUM(M240:M242)</f>
        <v>36400</v>
      </c>
      <c r="N243" s="24">
        <f>SUM(N240:N242)</f>
        <v>0</v>
      </c>
      <c r="O243" s="24">
        <f aca="true" t="shared" si="16" ref="O243:T243">SUM(O240:O242)</f>
        <v>0</v>
      </c>
      <c r="P243" s="24">
        <f t="shared" si="16"/>
        <v>0</v>
      </c>
      <c r="Q243" s="24">
        <f t="shared" si="16"/>
        <v>0</v>
      </c>
      <c r="R243" s="24">
        <f t="shared" si="16"/>
        <v>0</v>
      </c>
      <c r="S243" s="24">
        <f t="shared" si="16"/>
        <v>0</v>
      </c>
      <c r="T243" s="24">
        <f t="shared" si="16"/>
        <v>36400</v>
      </c>
    </row>
    <row r="244" spans="1:20" s="5" customFormat="1" ht="12.75">
      <c r="A244" s="19"/>
      <c r="B244" s="250"/>
      <c r="C244" s="250"/>
      <c r="D244" s="28"/>
      <c r="E244" s="198"/>
      <c r="F244" s="251"/>
      <c r="G244" s="251"/>
      <c r="H244" s="252"/>
      <c r="I244" s="252"/>
      <c r="J244" s="252"/>
      <c r="K244" s="251"/>
      <c r="L244" s="183"/>
      <c r="M244" s="14"/>
      <c r="N244" s="14"/>
      <c r="O244" s="14"/>
      <c r="P244" s="14"/>
      <c r="Q244" s="14"/>
      <c r="R244" s="14"/>
      <c r="S244" s="14"/>
      <c r="T244" s="14"/>
    </row>
    <row r="245" spans="1:20" ht="12.75" customHeight="1">
      <c r="A245" s="307" t="s">
        <v>481</v>
      </c>
      <c r="B245" s="375" t="s">
        <v>480</v>
      </c>
      <c r="C245" s="375" t="s">
        <v>69</v>
      </c>
      <c r="D245" s="302" t="s">
        <v>1</v>
      </c>
      <c r="E245" s="302" t="s">
        <v>2</v>
      </c>
      <c r="F245" s="307" t="s">
        <v>16</v>
      </c>
      <c r="G245" s="307" t="s">
        <v>65</v>
      </c>
      <c r="H245" s="326" t="s">
        <v>66</v>
      </c>
      <c r="I245" s="326"/>
      <c r="J245" s="326"/>
      <c r="K245" s="307" t="s">
        <v>384</v>
      </c>
      <c r="L245" s="307" t="s">
        <v>3</v>
      </c>
      <c r="M245" s="308" t="s">
        <v>68</v>
      </c>
      <c r="N245" s="308"/>
      <c r="O245" s="308"/>
      <c r="P245" s="308"/>
      <c r="Q245" s="308"/>
      <c r="R245" s="308"/>
      <c r="S245" s="308"/>
      <c r="T245" s="302"/>
    </row>
    <row r="246" spans="1:20" ht="12.75">
      <c r="A246" s="307"/>
      <c r="B246" s="375"/>
      <c r="C246" s="375"/>
      <c r="D246" s="302"/>
      <c r="E246" s="309"/>
      <c r="F246" s="307"/>
      <c r="G246" s="307"/>
      <c r="H246" s="302" t="s">
        <v>13</v>
      </c>
      <c r="I246" s="302" t="s">
        <v>14</v>
      </c>
      <c r="J246" s="302" t="s">
        <v>15</v>
      </c>
      <c r="K246" s="307"/>
      <c r="L246" s="307"/>
      <c r="M246" s="302" t="s">
        <v>6</v>
      </c>
      <c r="N246" s="302" t="s">
        <v>7</v>
      </c>
      <c r="O246" s="302" t="s">
        <v>8</v>
      </c>
      <c r="P246" s="302" t="s">
        <v>9</v>
      </c>
      <c r="Q246" s="302" t="s">
        <v>5</v>
      </c>
      <c r="R246" s="302" t="s">
        <v>355</v>
      </c>
      <c r="S246" s="302" t="s">
        <v>4</v>
      </c>
      <c r="T246" s="302" t="s">
        <v>12</v>
      </c>
    </row>
    <row r="247" spans="1:20" ht="29.25" customHeight="1">
      <c r="A247" s="307"/>
      <c r="B247" s="375"/>
      <c r="C247" s="375"/>
      <c r="D247" s="302"/>
      <c r="E247" s="309"/>
      <c r="F247" s="307"/>
      <c r="G247" s="307"/>
      <c r="H247" s="302"/>
      <c r="I247" s="302"/>
      <c r="J247" s="302"/>
      <c r="K247" s="307"/>
      <c r="L247" s="307"/>
      <c r="M247" s="309"/>
      <c r="N247" s="302"/>
      <c r="O247" s="302"/>
      <c r="P247" s="302"/>
      <c r="Q247" s="302"/>
      <c r="R247" s="302"/>
      <c r="S247" s="302"/>
      <c r="T247" s="302"/>
    </row>
    <row r="248" spans="1:20" ht="36">
      <c r="A248" s="312" t="s">
        <v>210</v>
      </c>
      <c r="B248" s="312" t="s">
        <v>497</v>
      </c>
      <c r="C248" s="320" t="s">
        <v>495</v>
      </c>
      <c r="D248" s="278" t="s">
        <v>494</v>
      </c>
      <c r="E248" s="25" t="s">
        <v>496</v>
      </c>
      <c r="F248" s="18">
        <v>480</v>
      </c>
      <c r="G248" s="71">
        <v>1831</v>
      </c>
      <c r="H248" s="23" t="s">
        <v>71</v>
      </c>
      <c r="I248" s="42"/>
      <c r="J248" s="42"/>
      <c r="K248" s="18">
        <v>240</v>
      </c>
      <c r="L248" s="2"/>
      <c r="M248" s="3">
        <v>1500</v>
      </c>
      <c r="N248" s="3"/>
      <c r="O248" s="3"/>
      <c r="P248" s="3"/>
      <c r="Q248" s="3"/>
      <c r="R248" s="3"/>
      <c r="S248" s="3"/>
      <c r="T248" s="3">
        <f aca="true" t="shared" si="17" ref="T248:T255">SUM(M248:S248)</f>
        <v>1500</v>
      </c>
    </row>
    <row r="249" spans="1:20" ht="45">
      <c r="A249" s="312"/>
      <c r="B249" s="312"/>
      <c r="C249" s="321"/>
      <c r="D249" s="40" t="s">
        <v>217</v>
      </c>
      <c r="E249" s="40" t="s">
        <v>496</v>
      </c>
      <c r="F249" s="18">
        <v>120</v>
      </c>
      <c r="G249" s="71">
        <v>0</v>
      </c>
      <c r="H249" s="23" t="s">
        <v>71</v>
      </c>
      <c r="I249" s="42"/>
      <c r="J249" s="42"/>
      <c r="K249" s="18">
        <v>60</v>
      </c>
      <c r="L249" s="2"/>
      <c r="M249" s="1">
        <v>400</v>
      </c>
      <c r="N249" s="3"/>
      <c r="O249" s="3"/>
      <c r="P249" s="3"/>
      <c r="Q249" s="3"/>
      <c r="R249" s="3"/>
      <c r="S249" s="3"/>
      <c r="T249" s="3">
        <f t="shared" si="17"/>
        <v>400</v>
      </c>
    </row>
    <row r="250" spans="1:20" ht="72">
      <c r="A250" s="312"/>
      <c r="B250" s="312"/>
      <c r="C250" s="321"/>
      <c r="D250" s="40" t="s">
        <v>219</v>
      </c>
      <c r="E250" s="40" t="s">
        <v>149</v>
      </c>
      <c r="F250" s="17">
        <v>12</v>
      </c>
      <c r="G250" s="17">
        <v>0</v>
      </c>
      <c r="H250" s="23" t="s">
        <v>71</v>
      </c>
      <c r="I250" s="42"/>
      <c r="J250" s="42"/>
      <c r="K250" s="17">
        <v>6</v>
      </c>
      <c r="L250" s="2"/>
      <c r="M250" s="3">
        <v>600</v>
      </c>
      <c r="N250" s="3"/>
      <c r="O250" s="3"/>
      <c r="P250" s="3"/>
      <c r="Q250" s="3"/>
      <c r="R250" s="3"/>
      <c r="S250" s="3"/>
      <c r="T250" s="3">
        <f t="shared" si="17"/>
        <v>600</v>
      </c>
    </row>
    <row r="251" spans="1:20" ht="36">
      <c r="A251" s="312"/>
      <c r="B251" s="312"/>
      <c r="C251" s="322"/>
      <c r="D251" s="40" t="s">
        <v>499</v>
      </c>
      <c r="E251" s="40" t="s">
        <v>212</v>
      </c>
      <c r="F251" s="17">
        <v>8</v>
      </c>
      <c r="G251" s="17">
        <v>0</v>
      </c>
      <c r="H251" s="23" t="s">
        <v>71</v>
      </c>
      <c r="I251" s="42"/>
      <c r="J251" s="42"/>
      <c r="K251" s="17">
        <v>4</v>
      </c>
      <c r="L251" s="2"/>
      <c r="M251" s="3">
        <v>4000</v>
      </c>
      <c r="N251" s="3"/>
      <c r="O251" s="3"/>
      <c r="P251" s="3"/>
      <c r="Q251" s="3"/>
      <c r="R251" s="3"/>
      <c r="S251" s="3"/>
      <c r="T251" s="3">
        <f t="shared" si="17"/>
        <v>4000</v>
      </c>
    </row>
    <row r="252" spans="1:20" ht="27">
      <c r="A252" s="312"/>
      <c r="B252" s="312"/>
      <c r="C252" s="377" t="s">
        <v>498</v>
      </c>
      <c r="D252" s="40" t="s">
        <v>214</v>
      </c>
      <c r="E252" s="40" t="s">
        <v>207</v>
      </c>
      <c r="F252" s="18">
        <v>60</v>
      </c>
      <c r="G252" s="71">
        <v>0</v>
      </c>
      <c r="H252" s="23" t="s">
        <v>71</v>
      </c>
      <c r="I252" s="42"/>
      <c r="J252" s="42"/>
      <c r="K252" s="18">
        <v>30</v>
      </c>
      <c r="L252" s="2"/>
      <c r="M252" s="3">
        <v>1500</v>
      </c>
      <c r="N252" s="3"/>
      <c r="O252" s="3"/>
      <c r="P252" s="3"/>
      <c r="Q252" s="3"/>
      <c r="R252" s="3"/>
      <c r="S252" s="3"/>
      <c r="T252" s="3">
        <f t="shared" si="17"/>
        <v>1500</v>
      </c>
    </row>
    <row r="253" spans="1:20" ht="54">
      <c r="A253" s="312"/>
      <c r="B253" s="312"/>
      <c r="C253" s="378"/>
      <c r="D253" s="40" t="s">
        <v>215</v>
      </c>
      <c r="E253" s="40" t="s">
        <v>208</v>
      </c>
      <c r="F253" s="18">
        <v>16</v>
      </c>
      <c r="G253" s="71">
        <v>0</v>
      </c>
      <c r="H253" s="23" t="s">
        <v>71</v>
      </c>
      <c r="I253" s="42"/>
      <c r="J253" s="42"/>
      <c r="K253" s="18">
        <v>8</v>
      </c>
      <c r="L253" s="2"/>
      <c r="M253" s="3">
        <v>600</v>
      </c>
      <c r="N253" s="3"/>
      <c r="O253" s="3"/>
      <c r="P253" s="3"/>
      <c r="Q253" s="3"/>
      <c r="R253" s="3"/>
      <c r="S253" s="3"/>
      <c r="T253" s="3">
        <f t="shared" si="17"/>
        <v>600</v>
      </c>
    </row>
    <row r="254" spans="1:20" ht="63">
      <c r="A254" s="312"/>
      <c r="B254" s="312"/>
      <c r="C254" s="379"/>
      <c r="D254" s="40" t="s">
        <v>443</v>
      </c>
      <c r="E254" s="40" t="s">
        <v>209</v>
      </c>
      <c r="F254" s="18">
        <v>160</v>
      </c>
      <c r="G254" s="71">
        <v>0</v>
      </c>
      <c r="H254" s="23" t="s">
        <v>71</v>
      </c>
      <c r="I254" s="42"/>
      <c r="J254" s="42"/>
      <c r="K254" s="18">
        <v>80</v>
      </c>
      <c r="L254" s="2"/>
      <c r="M254" s="3">
        <v>1000</v>
      </c>
      <c r="N254" s="3"/>
      <c r="O254" s="3"/>
      <c r="P254" s="3"/>
      <c r="Q254" s="3"/>
      <c r="R254" s="3"/>
      <c r="S254" s="3"/>
      <c r="T254" s="3">
        <f t="shared" si="17"/>
        <v>1000</v>
      </c>
    </row>
    <row r="255" spans="1:20" ht="45">
      <c r="A255" s="312"/>
      <c r="B255" s="312"/>
      <c r="C255" s="380"/>
      <c r="D255" s="40" t="s">
        <v>216</v>
      </c>
      <c r="E255" s="40" t="s">
        <v>209</v>
      </c>
      <c r="F255" s="18">
        <v>4800</v>
      </c>
      <c r="G255" s="71">
        <v>0</v>
      </c>
      <c r="H255" s="23" t="s">
        <v>71</v>
      </c>
      <c r="I255" s="42"/>
      <c r="J255" s="42"/>
      <c r="K255" s="18">
        <v>2400</v>
      </c>
      <c r="L255" s="2"/>
      <c r="M255" s="3">
        <v>88400</v>
      </c>
      <c r="N255" s="3"/>
      <c r="O255" s="3"/>
      <c r="P255" s="3"/>
      <c r="Q255" s="3"/>
      <c r="R255" s="3"/>
      <c r="S255" s="3"/>
      <c r="T255" s="3">
        <f t="shared" si="17"/>
        <v>88400</v>
      </c>
    </row>
    <row r="256" spans="1:20" s="5" customFormat="1" ht="12.75">
      <c r="A256" s="400"/>
      <c r="B256" s="204"/>
      <c r="C256" s="205"/>
      <c r="D256" s="206"/>
      <c r="E256" s="206"/>
      <c r="F256" s="207"/>
      <c r="G256" s="208"/>
      <c r="H256" s="192"/>
      <c r="I256" s="193"/>
      <c r="J256" s="193"/>
      <c r="K256" s="207"/>
      <c r="L256" s="209"/>
      <c r="M256" s="195"/>
      <c r="N256" s="195"/>
      <c r="O256" s="195"/>
      <c r="P256" s="195"/>
      <c r="Q256" s="195"/>
      <c r="R256" s="195"/>
      <c r="S256" s="195"/>
      <c r="T256" s="195"/>
    </row>
    <row r="257" spans="1:20" s="5" customFormat="1" ht="12.75">
      <c r="A257" s="400"/>
      <c r="B257" s="204"/>
      <c r="C257" s="205"/>
      <c r="D257" s="206"/>
      <c r="E257" s="206"/>
      <c r="F257" s="207"/>
      <c r="G257" s="208"/>
      <c r="H257" s="192"/>
      <c r="I257" s="193"/>
      <c r="J257" s="193"/>
      <c r="K257" s="207"/>
      <c r="L257" s="209"/>
      <c r="M257" s="195"/>
      <c r="N257" s="195"/>
      <c r="O257" s="195"/>
      <c r="P257" s="195"/>
      <c r="Q257" s="195"/>
      <c r="R257" s="195"/>
      <c r="S257" s="195"/>
      <c r="T257" s="195"/>
    </row>
    <row r="258" spans="1:20" ht="12.75" customHeight="1">
      <c r="A258" s="374" t="s">
        <v>481</v>
      </c>
      <c r="B258" s="375" t="s">
        <v>480</v>
      </c>
      <c r="C258" s="375" t="s">
        <v>69</v>
      </c>
      <c r="D258" s="302" t="s">
        <v>1</v>
      </c>
      <c r="E258" s="302" t="s">
        <v>2</v>
      </c>
      <c r="F258" s="307" t="s">
        <v>16</v>
      </c>
      <c r="G258" s="307" t="s">
        <v>65</v>
      </c>
      <c r="H258" s="326" t="s">
        <v>66</v>
      </c>
      <c r="I258" s="326"/>
      <c r="J258" s="326"/>
      <c r="K258" s="307" t="s">
        <v>384</v>
      </c>
      <c r="L258" s="307" t="s">
        <v>3</v>
      </c>
      <c r="M258" s="308" t="s">
        <v>68</v>
      </c>
      <c r="N258" s="308"/>
      <c r="O258" s="308"/>
      <c r="P258" s="308"/>
      <c r="Q258" s="308"/>
      <c r="R258" s="308"/>
      <c r="S258" s="308"/>
      <c r="T258" s="302"/>
    </row>
    <row r="259" spans="1:20" ht="12.75">
      <c r="A259" s="374"/>
      <c r="B259" s="375"/>
      <c r="C259" s="375"/>
      <c r="D259" s="302"/>
      <c r="E259" s="309"/>
      <c r="F259" s="307"/>
      <c r="G259" s="307"/>
      <c r="H259" s="302" t="s">
        <v>13</v>
      </c>
      <c r="I259" s="302" t="s">
        <v>14</v>
      </c>
      <c r="J259" s="302" t="s">
        <v>15</v>
      </c>
      <c r="K259" s="307"/>
      <c r="L259" s="307"/>
      <c r="M259" s="302" t="s">
        <v>6</v>
      </c>
      <c r="N259" s="302" t="s">
        <v>7</v>
      </c>
      <c r="O259" s="302" t="s">
        <v>8</v>
      </c>
      <c r="P259" s="302" t="s">
        <v>9</v>
      </c>
      <c r="Q259" s="302" t="s">
        <v>5</v>
      </c>
      <c r="R259" s="302" t="s">
        <v>355</v>
      </c>
      <c r="S259" s="302" t="s">
        <v>4</v>
      </c>
      <c r="T259" s="302" t="s">
        <v>12</v>
      </c>
    </row>
    <row r="260" spans="1:20" ht="29.25" customHeight="1">
      <c r="A260" s="374"/>
      <c r="B260" s="375"/>
      <c r="C260" s="375"/>
      <c r="D260" s="302"/>
      <c r="E260" s="309"/>
      <c r="F260" s="307"/>
      <c r="G260" s="307"/>
      <c r="H260" s="302"/>
      <c r="I260" s="302"/>
      <c r="J260" s="302"/>
      <c r="K260" s="307"/>
      <c r="L260" s="307"/>
      <c r="M260" s="309"/>
      <c r="N260" s="302"/>
      <c r="O260" s="302"/>
      <c r="P260" s="302"/>
      <c r="Q260" s="302"/>
      <c r="R260" s="302"/>
      <c r="S260" s="302"/>
      <c r="T260" s="302"/>
    </row>
    <row r="261" spans="1:20" ht="36">
      <c r="A261" s="312" t="s">
        <v>210</v>
      </c>
      <c r="B261" s="312" t="s">
        <v>497</v>
      </c>
      <c r="C261" s="297" t="s">
        <v>500</v>
      </c>
      <c r="D261" s="40" t="s">
        <v>218</v>
      </c>
      <c r="E261" s="40" t="s">
        <v>211</v>
      </c>
      <c r="F261" s="18">
        <v>40</v>
      </c>
      <c r="G261" s="71">
        <v>0</v>
      </c>
      <c r="H261" s="23" t="s">
        <v>71</v>
      </c>
      <c r="I261" s="42"/>
      <c r="J261" s="42"/>
      <c r="K261" s="18">
        <v>20</v>
      </c>
      <c r="L261" s="2"/>
      <c r="M261" s="3">
        <v>4700</v>
      </c>
      <c r="N261" s="3"/>
      <c r="O261" s="3"/>
      <c r="P261" s="3"/>
      <c r="Q261" s="3"/>
      <c r="R261" s="3"/>
      <c r="S261" s="3"/>
      <c r="T261" s="3">
        <f>SUM(M261:S261)</f>
        <v>4700</v>
      </c>
    </row>
    <row r="262" spans="1:20" ht="36">
      <c r="A262" s="312"/>
      <c r="B262" s="312"/>
      <c r="C262" s="298"/>
      <c r="D262" s="40" t="s">
        <v>503</v>
      </c>
      <c r="E262" s="40" t="s">
        <v>211</v>
      </c>
      <c r="F262" s="18">
        <v>720</v>
      </c>
      <c r="G262" s="71">
        <v>0</v>
      </c>
      <c r="H262" s="23" t="s">
        <v>71</v>
      </c>
      <c r="I262" s="42"/>
      <c r="J262" s="42"/>
      <c r="K262" s="18">
        <v>360</v>
      </c>
      <c r="L262" s="2"/>
      <c r="M262" s="3">
        <v>4000</v>
      </c>
      <c r="N262" s="3"/>
      <c r="O262" s="3"/>
      <c r="P262" s="3"/>
      <c r="Q262" s="3"/>
      <c r="R262" s="3"/>
      <c r="S262" s="3"/>
      <c r="T262" s="3">
        <f>SUM(M262:S262)</f>
        <v>4000</v>
      </c>
    </row>
    <row r="263" spans="1:20" ht="18">
      <c r="A263" s="312"/>
      <c r="B263" s="312"/>
      <c r="C263" s="298"/>
      <c r="D263" s="40" t="s">
        <v>502</v>
      </c>
      <c r="E263" s="40" t="s">
        <v>94</v>
      </c>
      <c r="F263" s="18">
        <v>4</v>
      </c>
      <c r="G263" s="71">
        <v>0</v>
      </c>
      <c r="H263" s="4" t="s">
        <v>71</v>
      </c>
      <c r="I263" s="42"/>
      <c r="J263" s="42"/>
      <c r="K263" s="18">
        <v>2</v>
      </c>
      <c r="L263" s="2"/>
      <c r="M263" s="3">
        <v>6900</v>
      </c>
      <c r="N263" s="3">
        <v>20000</v>
      </c>
      <c r="O263" s="3"/>
      <c r="P263" s="3"/>
      <c r="Q263" s="3">
        <v>250000</v>
      </c>
      <c r="R263" s="3">
        <v>50000</v>
      </c>
      <c r="S263" s="3"/>
      <c r="T263" s="3">
        <f>SUM(M263:S263)</f>
        <v>326900</v>
      </c>
    </row>
    <row r="264" spans="1:20" ht="18">
      <c r="A264" s="312"/>
      <c r="B264" s="312"/>
      <c r="C264" s="301"/>
      <c r="D264" s="40" t="s">
        <v>501</v>
      </c>
      <c r="E264" s="40" t="s">
        <v>94</v>
      </c>
      <c r="F264" s="17">
        <v>1</v>
      </c>
      <c r="G264" s="17">
        <v>0</v>
      </c>
      <c r="H264" s="23" t="s">
        <v>71</v>
      </c>
      <c r="I264" s="42"/>
      <c r="J264" s="42"/>
      <c r="K264" s="17">
        <v>0</v>
      </c>
      <c r="L264" s="2"/>
      <c r="M264" s="3"/>
      <c r="N264" s="3"/>
      <c r="O264" s="3"/>
      <c r="P264" s="3"/>
      <c r="Q264" s="3"/>
      <c r="R264" s="3"/>
      <c r="S264" s="3"/>
      <c r="T264" s="3">
        <f>SUM(M264:S264)</f>
        <v>0</v>
      </c>
    </row>
    <row r="265" spans="1:21" ht="54">
      <c r="A265" s="312"/>
      <c r="B265" s="8"/>
      <c r="C265" s="8"/>
      <c r="D265" s="52" t="s">
        <v>213</v>
      </c>
      <c r="E265" s="55"/>
      <c r="F265" s="55"/>
      <c r="G265" s="55"/>
      <c r="H265" s="104"/>
      <c r="I265" s="104"/>
      <c r="J265" s="104"/>
      <c r="K265" s="55"/>
      <c r="L265" s="86"/>
      <c r="M265" s="24">
        <f aca="true" t="shared" si="18" ref="M265:T265">SUM(M248:M264)</f>
        <v>113600</v>
      </c>
      <c r="N265" s="24">
        <f t="shared" si="18"/>
        <v>20000</v>
      </c>
      <c r="O265" s="24">
        <f t="shared" si="18"/>
        <v>0</v>
      </c>
      <c r="P265" s="24">
        <f t="shared" si="18"/>
        <v>0</v>
      </c>
      <c r="Q265" s="24">
        <f t="shared" si="18"/>
        <v>250000</v>
      </c>
      <c r="R265" s="24">
        <f t="shared" si="18"/>
        <v>50000</v>
      </c>
      <c r="S265" s="24">
        <f t="shared" si="18"/>
        <v>0</v>
      </c>
      <c r="T265" s="24">
        <f t="shared" si="18"/>
        <v>433600</v>
      </c>
      <c r="U265" s="11"/>
    </row>
    <row r="266" spans="1:21" s="5" customFormat="1" ht="12.75">
      <c r="A266" s="204"/>
      <c r="D266" s="31"/>
      <c r="E266" s="28"/>
      <c r="F266" s="28"/>
      <c r="G266" s="28"/>
      <c r="H266" s="182"/>
      <c r="I266" s="182"/>
      <c r="J266" s="182"/>
      <c r="K266" s="28"/>
      <c r="L266" s="183"/>
      <c r="M266" s="14"/>
      <c r="N266" s="14"/>
      <c r="O266" s="14"/>
      <c r="P266" s="14"/>
      <c r="Q266" s="14"/>
      <c r="R266" s="14"/>
      <c r="S266" s="14"/>
      <c r="T266" s="14"/>
      <c r="U266" s="156"/>
    </row>
    <row r="267" spans="1:21" s="5" customFormat="1" ht="12.75">
      <c r="A267" s="204"/>
      <c r="D267" s="31"/>
      <c r="E267" s="28"/>
      <c r="F267" s="28"/>
      <c r="G267" s="28"/>
      <c r="H267" s="182"/>
      <c r="I267" s="182"/>
      <c r="J267" s="182"/>
      <c r="K267" s="28"/>
      <c r="L267" s="183"/>
      <c r="M267" s="14"/>
      <c r="N267" s="14"/>
      <c r="O267" s="14"/>
      <c r="P267" s="14"/>
      <c r="Q267" s="14"/>
      <c r="R267" s="14"/>
      <c r="S267" s="14"/>
      <c r="T267" s="14"/>
      <c r="U267" s="156"/>
    </row>
    <row r="268" spans="1:21" s="5" customFormat="1" ht="12.75">
      <c r="A268" s="204"/>
      <c r="D268" s="31"/>
      <c r="E268" s="28"/>
      <c r="F268" s="28"/>
      <c r="G268" s="28"/>
      <c r="H268" s="182"/>
      <c r="I268" s="182"/>
      <c r="J268" s="182"/>
      <c r="K268" s="28"/>
      <c r="L268" s="183"/>
      <c r="M268" s="14"/>
      <c r="N268" s="14"/>
      <c r="O268" s="14"/>
      <c r="P268" s="14"/>
      <c r="Q268" s="14"/>
      <c r="R268" s="14"/>
      <c r="S268" s="14"/>
      <c r="T268" s="14"/>
      <c r="U268" s="156"/>
    </row>
    <row r="269" spans="1:21" s="5" customFormat="1" ht="12.75">
      <c r="A269" s="204"/>
      <c r="D269" s="31"/>
      <c r="E269" s="28"/>
      <c r="F269" s="28"/>
      <c r="G269" s="28"/>
      <c r="H269" s="182"/>
      <c r="I269" s="182"/>
      <c r="J269" s="182"/>
      <c r="K269" s="28"/>
      <c r="L269" s="183"/>
      <c r="M269" s="14"/>
      <c r="N269" s="14"/>
      <c r="O269" s="14"/>
      <c r="P269" s="14"/>
      <c r="Q269" s="14"/>
      <c r="R269" s="14"/>
      <c r="S269" s="14"/>
      <c r="T269" s="14"/>
      <c r="U269" s="156"/>
    </row>
    <row r="270" spans="1:21" s="5" customFormat="1" ht="12.75">
      <c r="A270" s="204"/>
      <c r="D270" s="31"/>
      <c r="E270" s="28"/>
      <c r="F270" s="28"/>
      <c r="G270" s="28"/>
      <c r="H270" s="182"/>
      <c r="I270" s="182"/>
      <c r="J270" s="182"/>
      <c r="K270" s="28"/>
      <c r="L270" s="183"/>
      <c r="M270" s="14"/>
      <c r="N270" s="14"/>
      <c r="O270" s="14"/>
      <c r="P270" s="14"/>
      <c r="Q270" s="14"/>
      <c r="R270" s="14"/>
      <c r="S270" s="14"/>
      <c r="T270" s="14"/>
      <c r="U270" s="156"/>
    </row>
    <row r="271" spans="1:21" s="5" customFormat="1" ht="12.75">
      <c r="A271" s="204"/>
      <c r="D271" s="31"/>
      <c r="E271" s="28"/>
      <c r="F271" s="28"/>
      <c r="G271" s="28"/>
      <c r="H271" s="182"/>
      <c r="I271" s="182"/>
      <c r="J271" s="182"/>
      <c r="K271" s="28"/>
      <c r="L271" s="183"/>
      <c r="M271" s="14"/>
      <c r="N271" s="14"/>
      <c r="O271" s="14"/>
      <c r="P271" s="14"/>
      <c r="Q271" s="14"/>
      <c r="R271" s="14"/>
      <c r="S271" s="14"/>
      <c r="T271" s="14"/>
      <c r="U271" s="156"/>
    </row>
    <row r="272" spans="1:21" s="5" customFormat="1" ht="12.75">
      <c r="A272" s="204"/>
      <c r="D272" s="31"/>
      <c r="E272" s="28"/>
      <c r="F272" s="28"/>
      <c r="G272" s="28"/>
      <c r="H272" s="182"/>
      <c r="I272" s="182"/>
      <c r="J272" s="182"/>
      <c r="K272" s="28"/>
      <c r="L272" s="183"/>
      <c r="M272" s="14"/>
      <c r="N272" s="14"/>
      <c r="O272" s="14"/>
      <c r="P272" s="14"/>
      <c r="Q272" s="14"/>
      <c r="R272" s="14"/>
      <c r="S272" s="14"/>
      <c r="T272" s="14"/>
      <c r="U272" s="156"/>
    </row>
    <row r="273" spans="1:21" s="5" customFormat="1" ht="12.75">
      <c r="A273" s="204"/>
      <c r="D273" s="31"/>
      <c r="E273" s="28"/>
      <c r="F273" s="28"/>
      <c r="G273" s="28"/>
      <c r="H273" s="182"/>
      <c r="I273" s="182"/>
      <c r="J273" s="182"/>
      <c r="K273" s="28"/>
      <c r="L273" s="183"/>
      <c r="M273" s="14"/>
      <c r="N273" s="14"/>
      <c r="O273" s="14"/>
      <c r="P273" s="14"/>
      <c r="Q273" s="14"/>
      <c r="R273" s="14"/>
      <c r="S273" s="14"/>
      <c r="T273" s="14"/>
      <c r="U273" s="156"/>
    </row>
    <row r="274" spans="1:21" s="5" customFormat="1" ht="12.75">
      <c r="A274" s="204"/>
      <c r="D274" s="31"/>
      <c r="E274" s="28"/>
      <c r="F274" s="28"/>
      <c r="G274" s="28"/>
      <c r="H274" s="182"/>
      <c r="I274" s="182"/>
      <c r="J274" s="182"/>
      <c r="K274" s="28"/>
      <c r="L274" s="183"/>
      <c r="M274" s="14"/>
      <c r="N274" s="14"/>
      <c r="O274" s="14"/>
      <c r="P274" s="14"/>
      <c r="Q274" s="14"/>
      <c r="R274" s="14"/>
      <c r="S274" s="14"/>
      <c r="T274" s="14"/>
      <c r="U274" s="156"/>
    </row>
    <row r="275" spans="1:21" s="5" customFormat="1" ht="12.75">
      <c r="A275" s="204"/>
      <c r="D275" s="31"/>
      <c r="E275" s="28"/>
      <c r="F275" s="28"/>
      <c r="G275" s="28"/>
      <c r="H275" s="182"/>
      <c r="I275" s="182"/>
      <c r="J275" s="182"/>
      <c r="K275" s="28"/>
      <c r="L275" s="183"/>
      <c r="M275" s="14"/>
      <c r="N275" s="14"/>
      <c r="O275" s="14"/>
      <c r="P275" s="14"/>
      <c r="Q275" s="14"/>
      <c r="R275" s="14"/>
      <c r="S275" s="14"/>
      <c r="T275" s="14"/>
      <c r="U275" s="156"/>
    </row>
    <row r="276" spans="1:21" s="5" customFormat="1" ht="12.75">
      <c r="A276" s="204"/>
      <c r="D276" s="31"/>
      <c r="E276" s="28"/>
      <c r="F276" s="28"/>
      <c r="G276" s="28"/>
      <c r="H276" s="182"/>
      <c r="I276" s="182"/>
      <c r="J276" s="182"/>
      <c r="K276" s="28"/>
      <c r="L276" s="183"/>
      <c r="M276" s="14"/>
      <c r="N276" s="14"/>
      <c r="O276" s="14"/>
      <c r="P276" s="14"/>
      <c r="Q276" s="14"/>
      <c r="R276" s="14"/>
      <c r="S276" s="14"/>
      <c r="T276" s="14"/>
      <c r="U276" s="156"/>
    </row>
    <row r="277" spans="1:21" s="5" customFormat="1" ht="12.75">
      <c r="A277" s="204"/>
      <c r="D277" s="31"/>
      <c r="E277" s="28"/>
      <c r="F277" s="28"/>
      <c r="G277" s="28"/>
      <c r="H277" s="182"/>
      <c r="I277" s="182"/>
      <c r="J277" s="182"/>
      <c r="K277" s="28"/>
      <c r="L277" s="183"/>
      <c r="M277" s="14"/>
      <c r="N277" s="14"/>
      <c r="O277" s="14"/>
      <c r="P277" s="14"/>
      <c r="Q277" s="14"/>
      <c r="R277" s="14"/>
      <c r="S277" s="14"/>
      <c r="T277" s="14"/>
      <c r="U277" s="156"/>
    </row>
    <row r="278" spans="1:21" s="5" customFormat="1" ht="12.75">
      <c r="A278" s="204"/>
      <c r="D278" s="31"/>
      <c r="E278" s="28"/>
      <c r="F278" s="28"/>
      <c r="G278" s="28"/>
      <c r="H278" s="182"/>
      <c r="I278" s="182"/>
      <c r="J278" s="182"/>
      <c r="K278" s="28"/>
      <c r="L278" s="183"/>
      <c r="M278" s="14"/>
      <c r="N278" s="14"/>
      <c r="O278" s="14"/>
      <c r="P278" s="14"/>
      <c r="Q278" s="14"/>
      <c r="R278" s="14"/>
      <c r="S278" s="14"/>
      <c r="T278" s="14"/>
      <c r="U278" s="156"/>
    </row>
    <row r="279" spans="1:21" s="5" customFormat="1" ht="12.75">
      <c r="A279" s="204"/>
      <c r="D279" s="31"/>
      <c r="E279" s="28"/>
      <c r="F279" s="28"/>
      <c r="G279" s="28"/>
      <c r="H279" s="182"/>
      <c r="I279" s="182"/>
      <c r="J279" s="182"/>
      <c r="K279" s="28"/>
      <c r="L279" s="183"/>
      <c r="M279" s="14"/>
      <c r="N279" s="14"/>
      <c r="O279" s="14"/>
      <c r="P279" s="14"/>
      <c r="Q279" s="14"/>
      <c r="R279" s="14"/>
      <c r="S279" s="14"/>
      <c r="T279" s="14"/>
      <c r="U279" s="156"/>
    </row>
    <row r="280" spans="1:21" s="5" customFormat="1" ht="12.75">
      <c r="A280" s="204"/>
      <c r="D280" s="31"/>
      <c r="E280" s="28"/>
      <c r="F280" s="28"/>
      <c r="G280" s="28"/>
      <c r="H280" s="182"/>
      <c r="I280" s="182"/>
      <c r="J280" s="182"/>
      <c r="K280" s="28"/>
      <c r="L280" s="183"/>
      <c r="M280" s="14"/>
      <c r="N280" s="14"/>
      <c r="O280" s="14"/>
      <c r="P280" s="14"/>
      <c r="Q280" s="14"/>
      <c r="R280" s="14"/>
      <c r="S280" s="14"/>
      <c r="T280" s="14"/>
      <c r="U280" s="156"/>
    </row>
    <row r="281" spans="1:21" s="5" customFormat="1" ht="12.75">
      <c r="A281" s="204"/>
      <c r="D281" s="31"/>
      <c r="E281" s="28"/>
      <c r="F281" s="28"/>
      <c r="G281" s="28"/>
      <c r="H281" s="182"/>
      <c r="I281" s="182"/>
      <c r="J281" s="182"/>
      <c r="K281" s="28"/>
      <c r="L281" s="183"/>
      <c r="M281" s="14"/>
      <c r="N281" s="14"/>
      <c r="O281" s="14"/>
      <c r="P281" s="14"/>
      <c r="Q281" s="14"/>
      <c r="R281" s="14"/>
      <c r="S281" s="14"/>
      <c r="T281" s="14"/>
      <c r="U281" s="156"/>
    </row>
    <row r="282" spans="1:21" s="5" customFormat="1" ht="12.75">
      <c r="A282" s="204"/>
      <c r="D282" s="31"/>
      <c r="E282" s="28"/>
      <c r="F282" s="28"/>
      <c r="G282" s="28"/>
      <c r="H282" s="182"/>
      <c r="I282" s="182"/>
      <c r="J282" s="182"/>
      <c r="K282" s="28"/>
      <c r="L282" s="183"/>
      <c r="M282" s="14"/>
      <c r="N282" s="14"/>
      <c r="O282" s="14"/>
      <c r="P282" s="14"/>
      <c r="Q282" s="14"/>
      <c r="R282" s="14"/>
      <c r="S282" s="14"/>
      <c r="T282" s="14"/>
      <c r="U282" s="156"/>
    </row>
    <row r="283" spans="1:21" s="5" customFormat="1" ht="12.75">
      <c r="A283" s="204"/>
      <c r="D283" s="31"/>
      <c r="E283" s="28"/>
      <c r="F283" s="28"/>
      <c r="G283" s="28"/>
      <c r="H283" s="182"/>
      <c r="I283" s="182"/>
      <c r="J283" s="182"/>
      <c r="K283" s="28"/>
      <c r="L283" s="183"/>
      <c r="M283" s="14"/>
      <c r="N283" s="14"/>
      <c r="O283" s="14"/>
      <c r="P283" s="14"/>
      <c r="Q283" s="14"/>
      <c r="R283" s="14"/>
      <c r="S283" s="14"/>
      <c r="T283" s="14"/>
      <c r="U283" s="156"/>
    </row>
    <row r="284" spans="1:21" s="5" customFormat="1" ht="12.75">
      <c r="A284" s="204"/>
      <c r="D284" s="31"/>
      <c r="E284" s="28"/>
      <c r="F284" s="28"/>
      <c r="G284" s="28"/>
      <c r="H284" s="182"/>
      <c r="I284" s="182"/>
      <c r="J284" s="182"/>
      <c r="K284" s="28"/>
      <c r="L284" s="183"/>
      <c r="M284" s="14"/>
      <c r="N284" s="14"/>
      <c r="O284" s="14"/>
      <c r="P284" s="14"/>
      <c r="Q284" s="14"/>
      <c r="R284" s="14"/>
      <c r="S284" s="14"/>
      <c r="T284" s="14"/>
      <c r="U284" s="156"/>
    </row>
    <row r="285" spans="1:20" ht="12.75" customHeight="1">
      <c r="A285" s="374" t="s">
        <v>481</v>
      </c>
      <c r="B285" s="375" t="s">
        <v>480</v>
      </c>
      <c r="C285" s="375" t="s">
        <v>69</v>
      </c>
      <c r="D285" s="302" t="s">
        <v>1</v>
      </c>
      <c r="E285" s="302" t="s">
        <v>2</v>
      </c>
      <c r="F285" s="307" t="s">
        <v>16</v>
      </c>
      <c r="G285" s="307" t="s">
        <v>65</v>
      </c>
      <c r="H285" s="326" t="s">
        <v>66</v>
      </c>
      <c r="I285" s="326"/>
      <c r="J285" s="326"/>
      <c r="K285" s="307" t="s">
        <v>384</v>
      </c>
      <c r="L285" s="307" t="s">
        <v>3</v>
      </c>
      <c r="M285" s="308" t="s">
        <v>68</v>
      </c>
      <c r="N285" s="308"/>
      <c r="O285" s="308"/>
      <c r="P285" s="308"/>
      <c r="Q285" s="308"/>
      <c r="R285" s="308"/>
      <c r="S285" s="308"/>
      <c r="T285" s="302"/>
    </row>
    <row r="286" spans="1:20" ht="12.75">
      <c r="A286" s="374"/>
      <c r="B286" s="375"/>
      <c r="C286" s="375"/>
      <c r="D286" s="302"/>
      <c r="E286" s="309"/>
      <c r="F286" s="307"/>
      <c r="G286" s="307"/>
      <c r="H286" s="302" t="s">
        <v>13</v>
      </c>
      <c r="I286" s="302" t="s">
        <v>14</v>
      </c>
      <c r="J286" s="302" t="s">
        <v>15</v>
      </c>
      <c r="K286" s="307"/>
      <c r="L286" s="307"/>
      <c r="M286" s="302" t="s">
        <v>6</v>
      </c>
      <c r="N286" s="302" t="s">
        <v>7</v>
      </c>
      <c r="O286" s="302" t="s">
        <v>8</v>
      </c>
      <c r="P286" s="302" t="s">
        <v>9</v>
      </c>
      <c r="Q286" s="302" t="s">
        <v>5</v>
      </c>
      <c r="R286" s="302" t="s">
        <v>355</v>
      </c>
      <c r="S286" s="302" t="s">
        <v>4</v>
      </c>
      <c r="T286" s="302" t="s">
        <v>12</v>
      </c>
    </row>
    <row r="287" spans="1:20" ht="29.25" customHeight="1">
      <c r="A287" s="374"/>
      <c r="B287" s="375"/>
      <c r="C287" s="375"/>
      <c r="D287" s="302"/>
      <c r="E287" s="309"/>
      <c r="F287" s="307"/>
      <c r="G287" s="307"/>
      <c r="H287" s="302"/>
      <c r="I287" s="302"/>
      <c r="J287" s="302"/>
      <c r="K287" s="307"/>
      <c r="L287" s="307"/>
      <c r="M287" s="309"/>
      <c r="N287" s="302"/>
      <c r="O287" s="302"/>
      <c r="P287" s="302"/>
      <c r="Q287" s="302"/>
      <c r="R287" s="302"/>
      <c r="S287" s="302"/>
      <c r="T287" s="302"/>
    </row>
    <row r="288" spans="1:20" ht="45">
      <c r="A288" s="312" t="s">
        <v>33</v>
      </c>
      <c r="B288" s="317" t="s">
        <v>34</v>
      </c>
      <c r="C288" s="401" t="s">
        <v>290</v>
      </c>
      <c r="D288" s="238" t="s">
        <v>297</v>
      </c>
      <c r="E288" s="92" t="s">
        <v>295</v>
      </c>
      <c r="F288" s="123">
        <v>4500</v>
      </c>
      <c r="G288" s="123">
        <v>4000</v>
      </c>
      <c r="H288" s="124" t="s">
        <v>71</v>
      </c>
      <c r="I288" s="125"/>
      <c r="J288" s="125"/>
      <c r="K288" s="123">
        <v>0</v>
      </c>
      <c r="L288" s="126"/>
      <c r="M288" s="3"/>
      <c r="N288" s="9"/>
      <c r="O288" s="67"/>
      <c r="P288" s="3"/>
      <c r="Q288" s="3"/>
      <c r="R288" s="3"/>
      <c r="S288" s="3"/>
      <c r="T288" s="3">
        <f aca="true" t="shared" si="19" ref="T288:T294">SUM(M288:S288)</f>
        <v>0</v>
      </c>
    </row>
    <row r="289" spans="1:20" ht="27">
      <c r="A289" s="312"/>
      <c r="B289" s="317"/>
      <c r="C289" s="402"/>
      <c r="D289" s="238" t="s">
        <v>298</v>
      </c>
      <c r="E289" s="92" t="s">
        <v>296</v>
      </c>
      <c r="F289" s="123">
        <v>41.5</v>
      </c>
      <c r="G289" s="123">
        <v>42</v>
      </c>
      <c r="H289" s="124" t="s">
        <v>71</v>
      </c>
      <c r="I289" s="125"/>
      <c r="J289" s="125"/>
      <c r="K289" s="123">
        <v>42</v>
      </c>
      <c r="L289" s="126"/>
      <c r="M289" s="3">
        <v>37000</v>
      </c>
      <c r="N289" s="3">
        <v>52000</v>
      </c>
      <c r="O289" s="3"/>
      <c r="P289" s="3"/>
      <c r="Q289" s="88"/>
      <c r="R289" s="3"/>
      <c r="S289" s="3"/>
      <c r="T289" s="3">
        <f t="shared" si="19"/>
        <v>89000</v>
      </c>
    </row>
    <row r="290" spans="1:20" ht="36">
      <c r="A290" s="312"/>
      <c r="B290" s="317"/>
      <c r="C290" s="402"/>
      <c r="D290" s="238" t="s">
        <v>379</v>
      </c>
      <c r="E290" s="92" t="s">
        <v>294</v>
      </c>
      <c r="F290" s="123">
        <v>70</v>
      </c>
      <c r="G290" s="123">
        <v>60</v>
      </c>
      <c r="H290" s="124" t="s">
        <v>71</v>
      </c>
      <c r="I290" s="125"/>
      <c r="J290" s="125"/>
      <c r="K290" s="123">
        <v>66</v>
      </c>
      <c r="L290" s="126"/>
      <c r="M290" s="3">
        <v>20000</v>
      </c>
      <c r="N290" s="9"/>
      <c r="O290" s="3"/>
      <c r="P290" s="3"/>
      <c r="Q290" s="88"/>
      <c r="R290" s="3"/>
      <c r="S290" s="3"/>
      <c r="T290" s="3">
        <f t="shared" si="19"/>
        <v>20000</v>
      </c>
    </row>
    <row r="291" spans="1:20" ht="27">
      <c r="A291" s="312"/>
      <c r="B291" s="317"/>
      <c r="C291" s="402"/>
      <c r="D291" s="238" t="s">
        <v>442</v>
      </c>
      <c r="E291" s="92" t="s">
        <v>299</v>
      </c>
      <c r="F291" s="123">
        <v>6</v>
      </c>
      <c r="G291" s="123">
        <v>4</v>
      </c>
      <c r="H291" s="124" t="s">
        <v>71</v>
      </c>
      <c r="I291" s="125"/>
      <c r="J291" s="125"/>
      <c r="K291" s="123">
        <v>5</v>
      </c>
      <c r="L291" s="126"/>
      <c r="M291" s="3">
        <v>70000</v>
      </c>
      <c r="N291" s="9"/>
      <c r="O291" s="67"/>
      <c r="P291" s="67"/>
      <c r="Q291" s="88"/>
      <c r="R291" s="3"/>
      <c r="S291" s="3"/>
      <c r="T291" s="3">
        <f t="shared" si="19"/>
        <v>70000</v>
      </c>
    </row>
    <row r="292" spans="1:20" ht="27">
      <c r="A292" s="312"/>
      <c r="B292" s="317"/>
      <c r="C292" s="402"/>
      <c r="D292" s="238" t="s">
        <v>291</v>
      </c>
      <c r="E292" s="92" t="s">
        <v>300</v>
      </c>
      <c r="F292" s="123">
        <v>4</v>
      </c>
      <c r="G292" s="123">
        <v>4</v>
      </c>
      <c r="H292" s="124" t="s">
        <v>71</v>
      </c>
      <c r="I292" s="125"/>
      <c r="J292" s="125"/>
      <c r="K292" s="123">
        <v>2</v>
      </c>
      <c r="L292" s="126"/>
      <c r="M292" s="3">
        <v>10000</v>
      </c>
      <c r="N292" s="9"/>
      <c r="O292" s="3"/>
      <c r="P292" s="3"/>
      <c r="Q292" s="88"/>
      <c r="R292" s="3"/>
      <c r="S292" s="3"/>
      <c r="T292" s="3">
        <f t="shared" si="19"/>
        <v>10000</v>
      </c>
    </row>
    <row r="293" spans="1:20" ht="36">
      <c r="A293" s="312"/>
      <c r="B293" s="317"/>
      <c r="C293" s="403"/>
      <c r="D293" s="238" t="s">
        <v>301</v>
      </c>
      <c r="E293" s="92" t="s">
        <v>302</v>
      </c>
      <c r="F293" s="123">
        <v>2</v>
      </c>
      <c r="G293" s="123">
        <v>0</v>
      </c>
      <c r="H293" s="124" t="s">
        <v>71</v>
      </c>
      <c r="I293" s="125"/>
      <c r="J293" s="125"/>
      <c r="K293" s="123">
        <v>1</v>
      </c>
      <c r="L293" s="126"/>
      <c r="M293" s="3"/>
      <c r="N293" s="9"/>
      <c r="O293" s="3"/>
      <c r="P293" s="3"/>
      <c r="Q293" s="3">
        <v>70000</v>
      </c>
      <c r="R293" s="3"/>
      <c r="S293" s="3"/>
      <c r="T293" s="3">
        <f t="shared" si="19"/>
        <v>70000</v>
      </c>
    </row>
    <row r="294" spans="1:20" ht="45">
      <c r="A294" s="312"/>
      <c r="B294" s="317"/>
      <c r="C294" s="237" t="s">
        <v>292</v>
      </c>
      <c r="D294" s="238" t="s">
        <v>410</v>
      </c>
      <c r="E294" s="92" t="s">
        <v>293</v>
      </c>
      <c r="F294" s="123">
        <v>1</v>
      </c>
      <c r="G294" s="123">
        <v>0</v>
      </c>
      <c r="H294" s="124"/>
      <c r="I294" s="125" t="s">
        <v>71</v>
      </c>
      <c r="J294" s="125"/>
      <c r="K294" s="123">
        <v>1</v>
      </c>
      <c r="L294" s="126"/>
      <c r="M294" s="3">
        <v>2000</v>
      </c>
      <c r="N294" s="9"/>
      <c r="O294" s="3"/>
      <c r="P294" s="3"/>
      <c r="Q294" s="88"/>
      <c r="R294" s="3"/>
      <c r="S294" s="3"/>
      <c r="T294" s="3">
        <f t="shared" si="19"/>
        <v>2000</v>
      </c>
    </row>
    <row r="295" spans="1:21" ht="12.75">
      <c r="A295" s="312"/>
      <c r="B295" s="317"/>
      <c r="C295" s="20"/>
      <c r="D295" s="55" t="s">
        <v>35</v>
      </c>
      <c r="E295" s="55"/>
      <c r="F295" s="111"/>
      <c r="G295" s="111"/>
      <c r="H295" s="57"/>
      <c r="I295" s="57"/>
      <c r="J295" s="57"/>
      <c r="K295" s="56"/>
      <c r="L295" s="86"/>
      <c r="M295" s="24">
        <f>SUM(M288:M294)</f>
        <v>139000</v>
      </c>
      <c r="N295" s="24">
        <f aca="true" t="shared" si="20" ref="N295:T295">SUM(N288:N294)</f>
        <v>52000</v>
      </c>
      <c r="O295" s="24">
        <f t="shared" si="20"/>
        <v>0</v>
      </c>
      <c r="P295" s="24">
        <f t="shared" si="20"/>
        <v>0</v>
      </c>
      <c r="Q295" s="24">
        <f t="shared" si="20"/>
        <v>70000</v>
      </c>
      <c r="R295" s="24">
        <f t="shared" si="20"/>
        <v>0</v>
      </c>
      <c r="S295" s="24">
        <f t="shared" si="20"/>
        <v>0</v>
      </c>
      <c r="T295" s="24">
        <f t="shared" si="20"/>
        <v>261000</v>
      </c>
      <c r="U295" s="11"/>
    </row>
    <row r="296" spans="1:21" s="5" customFormat="1" ht="12.75">
      <c r="A296" s="253"/>
      <c r="B296" s="204"/>
      <c r="C296" s="204"/>
      <c r="D296" s="28"/>
      <c r="E296" s="28"/>
      <c r="F296" s="211"/>
      <c r="G296" s="211"/>
      <c r="H296" s="133"/>
      <c r="I296" s="133"/>
      <c r="J296" s="133"/>
      <c r="K296" s="29"/>
      <c r="L296" s="183"/>
      <c r="M296" s="14"/>
      <c r="N296" s="14"/>
      <c r="O296" s="14"/>
      <c r="P296" s="14"/>
      <c r="Q296" s="14"/>
      <c r="R296" s="14"/>
      <c r="S296" s="14"/>
      <c r="T296" s="14"/>
      <c r="U296" s="156"/>
    </row>
    <row r="297" spans="1:21" s="5" customFormat="1" ht="12.75">
      <c r="A297" s="253"/>
      <c r="B297" s="204"/>
      <c r="C297" s="204"/>
      <c r="D297" s="28"/>
      <c r="E297" s="28"/>
      <c r="F297" s="211"/>
      <c r="G297" s="211"/>
      <c r="H297" s="133"/>
      <c r="I297" s="133"/>
      <c r="J297" s="133"/>
      <c r="K297" s="29"/>
      <c r="L297" s="183"/>
      <c r="M297" s="14"/>
      <c r="N297" s="14"/>
      <c r="O297" s="14"/>
      <c r="P297" s="14"/>
      <c r="Q297" s="14"/>
      <c r="R297" s="14"/>
      <c r="S297" s="14"/>
      <c r="T297" s="14"/>
      <c r="U297" s="156"/>
    </row>
    <row r="298" spans="1:21" s="5" customFormat="1" ht="12.75">
      <c r="A298" s="253"/>
      <c r="B298" s="204"/>
      <c r="C298" s="204"/>
      <c r="D298" s="28"/>
      <c r="E298" s="28"/>
      <c r="F298" s="211"/>
      <c r="G298" s="211"/>
      <c r="H298" s="133"/>
      <c r="I298" s="133"/>
      <c r="J298" s="133"/>
      <c r="K298" s="29"/>
      <c r="L298" s="183"/>
      <c r="M298" s="14"/>
      <c r="N298" s="14"/>
      <c r="O298" s="14"/>
      <c r="P298" s="14"/>
      <c r="Q298" s="14"/>
      <c r="R298" s="14"/>
      <c r="S298" s="14"/>
      <c r="T298" s="14"/>
      <c r="U298" s="156"/>
    </row>
    <row r="299" spans="1:21" s="5" customFormat="1" ht="12.75">
      <c r="A299" s="253"/>
      <c r="B299" s="204"/>
      <c r="C299" s="204"/>
      <c r="D299" s="28"/>
      <c r="E299" s="28"/>
      <c r="F299" s="211"/>
      <c r="G299" s="211"/>
      <c r="H299" s="133"/>
      <c r="I299" s="133"/>
      <c r="J299" s="133"/>
      <c r="K299" s="29"/>
      <c r="L299" s="183"/>
      <c r="M299" s="14"/>
      <c r="N299" s="14"/>
      <c r="O299" s="14"/>
      <c r="P299" s="14"/>
      <c r="Q299" s="14"/>
      <c r="R299" s="14"/>
      <c r="S299" s="14"/>
      <c r="T299" s="14"/>
      <c r="U299" s="156"/>
    </row>
    <row r="300" spans="1:21" s="5" customFormat="1" ht="12.75">
      <c r="A300" s="253"/>
      <c r="B300" s="204"/>
      <c r="C300" s="204"/>
      <c r="D300" s="28"/>
      <c r="E300" s="28"/>
      <c r="F300" s="211"/>
      <c r="G300" s="211"/>
      <c r="H300" s="133"/>
      <c r="I300" s="133"/>
      <c r="J300" s="133"/>
      <c r="K300" s="29"/>
      <c r="L300" s="183"/>
      <c r="M300" s="14"/>
      <c r="N300" s="14"/>
      <c r="O300" s="14"/>
      <c r="P300" s="14"/>
      <c r="Q300" s="14"/>
      <c r="R300" s="14"/>
      <c r="S300" s="14"/>
      <c r="T300" s="14"/>
      <c r="U300" s="156"/>
    </row>
    <row r="301" spans="1:21" s="5" customFormat="1" ht="12.75">
      <c r="A301" s="253"/>
      <c r="B301" s="204"/>
      <c r="C301" s="204"/>
      <c r="D301" s="28"/>
      <c r="E301" s="28"/>
      <c r="F301" s="211"/>
      <c r="G301" s="211"/>
      <c r="H301" s="133"/>
      <c r="I301" s="133"/>
      <c r="J301" s="133"/>
      <c r="K301" s="29"/>
      <c r="L301" s="183"/>
      <c r="M301" s="14"/>
      <c r="N301" s="14"/>
      <c r="O301" s="14"/>
      <c r="P301" s="14"/>
      <c r="Q301" s="14"/>
      <c r="R301" s="14"/>
      <c r="S301" s="14"/>
      <c r="T301" s="14"/>
      <c r="U301" s="156"/>
    </row>
    <row r="302" spans="1:21" s="5" customFormat="1" ht="12.75">
      <c r="A302" s="253"/>
      <c r="B302" s="204"/>
      <c r="C302" s="204"/>
      <c r="D302" s="28"/>
      <c r="E302" s="28"/>
      <c r="F302" s="211"/>
      <c r="G302" s="211"/>
      <c r="H302" s="133"/>
      <c r="I302" s="133"/>
      <c r="J302" s="133"/>
      <c r="K302" s="29"/>
      <c r="L302" s="183"/>
      <c r="M302" s="14"/>
      <c r="N302" s="14"/>
      <c r="O302" s="14"/>
      <c r="P302" s="14"/>
      <c r="Q302" s="14"/>
      <c r="R302" s="14"/>
      <c r="S302" s="14"/>
      <c r="T302" s="14"/>
      <c r="U302" s="156"/>
    </row>
    <row r="303" spans="1:21" s="5" customFormat="1" ht="12.75">
      <c r="A303" s="253"/>
      <c r="B303" s="204"/>
      <c r="C303" s="204"/>
      <c r="D303" s="28"/>
      <c r="E303" s="28"/>
      <c r="F303" s="211"/>
      <c r="G303" s="211"/>
      <c r="H303" s="133"/>
      <c r="I303" s="133"/>
      <c r="J303" s="133"/>
      <c r="K303" s="29"/>
      <c r="L303" s="183"/>
      <c r="M303" s="14"/>
      <c r="N303" s="14"/>
      <c r="O303" s="14"/>
      <c r="P303" s="14"/>
      <c r="Q303" s="14"/>
      <c r="R303" s="14"/>
      <c r="S303" s="14"/>
      <c r="T303" s="14"/>
      <c r="U303" s="156"/>
    </row>
    <row r="304" spans="1:21" s="5" customFormat="1" ht="12.75">
      <c r="A304" s="253"/>
      <c r="B304" s="204"/>
      <c r="C304" s="204"/>
      <c r="D304" s="28"/>
      <c r="E304" s="28"/>
      <c r="F304" s="211"/>
      <c r="G304" s="211"/>
      <c r="H304" s="133"/>
      <c r="I304" s="133"/>
      <c r="J304" s="133"/>
      <c r="K304" s="29"/>
      <c r="L304" s="183"/>
      <c r="M304" s="14"/>
      <c r="N304" s="14"/>
      <c r="O304" s="14"/>
      <c r="P304" s="14"/>
      <c r="Q304" s="14"/>
      <c r="R304" s="14"/>
      <c r="S304" s="14"/>
      <c r="T304" s="14"/>
      <c r="U304" s="156"/>
    </row>
    <row r="305" spans="1:21" s="5" customFormat="1" ht="12.75">
      <c r="A305" s="253"/>
      <c r="B305" s="204"/>
      <c r="C305" s="204"/>
      <c r="D305" s="28"/>
      <c r="E305" s="28"/>
      <c r="F305" s="211"/>
      <c r="G305" s="211"/>
      <c r="H305" s="133"/>
      <c r="I305" s="133"/>
      <c r="J305" s="133"/>
      <c r="K305" s="29"/>
      <c r="L305" s="183"/>
      <c r="M305" s="14"/>
      <c r="N305" s="14"/>
      <c r="O305" s="14"/>
      <c r="P305" s="14"/>
      <c r="Q305" s="14"/>
      <c r="R305" s="14"/>
      <c r="S305" s="14"/>
      <c r="T305" s="14"/>
      <c r="U305" s="156"/>
    </row>
    <row r="306" spans="1:21" s="5" customFormat="1" ht="12.75">
      <c r="A306" s="253"/>
      <c r="B306" s="204"/>
      <c r="C306" s="204"/>
      <c r="D306" s="28"/>
      <c r="E306" s="28"/>
      <c r="F306" s="211"/>
      <c r="G306" s="211"/>
      <c r="H306" s="133"/>
      <c r="I306" s="133"/>
      <c r="J306" s="133"/>
      <c r="K306" s="29"/>
      <c r="L306" s="183"/>
      <c r="M306" s="14"/>
      <c r="N306" s="14"/>
      <c r="O306" s="14"/>
      <c r="P306" s="14"/>
      <c r="Q306" s="14"/>
      <c r="R306" s="14"/>
      <c r="S306" s="14"/>
      <c r="T306" s="14"/>
      <c r="U306" s="156"/>
    </row>
    <row r="307" spans="1:21" s="5" customFormat="1" ht="12.75">
      <c r="A307" s="253"/>
      <c r="B307" s="204"/>
      <c r="C307" s="204"/>
      <c r="D307" s="28"/>
      <c r="E307" s="28"/>
      <c r="F307" s="211"/>
      <c r="G307" s="211"/>
      <c r="H307" s="133"/>
      <c r="I307" s="133"/>
      <c r="J307" s="133"/>
      <c r="K307" s="29"/>
      <c r="L307" s="183"/>
      <c r="M307" s="14"/>
      <c r="N307" s="14"/>
      <c r="O307" s="14"/>
      <c r="P307" s="14"/>
      <c r="Q307" s="14"/>
      <c r="R307" s="14"/>
      <c r="S307" s="14"/>
      <c r="T307" s="14"/>
      <c r="U307" s="156"/>
    </row>
    <row r="308" spans="1:20" ht="12.75" customHeight="1">
      <c r="A308" s="374" t="s">
        <v>481</v>
      </c>
      <c r="B308" s="375" t="s">
        <v>480</v>
      </c>
      <c r="C308" s="375" t="s">
        <v>69</v>
      </c>
      <c r="D308" s="302" t="s">
        <v>1</v>
      </c>
      <c r="E308" s="302" t="s">
        <v>2</v>
      </c>
      <c r="F308" s="307" t="s">
        <v>16</v>
      </c>
      <c r="G308" s="307" t="s">
        <v>65</v>
      </c>
      <c r="H308" s="326" t="s">
        <v>66</v>
      </c>
      <c r="I308" s="326"/>
      <c r="J308" s="326"/>
      <c r="K308" s="307" t="s">
        <v>384</v>
      </c>
      <c r="L308" s="307" t="s">
        <v>3</v>
      </c>
      <c r="M308" s="308" t="s">
        <v>68</v>
      </c>
      <c r="N308" s="308"/>
      <c r="O308" s="308"/>
      <c r="P308" s="308"/>
      <c r="Q308" s="308"/>
      <c r="R308" s="308"/>
      <c r="S308" s="308"/>
      <c r="T308" s="302"/>
    </row>
    <row r="309" spans="1:20" ht="12.75">
      <c r="A309" s="374"/>
      <c r="B309" s="375"/>
      <c r="C309" s="375"/>
      <c r="D309" s="302"/>
      <c r="E309" s="309"/>
      <c r="F309" s="307"/>
      <c r="G309" s="307"/>
      <c r="H309" s="302" t="s">
        <v>13</v>
      </c>
      <c r="I309" s="302" t="s">
        <v>14</v>
      </c>
      <c r="J309" s="302" t="s">
        <v>15</v>
      </c>
      <c r="K309" s="307"/>
      <c r="L309" s="307"/>
      <c r="M309" s="302" t="s">
        <v>6</v>
      </c>
      <c r="N309" s="302" t="s">
        <v>7</v>
      </c>
      <c r="O309" s="302" t="s">
        <v>8</v>
      </c>
      <c r="P309" s="302" t="s">
        <v>9</v>
      </c>
      <c r="Q309" s="302" t="s">
        <v>5</v>
      </c>
      <c r="R309" s="302" t="s">
        <v>355</v>
      </c>
      <c r="S309" s="302" t="s">
        <v>4</v>
      </c>
      <c r="T309" s="302" t="s">
        <v>12</v>
      </c>
    </row>
    <row r="310" spans="1:20" ht="29.25" customHeight="1">
      <c r="A310" s="374"/>
      <c r="B310" s="375"/>
      <c r="C310" s="375"/>
      <c r="D310" s="302"/>
      <c r="E310" s="309"/>
      <c r="F310" s="307"/>
      <c r="G310" s="307"/>
      <c r="H310" s="302"/>
      <c r="I310" s="302"/>
      <c r="J310" s="302"/>
      <c r="K310" s="307"/>
      <c r="L310" s="307"/>
      <c r="M310" s="309"/>
      <c r="N310" s="302"/>
      <c r="O310" s="302"/>
      <c r="P310" s="302"/>
      <c r="Q310" s="302"/>
      <c r="R310" s="302"/>
      <c r="S310" s="302"/>
      <c r="T310" s="302"/>
    </row>
    <row r="311" spans="1:20" ht="72" customHeight="1">
      <c r="A311" s="312" t="s">
        <v>405</v>
      </c>
      <c r="B311" s="312" t="s">
        <v>36</v>
      </c>
      <c r="C311" s="40" t="s">
        <v>174</v>
      </c>
      <c r="D311" s="40" t="s">
        <v>172</v>
      </c>
      <c r="E311" s="40" t="s">
        <v>175</v>
      </c>
      <c r="F311" s="17">
        <v>50</v>
      </c>
      <c r="G311" s="17">
        <v>0</v>
      </c>
      <c r="H311" s="23" t="s">
        <v>71</v>
      </c>
      <c r="I311" s="42"/>
      <c r="J311" s="42"/>
      <c r="K311" s="17">
        <v>35</v>
      </c>
      <c r="L311" s="2"/>
      <c r="M311" s="18">
        <v>8000</v>
      </c>
      <c r="N311" s="3"/>
      <c r="O311" s="13"/>
      <c r="P311" s="3"/>
      <c r="Q311" s="3"/>
      <c r="R311" s="3"/>
      <c r="S311" s="3"/>
      <c r="T311" s="3">
        <f aca="true" t="shared" si="21" ref="T311:T318">SUM(M311:S311)</f>
        <v>8000</v>
      </c>
    </row>
    <row r="312" spans="1:20" ht="27">
      <c r="A312" s="312"/>
      <c r="B312" s="312"/>
      <c r="C312" s="357" t="s">
        <v>178</v>
      </c>
      <c r="D312" s="40" t="s">
        <v>176</v>
      </c>
      <c r="E312" s="40" t="s">
        <v>177</v>
      </c>
      <c r="F312" s="17">
        <v>19</v>
      </c>
      <c r="G312" s="17">
        <v>19</v>
      </c>
      <c r="H312" s="23" t="s">
        <v>71</v>
      </c>
      <c r="I312" s="42"/>
      <c r="J312" s="42"/>
      <c r="K312" s="17">
        <v>10</v>
      </c>
      <c r="L312" s="2"/>
      <c r="M312" s="18">
        <v>4000</v>
      </c>
      <c r="N312" s="3"/>
      <c r="O312" s="13"/>
      <c r="P312" s="3"/>
      <c r="Q312" s="3"/>
      <c r="R312" s="3"/>
      <c r="S312" s="3"/>
      <c r="T312" s="3">
        <f t="shared" si="21"/>
        <v>4000</v>
      </c>
    </row>
    <row r="313" spans="1:20" ht="45">
      <c r="A313" s="312"/>
      <c r="B313" s="312"/>
      <c r="C313" s="357"/>
      <c r="D313" s="40" t="s">
        <v>179</v>
      </c>
      <c r="E313" s="40" t="s">
        <v>173</v>
      </c>
      <c r="F313" s="17">
        <v>400</v>
      </c>
      <c r="G313" s="17">
        <v>0</v>
      </c>
      <c r="H313" s="23" t="s">
        <v>71</v>
      </c>
      <c r="I313" s="42"/>
      <c r="J313" s="42"/>
      <c r="K313" s="17">
        <v>200</v>
      </c>
      <c r="L313" s="2"/>
      <c r="M313" s="1">
        <v>500</v>
      </c>
      <c r="N313" s="3"/>
      <c r="O313" s="13"/>
      <c r="P313" s="3"/>
      <c r="Q313" s="3"/>
      <c r="R313" s="3"/>
      <c r="S313" s="3"/>
      <c r="T313" s="3">
        <f t="shared" si="21"/>
        <v>500</v>
      </c>
    </row>
    <row r="314" spans="1:20" ht="54">
      <c r="A314" s="312"/>
      <c r="B314" s="312"/>
      <c r="C314" s="357"/>
      <c r="D314" s="40" t="s">
        <v>180</v>
      </c>
      <c r="E314" s="40" t="s">
        <v>110</v>
      </c>
      <c r="F314" s="17">
        <v>12</v>
      </c>
      <c r="G314" s="17">
        <v>0</v>
      </c>
      <c r="H314" s="23" t="s">
        <v>71</v>
      </c>
      <c r="I314" s="42"/>
      <c r="J314" s="42"/>
      <c r="K314" s="17">
        <v>6</v>
      </c>
      <c r="L314" s="2"/>
      <c r="M314" s="18">
        <v>1200</v>
      </c>
      <c r="N314" s="3"/>
      <c r="O314" s="13"/>
      <c r="P314" s="3"/>
      <c r="Q314" s="3"/>
      <c r="R314" s="3"/>
      <c r="S314" s="3"/>
      <c r="T314" s="3">
        <f t="shared" si="21"/>
        <v>1200</v>
      </c>
    </row>
    <row r="315" spans="1:20" ht="54.75">
      <c r="A315" s="312"/>
      <c r="B315" s="312"/>
      <c r="C315" s="231" t="s">
        <v>185</v>
      </c>
      <c r="D315" s="40" t="s">
        <v>186</v>
      </c>
      <c r="E315" s="40" t="s">
        <v>183</v>
      </c>
      <c r="F315" s="18">
        <v>12000</v>
      </c>
      <c r="G315" s="17">
        <v>0</v>
      </c>
      <c r="H315" s="23" t="s">
        <v>71</v>
      </c>
      <c r="I315" s="42"/>
      <c r="J315" s="42"/>
      <c r="K315" s="18">
        <v>8000</v>
      </c>
      <c r="L315" s="2"/>
      <c r="M315" s="18">
        <v>6000</v>
      </c>
      <c r="N315" s="3"/>
      <c r="O315" s="13"/>
      <c r="P315" s="3"/>
      <c r="Q315" s="3"/>
      <c r="R315" s="3"/>
      <c r="S315" s="3"/>
      <c r="T315" s="3">
        <f t="shared" si="21"/>
        <v>6000</v>
      </c>
    </row>
    <row r="316" spans="1:20" ht="45.75" customHeight="1">
      <c r="A316" s="312"/>
      <c r="B316" s="312"/>
      <c r="C316" s="68" t="s">
        <v>187</v>
      </c>
      <c r="D316" s="40" t="s">
        <v>445</v>
      </c>
      <c r="E316" s="40" t="s">
        <v>157</v>
      </c>
      <c r="F316" s="17">
        <v>21</v>
      </c>
      <c r="G316" s="17">
        <v>0</v>
      </c>
      <c r="H316" s="23" t="s">
        <v>71</v>
      </c>
      <c r="I316" s="42"/>
      <c r="J316" s="42"/>
      <c r="K316" s="17">
        <v>17</v>
      </c>
      <c r="L316" s="2"/>
      <c r="M316" s="18">
        <v>65000</v>
      </c>
      <c r="N316" s="3">
        <v>100000</v>
      </c>
      <c r="O316" s="13"/>
      <c r="P316" s="3"/>
      <c r="Q316" s="3"/>
      <c r="R316" s="3"/>
      <c r="S316" s="3"/>
      <c r="T316" s="3">
        <f t="shared" si="21"/>
        <v>165000</v>
      </c>
    </row>
    <row r="317" spans="1:20" ht="36.75">
      <c r="A317" s="312"/>
      <c r="B317" s="312"/>
      <c r="C317" s="68" t="s">
        <v>188</v>
      </c>
      <c r="D317" s="40" t="s">
        <v>191</v>
      </c>
      <c r="E317" s="40" t="s">
        <v>189</v>
      </c>
      <c r="F317" s="17">
        <v>7</v>
      </c>
      <c r="G317" s="17">
        <v>0</v>
      </c>
      <c r="H317" s="23" t="s">
        <v>71</v>
      </c>
      <c r="I317" s="42"/>
      <c r="J317" s="42"/>
      <c r="K317" s="17">
        <v>3</v>
      </c>
      <c r="L317" s="2"/>
      <c r="M317" s="18">
        <v>2000</v>
      </c>
      <c r="N317" s="3"/>
      <c r="O317" s="13"/>
      <c r="P317" s="3"/>
      <c r="Q317" s="3"/>
      <c r="R317" s="3"/>
      <c r="S317" s="3"/>
      <c r="T317" s="3">
        <f t="shared" si="21"/>
        <v>2000</v>
      </c>
    </row>
    <row r="318" spans="1:20" ht="27">
      <c r="A318" s="312"/>
      <c r="B318" s="312"/>
      <c r="C318" s="21" t="s">
        <v>193</v>
      </c>
      <c r="D318" s="7" t="s">
        <v>411</v>
      </c>
      <c r="E318" s="65" t="s">
        <v>192</v>
      </c>
      <c r="F318" s="17">
        <v>1</v>
      </c>
      <c r="G318" s="17">
        <v>0</v>
      </c>
      <c r="H318" s="23" t="s">
        <v>71</v>
      </c>
      <c r="I318" s="42"/>
      <c r="J318" s="42"/>
      <c r="K318" s="17">
        <v>1</v>
      </c>
      <c r="L318" s="2"/>
      <c r="M318" s="18">
        <v>30450</v>
      </c>
      <c r="N318" s="3"/>
      <c r="O318" s="13"/>
      <c r="P318" s="3"/>
      <c r="Q318" s="3"/>
      <c r="R318" s="3"/>
      <c r="S318" s="3"/>
      <c r="T318" s="3">
        <f t="shared" si="21"/>
        <v>30450</v>
      </c>
    </row>
    <row r="319" spans="1:20" ht="18">
      <c r="A319" s="312"/>
      <c r="B319" s="312"/>
      <c r="C319" s="21"/>
      <c r="D319" s="106" t="s">
        <v>444</v>
      </c>
      <c r="E319" s="65"/>
      <c r="F319" s="17"/>
      <c r="G319" s="17"/>
      <c r="H319" s="23"/>
      <c r="I319" s="42"/>
      <c r="J319" s="42"/>
      <c r="K319" s="17"/>
      <c r="L319" s="86"/>
      <c r="M319" s="136">
        <f aca="true" t="shared" si="22" ref="M319:T319">SUM(M313:M318)</f>
        <v>105150</v>
      </c>
      <c r="N319" s="136">
        <f t="shared" si="22"/>
        <v>100000</v>
      </c>
      <c r="O319" s="136">
        <f t="shared" si="22"/>
        <v>0</v>
      </c>
      <c r="P319" s="136">
        <f t="shared" si="22"/>
        <v>0</v>
      </c>
      <c r="Q319" s="136">
        <f t="shared" si="22"/>
        <v>0</v>
      </c>
      <c r="R319" s="136">
        <f t="shared" si="22"/>
        <v>0</v>
      </c>
      <c r="S319" s="136">
        <f t="shared" si="22"/>
        <v>0</v>
      </c>
      <c r="T319" s="136">
        <f t="shared" si="22"/>
        <v>205150</v>
      </c>
    </row>
    <row r="320" spans="1:20" s="5" customFormat="1" ht="12.75">
      <c r="A320" s="31"/>
      <c r="B320" s="31"/>
      <c r="C320" s="223"/>
      <c r="D320" s="186"/>
      <c r="E320" s="254"/>
      <c r="F320" s="191"/>
      <c r="G320" s="191"/>
      <c r="H320" s="192"/>
      <c r="I320" s="193"/>
      <c r="J320" s="193"/>
      <c r="K320" s="191"/>
      <c r="L320" s="183"/>
      <c r="M320" s="255"/>
      <c r="N320" s="255"/>
      <c r="O320" s="255"/>
      <c r="P320" s="255"/>
      <c r="Q320" s="255"/>
      <c r="R320" s="255"/>
      <c r="S320" s="255"/>
      <c r="T320" s="255"/>
    </row>
    <row r="321" spans="1:20" s="5" customFormat="1" ht="12.75">
      <c r="A321" s="31"/>
      <c r="B321" s="31"/>
      <c r="C321" s="223"/>
      <c r="D321" s="186"/>
      <c r="E321" s="254"/>
      <c r="F321" s="191"/>
      <c r="G321" s="191"/>
      <c r="H321" s="192"/>
      <c r="I321" s="193"/>
      <c r="J321" s="193"/>
      <c r="K321" s="191"/>
      <c r="L321" s="183"/>
      <c r="M321" s="255"/>
      <c r="N321" s="255"/>
      <c r="O321" s="255"/>
      <c r="P321" s="255"/>
      <c r="Q321" s="255"/>
      <c r="R321" s="255"/>
      <c r="S321" s="255"/>
      <c r="T321" s="255"/>
    </row>
    <row r="322" spans="1:20" ht="12.75" customHeight="1">
      <c r="A322" s="374" t="s">
        <v>481</v>
      </c>
      <c r="B322" s="375" t="s">
        <v>480</v>
      </c>
      <c r="C322" s="375" t="s">
        <v>69</v>
      </c>
      <c r="D322" s="302" t="s">
        <v>1</v>
      </c>
      <c r="E322" s="302" t="s">
        <v>2</v>
      </c>
      <c r="F322" s="307" t="s">
        <v>16</v>
      </c>
      <c r="G322" s="307" t="s">
        <v>65</v>
      </c>
      <c r="H322" s="326" t="s">
        <v>66</v>
      </c>
      <c r="I322" s="326"/>
      <c r="J322" s="326"/>
      <c r="K322" s="307" t="s">
        <v>384</v>
      </c>
      <c r="L322" s="307" t="s">
        <v>3</v>
      </c>
      <c r="M322" s="308" t="s">
        <v>68</v>
      </c>
      <c r="N322" s="308"/>
      <c r="O322" s="308"/>
      <c r="P322" s="308"/>
      <c r="Q322" s="308"/>
      <c r="R322" s="308"/>
      <c r="S322" s="308"/>
      <c r="T322" s="302"/>
    </row>
    <row r="323" spans="1:20" ht="12.75">
      <c r="A323" s="374"/>
      <c r="B323" s="375"/>
      <c r="C323" s="375"/>
      <c r="D323" s="302"/>
      <c r="E323" s="309"/>
      <c r="F323" s="307"/>
      <c r="G323" s="307"/>
      <c r="H323" s="302" t="s">
        <v>13</v>
      </c>
      <c r="I323" s="302" t="s">
        <v>14</v>
      </c>
      <c r="J323" s="302" t="s">
        <v>15</v>
      </c>
      <c r="K323" s="307"/>
      <c r="L323" s="307"/>
      <c r="M323" s="302" t="s">
        <v>6</v>
      </c>
      <c r="N323" s="302" t="s">
        <v>7</v>
      </c>
      <c r="O323" s="302" t="s">
        <v>8</v>
      </c>
      <c r="P323" s="302" t="s">
        <v>9</v>
      </c>
      <c r="Q323" s="302" t="s">
        <v>5</v>
      </c>
      <c r="R323" s="302" t="s">
        <v>355</v>
      </c>
      <c r="S323" s="302" t="s">
        <v>4</v>
      </c>
      <c r="T323" s="302" t="s">
        <v>12</v>
      </c>
    </row>
    <row r="324" spans="1:20" ht="29.25" customHeight="1">
      <c r="A324" s="374"/>
      <c r="B324" s="375"/>
      <c r="C324" s="375"/>
      <c r="D324" s="302"/>
      <c r="E324" s="309"/>
      <c r="F324" s="307"/>
      <c r="G324" s="307"/>
      <c r="H324" s="302"/>
      <c r="I324" s="302"/>
      <c r="J324" s="302"/>
      <c r="K324" s="307"/>
      <c r="L324" s="307"/>
      <c r="M324" s="309"/>
      <c r="N324" s="302"/>
      <c r="O324" s="302"/>
      <c r="P324" s="302"/>
      <c r="Q324" s="302"/>
      <c r="R324" s="302"/>
      <c r="S324" s="302"/>
      <c r="T324" s="302"/>
    </row>
    <row r="325" spans="1:20" ht="54" customHeight="1">
      <c r="A325" s="312" t="s">
        <v>405</v>
      </c>
      <c r="B325" s="312" t="s">
        <v>38</v>
      </c>
      <c r="C325" s="40" t="s">
        <v>358</v>
      </c>
      <c r="D325" s="40" t="s">
        <v>198</v>
      </c>
      <c r="E325" s="40" t="s">
        <v>199</v>
      </c>
      <c r="F325" s="116">
        <v>1</v>
      </c>
      <c r="G325" s="69">
        <v>0</v>
      </c>
      <c r="H325" s="23" t="s">
        <v>71</v>
      </c>
      <c r="I325" s="42"/>
      <c r="J325" s="42"/>
      <c r="K325" s="46">
        <v>0.6</v>
      </c>
      <c r="L325" s="2"/>
      <c r="M325" s="3">
        <v>1500</v>
      </c>
      <c r="N325" s="3"/>
      <c r="O325" s="3"/>
      <c r="P325" s="3"/>
      <c r="Q325" s="3"/>
      <c r="R325" s="3"/>
      <c r="S325" s="3"/>
      <c r="T325" s="3">
        <f>SUM(M325:S325)</f>
        <v>1500</v>
      </c>
    </row>
    <row r="326" spans="1:20" ht="36">
      <c r="A326" s="312"/>
      <c r="B326" s="312"/>
      <c r="C326" s="40" t="s">
        <v>359</v>
      </c>
      <c r="D326" s="40" t="s">
        <v>200</v>
      </c>
      <c r="E326" s="40" t="s">
        <v>201</v>
      </c>
      <c r="F326" s="116">
        <v>1</v>
      </c>
      <c r="G326" s="116">
        <v>1</v>
      </c>
      <c r="H326" s="42"/>
      <c r="I326" s="23" t="s">
        <v>71</v>
      </c>
      <c r="J326" s="42"/>
      <c r="K326" s="116">
        <v>1</v>
      </c>
      <c r="L326" s="2"/>
      <c r="M326" s="3"/>
      <c r="N326" s="3"/>
      <c r="O326" s="3">
        <v>36400</v>
      </c>
      <c r="P326" s="3"/>
      <c r="Q326" s="3"/>
      <c r="R326" s="3"/>
      <c r="S326" s="3"/>
      <c r="T326" s="3">
        <f>SUM(M326:S326)</f>
        <v>36400</v>
      </c>
    </row>
    <row r="327" spans="1:20" ht="36.75">
      <c r="A327" s="312"/>
      <c r="B327" s="312"/>
      <c r="C327" s="231" t="s">
        <v>412</v>
      </c>
      <c r="D327" s="40" t="s">
        <v>413</v>
      </c>
      <c r="E327" s="40" t="s">
        <v>195</v>
      </c>
      <c r="F327" s="69">
        <v>3</v>
      </c>
      <c r="G327" s="69">
        <v>0</v>
      </c>
      <c r="H327" s="23" t="s">
        <v>71</v>
      </c>
      <c r="I327" s="42"/>
      <c r="J327" s="42"/>
      <c r="K327" s="17">
        <v>2</v>
      </c>
      <c r="L327" s="2"/>
      <c r="M327" s="8"/>
      <c r="N327" s="3"/>
      <c r="O327" s="3"/>
      <c r="P327" s="3"/>
      <c r="Q327" s="3"/>
      <c r="R327" s="3">
        <v>10000</v>
      </c>
      <c r="S327" s="3"/>
      <c r="T327" s="3">
        <f>SUM(M327:S327)</f>
        <v>10000</v>
      </c>
    </row>
    <row r="328" spans="1:20" ht="36.75">
      <c r="A328" s="312"/>
      <c r="B328" s="312"/>
      <c r="C328" s="231" t="s">
        <v>449</v>
      </c>
      <c r="D328" s="40" t="s">
        <v>447</v>
      </c>
      <c r="E328" s="40" t="s">
        <v>448</v>
      </c>
      <c r="F328" s="69">
        <v>3</v>
      </c>
      <c r="G328" s="69">
        <v>0</v>
      </c>
      <c r="H328" s="23" t="s">
        <v>71</v>
      </c>
      <c r="I328" s="42"/>
      <c r="J328" s="42"/>
      <c r="K328" s="17">
        <v>1</v>
      </c>
      <c r="L328" s="2"/>
      <c r="M328" s="3">
        <v>9000</v>
      </c>
      <c r="N328" s="3"/>
      <c r="O328" s="3"/>
      <c r="P328" s="3"/>
      <c r="Q328" s="3"/>
      <c r="R328" s="3"/>
      <c r="S328" s="3"/>
      <c r="T328" s="3">
        <f>SUM(M328:S328)</f>
        <v>9000</v>
      </c>
    </row>
    <row r="329" spans="1:20" ht="36">
      <c r="A329" s="312"/>
      <c r="B329" s="312"/>
      <c r="C329" s="231"/>
      <c r="D329" s="106" t="s">
        <v>446</v>
      </c>
      <c r="E329" s="65"/>
      <c r="F329" s="17"/>
      <c r="G329" s="17"/>
      <c r="H329" s="23"/>
      <c r="I329" s="42"/>
      <c r="J329" s="42"/>
      <c r="K329" s="17"/>
      <c r="L329" s="86"/>
      <c r="M329" s="136">
        <f>SUM(M325:M328)</f>
        <v>10500</v>
      </c>
      <c r="N329" s="136">
        <f aca="true" t="shared" si="23" ref="N329:T329">SUM(N325:N328)</f>
        <v>0</v>
      </c>
      <c r="O329" s="136">
        <f t="shared" si="23"/>
        <v>36400</v>
      </c>
      <c r="P329" s="136">
        <f t="shared" si="23"/>
        <v>0</v>
      </c>
      <c r="Q329" s="136">
        <f t="shared" si="23"/>
        <v>0</v>
      </c>
      <c r="R329" s="136">
        <f t="shared" si="23"/>
        <v>10000</v>
      </c>
      <c r="S329" s="136">
        <f t="shared" si="23"/>
        <v>0</v>
      </c>
      <c r="T329" s="136">
        <f t="shared" si="23"/>
        <v>56900</v>
      </c>
    </row>
    <row r="330" spans="1:21" ht="27">
      <c r="A330" s="312"/>
      <c r="B330" s="312"/>
      <c r="C330" s="38"/>
      <c r="D330" s="106" t="s">
        <v>47</v>
      </c>
      <c r="E330" s="113"/>
      <c r="F330" s="117"/>
      <c r="G330" s="117"/>
      <c r="H330" s="57"/>
      <c r="I330" s="57"/>
      <c r="J330" s="57"/>
      <c r="K330" s="56"/>
      <c r="L330" s="86"/>
      <c r="M330" s="24">
        <f aca="true" t="shared" si="24" ref="M330:T330">M319+M329</f>
        <v>115650</v>
      </c>
      <c r="N330" s="24">
        <f t="shared" si="24"/>
        <v>100000</v>
      </c>
      <c r="O330" s="24">
        <f t="shared" si="24"/>
        <v>36400</v>
      </c>
      <c r="P330" s="24">
        <f t="shared" si="24"/>
        <v>0</v>
      </c>
      <c r="Q330" s="24">
        <f t="shared" si="24"/>
        <v>0</v>
      </c>
      <c r="R330" s="24">
        <f t="shared" si="24"/>
        <v>10000</v>
      </c>
      <c r="S330" s="24">
        <f t="shared" si="24"/>
        <v>0</v>
      </c>
      <c r="T330" s="24">
        <f t="shared" si="24"/>
        <v>262050</v>
      </c>
      <c r="U330" s="11"/>
    </row>
    <row r="331" spans="1:21" s="5" customFormat="1" ht="12.75">
      <c r="A331" s="31"/>
      <c r="B331" s="19"/>
      <c r="C331" s="19"/>
      <c r="D331" s="186"/>
      <c r="E331" s="198"/>
      <c r="F331" s="200"/>
      <c r="G331" s="200"/>
      <c r="H331" s="133"/>
      <c r="I331" s="133"/>
      <c r="J331" s="133"/>
      <c r="K331" s="29"/>
      <c r="L331" s="183"/>
      <c r="M331" s="14"/>
      <c r="N331" s="14"/>
      <c r="O331" s="14"/>
      <c r="P331" s="14"/>
      <c r="Q331" s="14"/>
      <c r="R331" s="14"/>
      <c r="S331" s="14"/>
      <c r="T331" s="14"/>
      <c r="U331" s="156"/>
    </row>
    <row r="332" spans="1:21" s="5" customFormat="1" ht="12.75">
      <c r="A332" s="31"/>
      <c r="B332" s="19"/>
      <c r="C332" s="19"/>
      <c r="D332" s="186"/>
      <c r="E332" s="198"/>
      <c r="F332" s="200"/>
      <c r="G332" s="200"/>
      <c r="H332" s="133"/>
      <c r="I332" s="133"/>
      <c r="J332" s="133"/>
      <c r="K332" s="29"/>
      <c r="L332" s="183"/>
      <c r="M332" s="14"/>
      <c r="N332" s="14"/>
      <c r="O332" s="14"/>
      <c r="P332" s="14"/>
      <c r="Q332" s="14"/>
      <c r="R332" s="14"/>
      <c r="S332" s="14"/>
      <c r="T332" s="14"/>
      <c r="U332" s="156"/>
    </row>
    <row r="333" spans="1:21" s="5" customFormat="1" ht="12.75">
      <c r="A333" s="31"/>
      <c r="B333" s="19"/>
      <c r="C333" s="19"/>
      <c r="D333" s="186"/>
      <c r="E333" s="198"/>
      <c r="F333" s="200"/>
      <c r="G333" s="200"/>
      <c r="H333" s="133"/>
      <c r="I333" s="133"/>
      <c r="J333" s="133"/>
      <c r="K333" s="29"/>
      <c r="L333" s="183"/>
      <c r="M333" s="14"/>
      <c r="N333" s="14"/>
      <c r="O333" s="14"/>
      <c r="P333" s="14"/>
      <c r="Q333" s="14"/>
      <c r="R333" s="14"/>
      <c r="S333" s="14"/>
      <c r="T333" s="14"/>
      <c r="U333" s="156"/>
    </row>
    <row r="334" spans="1:21" s="5" customFormat="1" ht="12.75">
      <c r="A334" s="31"/>
      <c r="B334" s="19"/>
      <c r="C334" s="19"/>
      <c r="D334" s="186"/>
      <c r="E334" s="198"/>
      <c r="F334" s="200"/>
      <c r="G334" s="200"/>
      <c r="H334" s="133"/>
      <c r="I334" s="133"/>
      <c r="J334" s="133"/>
      <c r="K334" s="29"/>
      <c r="L334" s="183"/>
      <c r="M334" s="14"/>
      <c r="N334" s="14"/>
      <c r="O334" s="14"/>
      <c r="P334" s="14"/>
      <c r="Q334" s="14"/>
      <c r="R334" s="14"/>
      <c r="S334" s="14"/>
      <c r="T334" s="14"/>
      <c r="U334" s="156"/>
    </row>
    <row r="335" spans="1:21" s="5" customFormat="1" ht="12.75">
      <c r="A335" s="31"/>
      <c r="B335" s="19"/>
      <c r="C335" s="19"/>
      <c r="D335" s="186"/>
      <c r="E335" s="198"/>
      <c r="F335" s="200"/>
      <c r="G335" s="200"/>
      <c r="H335" s="133"/>
      <c r="I335" s="133"/>
      <c r="J335" s="133"/>
      <c r="K335" s="29"/>
      <c r="L335" s="183"/>
      <c r="M335" s="14"/>
      <c r="N335" s="14"/>
      <c r="O335" s="14"/>
      <c r="P335" s="14"/>
      <c r="Q335" s="14"/>
      <c r="R335" s="14"/>
      <c r="S335" s="14"/>
      <c r="T335" s="14"/>
      <c r="U335" s="156"/>
    </row>
    <row r="336" spans="1:21" s="5" customFormat="1" ht="12.75">
      <c r="A336" s="31"/>
      <c r="B336" s="19"/>
      <c r="C336" s="19"/>
      <c r="D336" s="186"/>
      <c r="E336" s="198"/>
      <c r="F336" s="200"/>
      <c r="G336" s="200"/>
      <c r="H336" s="133"/>
      <c r="I336" s="133"/>
      <c r="J336" s="133"/>
      <c r="K336" s="29"/>
      <c r="L336" s="183"/>
      <c r="M336" s="14"/>
      <c r="N336" s="14"/>
      <c r="O336" s="14"/>
      <c r="P336" s="14"/>
      <c r="Q336" s="14"/>
      <c r="R336" s="14"/>
      <c r="S336" s="14"/>
      <c r="T336" s="14"/>
      <c r="U336" s="156"/>
    </row>
    <row r="337" spans="1:21" s="5" customFormat="1" ht="12.75">
      <c r="A337" s="31"/>
      <c r="B337" s="19"/>
      <c r="C337" s="19"/>
      <c r="D337" s="186"/>
      <c r="E337" s="198"/>
      <c r="F337" s="200"/>
      <c r="G337" s="200"/>
      <c r="H337" s="133"/>
      <c r="I337" s="133"/>
      <c r="J337" s="133"/>
      <c r="K337" s="29"/>
      <c r="L337" s="183"/>
      <c r="M337" s="14"/>
      <c r="N337" s="14"/>
      <c r="O337" s="14"/>
      <c r="P337" s="14"/>
      <c r="Q337" s="14"/>
      <c r="R337" s="14"/>
      <c r="S337" s="14"/>
      <c r="T337" s="14"/>
      <c r="U337" s="156"/>
    </row>
    <row r="338" spans="1:21" s="5" customFormat="1" ht="12.75">
      <c r="A338" s="31"/>
      <c r="B338" s="19"/>
      <c r="C338" s="19"/>
      <c r="D338" s="186"/>
      <c r="E338" s="198"/>
      <c r="F338" s="200"/>
      <c r="G338" s="200"/>
      <c r="H338" s="133"/>
      <c r="I338" s="133"/>
      <c r="J338" s="133"/>
      <c r="K338" s="29"/>
      <c r="L338" s="183"/>
      <c r="M338" s="14"/>
      <c r="N338" s="14"/>
      <c r="O338" s="14"/>
      <c r="P338" s="14"/>
      <c r="Q338" s="14"/>
      <c r="R338" s="14"/>
      <c r="S338" s="14"/>
      <c r="T338" s="14"/>
      <c r="U338" s="156"/>
    </row>
    <row r="339" spans="1:21" s="5" customFormat="1" ht="12.75">
      <c r="A339" s="31"/>
      <c r="B339" s="19"/>
      <c r="C339" s="19"/>
      <c r="D339" s="186"/>
      <c r="E339" s="198"/>
      <c r="F339" s="200"/>
      <c r="G339" s="200"/>
      <c r="H339" s="133"/>
      <c r="I339" s="133"/>
      <c r="J339" s="133"/>
      <c r="K339" s="29"/>
      <c r="L339" s="183"/>
      <c r="M339" s="14"/>
      <c r="N339" s="14"/>
      <c r="O339" s="14"/>
      <c r="P339" s="14"/>
      <c r="Q339" s="14"/>
      <c r="R339" s="14"/>
      <c r="S339" s="14"/>
      <c r="T339" s="14"/>
      <c r="U339" s="156"/>
    </row>
    <row r="340" spans="1:21" s="5" customFormat="1" ht="12.75">
      <c r="A340" s="31"/>
      <c r="B340" s="19"/>
      <c r="C340" s="19"/>
      <c r="D340" s="186"/>
      <c r="E340" s="198"/>
      <c r="F340" s="200"/>
      <c r="G340" s="200"/>
      <c r="H340" s="133"/>
      <c r="I340" s="133"/>
      <c r="J340" s="133"/>
      <c r="K340" s="29"/>
      <c r="L340" s="183"/>
      <c r="M340" s="14"/>
      <c r="N340" s="14"/>
      <c r="O340" s="14"/>
      <c r="P340" s="14"/>
      <c r="Q340" s="14"/>
      <c r="R340" s="14"/>
      <c r="S340" s="14"/>
      <c r="T340" s="14"/>
      <c r="U340" s="156"/>
    </row>
    <row r="341" spans="1:21" s="5" customFormat="1" ht="12.75">
      <c r="A341" s="31"/>
      <c r="B341" s="19"/>
      <c r="C341" s="19"/>
      <c r="D341" s="186"/>
      <c r="E341" s="198"/>
      <c r="F341" s="200"/>
      <c r="G341" s="200"/>
      <c r="H341" s="133"/>
      <c r="I341" s="133"/>
      <c r="J341" s="133"/>
      <c r="K341" s="29"/>
      <c r="L341" s="183"/>
      <c r="M341" s="14"/>
      <c r="N341" s="14"/>
      <c r="O341" s="14"/>
      <c r="P341" s="14"/>
      <c r="Q341" s="14"/>
      <c r="R341" s="14"/>
      <c r="S341" s="14"/>
      <c r="T341" s="14"/>
      <c r="U341" s="156"/>
    </row>
    <row r="342" spans="1:21" s="5" customFormat="1" ht="12.75">
      <c r="A342" s="31"/>
      <c r="B342" s="19"/>
      <c r="C342" s="19"/>
      <c r="D342" s="186"/>
      <c r="E342" s="198"/>
      <c r="F342" s="200"/>
      <c r="G342" s="200"/>
      <c r="H342" s="133"/>
      <c r="I342" s="133"/>
      <c r="J342" s="133"/>
      <c r="K342" s="29"/>
      <c r="L342" s="183"/>
      <c r="M342" s="14"/>
      <c r="N342" s="14"/>
      <c r="O342" s="14"/>
      <c r="P342" s="14"/>
      <c r="Q342" s="14"/>
      <c r="R342" s="14"/>
      <c r="S342" s="14"/>
      <c r="T342" s="14"/>
      <c r="U342" s="156"/>
    </row>
    <row r="343" spans="1:21" s="5" customFormat="1" ht="12.75">
      <c r="A343" s="31"/>
      <c r="B343" s="19"/>
      <c r="C343" s="19"/>
      <c r="D343" s="186"/>
      <c r="E343" s="198"/>
      <c r="F343" s="200"/>
      <c r="G343" s="200"/>
      <c r="H343" s="133"/>
      <c r="I343" s="133"/>
      <c r="J343" s="133"/>
      <c r="K343" s="29"/>
      <c r="L343" s="183"/>
      <c r="M343" s="14"/>
      <c r="N343" s="14"/>
      <c r="O343" s="14"/>
      <c r="P343" s="14"/>
      <c r="Q343" s="14"/>
      <c r="R343" s="14"/>
      <c r="S343" s="14"/>
      <c r="T343" s="14"/>
      <c r="U343" s="156"/>
    </row>
    <row r="344" spans="1:21" s="5" customFormat="1" ht="12.75">
      <c r="A344" s="31"/>
      <c r="B344" s="19"/>
      <c r="C344" s="19"/>
      <c r="D344" s="186"/>
      <c r="E344" s="198"/>
      <c r="F344" s="200"/>
      <c r="G344" s="200"/>
      <c r="H344" s="133"/>
      <c r="I344" s="133"/>
      <c r="J344" s="133"/>
      <c r="K344" s="29"/>
      <c r="L344" s="183"/>
      <c r="M344" s="14"/>
      <c r="N344" s="14"/>
      <c r="O344" s="14"/>
      <c r="P344" s="14"/>
      <c r="Q344" s="14"/>
      <c r="R344" s="14"/>
      <c r="S344" s="14"/>
      <c r="T344" s="14"/>
      <c r="U344" s="156"/>
    </row>
    <row r="345" spans="1:20" ht="12.75" customHeight="1">
      <c r="A345" s="374" t="s">
        <v>481</v>
      </c>
      <c r="B345" s="375" t="s">
        <v>480</v>
      </c>
      <c r="C345" s="375" t="s">
        <v>69</v>
      </c>
      <c r="D345" s="302" t="s">
        <v>1</v>
      </c>
      <c r="E345" s="302" t="s">
        <v>2</v>
      </c>
      <c r="F345" s="307" t="s">
        <v>16</v>
      </c>
      <c r="G345" s="307" t="s">
        <v>65</v>
      </c>
      <c r="H345" s="326" t="s">
        <v>66</v>
      </c>
      <c r="I345" s="326"/>
      <c r="J345" s="326"/>
      <c r="K345" s="307" t="s">
        <v>384</v>
      </c>
      <c r="L345" s="307" t="s">
        <v>3</v>
      </c>
      <c r="M345" s="308" t="s">
        <v>68</v>
      </c>
      <c r="N345" s="308"/>
      <c r="O345" s="308"/>
      <c r="P345" s="308"/>
      <c r="Q345" s="308"/>
      <c r="R345" s="308"/>
      <c r="S345" s="308"/>
      <c r="T345" s="302"/>
    </row>
    <row r="346" spans="1:20" ht="12.75">
      <c r="A346" s="374"/>
      <c r="B346" s="375"/>
      <c r="C346" s="375"/>
      <c r="D346" s="302"/>
      <c r="E346" s="309"/>
      <c r="F346" s="307"/>
      <c r="G346" s="307"/>
      <c r="H346" s="302" t="s">
        <v>13</v>
      </c>
      <c r="I346" s="302" t="s">
        <v>14</v>
      </c>
      <c r="J346" s="302" t="s">
        <v>15</v>
      </c>
      <c r="K346" s="307"/>
      <c r="L346" s="307"/>
      <c r="M346" s="302" t="s">
        <v>6</v>
      </c>
      <c r="N346" s="302" t="s">
        <v>7</v>
      </c>
      <c r="O346" s="302" t="s">
        <v>8</v>
      </c>
      <c r="P346" s="302" t="s">
        <v>9</v>
      </c>
      <c r="Q346" s="302" t="s">
        <v>5</v>
      </c>
      <c r="R346" s="302" t="s">
        <v>355</v>
      </c>
      <c r="S346" s="302" t="s">
        <v>4</v>
      </c>
      <c r="T346" s="302" t="s">
        <v>12</v>
      </c>
    </row>
    <row r="347" spans="1:20" ht="29.25" customHeight="1">
      <c r="A347" s="374"/>
      <c r="B347" s="375"/>
      <c r="C347" s="375"/>
      <c r="D347" s="302"/>
      <c r="E347" s="309"/>
      <c r="F347" s="307"/>
      <c r="G347" s="307"/>
      <c r="H347" s="302"/>
      <c r="I347" s="302"/>
      <c r="J347" s="302"/>
      <c r="K347" s="307"/>
      <c r="L347" s="307"/>
      <c r="M347" s="309"/>
      <c r="N347" s="302"/>
      <c r="O347" s="302"/>
      <c r="P347" s="302"/>
      <c r="Q347" s="302"/>
      <c r="R347" s="302"/>
      <c r="S347" s="302"/>
      <c r="T347" s="302"/>
    </row>
    <row r="348" spans="1:20" ht="54" customHeight="1">
      <c r="A348" s="312" t="s">
        <v>39</v>
      </c>
      <c r="B348" s="312" t="s">
        <v>40</v>
      </c>
      <c r="C348" s="358" t="s">
        <v>304</v>
      </c>
      <c r="D348" s="238" t="s">
        <v>305</v>
      </c>
      <c r="E348" s="238" t="s">
        <v>306</v>
      </c>
      <c r="F348" s="161">
        <v>1</v>
      </c>
      <c r="G348" s="122">
        <v>0</v>
      </c>
      <c r="H348" s="89" t="s">
        <v>71</v>
      </c>
      <c r="I348" s="91"/>
      <c r="J348" s="91"/>
      <c r="K348" s="161">
        <v>1</v>
      </c>
      <c r="L348" s="126"/>
      <c r="M348" s="78">
        <v>10000</v>
      </c>
      <c r="N348" s="9"/>
      <c r="O348" s="3"/>
      <c r="P348" s="3"/>
      <c r="Q348" s="3"/>
      <c r="R348" s="3"/>
      <c r="S348" s="3"/>
      <c r="T348" s="3">
        <f aca="true" t="shared" si="25" ref="T348:T356">SUM(M348:S348)</f>
        <v>10000</v>
      </c>
    </row>
    <row r="349" spans="1:20" ht="45">
      <c r="A349" s="312"/>
      <c r="B349" s="312"/>
      <c r="C349" s="358"/>
      <c r="D349" s="238" t="s">
        <v>307</v>
      </c>
      <c r="E349" s="238" t="s">
        <v>308</v>
      </c>
      <c r="F349" s="161">
        <v>1</v>
      </c>
      <c r="G349" s="122">
        <v>0</v>
      </c>
      <c r="H349" s="89" t="s">
        <v>71</v>
      </c>
      <c r="I349" s="91"/>
      <c r="J349" s="91"/>
      <c r="K349" s="161">
        <v>0.5</v>
      </c>
      <c r="L349" s="126"/>
      <c r="M349" s="78">
        <v>4000</v>
      </c>
      <c r="N349" s="9"/>
      <c r="O349" s="3"/>
      <c r="P349" s="3"/>
      <c r="Q349" s="3"/>
      <c r="R349" s="3"/>
      <c r="S349" s="3"/>
      <c r="T349" s="3">
        <f t="shared" si="25"/>
        <v>4000</v>
      </c>
    </row>
    <row r="350" spans="1:20" ht="36">
      <c r="A350" s="312"/>
      <c r="B350" s="312"/>
      <c r="C350" s="358"/>
      <c r="D350" s="238" t="s">
        <v>309</v>
      </c>
      <c r="E350" s="238" t="s">
        <v>310</v>
      </c>
      <c r="F350" s="161">
        <v>1</v>
      </c>
      <c r="G350" s="161">
        <v>0.5</v>
      </c>
      <c r="H350" s="89" t="s">
        <v>71</v>
      </c>
      <c r="I350" s="91"/>
      <c r="J350" s="91"/>
      <c r="K350" s="161">
        <v>1</v>
      </c>
      <c r="L350" s="126"/>
      <c r="M350" s="78">
        <v>2000</v>
      </c>
      <c r="N350" s="9"/>
      <c r="O350" s="3"/>
      <c r="P350" s="3"/>
      <c r="Q350" s="3"/>
      <c r="R350" s="3"/>
      <c r="S350" s="3"/>
      <c r="T350" s="3">
        <f t="shared" si="25"/>
        <v>2000</v>
      </c>
    </row>
    <row r="351" spans="1:20" ht="36">
      <c r="A351" s="312"/>
      <c r="B351" s="312"/>
      <c r="C351" s="358"/>
      <c r="D351" s="60" t="s">
        <v>492</v>
      </c>
      <c r="E351" s="238" t="s">
        <v>311</v>
      </c>
      <c r="F351" s="161">
        <v>1</v>
      </c>
      <c r="G351" s="161">
        <v>0</v>
      </c>
      <c r="H351" s="89" t="s">
        <v>71</v>
      </c>
      <c r="I351" s="91"/>
      <c r="J351" s="91"/>
      <c r="K351" s="161">
        <v>0.5</v>
      </c>
      <c r="L351" s="126"/>
      <c r="M351" s="78">
        <v>2000</v>
      </c>
      <c r="N351" s="9"/>
      <c r="O351" s="3"/>
      <c r="P351" s="3"/>
      <c r="Q351" s="3"/>
      <c r="R351" s="3"/>
      <c r="S351" s="3"/>
      <c r="T351" s="3">
        <f t="shared" si="25"/>
        <v>2000</v>
      </c>
    </row>
    <row r="352" spans="1:20" ht="45" customHeight="1">
      <c r="A352" s="312"/>
      <c r="B352" s="312"/>
      <c r="C352" s="238" t="s">
        <v>312</v>
      </c>
      <c r="D352" s="238" t="s">
        <v>313</v>
      </c>
      <c r="E352" s="238" t="s">
        <v>314</v>
      </c>
      <c r="F352" s="161">
        <v>1</v>
      </c>
      <c r="G352" s="161">
        <v>0.3</v>
      </c>
      <c r="H352" s="89" t="s">
        <v>71</v>
      </c>
      <c r="I352" s="89"/>
      <c r="J352" s="89"/>
      <c r="K352" s="161">
        <v>0.75</v>
      </c>
      <c r="L352" s="126"/>
      <c r="M352" s="78">
        <v>5000</v>
      </c>
      <c r="N352" s="9"/>
      <c r="O352" s="3"/>
      <c r="P352" s="3"/>
      <c r="Q352" s="3"/>
      <c r="R352" s="3"/>
      <c r="S352" s="3"/>
      <c r="T352" s="3">
        <f t="shared" si="25"/>
        <v>5000</v>
      </c>
    </row>
    <row r="353" spans="1:20" ht="27">
      <c r="A353" s="312"/>
      <c r="B353" s="312"/>
      <c r="C353" s="229" t="s">
        <v>315</v>
      </c>
      <c r="D353" s="238" t="s">
        <v>316</v>
      </c>
      <c r="E353" s="238" t="s">
        <v>322</v>
      </c>
      <c r="F353" s="161">
        <v>1</v>
      </c>
      <c r="G353" s="161">
        <v>0.2</v>
      </c>
      <c r="H353" s="89" t="s">
        <v>71</v>
      </c>
      <c r="I353" s="89"/>
      <c r="J353" s="89"/>
      <c r="K353" s="119">
        <v>0.75</v>
      </c>
      <c r="L353" s="126"/>
      <c r="M353" s="78">
        <v>1000</v>
      </c>
      <c r="N353" s="9"/>
      <c r="O353" s="3"/>
      <c r="P353" s="3"/>
      <c r="Q353" s="3"/>
      <c r="R353" s="3"/>
      <c r="S353" s="3"/>
      <c r="T353" s="3">
        <f t="shared" si="25"/>
        <v>1000</v>
      </c>
    </row>
    <row r="354" spans="1:20" ht="18" customHeight="1">
      <c r="A354" s="323"/>
      <c r="B354" s="323"/>
      <c r="C354" s="349" t="s">
        <v>318</v>
      </c>
      <c r="D354" s="238" t="s">
        <v>319</v>
      </c>
      <c r="E354" s="238" t="s">
        <v>51</v>
      </c>
      <c r="F354" s="161">
        <v>0.3</v>
      </c>
      <c r="G354" s="161">
        <v>0</v>
      </c>
      <c r="H354" s="89" t="s">
        <v>71</v>
      </c>
      <c r="I354" s="89"/>
      <c r="J354" s="89"/>
      <c r="K354" s="161">
        <v>0.2</v>
      </c>
      <c r="L354" s="162"/>
      <c r="M354" s="78"/>
      <c r="N354" s="9"/>
      <c r="O354" s="13"/>
      <c r="P354" s="3"/>
      <c r="Q354" s="3"/>
      <c r="R354" s="3"/>
      <c r="S354" s="3"/>
      <c r="T354" s="3">
        <f t="shared" si="25"/>
        <v>0</v>
      </c>
    </row>
    <row r="355" spans="1:20" ht="18" customHeight="1">
      <c r="A355" s="323"/>
      <c r="B355" s="323"/>
      <c r="C355" s="349"/>
      <c r="D355" s="238" t="s">
        <v>320</v>
      </c>
      <c r="E355" s="238" t="s">
        <v>50</v>
      </c>
      <c r="F355" s="161">
        <v>0.2</v>
      </c>
      <c r="G355" s="161">
        <v>0</v>
      </c>
      <c r="H355" s="89" t="s">
        <v>71</v>
      </c>
      <c r="I355" s="89"/>
      <c r="J355" s="89"/>
      <c r="K355" s="161">
        <v>0.12</v>
      </c>
      <c r="L355" s="162"/>
      <c r="M355" s="163"/>
      <c r="N355" s="9"/>
      <c r="O355" s="3"/>
      <c r="P355" s="3"/>
      <c r="Q355" s="3"/>
      <c r="R355" s="3"/>
      <c r="S355" s="3"/>
      <c r="T355" s="3">
        <f t="shared" si="25"/>
        <v>0</v>
      </c>
    </row>
    <row r="356" spans="1:20" ht="36">
      <c r="A356" s="323"/>
      <c r="B356" s="323"/>
      <c r="C356" s="349"/>
      <c r="D356" s="238" t="s">
        <v>321</v>
      </c>
      <c r="E356" s="238" t="s">
        <v>51</v>
      </c>
      <c r="F356" s="161">
        <v>0.5</v>
      </c>
      <c r="G356" s="161">
        <v>0.1</v>
      </c>
      <c r="H356" s="89" t="s">
        <v>71</v>
      </c>
      <c r="I356" s="89"/>
      <c r="J356" s="89"/>
      <c r="K356" s="161">
        <v>0.3</v>
      </c>
      <c r="L356" s="162"/>
      <c r="M356" s="163"/>
      <c r="N356" s="9"/>
      <c r="O356" s="3"/>
      <c r="P356" s="3"/>
      <c r="Q356" s="3"/>
      <c r="R356" s="3"/>
      <c r="S356" s="3"/>
      <c r="T356" s="3">
        <f t="shared" si="25"/>
        <v>0</v>
      </c>
    </row>
    <row r="357" spans="1:20" ht="27">
      <c r="A357" s="323"/>
      <c r="B357" s="323"/>
      <c r="C357" s="38"/>
      <c r="D357" s="52" t="s">
        <v>41</v>
      </c>
      <c r="E357" s="55"/>
      <c r="F357" s="111"/>
      <c r="G357" s="111"/>
      <c r="H357" s="56"/>
      <c r="I357" s="56"/>
      <c r="J357" s="56"/>
      <c r="K357" s="111"/>
      <c r="L357" s="96"/>
      <c r="M357" s="24">
        <f aca="true" t="shared" si="26" ref="M357:T357">SUM(M348:M356)</f>
        <v>24000</v>
      </c>
      <c r="N357" s="24">
        <f t="shared" si="26"/>
        <v>0</v>
      </c>
      <c r="O357" s="24">
        <f t="shared" si="26"/>
        <v>0</v>
      </c>
      <c r="P357" s="24">
        <f t="shared" si="26"/>
        <v>0</v>
      </c>
      <c r="Q357" s="24">
        <f t="shared" si="26"/>
        <v>0</v>
      </c>
      <c r="R357" s="24">
        <f t="shared" si="26"/>
        <v>0</v>
      </c>
      <c r="S357" s="24">
        <f t="shared" si="26"/>
        <v>0</v>
      </c>
      <c r="T357" s="24">
        <f t="shared" si="26"/>
        <v>24000</v>
      </c>
    </row>
    <row r="358" spans="1:20" s="5" customFormat="1" ht="12.75">
      <c r="A358" s="19"/>
      <c r="B358" s="19"/>
      <c r="C358" s="19"/>
      <c r="D358" s="31"/>
      <c r="E358" s="28"/>
      <c r="F358" s="211"/>
      <c r="G358" s="211"/>
      <c r="H358" s="29"/>
      <c r="I358" s="29"/>
      <c r="J358" s="29"/>
      <c r="K358" s="211"/>
      <c r="L358" s="187"/>
      <c r="M358" s="14"/>
      <c r="N358" s="14"/>
      <c r="O358" s="14"/>
      <c r="P358" s="14"/>
      <c r="Q358" s="14"/>
      <c r="R358" s="14"/>
      <c r="S358" s="14"/>
      <c r="T358" s="14"/>
    </row>
    <row r="359" spans="1:20" s="5" customFormat="1" ht="12.75">
      <c r="A359" s="19"/>
      <c r="B359" s="19"/>
      <c r="C359" s="19"/>
      <c r="D359" s="31"/>
      <c r="E359" s="28"/>
      <c r="F359" s="211"/>
      <c r="G359" s="211"/>
      <c r="H359" s="29"/>
      <c r="I359" s="29"/>
      <c r="J359" s="29"/>
      <c r="K359" s="211"/>
      <c r="L359" s="187"/>
      <c r="M359" s="14"/>
      <c r="N359" s="14"/>
      <c r="O359" s="14"/>
      <c r="P359" s="14"/>
      <c r="Q359" s="14"/>
      <c r="R359" s="14"/>
      <c r="S359" s="14"/>
      <c r="T359" s="14"/>
    </row>
    <row r="360" spans="1:20" s="5" customFormat="1" ht="12.75">
      <c r="A360" s="19"/>
      <c r="B360" s="19"/>
      <c r="C360" s="19"/>
      <c r="D360" s="31"/>
      <c r="E360" s="28"/>
      <c r="F360" s="211"/>
      <c r="G360" s="211"/>
      <c r="H360" s="29"/>
      <c r="I360" s="29"/>
      <c r="J360" s="29"/>
      <c r="K360" s="211"/>
      <c r="L360" s="187"/>
      <c r="M360" s="14"/>
      <c r="N360" s="14"/>
      <c r="O360" s="14"/>
      <c r="P360" s="14"/>
      <c r="Q360" s="14"/>
      <c r="R360" s="14"/>
      <c r="S360" s="14"/>
      <c r="T360" s="14"/>
    </row>
    <row r="361" spans="1:20" s="5" customFormat="1" ht="12.75">
      <c r="A361" s="19"/>
      <c r="B361" s="19"/>
      <c r="C361" s="19"/>
      <c r="D361" s="31"/>
      <c r="E361" s="28"/>
      <c r="F361" s="211"/>
      <c r="G361" s="211"/>
      <c r="H361" s="29"/>
      <c r="I361" s="29"/>
      <c r="J361" s="29"/>
      <c r="K361" s="211"/>
      <c r="L361" s="187"/>
      <c r="M361" s="14"/>
      <c r="N361" s="14"/>
      <c r="O361" s="14"/>
      <c r="P361" s="14"/>
      <c r="Q361" s="14"/>
      <c r="R361" s="14"/>
      <c r="S361" s="14"/>
      <c r="T361" s="14"/>
    </row>
    <row r="362" spans="1:20" s="5" customFormat="1" ht="12.75">
      <c r="A362" s="19"/>
      <c r="B362" s="19"/>
      <c r="C362" s="19"/>
      <c r="D362" s="31"/>
      <c r="E362" s="28"/>
      <c r="F362" s="211"/>
      <c r="G362" s="211"/>
      <c r="H362" s="29"/>
      <c r="I362" s="29"/>
      <c r="J362" s="29"/>
      <c r="K362" s="211"/>
      <c r="L362" s="187"/>
      <c r="M362" s="14"/>
      <c r="N362" s="14"/>
      <c r="O362" s="14"/>
      <c r="P362" s="14"/>
      <c r="Q362" s="14"/>
      <c r="R362" s="14"/>
      <c r="S362" s="14"/>
      <c r="T362" s="14"/>
    </row>
    <row r="363" spans="1:20" ht="12.75" customHeight="1">
      <c r="A363" s="374" t="s">
        <v>481</v>
      </c>
      <c r="B363" s="375" t="s">
        <v>480</v>
      </c>
      <c r="C363" s="375" t="s">
        <v>69</v>
      </c>
      <c r="D363" s="302" t="s">
        <v>1</v>
      </c>
      <c r="E363" s="302" t="s">
        <v>2</v>
      </c>
      <c r="F363" s="307" t="s">
        <v>16</v>
      </c>
      <c r="G363" s="307" t="s">
        <v>65</v>
      </c>
      <c r="H363" s="326" t="s">
        <v>66</v>
      </c>
      <c r="I363" s="326"/>
      <c r="J363" s="326"/>
      <c r="K363" s="307" t="s">
        <v>384</v>
      </c>
      <c r="L363" s="307" t="s">
        <v>3</v>
      </c>
      <c r="M363" s="308" t="s">
        <v>68</v>
      </c>
      <c r="N363" s="308"/>
      <c r="O363" s="308"/>
      <c r="P363" s="308"/>
      <c r="Q363" s="308"/>
      <c r="R363" s="308"/>
      <c r="S363" s="308"/>
      <c r="T363" s="302"/>
    </row>
    <row r="364" spans="1:20" ht="12.75">
      <c r="A364" s="374"/>
      <c r="B364" s="375"/>
      <c r="C364" s="375"/>
      <c r="D364" s="302"/>
      <c r="E364" s="309"/>
      <c r="F364" s="307"/>
      <c r="G364" s="307"/>
      <c r="H364" s="302" t="s">
        <v>13</v>
      </c>
      <c r="I364" s="302" t="s">
        <v>14</v>
      </c>
      <c r="J364" s="302" t="s">
        <v>15</v>
      </c>
      <c r="K364" s="307"/>
      <c r="L364" s="307"/>
      <c r="M364" s="302" t="s">
        <v>6</v>
      </c>
      <c r="N364" s="302" t="s">
        <v>7</v>
      </c>
      <c r="O364" s="302" t="s">
        <v>8</v>
      </c>
      <c r="P364" s="302" t="s">
        <v>9</v>
      </c>
      <c r="Q364" s="302" t="s">
        <v>5</v>
      </c>
      <c r="R364" s="302" t="s">
        <v>355</v>
      </c>
      <c r="S364" s="302" t="s">
        <v>4</v>
      </c>
      <c r="T364" s="302" t="s">
        <v>12</v>
      </c>
    </row>
    <row r="365" spans="1:20" ht="29.25" customHeight="1">
      <c r="A365" s="374"/>
      <c r="B365" s="375"/>
      <c r="C365" s="375"/>
      <c r="D365" s="302"/>
      <c r="E365" s="309"/>
      <c r="F365" s="307"/>
      <c r="G365" s="307"/>
      <c r="H365" s="302"/>
      <c r="I365" s="302"/>
      <c r="J365" s="302"/>
      <c r="K365" s="307"/>
      <c r="L365" s="307"/>
      <c r="M365" s="309"/>
      <c r="N365" s="302"/>
      <c r="O365" s="302"/>
      <c r="P365" s="302"/>
      <c r="Q365" s="302"/>
      <c r="R365" s="302"/>
      <c r="S365" s="302"/>
      <c r="T365" s="302"/>
    </row>
    <row r="366" spans="1:20" ht="36">
      <c r="A366" s="347" t="s">
        <v>39</v>
      </c>
      <c r="B366" s="312" t="s">
        <v>323</v>
      </c>
      <c r="C366" s="349" t="s">
        <v>328</v>
      </c>
      <c r="D366" s="238" t="s">
        <v>325</v>
      </c>
      <c r="E366" s="238" t="s">
        <v>326</v>
      </c>
      <c r="F366" s="71">
        <v>30</v>
      </c>
      <c r="G366" s="71">
        <v>0</v>
      </c>
      <c r="H366" s="89" t="s">
        <v>71</v>
      </c>
      <c r="I366" s="91"/>
      <c r="J366" s="91"/>
      <c r="K366" s="71">
        <v>30</v>
      </c>
      <c r="L366" s="164"/>
      <c r="M366" s="78">
        <v>3000</v>
      </c>
      <c r="N366" s="24"/>
      <c r="O366" s="24"/>
      <c r="P366" s="24"/>
      <c r="Q366" s="24"/>
      <c r="R366" s="24"/>
      <c r="S366" s="24"/>
      <c r="T366" s="3">
        <f>SUM(M366:S366)</f>
        <v>3000</v>
      </c>
    </row>
    <row r="367" spans="1:20" ht="27">
      <c r="A367" s="410"/>
      <c r="B367" s="369"/>
      <c r="C367" s="361"/>
      <c r="D367" s="238" t="s">
        <v>406</v>
      </c>
      <c r="E367" s="238" t="s">
        <v>329</v>
      </c>
      <c r="F367" s="71">
        <v>4</v>
      </c>
      <c r="G367" s="71">
        <v>0</v>
      </c>
      <c r="H367" s="89" t="s">
        <v>71</v>
      </c>
      <c r="I367" s="89"/>
      <c r="J367" s="89"/>
      <c r="K367" s="71">
        <v>2</v>
      </c>
      <c r="L367" s="164"/>
      <c r="M367" s="78">
        <v>1000</v>
      </c>
      <c r="N367" s="24"/>
      <c r="O367" s="24"/>
      <c r="P367" s="24"/>
      <c r="Q367" s="24"/>
      <c r="R367" s="24"/>
      <c r="S367" s="24"/>
      <c r="T367" s="3">
        <f>SUM(M367:S367)</f>
        <v>1000</v>
      </c>
    </row>
    <row r="368" spans="1:20" ht="18">
      <c r="A368" s="410"/>
      <c r="B368" s="369"/>
      <c r="C368" s="361"/>
      <c r="D368" s="238" t="s">
        <v>381</v>
      </c>
      <c r="E368" s="238" t="s">
        <v>382</v>
      </c>
      <c r="F368" s="71">
        <v>8</v>
      </c>
      <c r="G368" s="71">
        <v>0</v>
      </c>
      <c r="H368" s="89" t="s">
        <v>71</v>
      </c>
      <c r="I368" s="89"/>
      <c r="J368" s="89"/>
      <c r="K368" s="71">
        <v>4</v>
      </c>
      <c r="L368" s="164"/>
      <c r="M368" s="78">
        <v>5400</v>
      </c>
      <c r="N368" s="24"/>
      <c r="O368" s="24"/>
      <c r="P368" s="24"/>
      <c r="Q368" s="24"/>
      <c r="R368" s="24"/>
      <c r="S368" s="24"/>
      <c r="T368" s="3">
        <f>SUM(M368:S368)</f>
        <v>5400</v>
      </c>
    </row>
    <row r="369" spans="1:20" ht="27">
      <c r="A369" s="410"/>
      <c r="B369" s="369"/>
      <c r="C369" s="361"/>
      <c r="D369" s="238" t="s">
        <v>327</v>
      </c>
      <c r="E369" s="238" t="s">
        <v>330</v>
      </c>
      <c r="F369" s="71">
        <v>4</v>
      </c>
      <c r="G369" s="71">
        <v>0</v>
      </c>
      <c r="H369" s="89" t="s">
        <v>71</v>
      </c>
      <c r="I369" s="89"/>
      <c r="J369" s="89"/>
      <c r="K369" s="71">
        <v>1</v>
      </c>
      <c r="L369" s="126"/>
      <c r="M369" s="163">
        <v>1000</v>
      </c>
      <c r="N369" s="3"/>
      <c r="O369" s="3"/>
      <c r="P369" s="3"/>
      <c r="Q369" s="3"/>
      <c r="R369" s="3"/>
      <c r="S369" s="3"/>
      <c r="T369" s="3">
        <f>SUM(M369:S369)</f>
        <v>1000</v>
      </c>
    </row>
    <row r="370" spans="1:20" ht="27">
      <c r="A370" s="410"/>
      <c r="B370" s="369"/>
      <c r="C370" s="38"/>
      <c r="D370" s="52" t="s">
        <v>324</v>
      </c>
      <c r="E370" s="113"/>
      <c r="F370" s="117"/>
      <c r="G370" s="117"/>
      <c r="H370" s="57"/>
      <c r="I370" s="57"/>
      <c r="J370" s="57"/>
      <c r="K370" s="56"/>
      <c r="L370" s="86"/>
      <c r="M370" s="24">
        <f>SUM(M366:M369)</f>
        <v>10400</v>
      </c>
      <c r="N370" s="24">
        <f>SUM(N366:N369)</f>
        <v>0</v>
      </c>
      <c r="O370" s="24">
        <f aca="true" t="shared" si="27" ref="O370:T370">SUM(O366:O369)</f>
        <v>0</v>
      </c>
      <c r="P370" s="24">
        <f t="shared" si="27"/>
        <v>0</v>
      </c>
      <c r="Q370" s="24">
        <f t="shared" si="27"/>
        <v>0</v>
      </c>
      <c r="R370" s="24">
        <f t="shared" si="27"/>
        <v>0</v>
      </c>
      <c r="S370" s="24">
        <f t="shared" si="27"/>
        <v>0</v>
      </c>
      <c r="T370" s="24">
        <f t="shared" si="27"/>
        <v>10400</v>
      </c>
    </row>
    <row r="371" spans="1:20" s="5" customFormat="1" ht="12.75">
      <c r="A371" s="199"/>
      <c r="B371" s="199"/>
      <c r="C371" s="19"/>
      <c r="D371" s="31"/>
      <c r="E371" s="198"/>
      <c r="F371" s="200"/>
      <c r="G371" s="200"/>
      <c r="H371" s="133"/>
      <c r="I371" s="133"/>
      <c r="J371" s="133"/>
      <c r="K371" s="29"/>
      <c r="L371" s="183"/>
      <c r="M371" s="14"/>
      <c r="N371" s="14"/>
      <c r="O371" s="14"/>
      <c r="P371" s="14"/>
      <c r="Q371" s="14"/>
      <c r="R371" s="14"/>
      <c r="S371" s="14"/>
      <c r="T371" s="14"/>
    </row>
    <row r="372" spans="1:20" s="5" customFormat="1" ht="12.75">
      <c r="A372" s="199"/>
      <c r="B372" s="199"/>
      <c r="C372" s="19"/>
      <c r="D372" s="31"/>
      <c r="E372" s="198"/>
      <c r="F372" s="200"/>
      <c r="G372" s="200"/>
      <c r="H372" s="133"/>
      <c r="I372" s="133"/>
      <c r="J372" s="133"/>
      <c r="K372" s="29"/>
      <c r="L372" s="183"/>
      <c r="M372" s="14"/>
      <c r="N372" s="14"/>
      <c r="O372" s="14"/>
      <c r="P372" s="14"/>
      <c r="Q372" s="14"/>
      <c r="R372" s="14"/>
      <c r="S372" s="14"/>
      <c r="T372" s="14"/>
    </row>
    <row r="373" spans="1:20" s="5" customFormat="1" ht="12.75">
      <c r="A373" s="199"/>
      <c r="B373" s="199"/>
      <c r="C373" s="19"/>
      <c r="D373" s="31"/>
      <c r="E373" s="198"/>
      <c r="F373" s="200"/>
      <c r="G373" s="200"/>
      <c r="H373" s="133"/>
      <c r="I373" s="133"/>
      <c r="J373" s="133"/>
      <c r="K373" s="29"/>
      <c r="L373" s="183"/>
      <c r="M373" s="14"/>
      <c r="N373" s="14"/>
      <c r="O373" s="14"/>
      <c r="P373" s="14"/>
      <c r="Q373" s="14"/>
      <c r="R373" s="14"/>
      <c r="S373" s="14"/>
      <c r="T373" s="14"/>
    </row>
    <row r="374" spans="1:20" s="5" customFormat="1" ht="12.75">
      <c r="A374" s="199"/>
      <c r="B374" s="199"/>
      <c r="C374" s="19"/>
      <c r="D374" s="31"/>
      <c r="E374" s="198"/>
      <c r="F374" s="200"/>
      <c r="G374" s="200"/>
      <c r="H374" s="133"/>
      <c r="I374" s="133"/>
      <c r="J374" s="133"/>
      <c r="K374" s="29"/>
      <c r="L374" s="183"/>
      <c r="M374" s="14"/>
      <c r="N374" s="14"/>
      <c r="O374" s="14"/>
      <c r="P374" s="14"/>
      <c r="Q374" s="14"/>
      <c r="R374" s="14"/>
      <c r="S374" s="14"/>
      <c r="T374" s="14"/>
    </row>
    <row r="375" spans="1:20" s="5" customFormat="1" ht="12.75">
      <c r="A375" s="199"/>
      <c r="B375" s="199"/>
      <c r="C375" s="19"/>
      <c r="D375" s="31"/>
      <c r="E375" s="198"/>
      <c r="F375" s="200"/>
      <c r="G375" s="200"/>
      <c r="H375" s="133"/>
      <c r="I375" s="133"/>
      <c r="J375" s="133"/>
      <c r="K375" s="29"/>
      <c r="L375" s="183"/>
      <c r="M375" s="14"/>
      <c r="N375" s="14"/>
      <c r="O375" s="14"/>
      <c r="P375" s="14"/>
      <c r="Q375" s="14"/>
      <c r="R375" s="14"/>
      <c r="S375" s="14"/>
      <c r="T375" s="14"/>
    </row>
    <row r="376" spans="1:20" s="5" customFormat="1" ht="12.75">
      <c r="A376" s="199"/>
      <c r="B376" s="199"/>
      <c r="C376" s="19"/>
      <c r="D376" s="31"/>
      <c r="E376" s="198"/>
      <c r="F376" s="200"/>
      <c r="G376" s="200"/>
      <c r="H376" s="133"/>
      <c r="I376" s="133"/>
      <c r="J376" s="133"/>
      <c r="K376" s="29"/>
      <c r="L376" s="183"/>
      <c r="M376" s="14"/>
      <c r="N376" s="14"/>
      <c r="O376" s="14"/>
      <c r="P376" s="14"/>
      <c r="Q376" s="14"/>
      <c r="R376" s="14"/>
      <c r="S376" s="14"/>
      <c r="T376" s="14"/>
    </row>
    <row r="377" spans="1:20" s="5" customFormat="1" ht="12.75">
      <c r="A377" s="199"/>
      <c r="B377" s="199"/>
      <c r="C377" s="19"/>
      <c r="D377" s="31"/>
      <c r="E377" s="198"/>
      <c r="F377" s="200"/>
      <c r="G377" s="200"/>
      <c r="H377" s="133"/>
      <c r="I377" s="133"/>
      <c r="J377" s="133"/>
      <c r="K377" s="29"/>
      <c r="L377" s="183"/>
      <c r="M377" s="14"/>
      <c r="N377" s="14"/>
      <c r="O377" s="14"/>
      <c r="P377" s="14"/>
      <c r="Q377" s="14"/>
      <c r="R377" s="14"/>
      <c r="S377" s="14"/>
      <c r="T377" s="14"/>
    </row>
    <row r="378" spans="1:20" s="5" customFormat="1" ht="12.75">
      <c r="A378" s="199"/>
      <c r="B378" s="199"/>
      <c r="C378" s="19"/>
      <c r="D378" s="31"/>
      <c r="E378" s="198"/>
      <c r="F378" s="200"/>
      <c r="G378" s="200"/>
      <c r="H378" s="133"/>
      <c r="I378" s="133"/>
      <c r="J378" s="133"/>
      <c r="K378" s="29"/>
      <c r="L378" s="183"/>
      <c r="M378" s="14"/>
      <c r="N378" s="14"/>
      <c r="O378" s="14"/>
      <c r="P378" s="14"/>
      <c r="Q378" s="14"/>
      <c r="R378" s="14"/>
      <c r="S378" s="14"/>
      <c r="T378" s="14"/>
    </row>
    <row r="379" spans="1:20" s="5" customFormat="1" ht="12.75">
      <c r="A379" s="199"/>
      <c r="B379" s="199"/>
      <c r="C379" s="19"/>
      <c r="D379" s="31"/>
      <c r="E379" s="198"/>
      <c r="F379" s="200"/>
      <c r="G379" s="200"/>
      <c r="H379" s="133"/>
      <c r="I379" s="133"/>
      <c r="J379" s="133"/>
      <c r="K379" s="29"/>
      <c r="L379" s="183"/>
      <c r="M379" s="14"/>
      <c r="N379" s="14"/>
      <c r="O379" s="14"/>
      <c r="P379" s="14"/>
      <c r="Q379" s="14"/>
      <c r="R379" s="14"/>
      <c r="S379" s="14"/>
      <c r="T379" s="14"/>
    </row>
    <row r="380" spans="1:20" s="5" customFormat="1" ht="12.75">
      <c r="A380" s="199"/>
      <c r="B380" s="199"/>
      <c r="C380" s="19"/>
      <c r="D380" s="31"/>
      <c r="E380" s="198"/>
      <c r="F380" s="200"/>
      <c r="G380" s="200"/>
      <c r="H380" s="133"/>
      <c r="I380" s="133"/>
      <c r="J380" s="133"/>
      <c r="K380" s="29"/>
      <c r="L380" s="183"/>
      <c r="M380" s="14"/>
      <c r="N380" s="14"/>
      <c r="O380" s="14"/>
      <c r="P380" s="14"/>
      <c r="Q380" s="14"/>
      <c r="R380" s="14"/>
      <c r="S380" s="14"/>
      <c r="T380" s="14"/>
    </row>
    <row r="381" spans="1:20" s="5" customFormat="1" ht="12.75">
      <c r="A381" s="199"/>
      <c r="B381" s="199"/>
      <c r="C381" s="19"/>
      <c r="D381" s="31"/>
      <c r="E381" s="198"/>
      <c r="F381" s="200"/>
      <c r="G381" s="200"/>
      <c r="H381" s="133"/>
      <c r="I381" s="133"/>
      <c r="J381" s="133"/>
      <c r="K381" s="29"/>
      <c r="L381" s="183"/>
      <c r="M381" s="14"/>
      <c r="N381" s="14"/>
      <c r="O381" s="14"/>
      <c r="P381" s="14"/>
      <c r="Q381" s="14"/>
      <c r="R381" s="14"/>
      <c r="S381" s="14"/>
      <c r="T381" s="14"/>
    </row>
    <row r="382" spans="1:20" s="5" customFormat="1" ht="12.75">
      <c r="A382" s="199"/>
      <c r="B382" s="199"/>
      <c r="C382" s="19"/>
      <c r="D382" s="31"/>
      <c r="E382" s="198"/>
      <c r="F382" s="200"/>
      <c r="G382" s="200"/>
      <c r="H382" s="133"/>
      <c r="I382" s="133"/>
      <c r="J382" s="133"/>
      <c r="K382" s="29"/>
      <c r="L382" s="183"/>
      <c r="M382" s="14"/>
      <c r="N382" s="14"/>
      <c r="O382" s="14"/>
      <c r="P382" s="14"/>
      <c r="Q382" s="14"/>
      <c r="R382" s="14"/>
      <c r="S382" s="14"/>
      <c r="T382" s="14"/>
    </row>
    <row r="383" spans="1:20" s="5" customFormat="1" ht="12.75">
      <c r="A383" s="199"/>
      <c r="B383" s="199"/>
      <c r="C383" s="19"/>
      <c r="D383" s="31"/>
      <c r="E383" s="198"/>
      <c r="F383" s="200"/>
      <c r="G383" s="200"/>
      <c r="H383" s="133"/>
      <c r="I383" s="133"/>
      <c r="J383" s="133"/>
      <c r="K383" s="29"/>
      <c r="L383" s="183"/>
      <c r="M383" s="14"/>
      <c r="N383" s="14"/>
      <c r="O383" s="14"/>
      <c r="P383" s="14"/>
      <c r="Q383" s="14"/>
      <c r="R383" s="14"/>
      <c r="S383" s="14"/>
      <c r="T383" s="14"/>
    </row>
    <row r="384" spans="1:20" s="5" customFormat="1" ht="12.75">
      <c r="A384" s="199"/>
      <c r="B384" s="199"/>
      <c r="C384" s="19"/>
      <c r="D384" s="31"/>
      <c r="E384" s="198"/>
      <c r="F384" s="200"/>
      <c r="G384" s="200"/>
      <c r="H384" s="133"/>
      <c r="I384" s="133"/>
      <c r="J384" s="133"/>
      <c r="K384" s="29"/>
      <c r="L384" s="183"/>
      <c r="M384" s="14"/>
      <c r="N384" s="14"/>
      <c r="O384" s="14"/>
      <c r="P384" s="14"/>
      <c r="Q384" s="14"/>
      <c r="R384" s="14"/>
      <c r="S384" s="14"/>
      <c r="T384" s="14"/>
    </row>
    <row r="385" spans="1:20" s="5" customFormat="1" ht="12.75">
      <c r="A385" s="199"/>
      <c r="B385" s="199"/>
      <c r="C385" s="19"/>
      <c r="D385" s="31"/>
      <c r="E385" s="198"/>
      <c r="F385" s="200"/>
      <c r="G385" s="200"/>
      <c r="H385" s="133"/>
      <c r="I385" s="133"/>
      <c r="J385" s="133"/>
      <c r="K385" s="29"/>
      <c r="L385" s="183"/>
      <c r="M385" s="14"/>
      <c r="N385" s="14"/>
      <c r="O385" s="14"/>
      <c r="P385" s="14"/>
      <c r="Q385" s="14"/>
      <c r="R385" s="14"/>
      <c r="S385" s="14"/>
      <c r="T385" s="14"/>
    </row>
    <row r="386" spans="1:20" s="5" customFormat="1" ht="12.75">
      <c r="A386" s="199"/>
      <c r="B386" s="199"/>
      <c r="C386" s="19"/>
      <c r="D386" s="31"/>
      <c r="E386" s="198"/>
      <c r="F386" s="200"/>
      <c r="G386" s="200"/>
      <c r="H386" s="133"/>
      <c r="I386" s="133"/>
      <c r="J386" s="133"/>
      <c r="K386" s="29"/>
      <c r="L386" s="183"/>
      <c r="M386" s="14"/>
      <c r="N386" s="14"/>
      <c r="O386" s="14"/>
      <c r="P386" s="14"/>
      <c r="Q386" s="14"/>
      <c r="R386" s="14"/>
      <c r="S386" s="14"/>
      <c r="T386" s="14"/>
    </row>
    <row r="387" spans="1:20" s="5" customFormat="1" ht="12.75">
      <c r="A387" s="199"/>
      <c r="B387" s="199"/>
      <c r="C387" s="19"/>
      <c r="D387" s="31"/>
      <c r="E387" s="198"/>
      <c r="F387" s="200"/>
      <c r="G387" s="200"/>
      <c r="H387" s="133"/>
      <c r="I387" s="133"/>
      <c r="J387" s="133"/>
      <c r="K387" s="29"/>
      <c r="L387" s="183"/>
      <c r="M387" s="14"/>
      <c r="N387" s="14"/>
      <c r="O387" s="14"/>
      <c r="P387" s="14"/>
      <c r="Q387" s="14"/>
      <c r="R387" s="14"/>
      <c r="S387" s="14"/>
      <c r="T387" s="14"/>
    </row>
    <row r="388" spans="1:20" s="5" customFormat="1" ht="12.75">
      <c r="A388" s="199"/>
      <c r="B388" s="199"/>
      <c r="C388" s="19"/>
      <c r="D388" s="31"/>
      <c r="E388" s="198"/>
      <c r="F388" s="200"/>
      <c r="G388" s="200"/>
      <c r="H388" s="133"/>
      <c r="I388" s="133"/>
      <c r="J388" s="133"/>
      <c r="K388" s="29"/>
      <c r="L388" s="183"/>
      <c r="M388" s="14"/>
      <c r="N388" s="14"/>
      <c r="O388" s="14"/>
      <c r="P388" s="14"/>
      <c r="Q388" s="14"/>
      <c r="R388" s="14"/>
      <c r="S388" s="14"/>
      <c r="T388" s="14"/>
    </row>
    <row r="389" spans="1:20" s="5" customFormat="1" ht="12.75">
      <c r="A389" s="199"/>
      <c r="B389" s="199"/>
      <c r="C389" s="19"/>
      <c r="D389" s="31"/>
      <c r="E389" s="198"/>
      <c r="F389" s="200"/>
      <c r="G389" s="200"/>
      <c r="H389" s="133"/>
      <c r="I389" s="133"/>
      <c r="J389" s="133"/>
      <c r="K389" s="29"/>
      <c r="L389" s="183"/>
      <c r="M389" s="14"/>
      <c r="N389" s="14"/>
      <c r="O389" s="14"/>
      <c r="P389" s="14"/>
      <c r="Q389" s="14"/>
      <c r="R389" s="14"/>
      <c r="S389" s="14"/>
      <c r="T389" s="14"/>
    </row>
    <row r="390" spans="1:20" s="5" customFormat="1" ht="12.75">
      <c r="A390" s="199"/>
      <c r="B390" s="199"/>
      <c r="C390" s="19"/>
      <c r="D390" s="31"/>
      <c r="E390" s="198"/>
      <c r="F390" s="200"/>
      <c r="G390" s="200"/>
      <c r="H390" s="133"/>
      <c r="I390" s="133"/>
      <c r="J390" s="133"/>
      <c r="K390" s="29"/>
      <c r="L390" s="183"/>
      <c r="M390" s="14"/>
      <c r="N390" s="14"/>
      <c r="O390" s="14"/>
      <c r="P390" s="14"/>
      <c r="Q390" s="14"/>
      <c r="R390" s="14"/>
      <c r="S390" s="14"/>
      <c r="T390" s="14"/>
    </row>
    <row r="391" spans="1:20" s="5" customFormat="1" ht="12.75">
      <c r="A391" s="199"/>
      <c r="B391" s="199"/>
      <c r="C391" s="19"/>
      <c r="D391" s="31"/>
      <c r="E391" s="198"/>
      <c r="F391" s="200"/>
      <c r="G391" s="200"/>
      <c r="H391" s="133"/>
      <c r="I391" s="133"/>
      <c r="J391" s="133"/>
      <c r="K391" s="29"/>
      <c r="L391" s="183"/>
      <c r="M391" s="14"/>
      <c r="N391" s="14"/>
      <c r="O391" s="14"/>
      <c r="P391" s="14"/>
      <c r="Q391" s="14"/>
      <c r="R391" s="14"/>
      <c r="S391" s="14"/>
      <c r="T391" s="14"/>
    </row>
    <row r="392" spans="1:20" ht="12.75" customHeight="1">
      <c r="A392" s="374" t="s">
        <v>481</v>
      </c>
      <c r="B392" s="375" t="s">
        <v>480</v>
      </c>
      <c r="C392" s="375" t="s">
        <v>69</v>
      </c>
      <c r="D392" s="302" t="s">
        <v>1</v>
      </c>
      <c r="E392" s="302" t="s">
        <v>2</v>
      </c>
      <c r="F392" s="307" t="s">
        <v>16</v>
      </c>
      <c r="G392" s="307" t="s">
        <v>65</v>
      </c>
      <c r="H392" s="326" t="s">
        <v>66</v>
      </c>
      <c r="I392" s="326"/>
      <c r="J392" s="326"/>
      <c r="K392" s="307" t="s">
        <v>384</v>
      </c>
      <c r="L392" s="307" t="s">
        <v>3</v>
      </c>
      <c r="M392" s="308" t="s">
        <v>68</v>
      </c>
      <c r="N392" s="308"/>
      <c r="O392" s="308"/>
      <c r="P392" s="308"/>
      <c r="Q392" s="308"/>
      <c r="R392" s="308"/>
      <c r="S392" s="308"/>
      <c r="T392" s="302"/>
    </row>
    <row r="393" spans="1:20" ht="12.75">
      <c r="A393" s="374"/>
      <c r="B393" s="375"/>
      <c r="C393" s="375"/>
      <c r="D393" s="302"/>
      <c r="E393" s="309"/>
      <c r="F393" s="307"/>
      <c r="G393" s="307"/>
      <c r="H393" s="302" t="s">
        <v>13</v>
      </c>
      <c r="I393" s="302" t="s">
        <v>14</v>
      </c>
      <c r="J393" s="302" t="s">
        <v>15</v>
      </c>
      <c r="K393" s="307"/>
      <c r="L393" s="307"/>
      <c r="M393" s="302" t="s">
        <v>6</v>
      </c>
      <c r="N393" s="302" t="s">
        <v>7</v>
      </c>
      <c r="O393" s="302" t="s">
        <v>8</v>
      </c>
      <c r="P393" s="302" t="s">
        <v>9</v>
      </c>
      <c r="Q393" s="302" t="s">
        <v>5</v>
      </c>
      <c r="R393" s="302" t="s">
        <v>355</v>
      </c>
      <c r="S393" s="302" t="s">
        <v>4</v>
      </c>
      <c r="T393" s="302" t="s">
        <v>12</v>
      </c>
    </row>
    <row r="394" spans="1:20" ht="29.25" customHeight="1">
      <c r="A394" s="374"/>
      <c r="B394" s="375"/>
      <c r="C394" s="375"/>
      <c r="D394" s="302"/>
      <c r="E394" s="309"/>
      <c r="F394" s="307"/>
      <c r="G394" s="307"/>
      <c r="H394" s="302"/>
      <c r="I394" s="302"/>
      <c r="J394" s="302"/>
      <c r="K394" s="307"/>
      <c r="L394" s="307"/>
      <c r="M394" s="309"/>
      <c r="N394" s="302"/>
      <c r="O394" s="302"/>
      <c r="P394" s="302"/>
      <c r="Q394" s="302"/>
      <c r="R394" s="302"/>
      <c r="S394" s="302"/>
      <c r="T394" s="302"/>
    </row>
    <row r="395" spans="1:20" ht="90">
      <c r="A395" s="312" t="s">
        <v>39</v>
      </c>
      <c r="B395" s="312" t="s">
        <v>42</v>
      </c>
      <c r="C395" s="120" t="s">
        <v>349</v>
      </c>
      <c r="D395" s="81" t="s">
        <v>414</v>
      </c>
      <c r="E395" s="1" t="s">
        <v>149</v>
      </c>
      <c r="F395" s="17">
        <v>40</v>
      </c>
      <c r="G395" s="17">
        <v>0</v>
      </c>
      <c r="H395" s="4" t="s">
        <v>71</v>
      </c>
      <c r="I395" s="4"/>
      <c r="J395" s="4"/>
      <c r="K395" s="17">
        <v>20</v>
      </c>
      <c r="L395" s="165"/>
      <c r="M395" s="78">
        <v>4000</v>
      </c>
      <c r="N395" s="24"/>
      <c r="O395" s="24"/>
      <c r="P395" s="24"/>
      <c r="Q395" s="24"/>
      <c r="R395" s="24"/>
      <c r="S395" s="24"/>
      <c r="T395" s="3">
        <f>SUM(M395:S395)</f>
        <v>4000</v>
      </c>
    </row>
    <row r="396" spans="1:20" ht="36.75">
      <c r="A396" s="312"/>
      <c r="B396" s="312"/>
      <c r="C396" s="411" t="s">
        <v>350</v>
      </c>
      <c r="D396" s="81" t="s">
        <v>415</v>
      </c>
      <c r="E396" s="1" t="s">
        <v>149</v>
      </c>
      <c r="F396" s="17">
        <v>20</v>
      </c>
      <c r="G396" s="17">
        <v>0</v>
      </c>
      <c r="H396" s="4" t="s">
        <v>71</v>
      </c>
      <c r="I396" s="56"/>
      <c r="J396" s="112"/>
      <c r="K396" s="17">
        <v>10</v>
      </c>
      <c r="L396" s="165"/>
      <c r="M396" s="78">
        <v>2000</v>
      </c>
      <c r="N396" s="24"/>
      <c r="O396" s="24"/>
      <c r="P396" s="24"/>
      <c r="Q396" s="24"/>
      <c r="R396" s="24"/>
      <c r="S396" s="24"/>
      <c r="T396" s="3">
        <f>SUM(M396:S396)</f>
        <v>2000</v>
      </c>
    </row>
    <row r="397" spans="1:20" ht="54.75">
      <c r="A397" s="312"/>
      <c r="B397" s="312"/>
      <c r="C397" s="324"/>
      <c r="D397" s="81" t="s">
        <v>416</v>
      </c>
      <c r="E397" s="83" t="s">
        <v>343</v>
      </c>
      <c r="F397" s="17">
        <v>1</v>
      </c>
      <c r="G397" s="17">
        <v>0</v>
      </c>
      <c r="H397" s="4"/>
      <c r="I397" s="4" t="s">
        <v>71</v>
      </c>
      <c r="J397" s="56"/>
      <c r="K397" s="17">
        <v>1</v>
      </c>
      <c r="L397" s="165"/>
      <c r="M397" s="78">
        <v>4200</v>
      </c>
      <c r="N397" s="24"/>
      <c r="O397" s="24"/>
      <c r="P397" s="24"/>
      <c r="Q397" s="24"/>
      <c r="R397" s="24"/>
      <c r="S397" s="24"/>
      <c r="T397" s="3">
        <f>SUM(M397:S397)</f>
        <v>4200</v>
      </c>
    </row>
    <row r="398" spans="1:21" ht="45">
      <c r="A398" s="312"/>
      <c r="B398" s="312"/>
      <c r="C398" s="412" t="s">
        <v>546</v>
      </c>
      <c r="D398" s="238" t="s">
        <v>332</v>
      </c>
      <c r="E398" s="238" t="s">
        <v>333</v>
      </c>
      <c r="F398" s="161">
        <v>1</v>
      </c>
      <c r="G398" s="122">
        <v>0</v>
      </c>
      <c r="H398" s="89" t="s">
        <v>71</v>
      </c>
      <c r="I398" s="90"/>
      <c r="J398" s="89"/>
      <c r="K398" s="161">
        <v>0.5</v>
      </c>
      <c r="L398" s="126"/>
      <c r="M398" s="78">
        <v>4000</v>
      </c>
      <c r="N398" s="88"/>
      <c r="O398" s="18"/>
      <c r="P398" s="88"/>
      <c r="Q398" s="18"/>
      <c r="R398" s="18"/>
      <c r="S398" s="18"/>
      <c r="T398" s="3">
        <f>SUM(M398:S398)</f>
        <v>4000</v>
      </c>
      <c r="U398" s="11"/>
    </row>
    <row r="399" spans="1:21" s="5" customFormat="1" ht="18">
      <c r="A399" s="324"/>
      <c r="B399" s="316"/>
      <c r="C399" s="316"/>
      <c r="D399" s="285" t="s">
        <v>544</v>
      </c>
      <c r="E399" s="285" t="s">
        <v>545</v>
      </c>
      <c r="F399" s="122">
        <v>2</v>
      </c>
      <c r="G399" s="122">
        <v>0</v>
      </c>
      <c r="H399" s="89" t="s">
        <v>71</v>
      </c>
      <c r="I399" s="90"/>
      <c r="J399" s="89"/>
      <c r="K399" s="122">
        <v>1</v>
      </c>
      <c r="L399" s="126"/>
      <c r="M399" s="78">
        <v>2000</v>
      </c>
      <c r="N399" s="88"/>
      <c r="O399" s="18"/>
      <c r="P399" s="88"/>
      <c r="Q399" s="18"/>
      <c r="R399" s="18"/>
      <c r="S399" s="18"/>
      <c r="T399" s="3">
        <f>SUM(M399:S399)</f>
        <v>2000</v>
      </c>
      <c r="U399" s="156"/>
    </row>
    <row r="400" spans="1:21" s="5" customFormat="1" ht="12.75">
      <c r="A400" s="199"/>
      <c r="B400" s="256"/>
      <c r="C400" s="199"/>
      <c r="D400" s="257"/>
      <c r="E400" s="257"/>
      <c r="F400" s="258"/>
      <c r="G400" s="259"/>
      <c r="H400" s="260"/>
      <c r="I400" s="261"/>
      <c r="J400" s="260"/>
      <c r="K400" s="258"/>
      <c r="L400" s="224"/>
      <c r="M400" s="262"/>
      <c r="N400" s="263"/>
      <c r="O400" s="207"/>
      <c r="P400" s="263"/>
      <c r="Q400" s="207"/>
      <c r="R400" s="207"/>
      <c r="S400" s="207"/>
      <c r="T400" s="195"/>
      <c r="U400" s="156"/>
    </row>
    <row r="401" spans="1:21" s="5" customFormat="1" ht="12.75">
      <c r="A401" s="199"/>
      <c r="B401" s="256"/>
      <c r="C401" s="199"/>
      <c r="D401" s="257"/>
      <c r="E401" s="257"/>
      <c r="F401" s="258"/>
      <c r="G401" s="259"/>
      <c r="H401" s="260"/>
      <c r="I401" s="261"/>
      <c r="J401" s="260"/>
      <c r="K401" s="258"/>
      <c r="L401" s="224"/>
      <c r="M401" s="262"/>
      <c r="N401" s="263"/>
      <c r="O401" s="207"/>
      <c r="P401" s="263"/>
      <c r="Q401" s="207"/>
      <c r="R401" s="207"/>
      <c r="S401" s="207"/>
      <c r="T401" s="195"/>
      <c r="U401" s="156"/>
    </row>
    <row r="402" spans="1:21" s="5" customFormat="1" ht="12.75">
      <c r="A402" s="199"/>
      <c r="B402" s="256"/>
      <c r="C402" s="199"/>
      <c r="D402" s="257"/>
      <c r="E402" s="257"/>
      <c r="F402" s="258"/>
      <c r="G402" s="259"/>
      <c r="H402" s="260"/>
      <c r="I402" s="261"/>
      <c r="J402" s="260"/>
      <c r="K402" s="258"/>
      <c r="L402" s="224"/>
      <c r="M402" s="262"/>
      <c r="N402" s="263"/>
      <c r="O402" s="207"/>
      <c r="P402" s="263"/>
      <c r="Q402" s="207"/>
      <c r="R402" s="207"/>
      <c r="S402" s="207"/>
      <c r="T402" s="195"/>
      <c r="U402" s="156"/>
    </row>
    <row r="403" spans="1:21" s="5" customFormat="1" ht="12.75">
      <c r="A403" s="199"/>
      <c r="B403" s="256"/>
      <c r="C403" s="199"/>
      <c r="D403" s="257"/>
      <c r="E403" s="257"/>
      <c r="F403" s="258"/>
      <c r="G403" s="259"/>
      <c r="H403" s="260"/>
      <c r="I403" s="261"/>
      <c r="J403" s="260"/>
      <c r="K403" s="258"/>
      <c r="L403" s="224"/>
      <c r="M403" s="262"/>
      <c r="N403" s="263"/>
      <c r="O403" s="207"/>
      <c r="P403" s="263"/>
      <c r="Q403" s="207"/>
      <c r="R403" s="207"/>
      <c r="S403" s="207"/>
      <c r="T403" s="195"/>
      <c r="U403" s="156"/>
    </row>
    <row r="404" spans="1:21" s="5" customFormat="1" ht="12.75">
      <c r="A404" s="199"/>
      <c r="B404" s="256"/>
      <c r="C404" s="199"/>
      <c r="D404" s="257"/>
      <c r="E404" s="257"/>
      <c r="F404" s="258"/>
      <c r="G404" s="259"/>
      <c r="H404" s="260"/>
      <c r="I404" s="261"/>
      <c r="J404" s="260"/>
      <c r="K404" s="258"/>
      <c r="L404" s="224"/>
      <c r="M404" s="262"/>
      <c r="N404" s="263"/>
      <c r="O404" s="207"/>
      <c r="P404" s="263"/>
      <c r="Q404" s="207"/>
      <c r="R404" s="207"/>
      <c r="S404" s="207"/>
      <c r="T404" s="195"/>
      <c r="U404" s="156"/>
    </row>
    <row r="405" spans="1:21" s="5" customFormat="1" ht="12.75">
      <c r="A405" s="199"/>
      <c r="B405" s="256"/>
      <c r="C405" s="199"/>
      <c r="D405" s="257"/>
      <c r="E405" s="257"/>
      <c r="F405" s="258"/>
      <c r="G405" s="259"/>
      <c r="H405" s="260"/>
      <c r="I405" s="261"/>
      <c r="J405" s="260"/>
      <c r="K405" s="258"/>
      <c r="L405" s="224"/>
      <c r="M405" s="262"/>
      <c r="N405" s="263"/>
      <c r="O405" s="207"/>
      <c r="P405" s="263"/>
      <c r="Q405" s="207"/>
      <c r="R405" s="207"/>
      <c r="S405" s="207"/>
      <c r="T405" s="195"/>
      <c r="U405" s="156"/>
    </row>
    <row r="406" spans="1:21" s="5" customFormat="1" ht="12.75">
      <c r="A406" s="199"/>
      <c r="B406" s="256"/>
      <c r="C406" s="199"/>
      <c r="D406" s="257"/>
      <c r="E406" s="257"/>
      <c r="F406" s="258"/>
      <c r="G406" s="259"/>
      <c r="H406" s="260"/>
      <c r="I406" s="261"/>
      <c r="J406" s="260"/>
      <c r="K406" s="258"/>
      <c r="L406" s="224"/>
      <c r="M406" s="262"/>
      <c r="N406" s="263"/>
      <c r="O406" s="207"/>
      <c r="P406" s="263"/>
      <c r="Q406" s="207"/>
      <c r="R406" s="207"/>
      <c r="S406" s="207"/>
      <c r="T406" s="195"/>
      <c r="U406" s="156"/>
    </row>
    <row r="407" spans="1:21" s="5" customFormat="1" ht="12.75">
      <c r="A407" s="199"/>
      <c r="B407" s="256"/>
      <c r="C407" s="199"/>
      <c r="D407" s="257"/>
      <c r="E407" s="257"/>
      <c r="F407" s="258"/>
      <c r="G407" s="259"/>
      <c r="H407" s="260"/>
      <c r="I407" s="261"/>
      <c r="J407" s="260"/>
      <c r="K407" s="258"/>
      <c r="L407" s="224"/>
      <c r="M407" s="262"/>
      <c r="N407" s="263"/>
      <c r="O407" s="207"/>
      <c r="P407" s="263"/>
      <c r="Q407" s="207"/>
      <c r="R407" s="207"/>
      <c r="S407" s="207"/>
      <c r="T407" s="195"/>
      <c r="U407" s="156"/>
    </row>
    <row r="408" spans="1:21" s="5" customFormat="1" ht="12.75">
      <c r="A408" s="199"/>
      <c r="B408" s="256"/>
      <c r="C408" s="199"/>
      <c r="D408" s="257"/>
      <c r="E408" s="257"/>
      <c r="F408" s="258"/>
      <c r="G408" s="259"/>
      <c r="H408" s="260"/>
      <c r="I408" s="261"/>
      <c r="J408" s="260"/>
      <c r="K408" s="258"/>
      <c r="L408" s="224"/>
      <c r="M408" s="262"/>
      <c r="N408" s="263"/>
      <c r="O408" s="207"/>
      <c r="P408" s="263"/>
      <c r="Q408" s="207"/>
      <c r="R408" s="207"/>
      <c r="S408" s="207"/>
      <c r="T408" s="195"/>
      <c r="U408" s="156"/>
    </row>
    <row r="409" spans="1:21" s="5" customFormat="1" ht="12.75">
      <c r="A409" s="199"/>
      <c r="B409" s="256"/>
      <c r="C409" s="199"/>
      <c r="D409" s="257"/>
      <c r="E409" s="257"/>
      <c r="F409" s="258"/>
      <c r="G409" s="259"/>
      <c r="H409" s="260"/>
      <c r="I409" s="261"/>
      <c r="J409" s="260"/>
      <c r="K409" s="258"/>
      <c r="L409" s="224"/>
      <c r="M409" s="262"/>
      <c r="N409" s="263"/>
      <c r="O409" s="207"/>
      <c r="P409" s="263"/>
      <c r="Q409" s="207"/>
      <c r="R409" s="207"/>
      <c r="S409" s="207"/>
      <c r="T409" s="195"/>
      <c r="U409" s="156"/>
    </row>
    <row r="410" spans="1:21" s="5" customFormat="1" ht="12.75">
      <c r="A410" s="199"/>
      <c r="B410" s="256"/>
      <c r="C410" s="199"/>
      <c r="D410" s="257"/>
      <c r="E410" s="257"/>
      <c r="F410" s="258"/>
      <c r="G410" s="259"/>
      <c r="H410" s="260"/>
      <c r="I410" s="261"/>
      <c r="J410" s="260"/>
      <c r="K410" s="258"/>
      <c r="L410" s="224"/>
      <c r="M410" s="262"/>
      <c r="N410" s="263"/>
      <c r="O410" s="207"/>
      <c r="P410" s="263"/>
      <c r="Q410" s="207"/>
      <c r="R410" s="207"/>
      <c r="S410" s="207"/>
      <c r="T410" s="195"/>
      <c r="U410" s="156"/>
    </row>
    <row r="411" spans="1:21" s="5" customFormat="1" ht="12.75">
      <c r="A411" s="199"/>
      <c r="B411" s="256"/>
      <c r="C411" s="199"/>
      <c r="D411" s="257"/>
      <c r="E411" s="257"/>
      <c r="F411" s="258"/>
      <c r="G411" s="259"/>
      <c r="H411" s="260"/>
      <c r="I411" s="261"/>
      <c r="J411" s="260"/>
      <c r="K411" s="258"/>
      <c r="L411" s="224"/>
      <c r="M411" s="262"/>
      <c r="N411" s="263"/>
      <c r="O411" s="207"/>
      <c r="P411" s="263"/>
      <c r="Q411" s="207"/>
      <c r="R411" s="207"/>
      <c r="S411" s="207"/>
      <c r="T411" s="195"/>
      <c r="U411" s="156"/>
    </row>
    <row r="412" spans="1:21" s="5" customFormat="1" ht="12.75">
      <c r="A412" s="199"/>
      <c r="B412" s="256"/>
      <c r="C412" s="199"/>
      <c r="D412" s="257"/>
      <c r="E412" s="257"/>
      <c r="F412" s="258"/>
      <c r="G412" s="259"/>
      <c r="H412" s="260"/>
      <c r="I412" s="261"/>
      <c r="J412" s="260"/>
      <c r="K412" s="258"/>
      <c r="L412" s="224"/>
      <c r="M412" s="262"/>
      <c r="N412" s="263"/>
      <c r="O412" s="207"/>
      <c r="P412" s="263"/>
      <c r="Q412" s="207"/>
      <c r="R412" s="207"/>
      <c r="S412" s="207"/>
      <c r="T412" s="195"/>
      <c r="U412" s="156"/>
    </row>
    <row r="413" spans="1:20" ht="12.75" customHeight="1">
      <c r="A413" s="374" t="s">
        <v>481</v>
      </c>
      <c r="B413" s="375" t="s">
        <v>480</v>
      </c>
      <c r="C413" s="375" t="s">
        <v>69</v>
      </c>
      <c r="D413" s="302" t="s">
        <v>1</v>
      </c>
      <c r="E413" s="302" t="s">
        <v>2</v>
      </c>
      <c r="F413" s="307" t="s">
        <v>16</v>
      </c>
      <c r="G413" s="307" t="s">
        <v>65</v>
      </c>
      <c r="H413" s="326" t="s">
        <v>66</v>
      </c>
      <c r="I413" s="326"/>
      <c r="J413" s="326"/>
      <c r="K413" s="307" t="s">
        <v>384</v>
      </c>
      <c r="L413" s="307" t="s">
        <v>3</v>
      </c>
      <c r="M413" s="308" t="s">
        <v>68</v>
      </c>
      <c r="N413" s="308"/>
      <c r="O413" s="308"/>
      <c r="P413" s="308"/>
      <c r="Q413" s="308"/>
      <c r="R413" s="308"/>
      <c r="S413" s="308"/>
      <c r="T413" s="302"/>
    </row>
    <row r="414" spans="1:20" ht="12.75">
      <c r="A414" s="374"/>
      <c r="B414" s="375"/>
      <c r="C414" s="375"/>
      <c r="D414" s="302"/>
      <c r="E414" s="309"/>
      <c r="F414" s="307"/>
      <c r="G414" s="307"/>
      <c r="H414" s="302" t="s">
        <v>13</v>
      </c>
      <c r="I414" s="302" t="s">
        <v>14</v>
      </c>
      <c r="J414" s="302" t="s">
        <v>15</v>
      </c>
      <c r="K414" s="307"/>
      <c r="L414" s="307"/>
      <c r="M414" s="302" t="s">
        <v>6</v>
      </c>
      <c r="N414" s="302" t="s">
        <v>7</v>
      </c>
      <c r="O414" s="302" t="s">
        <v>8</v>
      </c>
      <c r="P414" s="302" t="s">
        <v>9</v>
      </c>
      <c r="Q414" s="302" t="s">
        <v>5</v>
      </c>
      <c r="R414" s="302" t="s">
        <v>355</v>
      </c>
      <c r="S414" s="302" t="s">
        <v>4</v>
      </c>
      <c r="T414" s="302" t="s">
        <v>12</v>
      </c>
    </row>
    <row r="415" spans="1:20" ht="29.25" customHeight="1">
      <c r="A415" s="374"/>
      <c r="B415" s="375"/>
      <c r="C415" s="375"/>
      <c r="D415" s="302"/>
      <c r="E415" s="309"/>
      <c r="F415" s="307"/>
      <c r="G415" s="307"/>
      <c r="H415" s="302"/>
      <c r="I415" s="302"/>
      <c r="J415" s="302"/>
      <c r="K415" s="307"/>
      <c r="L415" s="307"/>
      <c r="M415" s="309"/>
      <c r="N415" s="302"/>
      <c r="O415" s="302"/>
      <c r="P415" s="302"/>
      <c r="Q415" s="302"/>
      <c r="R415" s="302"/>
      <c r="S415" s="302"/>
      <c r="T415" s="302"/>
    </row>
    <row r="416" spans="1:21" ht="45" customHeight="1">
      <c r="A416" s="312" t="s">
        <v>39</v>
      </c>
      <c r="B416" s="372" t="s">
        <v>42</v>
      </c>
      <c r="C416" s="238" t="s">
        <v>334</v>
      </c>
      <c r="D416" s="238" t="s">
        <v>335</v>
      </c>
      <c r="E416" s="238" t="s">
        <v>336</v>
      </c>
      <c r="F416" s="161">
        <v>0.8</v>
      </c>
      <c r="G416" s="122" t="s">
        <v>57</v>
      </c>
      <c r="H416" s="89"/>
      <c r="I416" s="89" t="s">
        <v>71</v>
      </c>
      <c r="J416" s="89"/>
      <c r="K416" s="161">
        <v>0.8</v>
      </c>
      <c r="L416" s="126"/>
      <c r="M416" s="78">
        <v>1000</v>
      </c>
      <c r="N416" s="88"/>
      <c r="O416" s="18"/>
      <c r="P416" s="88"/>
      <c r="Q416" s="18"/>
      <c r="R416" s="18"/>
      <c r="S416" s="18"/>
      <c r="T416" s="3">
        <f>SUM(M416:S416)</f>
        <v>1000</v>
      </c>
      <c r="U416" s="11"/>
    </row>
    <row r="417" spans="1:21" ht="36">
      <c r="A417" s="312"/>
      <c r="B417" s="372"/>
      <c r="C417" s="238" t="s">
        <v>337</v>
      </c>
      <c r="D417" s="238" t="s">
        <v>338</v>
      </c>
      <c r="E417" s="238" t="s">
        <v>339</v>
      </c>
      <c r="F417" s="122">
        <v>8</v>
      </c>
      <c r="G417" s="122">
        <v>0</v>
      </c>
      <c r="H417" s="89" t="s">
        <v>71</v>
      </c>
      <c r="I417" s="90"/>
      <c r="J417" s="89"/>
      <c r="K417" s="122">
        <v>4</v>
      </c>
      <c r="L417" s="126"/>
      <c r="M417" s="78">
        <v>1000</v>
      </c>
      <c r="N417" s="88"/>
      <c r="O417" s="18"/>
      <c r="P417" s="88"/>
      <c r="Q417" s="18"/>
      <c r="R417" s="18"/>
      <c r="S417" s="18"/>
      <c r="T417" s="3">
        <f>SUM(M417:S417)</f>
        <v>1000</v>
      </c>
      <c r="U417" s="11"/>
    </row>
    <row r="418" spans="1:21" ht="54">
      <c r="A418" s="312"/>
      <c r="B418" s="372"/>
      <c r="C418" s="376" t="s">
        <v>340</v>
      </c>
      <c r="D418" s="288" t="s">
        <v>548</v>
      </c>
      <c r="E418" s="238" t="s">
        <v>341</v>
      </c>
      <c r="F418" s="122">
        <v>1</v>
      </c>
      <c r="G418" s="122">
        <v>0</v>
      </c>
      <c r="H418" s="89" t="s">
        <v>71</v>
      </c>
      <c r="I418" s="90"/>
      <c r="J418" s="89"/>
      <c r="K418" s="122">
        <v>1</v>
      </c>
      <c r="L418" s="126"/>
      <c r="M418" s="78"/>
      <c r="N418" s="88"/>
      <c r="O418" s="18"/>
      <c r="P418" s="8"/>
      <c r="Q418" s="169">
        <v>150000</v>
      </c>
      <c r="R418" s="18"/>
      <c r="S418" s="18"/>
      <c r="T418" s="3">
        <f>SUM(M418:S418)</f>
        <v>150000</v>
      </c>
      <c r="U418" s="11"/>
    </row>
    <row r="419" spans="1:21" ht="27">
      <c r="A419" s="312"/>
      <c r="B419" s="372"/>
      <c r="C419" s="376"/>
      <c r="D419" s="238" t="s">
        <v>383</v>
      </c>
      <c r="E419" s="238" t="s">
        <v>342</v>
      </c>
      <c r="F419" s="122">
        <v>6</v>
      </c>
      <c r="G419" s="122">
        <v>0</v>
      </c>
      <c r="H419" s="89" t="s">
        <v>71</v>
      </c>
      <c r="I419" s="90"/>
      <c r="J419" s="89"/>
      <c r="K419" s="122">
        <v>6</v>
      </c>
      <c r="L419" s="126"/>
      <c r="M419" s="78">
        <v>22000</v>
      </c>
      <c r="N419" s="88"/>
      <c r="O419" s="18"/>
      <c r="P419" s="88"/>
      <c r="Q419" s="18">
        <v>198000</v>
      </c>
      <c r="R419" s="18"/>
      <c r="S419" s="18"/>
      <c r="T419" s="3">
        <f>SUM(M419:S419)</f>
        <v>220000</v>
      </c>
      <c r="U419" s="11"/>
    </row>
    <row r="420" spans="1:20" ht="12.75">
      <c r="A420" s="312"/>
      <c r="B420" s="120"/>
      <c r="C420" s="7"/>
      <c r="D420" s="55" t="s">
        <v>43</v>
      </c>
      <c r="E420" s="55"/>
      <c r="F420" s="56"/>
      <c r="G420" s="56"/>
      <c r="H420" s="57"/>
      <c r="I420" s="57"/>
      <c r="J420" s="57"/>
      <c r="K420" s="56"/>
      <c r="L420" s="86"/>
      <c r="M420" s="24">
        <f aca="true" t="shared" si="28" ref="M420:T420">SUM(M395:M419)</f>
        <v>40200</v>
      </c>
      <c r="N420" s="24">
        <f t="shared" si="28"/>
        <v>0</v>
      </c>
      <c r="O420" s="24">
        <f t="shared" si="28"/>
        <v>0</v>
      </c>
      <c r="P420" s="24">
        <f t="shared" si="28"/>
        <v>0</v>
      </c>
      <c r="Q420" s="24">
        <f t="shared" si="28"/>
        <v>348000</v>
      </c>
      <c r="R420" s="24">
        <f t="shared" si="28"/>
        <v>0</v>
      </c>
      <c r="S420" s="24">
        <f t="shared" si="28"/>
        <v>0</v>
      </c>
      <c r="T420" s="24">
        <f t="shared" si="28"/>
        <v>388200</v>
      </c>
    </row>
    <row r="421" spans="1:20" s="5" customFormat="1" ht="12.75">
      <c r="A421" s="253"/>
      <c r="B421" s="256"/>
      <c r="C421" s="216"/>
      <c r="D421" s="28"/>
      <c r="E421" s="28"/>
      <c r="F421" s="29"/>
      <c r="G421" s="29"/>
      <c r="H421" s="133"/>
      <c r="I421" s="133"/>
      <c r="J421" s="133"/>
      <c r="K421" s="29"/>
      <c r="L421" s="183"/>
      <c r="M421" s="14"/>
      <c r="N421" s="14"/>
      <c r="O421" s="14"/>
      <c r="P421" s="14"/>
      <c r="Q421" s="14"/>
      <c r="R421" s="14"/>
      <c r="S421" s="14"/>
      <c r="T421" s="14"/>
    </row>
    <row r="422" spans="1:20" s="5" customFormat="1" ht="12.75">
      <c r="A422" s="253"/>
      <c r="B422" s="256"/>
      <c r="C422" s="216"/>
      <c r="D422" s="28"/>
      <c r="E422" s="28"/>
      <c r="F422" s="29"/>
      <c r="G422" s="29"/>
      <c r="H422" s="133"/>
      <c r="I422" s="133"/>
      <c r="J422" s="133"/>
      <c r="K422" s="29"/>
      <c r="L422" s="183"/>
      <c r="M422" s="14"/>
      <c r="N422" s="14"/>
      <c r="O422" s="14"/>
      <c r="P422" s="14"/>
      <c r="Q422" s="14"/>
      <c r="R422" s="14"/>
      <c r="S422" s="14"/>
      <c r="T422" s="14"/>
    </row>
    <row r="423" spans="1:20" s="5" customFormat="1" ht="12.75">
      <c r="A423" s="253"/>
      <c r="B423" s="256"/>
      <c r="C423" s="216"/>
      <c r="D423" s="28"/>
      <c r="E423" s="28"/>
      <c r="F423" s="29"/>
      <c r="G423" s="29"/>
      <c r="H423" s="133"/>
      <c r="I423" s="133"/>
      <c r="J423" s="133"/>
      <c r="K423" s="29"/>
      <c r="L423" s="183"/>
      <c r="M423" s="14"/>
      <c r="N423" s="14"/>
      <c r="O423" s="14"/>
      <c r="P423" s="14"/>
      <c r="Q423" s="14"/>
      <c r="R423" s="14"/>
      <c r="S423" s="14"/>
      <c r="T423" s="14"/>
    </row>
    <row r="424" spans="1:20" s="5" customFormat="1" ht="12.75">
      <c r="A424" s="253"/>
      <c r="B424" s="256"/>
      <c r="C424" s="216"/>
      <c r="D424" s="28"/>
      <c r="E424" s="28"/>
      <c r="F424" s="29"/>
      <c r="G424" s="29"/>
      <c r="H424" s="133"/>
      <c r="I424" s="133"/>
      <c r="J424" s="133"/>
      <c r="K424" s="29"/>
      <c r="L424" s="183"/>
      <c r="M424" s="14"/>
      <c r="N424" s="14"/>
      <c r="O424" s="14"/>
      <c r="P424" s="14"/>
      <c r="Q424" s="14"/>
      <c r="R424" s="14"/>
      <c r="S424" s="14"/>
      <c r="T424" s="14"/>
    </row>
    <row r="425" spans="1:20" s="5" customFormat="1" ht="12.75">
      <c r="A425" s="253"/>
      <c r="B425" s="256"/>
      <c r="C425" s="216"/>
      <c r="D425" s="28"/>
      <c r="E425" s="28"/>
      <c r="F425" s="29"/>
      <c r="G425" s="29"/>
      <c r="H425" s="133"/>
      <c r="I425" s="133"/>
      <c r="J425" s="133"/>
      <c r="K425" s="29"/>
      <c r="L425" s="183"/>
      <c r="M425" s="14"/>
      <c r="N425" s="14"/>
      <c r="O425" s="14"/>
      <c r="P425" s="14"/>
      <c r="Q425" s="14"/>
      <c r="R425" s="14"/>
      <c r="S425" s="14"/>
      <c r="T425" s="14"/>
    </row>
    <row r="426" spans="1:20" s="5" customFormat="1" ht="12.75">
      <c r="A426" s="253"/>
      <c r="B426" s="256"/>
      <c r="C426" s="216"/>
      <c r="D426" s="28"/>
      <c r="E426" s="28"/>
      <c r="F426" s="29"/>
      <c r="G426" s="29"/>
      <c r="H426" s="133"/>
      <c r="I426" s="133"/>
      <c r="J426" s="133"/>
      <c r="K426" s="29"/>
      <c r="L426" s="183"/>
      <c r="M426" s="14"/>
      <c r="N426" s="14"/>
      <c r="O426" s="14"/>
      <c r="P426" s="14"/>
      <c r="Q426" s="14"/>
      <c r="R426" s="14"/>
      <c r="S426" s="14"/>
      <c r="T426" s="14"/>
    </row>
    <row r="427" spans="1:20" s="5" customFormat="1" ht="12.75">
      <c r="A427" s="253"/>
      <c r="B427" s="256"/>
      <c r="C427" s="216"/>
      <c r="D427" s="28"/>
      <c r="E427" s="28"/>
      <c r="F427" s="29"/>
      <c r="G427" s="29"/>
      <c r="H427" s="133"/>
      <c r="I427" s="133"/>
      <c r="J427" s="133"/>
      <c r="K427" s="29"/>
      <c r="L427" s="183"/>
      <c r="M427" s="14"/>
      <c r="N427" s="14"/>
      <c r="O427" s="14"/>
      <c r="P427" s="14"/>
      <c r="Q427" s="14"/>
      <c r="R427" s="14"/>
      <c r="S427" s="14"/>
      <c r="T427" s="14"/>
    </row>
    <row r="428" spans="1:20" s="5" customFormat="1" ht="12.75">
      <c r="A428" s="253"/>
      <c r="B428" s="256"/>
      <c r="C428" s="216"/>
      <c r="D428" s="28"/>
      <c r="E428" s="28"/>
      <c r="F428" s="29"/>
      <c r="G428" s="29"/>
      <c r="H428" s="133"/>
      <c r="I428" s="133"/>
      <c r="J428" s="133"/>
      <c r="K428" s="29"/>
      <c r="L428" s="183"/>
      <c r="M428" s="14"/>
      <c r="N428" s="14"/>
      <c r="O428" s="14"/>
      <c r="P428" s="14"/>
      <c r="Q428" s="14"/>
      <c r="R428" s="14"/>
      <c r="S428" s="14"/>
      <c r="T428" s="14"/>
    </row>
    <row r="429" spans="1:20" s="5" customFormat="1" ht="12.75">
      <c r="A429" s="253"/>
      <c r="B429" s="256"/>
      <c r="C429" s="216"/>
      <c r="D429" s="28"/>
      <c r="E429" s="28"/>
      <c r="F429" s="29"/>
      <c r="G429" s="29"/>
      <c r="H429" s="133"/>
      <c r="I429" s="133"/>
      <c r="J429" s="133"/>
      <c r="K429" s="29"/>
      <c r="L429" s="183"/>
      <c r="M429" s="14"/>
      <c r="N429" s="14"/>
      <c r="O429" s="14"/>
      <c r="P429" s="14"/>
      <c r="Q429" s="14"/>
      <c r="R429" s="14"/>
      <c r="S429" s="14"/>
      <c r="T429" s="14"/>
    </row>
    <row r="430" spans="1:20" s="5" customFormat="1" ht="12.75">
      <c r="A430" s="253"/>
      <c r="B430" s="256"/>
      <c r="C430" s="216"/>
      <c r="D430" s="28"/>
      <c r="E430" s="28"/>
      <c r="F430" s="29"/>
      <c r="G430" s="29"/>
      <c r="H430" s="133"/>
      <c r="I430" s="133"/>
      <c r="J430" s="133"/>
      <c r="K430" s="29"/>
      <c r="L430" s="183"/>
      <c r="M430" s="14"/>
      <c r="N430" s="14"/>
      <c r="O430" s="14"/>
      <c r="P430" s="14"/>
      <c r="Q430" s="14"/>
      <c r="R430" s="14"/>
      <c r="S430" s="14"/>
      <c r="T430" s="14"/>
    </row>
    <row r="431" spans="1:20" s="5" customFormat="1" ht="12.75">
      <c r="A431" s="199"/>
      <c r="B431" s="256"/>
      <c r="C431" s="216"/>
      <c r="D431" s="28"/>
      <c r="E431" s="28"/>
      <c r="F431" s="29"/>
      <c r="G431" s="29"/>
      <c r="H431" s="133"/>
      <c r="I431" s="133"/>
      <c r="J431" s="133"/>
      <c r="K431" s="29"/>
      <c r="L431" s="183"/>
      <c r="M431" s="14"/>
      <c r="N431" s="14"/>
      <c r="O431" s="14"/>
      <c r="P431" s="14"/>
      <c r="Q431" s="14"/>
      <c r="R431" s="14"/>
      <c r="S431" s="14"/>
      <c r="T431" s="14"/>
    </row>
    <row r="432" spans="1:20" s="5" customFormat="1" ht="12.75">
      <c r="A432" s="199"/>
      <c r="B432" s="256"/>
      <c r="C432" s="216"/>
      <c r="D432" s="28"/>
      <c r="E432" s="28"/>
      <c r="F432" s="29"/>
      <c r="G432" s="29"/>
      <c r="H432" s="133"/>
      <c r="I432" s="133"/>
      <c r="J432" s="133"/>
      <c r="K432" s="29"/>
      <c r="L432" s="183"/>
      <c r="M432" s="14"/>
      <c r="N432" s="14"/>
      <c r="O432" s="14"/>
      <c r="P432" s="14"/>
      <c r="Q432" s="14"/>
      <c r="R432" s="14"/>
      <c r="S432" s="14"/>
      <c r="T432" s="14"/>
    </row>
    <row r="433" spans="1:20" s="5" customFormat="1" ht="12.75">
      <c r="A433" s="199"/>
      <c r="B433" s="256"/>
      <c r="C433" s="216"/>
      <c r="D433" s="28"/>
      <c r="E433" s="28"/>
      <c r="F433" s="29"/>
      <c r="G433" s="29"/>
      <c r="H433" s="133"/>
      <c r="I433" s="133"/>
      <c r="J433" s="133"/>
      <c r="K433" s="29"/>
      <c r="L433" s="183"/>
      <c r="M433" s="14"/>
      <c r="N433" s="14"/>
      <c r="O433" s="14"/>
      <c r="P433" s="14"/>
      <c r="Q433" s="14"/>
      <c r="R433" s="14"/>
      <c r="S433" s="14"/>
      <c r="T433" s="14"/>
    </row>
    <row r="434" spans="1:20" s="5" customFormat="1" ht="12.75">
      <c r="A434" s="199"/>
      <c r="B434" s="256"/>
      <c r="C434" s="216"/>
      <c r="D434" s="28"/>
      <c r="E434" s="28"/>
      <c r="F434" s="29"/>
      <c r="G434" s="29"/>
      <c r="H434" s="133"/>
      <c r="I434" s="133"/>
      <c r="J434" s="133"/>
      <c r="K434" s="29"/>
      <c r="L434" s="183"/>
      <c r="M434" s="14"/>
      <c r="N434" s="14"/>
      <c r="O434" s="14"/>
      <c r="P434" s="14"/>
      <c r="Q434" s="14"/>
      <c r="R434" s="14"/>
      <c r="S434" s="14"/>
      <c r="T434" s="14"/>
    </row>
    <row r="435" spans="1:20" s="5" customFormat="1" ht="12.75">
      <c r="A435" s="199"/>
      <c r="B435" s="256"/>
      <c r="C435" s="216"/>
      <c r="D435" s="28"/>
      <c r="E435" s="28"/>
      <c r="F435" s="29"/>
      <c r="G435" s="29"/>
      <c r="H435" s="133"/>
      <c r="I435" s="133"/>
      <c r="J435" s="133"/>
      <c r="K435" s="29"/>
      <c r="L435" s="183"/>
      <c r="M435" s="14"/>
      <c r="N435" s="14"/>
      <c r="O435" s="14"/>
      <c r="P435" s="14"/>
      <c r="Q435" s="14"/>
      <c r="R435" s="14"/>
      <c r="S435" s="14"/>
      <c r="T435" s="14"/>
    </row>
    <row r="436" spans="1:20" s="5" customFormat="1" ht="12.75">
      <c r="A436" s="199"/>
      <c r="B436" s="256"/>
      <c r="C436" s="216"/>
      <c r="D436" s="28"/>
      <c r="E436" s="28"/>
      <c r="F436" s="29"/>
      <c r="G436" s="29"/>
      <c r="H436" s="133"/>
      <c r="I436" s="133"/>
      <c r="J436" s="133"/>
      <c r="K436" s="29"/>
      <c r="L436" s="183"/>
      <c r="M436" s="14"/>
      <c r="N436" s="14"/>
      <c r="O436" s="14"/>
      <c r="P436" s="14"/>
      <c r="Q436" s="14"/>
      <c r="R436" s="14"/>
      <c r="S436" s="14"/>
      <c r="T436" s="14"/>
    </row>
    <row r="437" spans="1:20" s="5" customFormat="1" ht="12.75">
      <c r="A437" s="199"/>
      <c r="B437" s="256"/>
      <c r="C437" s="216"/>
      <c r="D437" s="28"/>
      <c r="E437" s="28"/>
      <c r="F437" s="29"/>
      <c r="G437" s="29"/>
      <c r="H437" s="133"/>
      <c r="I437" s="133"/>
      <c r="J437" s="133"/>
      <c r="K437" s="29"/>
      <c r="L437" s="183"/>
      <c r="M437" s="14"/>
      <c r="N437" s="14"/>
      <c r="O437" s="14"/>
      <c r="P437" s="14"/>
      <c r="Q437" s="14"/>
      <c r="R437" s="14"/>
      <c r="S437" s="14"/>
      <c r="T437" s="14"/>
    </row>
    <row r="438" spans="1:20" s="5" customFormat="1" ht="12.75">
      <c r="A438" s="199"/>
      <c r="B438" s="256"/>
      <c r="C438" s="216"/>
      <c r="D438" s="28"/>
      <c r="E438" s="28"/>
      <c r="F438" s="29"/>
      <c r="G438" s="29"/>
      <c r="H438" s="133"/>
      <c r="I438" s="133"/>
      <c r="J438" s="133"/>
      <c r="K438" s="29"/>
      <c r="L438" s="183"/>
      <c r="M438" s="14"/>
      <c r="N438" s="14"/>
      <c r="O438" s="14"/>
      <c r="P438" s="14"/>
      <c r="Q438" s="14"/>
      <c r="R438" s="14"/>
      <c r="S438" s="14"/>
      <c r="T438" s="14"/>
    </row>
    <row r="439" spans="1:20" ht="12.75" customHeight="1">
      <c r="A439" s="374" t="s">
        <v>481</v>
      </c>
      <c r="B439" s="375" t="s">
        <v>480</v>
      </c>
      <c r="C439" s="375" t="s">
        <v>69</v>
      </c>
      <c r="D439" s="302" t="s">
        <v>1</v>
      </c>
      <c r="E439" s="302" t="s">
        <v>2</v>
      </c>
      <c r="F439" s="307" t="s">
        <v>16</v>
      </c>
      <c r="G439" s="307" t="s">
        <v>65</v>
      </c>
      <c r="H439" s="326" t="s">
        <v>66</v>
      </c>
      <c r="I439" s="326"/>
      <c r="J439" s="326"/>
      <c r="K439" s="307" t="s">
        <v>384</v>
      </c>
      <c r="L439" s="307" t="s">
        <v>3</v>
      </c>
      <c r="M439" s="308" t="s">
        <v>68</v>
      </c>
      <c r="N439" s="308"/>
      <c r="O439" s="308"/>
      <c r="P439" s="308"/>
      <c r="Q439" s="308"/>
      <c r="R439" s="308"/>
      <c r="S439" s="308"/>
      <c r="T439" s="302"/>
    </row>
    <row r="440" spans="1:20" ht="12.75">
      <c r="A440" s="374"/>
      <c r="B440" s="375"/>
      <c r="C440" s="375"/>
      <c r="D440" s="302"/>
      <c r="E440" s="309"/>
      <c r="F440" s="307"/>
      <c r="G440" s="307"/>
      <c r="H440" s="302" t="s">
        <v>13</v>
      </c>
      <c r="I440" s="302" t="s">
        <v>14</v>
      </c>
      <c r="J440" s="302" t="s">
        <v>15</v>
      </c>
      <c r="K440" s="307"/>
      <c r="L440" s="307"/>
      <c r="M440" s="302" t="s">
        <v>6</v>
      </c>
      <c r="N440" s="302" t="s">
        <v>7</v>
      </c>
      <c r="O440" s="302" t="s">
        <v>8</v>
      </c>
      <c r="P440" s="302" t="s">
        <v>9</v>
      </c>
      <c r="Q440" s="302" t="s">
        <v>5</v>
      </c>
      <c r="R440" s="302" t="s">
        <v>355</v>
      </c>
      <c r="S440" s="302" t="s">
        <v>4</v>
      </c>
      <c r="T440" s="302" t="s">
        <v>12</v>
      </c>
    </row>
    <row r="441" spans="1:20" ht="29.25" customHeight="1">
      <c r="A441" s="374"/>
      <c r="B441" s="375"/>
      <c r="C441" s="375"/>
      <c r="D441" s="302"/>
      <c r="E441" s="309"/>
      <c r="F441" s="307"/>
      <c r="G441" s="307"/>
      <c r="H441" s="302"/>
      <c r="I441" s="302"/>
      <c r="J441" s="302"/>
      <c r="K441" s="307"/>
      <c r="L441" s="307"/>
      <c r="M441" s="309"/>
      <c r="N441" s="302"/>
      <c r="O441" s="302"/>
      <c r="P441" s="302"/>
      <c r="Q441" s="302"/>
      <c r="R441" s="302"/>
      <c r="S441" s="302"/>
      <c r="T441" s="302"/>
    </row>
    <row r="442" spans="1:20" ht="36" customHeight="1">
      <c r="A442" s="362" t="s">
        <v>44</v>
      </c>
      <c r="B442" s="362" t="s">
        <v>482</v>
      </c>
      <c r="C442" s="336" t="s">
        <v>348</v>
      </c>
      <c r="D442" s="102" t="s">
        <v>344</v>
      </c>
      <c r="E442" s="102" t="s">
        <v>345</v>
      </c>
      <c r="F442" s="122">
        <v>1</v>
      </c>
      <c r="G442" s="122">
        <v>0</v>
      </c>
      <c r="H442" s="89" t="s">
        <v>71</v>
      </c>
      <c r="I442" s="89"/>
      <c r="J442" s="89"/>
      <c r="K442" s="122">
        <v>0</v>
      </c>
      <c r="L442" s="32"/>
      <c r="M442" s="107"/>
      <c r="N442" s="107"/>
      <c r="O442" s="107"/>
      <c r="P442" s="3"/>
      <c r="Q442" s="107"/>
      <c r="R442" s="24"/>
      <c r="S442" s="24"/>
      <c r="T442" s="3">
        <f>SUM(M442:S442)</f>
        <v>0</v>
      </c>
    </row>
    <row r="443" spans="1:20" ht="27">
      <c r="A443" s="363"/>
      <c r="B443" s="363"/>
      <c r="C443" s="373"/>
      <c r="D443" s="152" t="s">
        <v>472</v>
      </c>
      <c r="E443" s="152" t="s">
        <v>473</v>
      </c>
      <c r="F443" s="122">
        <v>2</v>
      </c>
      <c r="G443" s="122">
        <v>0</v>
      </c>
      <c r="H443" s="89" t="s">
        <v>71</v>
      </c>
      <c r="I443" s="89"/>
      <c r="J443" s="89"/>
      <c r="K443" s="122">
        <v>0</v>
      </c>
      <c r="L443" s="32"/>
      <c r="M443" s="107"/>
      <c r="N443" s="107"/>
      <c r="O443" s="107"/>
      <c r="P443" s="3"/>
      <c r="Q443" s="107"/>
      <c r="R443" s="24"/>
      <c r="S443" s="24"/>
      <c r="T443" s="3">
        <f>SUM(M443:S443)</f>
        <v>0</v>
      </c>
    </row>
    <row r="444" spans="1:20" ht="27">
      <c r="A444" s="363"/>
      <c r="B444" s="370"/>
      <c r="C444" s="373"/>
      <c r="D444" s="102" t="s">
        <v>346</v>
      </c>
      <c r="E444" s="102" t="s">
        <v>347</v>
      </c>
      <c r="F444" s="122">
        <v>2</v>
      </c>
      <c r="G444" s="122">
        <v>0</v>
      </c>
      <c r="H444" s="90" t="s">
        <v>71</v>
      </c>
      <c r="I444" s="89"/>
      <c r="J444" s="89"/>
      <c r="K444" s="122">
        <v>0</v>
      </c>
      <c r="L444" s="2"/>
      <c r="M444" s="3"/>
      <c r="N444" s="88"/>
      <c r="O444" s="3"/>
      <c r="P444" s="3"/>
      <c r="Q444" s="3"/>
      <c r="R444" s="3"/>
      <c r="S444" s="3"/>
      <c r="T444" s="3">
        <f>SUM(M444:S444)</f>
        <v>0</v>
      </c>
    </row>
    <row r="445" spans="1:20" ht="12.75">
      <c r="A445" s="363"/>
      <c r="B445" s="371"/>
      <c r="C445" s="38"/>
      <c r="D445" s="55" t="s">
        <v>45</v>
      </c>
      <c r="E445" s="55"/>
      <c r="F445" s="56"/>
      <c r="G445" s="56"/>
      <c r="H445" s="57"/>
      <c r="I445" s="57"/>
      <c r="J445" s="57"/>
      <c r="K445" s="56"/>
      <c r="L445" s="86"/>
      <c r="M445" s="24">
        <f>SUM(M442:M444)</f>
        <v>0</v>
      </c>
      <c r="N445" s="24">
        <f>SUM(N442:N444)</f>
        <v>0</v>
      </c>
      <c r="O445" s="24">
        <f aca="true" t="shared" si="29" ref="O445:T445">SUM(O442:O444)</f>
        <v>0</v>
      </c>
      <c r="P445" s="24">
        <f t="shared" si="29"/>
        <v>0</v>
      </c>
      <c r="Q445" s="24">
        <f t="shared" si="29"/>
        <v>0</v>
      </c>
      <c r="R445" s="24">
        <f t="shared" si="29"/>
        <v>0</v>
      </c>
      <c r="S445" s="24">
        <f t="shared" si="29"/>
        <v>0</v>
      </c>
      <c r="T445" s="24">
        <f t="shared" si="29"/>
        <v>0</v>
      </c>
    </row>
    <row r="446" spans="1:20" ht="22.5" customHeight="1">
      <c r="A446" s="364"/>
      <c r="B446" s="317" t="s">
        <v>48</v>
      </c>
      <c r="C446" s="317"/>
      <c r="D446" s="317"/>
      <c r="E446" s="1"/>
      <c r="F446" s="4"/>
      <c r="G446" s="4"/>
      <c r="H446" s="42"/>
      <c r="I446" s="42"/>
      <c r="J446" s="42"/>
      <c r="K446" s="4"/>
      <c r="L446" s="86"/>
      <c r="M446" s="24">
        <f aca="true" t="shared" si="30" ref="M446:T446">M357+M370+M420+M445</f>
        <v>74600</v>
      </c>
      <c r="N446" s="24">
        <f t="shared" si="30"/>
        <v>0</v>
      </c>
      <c r="O446" s="24">
        <f t="shared" si="30"/>
        <v>0</v>
      </c>
      <c r="P446" s="24">
        <f t="shared" si="30"/>
        <v>0</v>
      </c>
      <c r="Q446" s="24">
        <f t="shared" si="30"/>
        <v>348000</v>
      </c>
      <c r="R446" s="24">
        <f t="shared" si="30"/>
        <v>0</v>
      </c>
      <c r="S446" s="24">
        <f t="shared" si="30"/>
        <v>0</v>
      </c>
      <c r="T446" s="24">
        <f t="shared" si="30"/>
        <v>422600</v>
      </c>
    </row>
    <row r="447" spans="1:20" ht="12.75">
      <c r="A447" s="331" t="s">
        <v>64</v>
      </c>
      <c r="B447" s="331"/>
      <c r="C447" s="331"/>
      <c r="D447" s="331"/>
      <c r="E447" s="331"/>
      <c r="F447" s="331"/>
      <c r="G447" s="331"/>
      <c r="H447" s="331"/>
      <c r="I447" s="331"/>
      <c r="J447" s="331"/>
      <c r="K447" s="331"/>
      <c r="L447" s="86"/>
      <c r="M447" s="24">
        <f aca="true" t="shared" si="31" ref="M447:T447">M173+M198+M235+M243+M295+M265+M330+M446</f>
        <v>630833</v>
      </c>
      <c r="N447" s="24">
        <f t="shared" si="31"/>
        <v>360000</v>
      </c>
      <c r="O447" s="24">
        <f t="shared" si="31"/>
        <v>385400</v>
      </c>
      <c r="P447" s="24">
        <f t="shared" si="31"/>
        <v>0</v>
      </c>
      <c r="Q447" s="24">
        <f t="shared" si="31"/>
        <v>992390</v>
      </c>
      <c r="R447" s="24">
        <f t="shared" si="31"/>
        <v>60000</v>
      </c>
      <c r="S447" s="24">
        <f t="shared" si="31"/>
        <v>0</v>
      </c>
      <c r="T447" s="24">
        <f t="shared" si="31"/>
        <v>2428623</v>
      </c>
    </row>
    <row r="448" ht="12.75">
      <c r="L448" s="37"/>
    </row>
    <row r="449" spans="12:14" ht="12.75">
      <c r="L449" s="35"/>
      <c r="M449" s="11"/>
      <c r="N449" s="11"/>
    </row>
    <row r="450" spans="14:18" ht="12.75">
      <c r="N450" s="11"/>
      <c r="P450" s="11"/>
      <c r="R450" s="11"/>
    </row>
    <row r="451" ht="12.75">
      <c r="N451" s="11"/>
    </row>
    <row r="452" ht="12.75">
      <c r="N452" s="11"/>
    </row>
    <row r="453" ht="12.75">
      <c r="N453" s="11"/>
    </row>
    <row r="455" ht="12.75">
      <c r="N455" s="11"/>
    </row>
  </sheetData>
  <sheetProtection/>
  <mergeCells count="616">
    <mergeCell ref="S393:S394"/>
    <mergeCell ref="A325:A330"/>
    <mergeCell ref="A322:A324"/>
    <mergeCell ref="C396:C397"/>
    <mergeCell ref="C398:C399"/>
    <mergeCell ref="B395:B399"/>
    <mergeCell ref="A395:A399"/>
    <mergeCell ref="C140:C143"/>
    <mergeCell ref="A232:A234"/>
    <mergeCell ref="B232:B234"/>
    <mergeCell ref="A261:A265"/>
    <mergeCell ref="A366:A370"/>
    <mergeCell ref="A311:A319"/>
    <mergeCell ref="P440:P441"/>
    <mergeCell ref="K413:K415"/>
    <mergeCell ref="L413:L415"/>
    <mergeCell ref="M413:T413"/>
    <mergeCell ref="T440:T441"/>
    <mergeCell ref="Q440:Q441"/>
    <mergeCell ref="R440:R441"/>
    <mergeCell ref="S440:S441"/>
    <mergeCell ref="N440:N441"/>
    <mergeCell ref="Q414:Q415"/>
    <mergeCell ref="G439:G441"/>
    <mergeCell ref="H439:J439"/>
    <mergeCell ref="K439:K441"/>
    <mergeCell ref="L439:L441"/>
    <mergeCell ref="M439:T439"/>
    <mergeCell ref="H440:H441"/>
    <mergeCell ref="I440:I441"/>
    <mergeCell ref="J440:J441"/>
    <mergeCell ref="M440:M441"/>
    <mergeCell ref="O440:O441"/>
    <mergeCell ref="A439:A441"/>
    <mergeCell ref="B439:B441"/>
    <mergeCell ref="C439:C441"/>
    <mergeCell ref="D439:D441"/>
    <mergeCell ref="E439:E441"/>
    <mergeCell ref="F439:F441"/>
    <mergeCell ref="T393:T394"/>
    <mergeCell ref="H414:H415"/>
    <mergeCell ref="I414:I415"/>
    <mergeCell ref="J414:J415"/>
    <mergeCell ref="M414:M415"/>
    <mergeCell ref="N414:N415"/>
    <mergeCell ref="O414:O415"/>
    <mergeCell ref="T414:T415"/>
    <mergeCell ref="R414:R415"/>
    <mergeCell ref="S414:S415"/>
    <mergeCell ref="E413:E415"/>
    <mergeCell ref="R364:R365"/>
    <mergeCell ref="B363:B365"/>
    <mergeCell ref="C363:C365"/>
    <mergeCell ref="D363:D365"/>
    <mergeCell ref="E363:E365"/>
    <mergeCell ref="P414:P415"/>
    <mergeCell ref="P393:P394"/>
    <mergeCell ref="Q393:Q394"/>
    <mergeCell ref="R393:R394"/>
    <mergeCell ref="P364:P365"/>
    <mergeCell ref="Q364:Q365"/>
    <mergeCell ref="S364:S365"/>
    <mergeCell ref="T364:T365"/>
    <mergeCell ref="A363:A365"/>
    <mergeCell ref="A392:A394"/>
    <mergeCell ref="B392:B394"/>
    <mergeCell ref="C392:C394"/>
    <mergeCell ref="D392:D394"/>
    <mergeCell ref="E392:E394"/>
    <mergeCell ref="H364:H365"/>
    <mergeCell ref="I364:I365"/>
    <mergeCell ref="J364:J365"/>
    <mergeCell ref="M364:M365"/>
    <mergeCell ref="N364:N365"/>
    <mergeCell ref="O364:O365"/>
    <mergeCell ref="L363:L365"/>
    <mergeCell ref="F363:F365"/>
    <mergeCell ref="G363:G365"/>
    <mergeCell ref="H363:J363"/>
    <mergeCell ref="K363:K365"/>
    <mergeCell ref="P346:P347"/>
    <mergeCell ref="I346:I347"/>
    <mergeCell ref="J346:J347"/>
    <mergeCell ref="M346:M347"/>
    <mergeCell ref="N346:N347"/>
    <mergeCell ref="M363:T363"/>
    <mergeCell ref="Q346:Q347"/>
    <mergeCell ref="R346:R347"/>
    <mergeCell ref="S346:S347"/>
    <mergeCell ref="T346:T347"/>
    <mergeCell ref="A348:A357"/>
    <mergeCell ref="G345:G347"/>
    <mergeCell ref="H345:J345"/>
    <mergeCell ref="L345:L347"/>
    <mergeCell ref="M345:T345"/>
    <mergeCell ref="H346:H347"/>
    <mergeCell ref="O346:O347"/>
    <mergeCell ref="A345:A347"/>
    <mergeCell ref="B345:B347"/>
    <mergeCell ref="C345:C347"/>
    <mergeCell ref="D345:D347"/>
    <mergeCell ref="E345:E347"/>
    <mergeCell ref="F345:F347"/>
    <mergeCell ref="K345:K347"/>
    <mergeCell ref="O323:O324"/>
    <mergeCell ref="P323:P324"/>
    <mergeCell ref="Q323:Q324"/>
    <mergeCell ref="R323:R324"/>
    <mergeCell ref="S323:S324"/>
    <mergeCell ref="T323:T324"/>
    <mergeCell ref="G322:G324"/>
    <mergeCell ref="H322:J322"/>
    <mergeCell ref="K322:K324"/>
    <mergeCell ref="L322:L324"/>
    <mergeCell ref="M322:T322"/>
    <mergeCell ref="H323:H324"/>
    <mergeCell ref="I323:I324"/>
    <mergeCell ref="J323:J324"/>
    <mergeCell ref="M323:M324"/>
    <mergeCell ref="N323:N324"/>
    <mergeCell ref="J309:J310"/>
    <mergeCell ref="D322:D324"/>
    <mergeCell ref="O309:O310"/>
    <mergeCell ref="P309:P310"/>
    <mergeCell ref="Q309:Q310"/>
    <mergeCell ref="R309:R310"/>
    <mergeCell ref="M309:M310"/>
    <mergeCell ref="N309:N310"/>
    <mergeCell ref="E322:E324"/>
    <mergeCell ref="F322:F324"/>
    <mergeCell ref="F308:F310"/>
    <mergeCell ref="S309:S310"/>
    <mergeCell ref="T309:T310"/>
    <mergeCell ref="G308:G310"/>
    <mergeCell ref="H308:J308"/>
    <mergeCell ref="K308:K310"/>
    <mergeCell ref="L308:L310"/>
    <mergeCell ref="M308:T308"/>
    <mergeCell ref="H309:H310"/>
    <mergeCell ref="I309:I310"/>
    <mergeCell ref="P286:P287"/>
    <mergeCell ref="Q286:Q287"/>
    <mergeCell ref="R286:R287"/>
    <mergeCell ref="S286:S287"/>
    <mergeCell ref="T286:T287"/>
    <mergeCell ref="A308:A310"/>
    <mergeCell ref="B308:B310"/>
    <mergeCell ref="C308:C310"/>
    <mergeCell ref="D308:D310"/>
    <mergeCell ref="E308:E310"/>
    <mergeCell ref="H285:J285"/>
    <mergeCell ref="K285:K287"/>
    <mergeCell ref="L285:L287"/>
    <mergeCell ref="M285:T285"/>
    <mergeCell ref="H286:H287"/>
    <mergeCell ref="I286:I287"/>
    <mergeCell ref="J286:J287"/>
    <mergeCell ref="M286:M287"/>
    <mergeCell ref="N286:N287"/>
    <mergeCell ref="O286:O287"/>
    <mergeCell ref="B285:B287"/>
    <mergeCell ref="C285:C287"/>
    <mergeCell ref="D285:D287"/>
    <mergeCell ref="E285:E287"/>
    <mergeCell ref="F285:F287"/>
    <mergeCell ref="G285:G287"/>
    <mergeCell ref="R259:R260"/>
    <mergeCell ref="S259:S260"/>
    <mergeCell ref="T259:T260"/>
    <mergeCell ref="A258:A260"/>
    <mergeCell ref="H258:J258"/>
    <mergeCell ref="K258:K260"/>
    <mergeCell ref="L258:L260"/>
    <mergeCell ref="M258:T258"/>
    <mergeCell ref="J259:J260"/>
    <mergeCell ref="M259:M260"/>
    <mergeCell ref="N259:N260"/>
    <mergeCell ref="O259:O260"/>
    <mergeCell ref="P259:P260"/>
    <mergeCell ref="Q259:Q260"/>
    <mergeCell ref="D258:D260"/>
    <mergeCell ref="E258:E260"/>
    <mergeCell ref="F258:F260"/>
    <mergeCell ref="G258:G260"/>
    <mergeCell ref="H259:H260"/>
    <mergeCell ref="I259:I260"/>
    <mergeCell ref="A248:A255"/>
    <mergeCell ref="A256:A257"/>
    <mergeCell ref="K392:K394"/>
    <mergeCell ref="H393:H394"/>
    <mergeCell ref="I393:I394"/>
    <mergeCell ref="J393:J394"/>
    <mergeCell ref="A288:A295"/>
    <mergeCell ref="B288:B295"/>
    <mergeCell ref="C288:C293"/>
    <mergeCell ref="A285:A287"/>
    <mergeCell ref="O246:O247"/>
    <mergeCell ref="P246:P247"/>
    <mergeCell ref="Q246:Q247"/>
    <mergeCell ref="R246:R247"/>
    <mergeCell ref="S246:S247"/>
    <mergeCell ref="T246:T247"/>
    <mergeCell ref="G245:G247"/>
    <mergeCell ref="H245:J245"/>
    <mergeCell ref="K245:K247"/>
    <mergeCell ref="L245:L247"/>
    <mergeCell ref="M245:T245"/>
    <mergeCell ref="H246:H247"/>
    <mergeCell ref="I246:I247"/>
    <mergeCell ref="J246:J247"/>
    <mergeCell ref="M246:M247"/>
    <mergeCell ref="N246:N247"/>
    <mergeCell ref="A245:A247"/>
    <mergeCell ref="B245:B247"/>
    <mergeCell ref="C245:C247"/>
    <mergeCell ref="D245:D247"/>
    <mergeCell ref="E245:E247"/>
    <mergeCell ref="F245:F247"/>
    <mergeCell ref="P230:P231"/>
    <mergeCell ref="Q230:Q231"/>
    <mergeCell ref="R230:R231"/>
    <mergeCell ref="S230:S231"/>
    <mergeCell ref="T230:T231"/>
    <mergeCell ref="L392:L394"/>
    <mergeCell ref="M392:T392"/>
    <mergeCell ref="M393:M394"/>
    <mergeCell ref="N393:N394"/>
    <mergeCell ref="O393:O394"/>
    <mergeCell ref="H229:J229"/>
    <mergeCell ref="K229:K231"/>
    <mergeCell ref="L229:L231"/>
    <mergeCell ref="M229:T229"/>
    <mergeCell ref="H230:H231"/>
    <mergeCell ref="I230:I231"/>
    <mergeCell ref="J230:J231"/>
    <mergeCell ref="M230:M231"/>
    <mergeCell ref="N230:N231"/>
    <mergeCell ref="O230:O231"/>
    <mergeCell ref="T218:T219"/>
    <mergeCell ref="K217:K219"/>
    <mergeCell ref="L217:L219"/>
    <mergeCell ref="M217:T217"/>
    <mergeCell ref="P218:P219"/>
    <mergeCell ref="C229:C231"/>
    <mergeCell ref="D229:D231"/>
    <mergeCell ref="E229:E231"/>
    <mergeCell ref="F229:F231"/>
    <mergeCell ref="G229:G231"/>
    <mergeCell ref="M218:M219"/>
    <mergeCell ref="N218:N219"/>
    <mergeCell ref="O218:O219"/>
    <mergeCell ref="Q218:Q219"/>
    <mergeCell ref="R218:R219"/>
    <mergeCell ref="S218:S219"/>
    <mergeCell ref="C217:C219"/>
    <mergeCell ref="D217:D219"/>
    <mergeCell ref="E217:E219"/>
    <mergeCell ref="F217:F219"/>
    <mergeCell ref="G217:G219"/>
    <mergeCell ref="H217:J217"/>
    <mergeCell ref="H218:H219"/>
    <mergeCell ref="I218:I219"/>
    <mergeCell ref="J218:J219"/>
    <mergeCell ref="A178:A184"/>
    <mergeCell ref="B178:B184"/>
    <mergeCell ref="A194:A198"/>
    <mergeCell ref="B194:B198"/>
    <mergeCell ref="A217:A219"/>
    <mergeCell ref="B217:B219"/>
    <mergeCell ref="A185:A187"/>
    <mergeCell ref="S192:S193"/>
    <mergeCell ref="T192:T193"/>
    <mergeCell ref="B191:B193"/>
    <mergeCell ref="A191:A193"/>
    <mergeCell ref="K191:K193"/>
    <mergeCell ref="L191:L193"/>
    <mergeCell ref="M191:T191"/>
    <mergeCell ref="H192:H193"/>
    <mergeCell ref="M192:M193"/>
    <mergeCell ref="N192:N193"/>
    <mergeCell ref="O192:O193"/>
    <mergeCell ref="P192:P193"/>
    <mergeCell ref="Q192:Q193"/>
    <mergeCell ref="R192:R193"/>
    <mergeCell ref="C191:C193"/>
    <mergeCell ref="D191:D193"/>
    <mergeCell ref="E191:E193"/>
    <mergeCell ref="F191:F193"/>
    <mergeCell ref="G191:G193"/>
    <mergeCell ref="H191:J191"/>
    <mergeCell ref="R176:R177"/>
    <mergeCell ref="S176:S177"/>
    <mergeCell ref="T176:T177"/>
    <mergeCell ref="L175:L177"/>
    <mergeCell ref="M175:T175"/>
    <mergeCell ref="O176:O177"/>
    <mergeCell ref="P176:P177"/>
    <mergeCell ref="Q176:Q177"/>
    <mergeCell ref="M176:M177"/>
    <mergeCell ref="N176:N177"/>
    <mergeCell ref="H151:H152"/>
    <mergeCell ref="I151:I152"/>
    <mergeCell ref="J151:J152"/>
    <mergeCell ref="M151:M152"/>
    <mergeCell ref="I192:I193"/>
    <mergeCell ref="J192:J193"/>
    <mergeCell ref="K175:K177"/>
    <mergeCell ref="H176:H177"/>
    <mergeCell ref="I176:I177"/>
    <mergeCell ref="J176:J177"/>
    <mergeCell ref="F164:F166"/>
    <mergeCell ref="D175:D177"/>
    <mergeCell ref="E175:E177"/>
    <mergeCell ref="F175:F177"/>
    <mergeCell ref="G175:G177"/>
    <mergeCell ref="H175:J175"/>
    <mergeCell ref="I165:I166"/>
    <mergeCell ref="A153:A163"/>
    <mergeCell ref="A164:A166"/>
    <mergeCell ref="B164:B166"/>
    <mergeCell ref="C164:C166"/>
    <mergeCell ref="D164:D166"/>
    <mergeCell ref="E164:E166"/>
    <mergeCell ref="B153:B155"/>
    <mergeCell ref="L150:L152"/>
    <mergeCell ref="R134:R135"/>
    <mergeCell ref="I134:I135"/>
    <mergeCell ref="J134:J135"/>
    <mergeCell ref="M134:M135"/>
    <mergeCell ref="N134:N135"/>
    <mergeCell ref="M150:T150"/>
    <mergeCell ref="R151:R152"/>
    <mergeCell ref="S151:S152"/>
    <mergeCell ref="T151:T152"/>
    <mergeCell ref="P151:P152"/>
    <mergeCell ref="Q151:Q152"/>
    <mergeCell ref="A136:A146"/>
    <mergeCell ref="A150:A152"/>
    <mergeCell ref="B150:B152"/>
    <mergeCell ref="C150:C152"/>
    <mergeCell ref="D150:D152"/>
    <mergeCell ref="N151:N152"/>
    <mergeCell ref="O151:O152"/>
    <mergeCell ref="K150:K152"/>
    <mergeCell ref="H134:H135"/>
    <mergeCell ref="F150:F152"/>
    <mergeCell ref="G150:G152"/>
    <mergeCell ref="H150:J150"/>
    <mergeCell ref="A133:A135"/>
    <mergeCell ref="B133:B135"/>
    <mergeCell ref="C133:C135"/>
    <mergeCell ref="D133:D135"/>
    <mergeCell ref="E133:E135"/>
    <mergeCell ref="E150:E152"/>
    <mergeCell ref="F133:F135"/>
    <mergeCell ref="J105:J106"/>
    <mergeCell ref="M105:M106"/>
    <mergeCell ref="O134:O135"/>
    <mergeCell ref="P134:P135"/>
    <mergeCell ref="Q134:Q135"/>
    <mergeCell ref="H105:H106"/>
    <mergeCell ref="G133:G135"/>
    <mergeCell ref="H133:J133"/>
    <mergeCell ref="K133:K135"/>
    <mergeCell ref="S134:S135"/>
    <mergeCell ref="T134:T135"/>
    <mergeCell ref="M133:T133"/>
    <mergeCell ref="L104:L106"/>
    <mergeCell ref="M104:T104"/>
    <mergeCell ref="N105:N106"/>
    <mergeCell ref="O105:O106"/>
    <mergeCell ref="P105:P106"/>
    <mergeCell ref="S105:S106"/>
    <mergeCell ref="L133:L135"/>
    <mergeCell ref="N87:N88"/>
    <mergeCell ref="O87:O88"/>
    <mergeCell ref="Q105:Q106"/>
    <mergeCell ref="R105:R106"/>
    <mergeCell ref="F104:F106"/>
    <mergeCell ref="G104:G106"/>
    <mergeCell ref="H104:J104"/>
    <mergeCell ref="K104:K106"/>
    <mergeCell ref="P87:P88"/>
    <mergeCell ref="Q87:Q88"/>
    <mergeCell ref="T87:T88"/>
    <mergeCell ref="A107:A109"/>
    <mergeCell ref="A89:A103"/>
    <mergeCell ref="A104:A106"/>
    <mergeCell ref="B104:B106"/>
    <mergeCell ref="C104:C106"/>
    <mergeCell ref="D104:D106"/>
    <mergeCell ref="C98:C101"/>
    <mergeCell ref="I105:I106"/>
    <mergeCell ref="E104:E106"/>
    <mergeCell ref="R87:R88"/>
    <mergeCell ref="S87:S88"/>
    <mergeCell ref="F86:F88"/>
    <mergeCell ref="G86:G88"/>
    <mergeCell ref="H86:J86"/>
    <mergeCell ref="K86:K88"/>
    <mergeCell ref="L86:L88"/>
    <mergeCell ref="M86:T86"/>
    <mergeCell ref="H87:H88"/>
    <mergeCell ref="I87:I88"/>
    <mergeCell ref="J87:J88"/>
    <mergeCell ref="M87:M88"/>
    <mergeCell ref="A66:A70"/>
    <mergeCell ref="A86:A88"/>
    <mergeCell ref="B86:B88"/>
    <mergeCell ref="C86:C88"/>
    <mergeCell ref="D86:D88"/>
    <mergeCell ref="E86:E88"/>
    <mergeCell ref="T64:T65"/>
    <mergeCell ref="A50:A57"/>
    <mergeCell ref="H63:J63"/>
    <mergeCell ref="K63:K65"/>
    <mergeCell ref="L63:L65"/>
    <mergeCell ref="M63:T63"/>
    <mergeCell ref="N64:N65"/>
    <mergeCell ref="O64:O65"/>
    <mergeCell ref="P64:P65"/>
    <mergeCell ref="Q64:Q65"/>
    <mergeCell ref="R64:R65"/>
    <mergeCell ref="S64:S65"/>
    <mergeCell ref="F63:F65"/>
    <mergeCell ref="G63:G65"/>
    <mergeCell ref="H64:H65"/>
    <mergeCell ref="I64:I65"/>
    <mergeCell ref="J64:J65"/>
    <mergeCell ref="M64:M65"/>
    <mergeCell ref="B54:B57"/>
    <mergeCell ref="A63:A65"/>
    <mergeCell ref="B63:B65"/>
    <mergeCell ref="C63:C65"/>
    <mergeCell ref="D63:D65"/>
    <mergeCell ref="E63:E65"/>
    <mergeCell ref="O48:O49"/>
    <mergeCell ref="P48:P49"/>
    <mergeCell ref="Q48:Q49"/>
    <mergeCell ref="R48:R49"/>
    <mergeCell ref="S48:S49"/>
    <mergeCell ref="T48:T49"/>
    <mergeCell ref="G47:G49"/>
    <mergeCell ref="H47:J47"/>
    <mergeCell ref="K47:K49"/>
    <mergeCell ref="L47:L49"/>
    <mergeCell ref="M47:T47"/>
    <mergeCell ref="H48:H49"/>
    <mergeCell ref="I48:I49"/>
    <mergeCell ref="J48:J49"/>
    <mergeCell ref="M48:M49"/>
    <mergeCell ref="N48:N49"/>
    <mergeCell ref="A47:A49"/>
    <mergeCell ref="B47:B49"/>
    <mergeCell ref="C47:C49"/>
    <mergeCell ref="D47:D49"/>
    <mergeCell ref="E47:E49"/>
    <mergeCell ref="F47:F49"/>
    <mergeCell ref="P39:P40"/>
    <mergeCell ref="Q39:Q40"/>
    <mergeCell ref="R39:R40"/>
    <mergeCell ref="S39:S40"/>
    <mergeCell ref="T39:T40"/>
    <mergeCell ref="A41:A45"/>
    <mergeCell ref="B41:B42"/>
    <mergeCell ref="H38:J38"/>
    <mergeCell ref="K38:K40"/>
    <mergeCell ref="L38:L40"/>
    <mergeCell ref="M38:T38"/>
    <mergeCell ref="H39:H40"/>
    <mergeCell ref="I39:I40"/>
    <mergeCell ref="J39:J40"/>
    <mergeCell ref="M39:M40"/>
    <mergeCell ref="N39:N40"/>
    <mergeCell ref="O39:O40"/>
    <mergeCell ref="R17:R18"/>
    <mergeCell ref="S17:S18"/>
    <mergeCell ref="T17:T18"/>
    <mergeCell ref="A38:A40"/>
    <mergeCell ref="B38:B40"/>
    <mergeCell ref="C38:C40"/>
    <mergeCell ref="D38:D40"/>
    <mergeCell ref="E38:E40"/>
    <mergeCell ref="F38:F40"/>
    <mergeCell ref="G38:G40"/>
    <mergeCell ref="L16:L18"/>
    <mergeCell ref="M16:T16"/>
    <mergeCell ref="H17:H18"/>
    <mergeCell ref="I17:I18"/>
    <mergeCell ref="J17:J18"/>
    <mergeCell ref="M17:M18"/>
    <mergeCell ref="N17:N18"/>
    <mergeCell ref="O17:O18"/>
    <mergeCell ref="P17:P18"/>
    <mergeCell ref="Q17:Q18"/>
    <mergeCell ref="D16:D18"/>
    <mergeCell ref="E16:E18"/>
    <mergeCell ref="F16:F18"/>
    <mergeCell ref="G16:G18"/>
    <mergeCell ref="H16:J16"/>
    <mergeCell ref="K16:K18"/>
    <mergeCell ref="A1:A3"/>
    <mergeCell ref="B51:B52"/>
    <mergeCell ref="B10:B11"/>
    <mergeCell ref="I2:I3"/>
    <mergeCell ref="J2:J3"/>
    <mergeCell ref="E1:E3"/>
    <mergeCell ref="A5:A11"/>
    <mergeCell ref="B22:B24"/>
    <mergeCell ref="A19:A24"/>
    <mergeCell ref="A16:A18"/>
    <mergeCell ref="R2:R3"/>
    <mergeCell ref="S2:S3"/>
    <mergeCell ref="F1:F3"/>
    <mergeCell ref="G1:G3"/>
    <mergeCell ref="H1:J1"/>
    <mergeCell ref="K1:K3"/>
    <mergeCell ref="L1:L3"/>
    <mergeCell ref="M1:T1"/>
    <mergeCell ref="H2:H3"/>
    <mergeCell ref="T2:T3"/>
    <mergeCell ref="B4:B9"/>
    <mergeCell ref="B19:B20"/>
    <mergeCell ref="C19:C20"/>
    <mergeCell ref="N2:N3"/>
    <mergeCell ref="B1:B3"/>
    <mergeCell ref="C1:C3"/>
    <mergeCell ref="D1:D3"/>
    <mergeCell ref="M2:M3"/>
    <mergeCell ref="B16:B18"/>
    <mergeCell ref="C16:C18"/>
    <mergeCell ref="O2:O3"/>
    <mergeCell ref="P2:P3"/>
    <mergeCell ref="J165:J166"/>
    <mergeCell ref="C136:C139"/>
    <mergeCell ref="Q2:Q3"/>
    <mergeCell ref="B68:B69"/>
    <mergeCell ref="B89:B97"/>
    <mergeCell ref="C89:C92"/>
    <mergeCell ref="C93:C97"/>
    <mergeCell ref="B98:B101"/>
    <mergeCell ref="S165:S166"/>
    <mergeCell ref="T165:T166"/>
    <mergeCell ref="B102:B103"/>
    <mergeCell ref="C102:C103"/>
    <mergeCell ref="A110:K110"/>
    <mergeCell ref="G164:G166"/>
    <mergeCell ref="H164:J164"/>
    <mergeCell ref="K164:K166"/>
    <mergeCell ref="H165:H166"/>
    <mergeCell ref="T105:T106"/>
    <mergeCell ref="B167:B169"/>
    <mergeCell ref="B170:B172"/>
    <mergeCell ref="L164:L166"/>
    <mergeCell ref="M164:T164"/>
    <mergeCell ref="M165:M166"/>
    <mergeCell ref="N165:N166"/>
    <mergeCell ref="O165:O166"/>
    <mergeCell ref="P165:P166"/>
    <mergeCell ref="Q165:Q166"/>
    <mergeCell ref="R165:R166"/>
    <mergeCell ref="C182:C184"/>
    <mergeCell ref="B136:B146"/>
    <mergeCell ref="A175:A177"/>
    <mergeCell ref="B175:B177"/>
    <mergeCell ref="C175:C177"/>
    <mergeCell ref="B185:B187"/>
    <mergeCell ref="B156:B161"/>
    <mergeCell ref="C158:C161"/>
    <mergeCell ref="B162:B163"/>
    <mergeCell ref="A167:A173"/>
    <mergeCell ref="C222:C223"/>
    <mergeCell ref="A236:A243"/>
    <mergeCell ref="B236:B239"/>
    <mergeCell ref="C236:C238"/>
    <mergeCell ref="B240:B243"/>
    <mergeCell ref="C240:C241"/>
    <mergeCell ref="A229:A231"/>
    <mergeCell ref="B229:B231"/>
    <mergeCell ref="A220:A226"/>
    <mergeCell ref="B220:B226"/>
    <mergeCell ref="B248:B255"/>
    <mergeCell ref="B261:B264"/>
    <mergeCell ref="B258:B260"/>
    <mergeCell ref="C258:C260"/>
    <mergeCell ref="C248:C251"/>
    <mergeCell ref="C252:C255"/>
    <mergeCell ref="C261:C264"/>
    <mergeCell ref="B311:B319"/>
    <mergeCell ref="C312:C314"/>
    <mergeCell ref="B325:B330"/>
    <mergeCell ref="B348:B357"/>
    <mergeCell ref="C348:C351"/>
    <mergeCell ref="C354:C356"/>
    <mergeCell ref="C322:C324"/>
    <mergeCell ref="B322:B324"/>
    <mergeCell ref="B446:D446"/>
    <mergeCell ref="A447:K447"/>
    <mergeCell ref="C366:C369"/>
    <mergeCell ref="C418:C419"/>
    <mergeCell ref="A442:A446"/>
    <mergeCell ref="G392:G394"/>
    <mergeCell ref="H392:J392"/>
    <mergeCell ref="G413:G415"/>
    <mergeCell ref="H413:J413"/>
    <mergeCell ref="F413:F415"/>
    <mergeCell ref="A416:A420"/>
    <mergeCell ref="B366:B370"/>
    <mergeCell ref="B442:B445"/>
    <mergeCell ref="B416:B419"/>
    <mergeCell ref="C442:C444"/>
    <mergeCell ref="F392:F394"/>
    <mergeCell ref="A413:A415"/>
    <mergeCell ref="B413:B415"/>
    <mergeCell ref="C413:C415"/>
    <mergeCell ref="D413:D415"/>
  </mergeCells>
  <printOptions/>
  <pageMargins left="0" right="0" top="1.3779527559055118" bottom="0.7874015748031497" header="0.3937007874015748" footer="0.31496062992125984"/>
  <pageSetup horizontalDpi="600" verticalDpi="600" orientation="landscape" r:id="rId1"/>
  <headerFooter>
    <oddHeader>&amp;CMUNICIPIO DE IMUES-NARIÑO
PLAN PLURIANUAL DE INVERSIONES
AÑO 2013
SECTORES BASICOS CON RECURSOS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369"/>
  <sheetViews>
    <sheetView zoomScalePageLayoutView="0" workbookViewId="0" topLeftCell="A150">
      <selection activeCell="D154" sqref="D154"/>
    </sheetView>
  </sheetViews>
  <sheetFormatPr defaultColWidth="11.421875" defaultRowHeight="12.75"/>
  <cols>
    <col min="1" max="1" width="4.421875" style="0" customWidth="1"/>
    <col min="2" max="2" width="7.28125" style="0" customWidth="1"/>
    <col min="3" max="3" width="9.8515625" style="0" customWidth="1"/>
    <col min="4" max="4" width="16.57421875" style="0" customWidth="1"/>
    <col min="5" max="5" width="9.00390625" style="0" customWidth="1"/>
    <col min="6" max="7" width="5.140625" style="0" customWidth="1"/>
    <col min="8" max="10" width="3.00390625" style="0" customWidth="1"/>
    <col min="11" max="11" width="5.7109375" style="0" customWidth="1"/>
    <col min="12" max="12" width="4.421875" style="0" customWidth="1"/>
    <col min="13" max="13" width="8.28125" style="0" customWidth="1"/>
    <col min="14" max="14" width="6.8515625" style="0" customWidth="1"/>
    <col min="15" max="15" width="6.421875" style="0" customWidth="1"/>
    <col min="16" max="16" width="8.140625" style="0" customWidth="1"/>
    <col min="17" max="17" width="8.57421875" style="0" customWidth="1"/>
    <col min="18" max="18" width="7.8515625" style="0" customWidth="1"/>
    <col min="19" max="19" width="6.421875" style="0" customWidth="1"/>
    <col min="20" max="20" width="8.57421875" style="0" customWidth="1"/>
  </cols>
  <sheetData>
    <row r="1" spans="1:20" ht="12.75" customHeight="1">
      <c r="A1" s="307" t="s">
        <v>0</v>
      </c>
      <c r="B1" s="375" t="s">
        <v>17</v>
      </c>
      <c r="C1" s="375" t="s">
        <v>69</v>
      </c>
      <c r="D1" s="302" t="s">
        <v>1</v>
      </c>
      <c r="E1" s="302" t="s">
        <v>2</v>
      </c>
      <c r="F1" s="307" t="s">
        <v>16</v>
      </c>
      <c r="G1" s="417" t="s">
        <v>65</v>
      </c>
      <c r="H1" s="326" t="s">
        <v>66</v>
      </c>
      <c r="I1" s="326"/>
      <c r="J1" s="326"/>
      <c r="K1" s="417" t="s">
        <v>450</v>
      </c>
      <c r="L1" s="307" t="s">
        <v>3</v>
      </c>
      <c r="M1" s="308" t="s">
        <v>68</v>
      </c>
      <c r="N1" s="308"/>
      <c r="O1" s="308"/>
      <c r="P1" s="308"/>
      <c r="Q1" s="308"/>
      <c r="R1" s="308"/>
      <c r="S1" s="308"/>
      <c r="T1" s="302"/>
    </row>
    <row r="2" spans="1:20" ht="12.75">
      <c r="A2" s="307"/>
      <c r="B2" s="375"/>
      <c r="C2" s="375"/>
      <c r="D2" s="302"/>
      <c r="E2" s="309"/>
      <c r="F2" s="307"/>
      <c r="G2" s="417"/>
      <c r="H2" s="302" t="s">
        <v>13</v>
      </c>
      <c r="I2" s="302" t="s">
        <v>14</v>
      </c>
      <c r="J2" s="302" t="s">
        <v>15</v>
      </c>
      <c r="K2" s="417"/>
      <c r="L2" s="307"/>
      <c r="M2" s="302" t="s">
        <v>6</v>
      </c>
      <c r="N2" s="335" t="s">
        <v>7</v>
      </c>
      <c r="O2" s="335" t="s">
        <v>8</v>
      </c>
      <c r="P2" s="302" t="s">
        <v>9</v>
      </c>
      <c r="Q2" s="302" t="s">
        <v>5</v>
      </c>
      <c r="R2" s="302" t="s">
        <v>355</v>
      </c>
      <c r="S2" s="302" t="s">
        <v>4</v>
      </c>
      <c r="T2" s="302" t="s">
        <v>12</v>
      </c>
    </row>
    <row r="3" spans="1:20" ht="22.5" customHeight="1">
      <c r="A3" s="307"/>
      <c r="B3" s="375"/>
      <c r="C3" s="375"/>
      <c r="D3" s="302"/>
      <c r="E3" s="309"/>
      <c r="F3" s="307"/>
      <c r="G3" s="417"/>
      <c r="H3" s="302"/>
      <c r="I3" s="302"/>
      <c r="J3" s="302"/>
      <c r="K3" s="417"/>
      <c r="L3" s="307"/>
      <c r="M3" s="309"/>
      <c r="N3" s="335"/>
      <c r="O3" s="335"/>
      <c r="P3" s="302"/>
      <c r="Q3" s="302"/>
      <c r="R3" s="302"/>
      <c r="S3" s="302"/>
      <c r="T3" s="302"/>
    </row>
    <row r="4" spans="1:20" ht="12.75" customHeight="1" hidden="1">
      <c r="A4" s="40" t="s">
        <v>11</v>
      </c>
      <c r="B4" s="314" t="s">
        <v>418</v>
      </c>
      <c r="C4" s="20"/>
      <c r="D4" s="7"/>
      <c r="E4" s="1"/>
      <c r="F4" s="2"/>
      <c r="G4" s="4"/>
      <c r="H4" s="2"/>
      <c r="I4" s="1"/>
      <c r="J4" s="1"/>
      <c r="K4" s="2"/>
      <c r="L4" s="12"/>
      <c r="M4" s="3"/>
      <c r="N4" s="1"/>
      <c r="O4" s="1"/>
      <c r="P4" s="1"/>
      <c r="Q4" s="1"/>
      <c r="R4" s="1"/>
      <c r="S4" s="1"/>
      <c r="T4" s="3"/>
    </row>
    <row r="5" spans="1:20" ht="45" customHeight="1">
      <c r="A5" s="420" t="s">
        <v>478</v>
      </c>
      <c r="B5" s="315"/>
      <c r="C5" s="40" t="s">
        <v>419</v>
      </c>
      <c r="D5" s="40" t="s">
        <v>417</v>
      </c>
      <c r="E5" s="40" t="s">
        <v>339</v>
      </c>
      <c r="F5" s="3">
        <v>8</v>
      </c>
      <c r="G5" s="3">
        <v>0</v>
      </c>
      <c r="H5" s="41" t="s">
        <v>71</v>
      </c>
      <c r="I5" s="4"/>
      <c r="J5" s="4"/>
      <c r="K5" s="3">
        <v>6</v>
      </c>
      <c r="L5" s="12"/>
      <c r="M5" s="3">
        <v>2000</v>
      </c>
      <c r="N5" s="1"/>
      <c r="O5" s="1"/>
      <c r="P5" s="1"/>
      <c r="Q5" s="1"/>
      <c r="R5" s="1"/>
      <c r="S5" s="1"/>
      <c r="T5" s="3">
        <f>SUM(M5:S5)</f>
        <v>2000</v>
      </c>
    </row>
    <row r="6" spans="1:20" ht="45">
      <c r="A6" s="420"/>
      <c r="B6" s="315"/>
      <c r="C6" s="40" t="s">
        <v>421</v>
      </c>
      <c r="D6" s="40" t="s">
        <v>420</v>
      </c>
      <c r="E6" s="40" t="s">
        <v>84</v>
      </c>
      <c r="F6" s="3">
        <v>3</v>
      </c>
      <c r="G6" s="17">
        <v>3</v>
      </c>
      <c r="H6" s="6"/>
      <c r="I6" s="23" t="s">
        <v>71</v>
      </c>
      <c r="J6" s="4"/>
      <c r="K6" s="3">
        <v>3</v>
      </c>
      <c r="L6" s="12"/>
      <c r="M6" s="3">
        <v>15000</v>
      </c>
      <c r="N6" s="1"/>
      <c r="O6" s="1"/>
      <c r="P6" s="1"/>
      <c r="Q6" s="1"/>
      <c r="R6" s="1"/>
      <c r="S6" s="1"/>
      <c r="T6" s="3">
        <f aca="true" t="shared" si="0" ref="T6:T14">SUM(M6:S6)</f>
        <v>15000</v>
      </c>
    </row>
    <row r="7" spans="1:20" ht="45">
      <c r="A7" s="420"/>
      <c r="B7" s="315"/>
      <c r="C7" s="40" t="s">
        <v>423</v>
      </c>
      <c r="D7" s="40" t="s">
        <v>424</v>
      </c>
      <c r="E7" s="40" t="s">
        <v>84</v>
      </c>
      <c r="F7" s="3">
        <v>3</v>
      </c>
      <c r="G7" s="17">
        <v>3</v>
      </c>
      <c r="H7" s="6"/>
      <c r="I7" s="23" t="s">
        <v>71</v>
      </c>
      <c r="J7" s="4"/>
      <c r="K7" s="3">
        <v>3</v>
      </c>
      <c r="L7" s="12"/>
      <c r="M7" s="3">
        <v>7500</v>
      </c>
      <c r="N7" s="1"/>
      <c r="O7" s="1"/>
      <c r="P7" s="1"/>
      <c r="Q7" s="1"/>
      <c r="R7" s="1"/>
      <c r="S7" s="1"/>
      <c r="T7" s="3">
        <f t="shared" si="0"/>
        <v>7500</v>
      </c>
    </row>
    <row r="8" spans="1:20" ht="63">
      <c r="A8" s="420"/>
      <c r="B8" s="315"/>
      <c r="C8" s="40" t="s">
        <v>72</v>
      </c>
      <c r="D8" s="21" t="s">
        <v>228</v>
      </c>
      <c r="E8" s="40" t="s">
        <v>18</v>
      </c>
      <c r="F8" s="34">
        <v>0.062</v>
      </c>
      <c r="G8" s="47">
        <v>0.082</v>
      </c>
      <c r="H8" s="6"/>
      <c r="I8" s="4"/>
      <c r="J8" s="23" t="s">
        <v>71</v>
      </c>
      <c r="K8" s="34">
        <v>0.067</v>
      </c>
      <c r="L8" s="12"/>
      <c r="M8" s="3">
        <v>1000</v>
      </c>
      <c r="N8" s="1"/>
      <c r="O8" s="1"/>
      <c r="P8" s="1"/>
      <c r="Q8" s="1"/>
      <c r="R8" s="1"/>
      <c r="S8" s="1"/>
      <c r="T8" s="3">
        <f t="shared" si="0"/>
        <v>1000</v>
      </c>
    </row>
    <row r="9" spans="1:20" ht="63">
      <c r="A9" s="420"/>
      <c r="B9" s="390"/>
      <c r="C9" s="7" t="s">
        <v>19</v>
      </c>
      <c r="D9" s="233" t="s">
        <v>229</v>
      </c>
      <c r="E9" s="40" t="s">
        <v>20</v>
      </c>
      <c r="F9" s="17">
        <v>3</v>
      </c>
      <c r="G9" s="48">
        <v>0</v>
      </c>
      <c r="H9" s="23" t="s">
        <v>71</v>
      </c>
      <c r="I9" s="4"/>
      <c r="J9" s="4"/>
      <c r="K9" s="17">
        <v>2</v>
      </c>
      <c r="L9" s="2"/>
      <c r="M9" s="3">
        <v>3000</v>
      </c>
      <c r="N9" s="13"/>
      <c r="O9" s="3"/>
      <c r="P9" s="3"/>
      <c r="Q9" s="3"/>
      <c r="R9" s="3"/>
      <c r="S9" s="3"/>
      <c r="T9" s="3">
        <f t="shared" si="0"/>
        <v>3000</v>
      </c>
    </row>
    <row r="10" spans="1:20" ht="54">
      <c r="A10" s="420"/>
      <c r="B10" s="336" t="s">
        <v>70</v>
      </c>
      <c r="C10" s="40" t="s">
        <v>80</v>
      </c>
      <c r="D10" s="40" t="s">
        <v>238</v>
      </c>
      <c r="E10" s="40" t="s">
        <v>75</v>
      </c>
      <c r="F10" s="17">
        <v>19</v>
      </c>
      <c r="G10" s="48">
        <v>19</v>
      </c>
      <c r="H10" s="23"/>
      <c r="I10" s="23" t="s">
        <v>71</v>
      </c>
      <c r="J10" s="4"/>
      <c r="K10" s="17">
        <v>19</v>
      </c>
      <c r="L10" s="2"/>
      <c r="M10" s="3">
        <v>25000</v>
      </c>
      <c r="N10" s="13"/>
      <c r="O10" s="3"/>
      <c r="P10" s="3"/>
      <c r="Q10" s="3"/>
      <c r="R10" s="3"/>
      <c r="S10" s="3"/>
      <c r="T10" s="3">
        <f>SUM(M10:S10)</f>
        <v>25000</v>
      </c>
    </row>
    <row r="11" spans="1:20" ht="45">
      <c r="A11" s="420"/>
      <c r="B11" s="337"/>
      <c r="C11" s="40" t="s">
        <v>78</v>
      </c>
      <c r="D11" s="40" t="s">
        <v>73</v>
      </c>
      <c r="E11" s="40" t="s">
        <v>79</v>
      </c>
      <c r="F11" s="17">
        <v>24</v>
      </c>
      <c r="G11" s="48">
        <v>0</v>
      </c>
      <c r="H11" s="23" t="s">
        <v>71</v>
      </c>
      <c r="I11" s="4"/>
      <c r="J11" s="4"/>
      <c r="K11" s="17">
        <v>18</v>
      </c>
      <c r="L11" s="2"/>
      <c r="M11" s="3">
        <v>3000</v>
      </c>
      <c r="N11" s="13"/>
      <c r="O11" s="3"/>
      <c r="P11" s="3"/>
      <c r="Q11" s="3"/>
      <c r="R11" s="3"/>
      <c r="S11" s="3"/>
      <c r="T11" s="3">
        <f>SUM(M11:S11)</f>
        <v>3000</v>
      </c>
    </row>
    <row r="12" spans="1:20" ht="18">
      <c r="A12" s="420"/>
      <c r="B12" s="329" t="s">
        <v>83</v>
      </c>
      <c r="C12" s="329" t="s">
        <v>351</v>
      </c>
      <c r="D12" s="233" t="s">
        <v>273</v>
      </c>
      <c r="E12" s="1"/>
      <c r="F12" s="3">
        <v>242</v>
      </c>
      <c r="G12" s="3">
        <v>242</v>
      </c>
      <c r="H12" s="23"/>
      <c r="I12" s="4" t="s">
        <v>71</v>
      </c>
      <c r="J12" s="4"/>
      <c r="K12" s="3">
        <v>242</v>
      </c>
      <c r="L12" s="2"/>
      <c r="M12" s="3">
        <v>43685.937</v>
      </c>
      <c r="N12" s="67">
        <v>21500</v>
      </c>
      <c r="O12" s="3"/>
      <c r="P12" s="3"/>
      <c r="Q12" s="3"/>
      <c r="R12" s="3"/>
      <c r="S12" s="3"/>
      <c r="T12" s="3">
        <f t="shared" si="0"/>
        <v>65185.937</v>
      </c>
    </row>
    <row r="13" spans="1:20" ht="18">
      <c r="A13" s="420"/>
      <c r="B13" s="329"/>
      <c r="C13" s="329"/>
      <c r="D13" s="233" t="s">
        <v>274</v>
      </c>
      <c r="E13" s="1"/>
      <c r="F13" s="3">
        <v>1282</v>
      </c>
      <c r="G13" s="3">
        <v>1282</v>
      </c>
      <c r="H13" s="23"/>
      <c r="I13" s="4" t="s">
        <v>71</v>
      </c>
      <c r="J13" s="4"/>
      <c r="K13" s="3">
        <v>1282</v>
      </c>
      <c r="L13" s="2"/>
      <c r="M13" s="63"/>
      <c r="N13" s="3"/>
      <c r="O13" s="3"/>
      <c r="P13" s="3"/>
      <c r="Q13" s="3">
        <v>297300</v>
      </c>
      <c r="R13" s="3"/>
      <c r="S13" s="3"/>
      <c r="T13" s="3">
        <f t="shared" si="0"/>
        <v>297300</v>
      </c>
    </row>
    <row r="14" spans="1:20" ht="27">
      <c r="A14" s="420"/>
      <c r="B14" s="40" t="s">
        <v>387</v>
      </c>
      <c r="C14" s="7" t="s">
        <v>386</v>
      </c>
      <c r="D14" s="284" t="s">
        <v>533</v>
      </c>
      <c r="E14" s="40" t="s">
        <v>534</v>
      </c>
      <c r="F14" s="3">
        <v>1098</v>
      </c>
      <c r="G14" s="4" t="s">
        <v>57</v>
      </c>
      <c r="H14" s="23"/>
      <c r="I14" s="4" t="s">
        <v>71</v>
      </c>
      <c r="J14" s="4"/>
      <c r="K14" s="3">
        <v>1098</v>
      </c>
      <c r="L14" s="2"/>
      <c r="M14" s="67">
        <v>36326</v>
      </c>
      <c r="N14" s="3"/>
      <c r="O14" s="3"/>
      <c r="P14" s="3"/>
      <c r="Q14" s="3"/>
      <c r="R14" s="3"/>
      <c r="S14" s="3"/>
      <c r="T14" s="3">
        <f t="shared" si="0"/>
        <v>36326</v>
      </c>
    </row>
    <row r="15" spans="1:20" s="5" customFormat="1" ht="12.75">
      <c r="A15" s="206"/>
      <c r="B15" s="206"/>
      <c r="C15" s="216"/>
      <c r="D15" s="246"/>
      <c r="E15" s="264"/>
      <c r="F15" s="191"/>
      <c r="G15" s="192"/>
      <c r="H15" s="192"/>
      <c r="I15" s="213"/>
      <c r="J15" s="213"/>
      <c r="K15" s="191"/>
      <c r="L15" s="209"/>
      <c r="M15" s="228"/>
      <c r="N15" s="195"/>
      <c r="O15" s="195"/>
      <c r="P15" s="195"/>
      <c r="Q15" s="195"/>
      <c r="R15" s="195"/>
      <c r="S15" s="195"/>
      <c r="T15" s="195"/>
    </row>
    <row r="16" spans="1:20" ht="12.75" customHeight="1">
      <c r="A16" s="307" t="s">
        <v>0</v>
      </c>
      <c r="B16" s="375" t="s">
        <v>17</v>
      </c>
      <c r="C16" s="375" t="s">
        <v>69</v>
      </c>
      <c r="D16" s="302" t="s">
        <v>1</v>
      </c>
      <c r="E16" s="302" t="s">
        <v>2</v>
      </c>
      <c r="F16" s="307" t="s">
        <v>16</v>
      </c>
      <c r="G16" s="417" t="s">
        <v>65</v>
      </c>
      <c r="H16" s="326" t="s">
        <v>66</v>
      </c>
      <c r="I16" s="326"/>
      <c r="J16" s="326"/>
      <c r="K16" s="417" t="s">
        <v>450</v>
      </c>
      <c r="L16" s="307" t="s">
        <v>3</v>
      </c>
      <c r="M16" s="308" t="s">
        <v>68</v>
      </c>
      <c r="N16" s="308"/>
      <c r="O16" s="308"/>
      <c r="P16" s="308"/>
      <c r="Q16" s="308"/>
      <c r="R16" s="308"/>
      <c r="S16" s="308"/>
      <c r="T16" s="302"/>
    </row>
    <row r="17" spans="1:20" ht="12.75">
      <c r="A17" s="307"/>
      <c r="B17" s="375"/>
      <c r="C17" s="375"/>
      <c r="D17" s="302"/>
      <c r="E17" s="309"/>
      <c r="F17" s="307"/>
      <c r="G17" s="417"/>
      <c r="H17" s="302" t="s">
        <v>13</v>
      </c>
      <c r="I17" s="302" t="s">
        <v>14</v>
      </c>
      <c r="J17" s="302" t="s">
        <v>15</v>
      </c>
      <c r="K17" s="417"/>
      <c r="L17" s="307"/>
      <c r="M17" s="302" t="s">
        <v>6</v>
      </c>
      <c r="N17" s="335" t="s">
        <v>7</v>
      </c>
      <c r="O17" s="335" t="s">
        <v>8</v>
      </c>
      <c r="P17" s="302" t="s">
        <v>9</v>
      </c>
      <c r="Q17" s="302" t="s">
        <v>5</v>
      </c>
      <c r="R17" s="302" t="s">
        <v>355</v>
      </c>
      <c r="S17" s="302" t="s">
        <v>4</v>
      </c>
      <c r="T17" s="302" t="s">
        <v>12</v>
      </c>
    </row>
    <row r="18" spans="1:20" ht="22.5" customHeight="1">
      <c r="A18" s="307"/>
      <c r="B18" s="375"/>
      <c r="C18" s="375"/>
      <c r="D18" s="302"/>
      <c r="E18" s="309"/>
      <c r="F18" s="307"/>
      <c r="G18" s="417"/>
      <c r="H18" s="302"/>
      <c r="I18" s="302"/>
      <c r="J18" s="302"/>
      <c r="K18" s="417"/>
      <c r="L18" s="307"/>
      <c r="M18" s="309"/>
      <c r="N18" s="335"/>
      <c r="O18" s="335"/>
      <c r="P18" s="302"/>
      <c r="Q18" s="302"/>
      <c r="R18" s="302"/>
      <c r="S18" s="302"/>
      <c r="T18" s="302"/>
    </row>
    <row r="19" spans="1:20" ht="36">
      <c r="A19" s="420" t="s">
        <v>478</v>
      </c>
      <c r="B19" s="416" t="s">
        <v>466</v>
      </c>
      <c r="C19" s="60" t="s">
        <v>74</v>
      </c>
      <c r="D19" s="40" t="s">
        <v>230</v>
      </c>
      <c r="E19" s="65" t="s">
        <v>75</v>
      </c>
      <c r="F19" s="17">
        <v>7</v>
      </c>
      <c r="G19" s="48">
        <v>19</v>
      </c>
      <c r="H19" s="23" t="s">
        <v>71</v>
      </c>
      <c r="I19" s="4"/>
      <c r="J19" s="4"/>
      <c r="K19" s="17">
        <v>4</v>
      </c>
      <c r="L19" s="2"/>
      <c r="M19" s="3">
        <v>30000</v>
      </c>
      <c r="N19" s="3">
        <v>30000</v>
      </c>
      <c r="O19" s="3"/>
      <c r="P19" s="3"/>
      <c r="Q19" s="3"/>
      <c r="R19" s="3"/>
      <c r="S19" s="3"/>
      <c r="T19" s="3">
        <f>SUM(N19:S19)</f>
        <v>30000</v>
      </c>
    </row>
    <row r="20" spans="1:20" ht="36">
      <c r="A20" s="420"/>
      <c r="B20" s="316"/>
      <c r="C20" s="40" t="s">
        <v>77</v>
      </c>
      <c r="D20" s="40" t="s">
        <v>77</v>
      </c>
      <c r="E20" s="40" t="s">
        <v>231</v>
      </c>
      <c r="F20" s="17">
        <v>6</v>
      </c>
      <c r="G20" s="121">
        <v>19</v>
      </c>
      <c r="H20" s="23" t="s">
        <v>71</v>
      </c>
      <c r="I20" s="4"/>
      <c r="J20" s="4"/>
      <c r="K20" s="17">
        <v>6</v>
      </c>
      <c r="L20" s="2"/>
      <c r="M20" s="8"/>
      <c r="N20" s="3">
        <v>15000</v>
      </c>
      <c r="O20" s="3"/>
      <c r="P20" s="3"/>
      <c r="Q20" s="3"/>
      <c r="R20" s="3"/>
      <c r="S20" s="3"/>
      <c r="T20" s="3">
        <f>SUM(N20:S20)</f>
        <v>15000</v>
      </c>
    </row>
    <row r="21" spans="1:20" ht="108" customHeight="1">
      <c r="A21" s="420"/>
      <c r="B21" s="316"/>
      <c r="C21" s="40" t="s">
        <v>81</v>
      </c>
      <c r="D21" s="40" t="s">
        <v>426</v>
      </c>
      <c r="E21" s="40" t="s">
        <v>232</v>
      </c>
      <c r="F21" s="17">
        <v>3</v>
      </c>
      <c r="G21" s="121">
        <v>19</v>
      </c>
      <c r="H21" s="23" t="s">
        <v>71</v>
      </c>
      <c r="I21" s="4"/>
      <c r="J21" s="4"/>
      <c r="K21" s="17">
        <v>3</v>
      </c>
      <c r="L21" s="2"/>
      <c r="M21" s="3">
        <v>30000</v>
      </c>
      <c r="N21" s="8"/>
      <c r="O21" s="3"/>
      <c r="P21" s="3"/>
      <c r="Q21" s="3"/>
      <c r="R21" s="3"/>
      <c r="S21" s="3"/>
      <c r="T21" s="3">
        <f>SUM(M21:S21)</f>
        <v>30000</v>
      </c>
    </row>
    <row r="22" spans="1:20" ht="99">
      <c r="A22" s="420"/>
      <c r="B22" s="316"/>
      <c r="C22" s="40" t="s">
        <v>82</v>
      </c>
      <c r="D22" s="40" t="s">
        <v>234</v>
      </c>
      <c r="E22" s="65" t="s">
        <v>235</v>
      </c>
      <c r="F22" s="17">
        <v>4</v>
      </c>
      <c r="G22" s="48">
        <v>0</v>
      </c>
      <c r="H22" s="23" t="s">
        <v>71</v>
      </c>
      <c r="I22" s="4"/>
      <c r="J22" s="4"/>
      <c r="K22" s="17">
        <v>4</v>
      </c>
      <c r="L22" s="2"/>
      <c r="M22" s="3">
        <v>20000</v>
      </c>
      <c r="N22" s="13"/>
      <c r="O22" s="3"/>
      <c r="P22" s="3"/>
      <c r="Q22" s="3">
        <v>140000</v>
      </c>
      <c r="R22" s="3"/>
      <c r="S22" s="3"/>
      <c r="T22" s="3">
        <f>SUM(M22:S22)</f>
        <v>160000</v>
      </c>
    </row>
    <row r="23" spans="1:20" ht="90">
      <c r="A23" s="420"/>
      <c r="B23" s="316"/>
      <c r="C23" s="40" t="s">
        <v>361</v>
      </c>
      <c r="D23" s="40" t="s">
        <v>385</v>
      </c>
      <c r="E23" s="65" t="s">
        <v>236</v>
      </c>
      <c r="F23" s="17">
        <v>2</v>
      </c>
      <c r="G23" s="48">
        <v>0</v>
      </c>
      <c r="H23" s="23" t="s">
        <v>71</v>
      </c>
      <c r="I23" s="4"/>
      <c r="J23" s="4"/>
      <c r="K23" s="17">
        <v>2</v>
      </c>
      <c r="L23" s="2"/>
      <c r="M23" s="3">
        <v>11680</v>
      </c>
      <c r="N23" s="13"/>
      <c r="O23" s="3"/>
      <c r="P23" s="3"/>
      <c r="Q23" s="3"/>
      <c r="R23" s="3"/>
      <c r="S23" s="3"/>
      <c r="T23" s="3">
        <f>SUM(M23:S23)</f>
        <v>11680</v>
      </c>
    </row>
    <row r="24" spans="1:20" s="5" customFormat="1" ht="12.75">
      <c r="A24" s="206"/>
      <c r="B24" s="197"/>
      <c r="C24" s="206"/>
      <c r="D24" s="206"/>
      <c r="E24" s="254"/>
      <c r="F24" s="191"/>
      <c r="G24" s="212"/>
      <c r="H24" s="192"/>
      <c r="I24" s="213"/>
      <c r="J24" s="213"/>
      <c r="K24" s="191"/>
      <c r="L24" s="209"/>
      <c r="M24" s="195"/>
      <c r="N24" s="196"/>
      <c r="O24" s="195"/>
      <c r="P24" s="195"/>
      <c r="Q24" s="195"/>
      <c r="R24" s="195"/>
      <c r="S24" s="195"/>
      <c r="T24" s="195"/>
    </row>
    <row r="25" spans="1:20" s="5" customFormat="1" ht="12.75">
      <c r="A25" s="206"/>
      <c r="B25" s="197"/>
      <c r="C25" s="206"/>
      <c r="D25" s="206"/>
      <c r="E25" s="254"/>
      <c r="F25" s="191"/>
      <c r="G25" s="212"/>
      <c r="H25" s="192"/>
      <c r="I25" s="213"/>
      <c r="J25" s="213"/>
      <c r="K25" s="191"/>
      <c r="L25" s="209"/>
      <c r="M25" s="195"/>
      <c r="N25" s="196"/>
      <c r="O25" s="195"/>
      <c r="P25" s="195"/>
      <c r="Q25" s="195"/>
      <c r="R25" s="195"/>
      <c r="S25" s="195"/>
      <c r="T25" s="195"/>
    </row>
    <row r="26" spans="1:20" s="5" customFormat="1" ht="12.75">
      <c r="A26" s="206"/>
      <c r="B26" s="197"/>
      <c r="C26" s="206"/>
      <c r="D26" s="206"/>
      <c r="E26" s="254"/>
      <c r="F26" s="191"/>
      <c r="G26" s="212"/>
      <c r="H26" s="192"/>
      <c r="I26" s="213"/>
      <c r="J26" s="213"/>
      <c r="K26" s="191"/>
      <c r="L26" s="209"/>
      <c r="M26" s="195"/>
      <c r="N26" s="196"/>
      <c r="O26" s="195"/>
      <c r="P26" s="195"/>
      <c r="Q26" s="195"/>
      <c r="R26" s="195"/>
      <c r="S26" s="195"/>
      <c r="T26" s="195"/>
    </row>
    <row r="27" spans="1:20" s="5" customFormat="1" ht="12.75">
      <c r="A27" s="206"/>
      <c r="B27" s="197"/>
      <c r="C27" s="206"/>
      <c r="D27" s="206"/>
      <c r="E27" s="254"/>
      <c r="F27" s="191"/>
      <c r="G27" s="212"/>
      <c r="H27" s="192"/>
      <c r="I27" s="213"/>
      <c r="J27" s="213"/>
      <c r="K27" s="191"/>
      <c r="L27" s="209"/>
      <c r="M27" s="195"/>
      <c r="N27" s="196"/>
      <c r="O27" s="195"/>
      <c r="P27" s="195"/>
      <c r="Q27" s="195"/>
      <c r="R27" s="195"/>
      <c r="S27" s="195"/>
      <c r="T27" s="195"/>
    </row>
    <row r="28" spans="1:20" s="5" customFormat="1" ht="12.75">
      <c r="A28" s="206"/>
      <c r="B28" s="197"/>
      <c r="C28" s="206"/>
      <c r="D28" s="206"/>
      <c r="E28" s="254"/>
      <c r="F28" s="191"/>
      <c r="G28" s="212"/>
      <c r="H28" s="192"/>
      <c r="I28" s="213"/>
      <c r="J28" s="213"/>
      <c r="K28" s="191"/>
      <c r="L28" s="209"/>
      <c r="M28" s="195"/>
      <c r="N28" s="196"/>
      <c r="O28" s="195"/>
      <c r="P28" s="195"/>
      <c r="Q28" s="195"/>
      <c r="R28" s="195"/>
      <c r="S28" s="195"/>
      <c r="T28" s="195"/>
    </row>
    <row r="29" spans="1:20" ht="12.75" customHeight="1">
      <c r="A29" s="307" t="s">
        <v>0</v>
      </c>
      <c r="B29" s="375" t="s">
        <v>17</v>
      </c>
      <c r="C29" s="375" t="s">
        <v>69</v>
      </c>
      <c r="D29" s="302" t="s">
        <v>1</v>
      </c>
      <c r="E29" s="302" t="s">
        <v>2</v>
      </c>
      <c r="F29" s="307" t="s">
        <v>16</v>
      </c>
      <c r="G29" s="417" t="s">
        <v>65</v>
      </c>
      <c r="H29" s="326" t="s">
        <v>66</v>
      </c>
      <c r="I29" s="326"/>
      <c r="J29" s="326"/>
      <c r="K29" s="417" t="s">
        <v>450</v>
      </c>
      <c r="L29" s="307" t="s">
        <v>3</v>
      </c>
      <c r="M29" s="308" t="s">
        <v>68</v>
      </c>
      <c r="N29" s="308"/>
      <c r="O29" s="308"/>
      <c r="P29" s="308"/>
      <c r="Q29" s="308"/>
      <c r="R29" s="308"/>
      <c r="S29" s="308"/>
      <c r="T29" s="302"/>
    </row>
    <row r="30" spans="1:20" ht="12.75">
      <c r="A30" s="307"/>
      <c r="B30" s="375"/>
      <c r="C30" s="375"/>
      <c r="D30" s="302"/>
      <c r="E30" s="309"/>
      <c r="F30" s="307"/>
      <c r="G30" s="417"/>
      <c r="H30" s="302" t="s">
        <v>13</v>
      </c>
      <c r="I30" s="302" t="s">
        <v>14</v>
      </c>
      <c r="J30" s="302" t="s">
        <v>15</v>
      </c>
      <c r="K30" s="417"/>
      <c r="L30" s="307"/>
      <c r="M30" s="302" t="s">
        <v>6</v>
      </c>
      <c r="N30" s="335" t="s">
        <v>7</v>
      </c>
      <c r="O30" s="335" t="s">
        <v>8</v>
      </c>
      <c r="P30" s="302" t="s">
        <v>9</v>
      </c>
      <c r="Q30" s="302" t="s">
        <v>5</v>
      </c>
      <c r="R30" s="302" t="s">
        <v>355</v>
      </c>
      <c r="S30" s="302" t="s">
        <v>4</v>
      </c>
      <c r="T30" s="302" t="s">
        <v>12</v>
      </c>
    </row>
    <row r="31" spans="1:20" ht="22.5" customHeight="1">
      <c r="A31" s="307"/>
      <c r="B31" s="375"/>
      <c r="C31" s="375"/>
      <c r="D31" s="302"/>
      <c r="E31" s="309"/>
      <c r="F31" s="307"/>
      <c r="G31" s="417"/>
      <c r="H31" s="302"/>
      <c r="I31" s="302"/>
      <c r="J31" s="302"/>
      <c r="K31" s="417"/>
      <c r="L31" s="307"/>
      <c r="M31" s="309"/>
      <c r="N31" s="335"/>
      <c r="O31" s="335"/>
      <c r="P31" s="302"/>
      <c r="Q31" s="302"/>
      <c r="R31" s="302"/>
      <c r="S31" s="302"/>
      <c r="T31" s="302"/>
    </row>
    <row r="32" spans="1:20" ht="108">
      <c r="A32" s="420" t="s">
        <v>478</v>
      </c>
      <c r="B32" s="22" t="s">
        <v>85</v>
      </c>
      <c r="C32" s="40" t="s">
        <v>206</v>
      </c>
      <c r="D32" s="40" t="s">
        <v>362</v>
      </c>
      <c r="E32" s="40" t="s">
        <v>233</v>
      </c>
      <c r="F32" s="17">
        <v>19</v>
      </c>
      <c r="G32" s="121">
        <v>14</v>
      </c>
      <c r="H32" s="23" t="s">
        <v>71</v>
      </c>
      <c r="I32" s="4"/>
      <c r="J32" s="4"/>
      <c r="K32" s="17">
        <v>18</v>
      </c>
      <c r="L32" s="2"/>
      <c r="M32" s="3">
        <v>6000</v>
      </c>
      <c r="N32" s="13"/>
      <c r="O32" s="3"/>
      <c r="P32" s="3"/>
      <c r="Q32" s="3">
        <v>20000</v>
      </c>
      <c r="R32" s="3"/>
      <c r="S32" s="3"/>
      <c r="T32" s="3">
        <f>SUM(M32:S32)</f>
        <v>26000</v>
      </c>
    </row>
    <row r="33" spans="1:20" ht="81">
      <c r="A33" s="420"/>
      <c r="B33" s="15" t="s">
        <v>467</v>
      </c>
      <c r="C33" s="40" t="s">
        <v>360</v>
      </c>
      <c r="D33" s="40" t="s">
        <v>237</v>
      </c>
      <c r="E33" s="40" t="s">
        <v>76</v>
      </c>
      <c r="F33" s="17">
        <v>9</v>
      </c>
      <c r="G33" s="48">
        <v>0</v>
      </c>
      <c r="H33" s="23" t="s">
        <v>71</v>
      </c>
      <c r="I33" s="4"/>
      <c r="J33" s="4"/>
      <c r="K33" s="17">
        <v>9</v>
      </c>
      <c r="L33" s="2"/>
      <c r="M33" s="3">
        <v>30000</v>
      </c>
      <c r="N33" s="13"/>
      <c r="O33" s="3"/>
      <c r="P33" s="67"/>
      <c r="Q33" s="3"/>
      <c r="R33" s="3"/>
      <c r="S33" s="3"/>
      <c r="T33" s="3">
        <f>SUM(M33:S33)</f>
        <v>30000</v>
      </c>
    </row>
    <row r="34" spans="1:20" ht="45">
      <c r="A34" s="420"/>
      <c r="B34" s="239" t="s">
        <v>386</v>
      </c>
      <c r="C34" s="40" t="s">
        <v>425</v>
      </c>
      <c r="D34" s="40" t="s">
        <v>352</v>
      </c>
      <c r="E34" s="21" t="s">
        <v>93</v>
      </c>
      <c r="F34" s="17">
        <v>4</v>
      </c>
      <c r="G34" s="48">
        <v>3</v>
      </c>
      <c r="H34" s="23" t="s">
        <v>71</v>
      </c>
      <c r="I34" s="4"/>
      <c r="J34" s="4"/>
      <c r="K34" s="17">
        <v>4</v>
      </c>
      <c r="L34" s="2"/>
      <c r="M34" s="3"/>
      <c r="N34" s="67"/>
      <c r="O34" s="3"/>
      <c r="P34" s="3"/>
      <c r="Q34" s="3">
        <v>220000</v>
      </c>
      <c r="R34" s="3"/>
      <c r="S34" s="3"/>
      <c r="T34" s="3">
        <f>SUM(M34:S34)</f>
        <v>220000</v>
      </c>
    </row>
    <row r="35" spans="1:20" ht="18.75" customHeight="1">
      <c r="A35" s="420"/>
      <c r="B35" s="53"/>
      <c r="C35" s="53"/>
      <c r="D35" s="52" t="s">
        <v>60</v>
      </c>
      <c r="E35" s="55"/>
      <c r="F35" s="56"/>
      <c r="G35" s="56"/>
      <c r="H35" s="57"/>
      <c r="I35" s="57"/>
      <c r="J35" s="57"/>
      <c r="K35" s="56"/>
      <c r="L35" s="24"/>
      <c r="M35" s="24">
        <f aca="true" t="shared" si="1" ref="M35:T35">SUM(M5:M34)</f>
        <v>264191.93700000003</v>
      </c>
      <c r="N35" s="24">
        <f t="shared" si="1"/>
        <v>66500</v>
      </c>
      <c r="O35" s="24">
        <f t="shared" si="1"/>
        <v>0</v>
      </c>
      <c r="P35" s="24">
        <f t="shared" si="1"/>
        <v>0</v>
      </c>
      <c r="Q35" s="24">
        <f t="shared" si="1"/>
        <v>677300</v>
      </c>
      <c r="R35" s="24">
        <f t="shared" si="1"/>
        <v>0</v>
      </c>
      <c r="S35" s="24">
        <f t="shared" si="1"/>
        <v>0</v>
      </c>
      <c r="T35" s="24">
        <f t="shared" si="1"/>
        <v>977991.937</v>
      </c>
    </row>
    <row r="36" spans="1:20" s="5" customFormat="1" ht="18.75" customHeight="1">
      <c r="A36" s="206"/>
      <c r="B36" s="30"/>
      <c r="C36" s="30"/>
      <c r="D36" s="31"/>
      <c r="E36" s="28"/>
      <c r="F36" s="29"/>
      <c r="G36" s="29"/>
      <c r="H36" s="133"/>
      <c r="I36" s="133"/>
      <c r="J36" s="133"/>
      <c r="K36" s="29"/>
      <c r="L36" s="14"/>
      <c r="M36" s="14"/>
      <c r="N36" s="14"/>
      <c r="O36" s="14"/>
      <c r="P36" s="14"/>
      <c r="Q36" s="14"/>
      <c r="R36" s="14"/>
      <c r="S36" s="14"/>
      <c r="T36" s="14"/>
    </row>
    <row r="37" spans="1:20" s="5" customFormat="1" ht="18.75" customHeight="1">
      <c r="A37" s="206"/>
      <c r="B37" s="30"/>
      <c r="C37" s="30"/>
      <c r="D37" s="31"/>
      <c r="E37" s="28"/>
      <c r="F37" s="29"/>
      <c r="G37" s="29"/>
      <c r="H37" s="133"/>
      <c r="I37" s="133"/>
      <c r="J37" s="133"/>
      <c r="K37" s="29"/>
      <c r="L37" s="14"/>
      <c r="M37" s="14"/>
      <c r="N37" s="14"/>
      <c r="O37" s="14"/>
      <c r="P37" s="14"/>
      <c r="Q37" s="14"/>
      <c r="R37" s="14"/>
      <c r="S37" s="14"/>
      <c r="T37" s="14"/>
    </row>
    <row r="38" spans="1:20" s="5" customFormat="1" ht="18.75" customHeight="1">
      <c r="A38" s="206"/>
      <c r="B38" s="30"/>
      <c r="C38" s="30"/>
      <c r="D38" s="31"/>
      <c r="E38" s="28"/>
      <c r="F38" s="29"/>
      <c r="G38" s="29"/>
      <c r="H38" s="133"/>
      <c r="I38" s="133"/>
      <c r="J38" s="133"/>
      <c r="K38" s="29"/>
      <c r="L38" s="14"/>
      <c r="M38" s="14"/>
      <c r="N38" s="14"/>
      <c r="O38" s="14"/>
      <c r="P38" s="14"/>
      <c r="Q38" s="14"/>
      <c r="R38" s="14"/>
      <c r="S38" s="14"/>
      <c r="T38" s="14"/>
    </row>
    <row r="39" spans="1:20" s="5" customFormat="1" ht="18.75" customHeight="1">
      <c r="A39" s="206"/>
      <c r="B39" s="30"/>
      <c r="C39" s="30"/>
      <c r="D39" s="31"/>
      <c r="E39" s="28"/>
      <c r="F39" s="29"/>
      <c r="G39" s="29"/>
      <c r="H39" s="133"/>
      <c r="I39" s="133"/>
      <c r="J39" s="133"/>
      <c r="K39" s="29"/>
      <c r="L39" s="14"/>
      <c r="M39" s="14"/>
      <c r="N39" s="14"/>
      <c r="O39" s="14"/>
      <c r="P39" s="14"/>
      <c r="Q39" s="14"/>
      <c r="R39" s="14"/>
      <c r="S39" s="14"/>
      <c r="T39" s="14"/>
    </row>
    <row r="40" spans="1:20" s="5" customFormat="1" ht="18.75" customHeight="1">
      <c r="A40" s="206"/>
      <c r="B40" s="30"/>
      <c r="C40" s="30"/>
      <c r="D40" s="31"/>
      <c r="E40" s="28"/>
      <c r="F40" s="29"/>
      <c r="G40" s="29"/>
      <c r="H40" s="133"/>
      <c r="I40" s="133"/>
      <c r="J40" s="133"/>
      <c r="K40" s="29"/>
      <c r="L40" s="14"/>
      <c r="M40" s="14"/>
      <c r="N40" s="14"/>
      <c r="O40" s="14"/>
      <c r="P40" s="14"/>
      <c r="Q40" s="14"/>
      <c r="R40" s="14"/>
      <c r="S40" s="14"/>
      <c r="T40" s="14"/>
    </row>
    <row r="41" spans="1:20" s="5" customFormat="1" ht="18.75" customHeight="1">
      <c r="A41" s="206"/>
      <c r="B41" s="30"/>
      <c r="C41" s="30"/>
      <c r="D41" s="31"/>
      <c r="E41" s="28"/>
      <c r="F41" s="29"/>
      <c r="G41" s="29"/>
      <c r="H41" s="133"/>
      <c r="I41" s="133"/>
      <c r="J41" s="133"/>
      <c r="K41" s="29"/>
      <c r="L41" s="14"/>
      <c r="M41" s="14"/>
      <c r="N41" s="14"/>
      <c r="O41" s="14"/>
      <c r="P41" s="14"/>
      <c r="Q41" s="14"/>
      <c r="R41" s="14"/>
      <c r="S41" s="14"/>
      <c r="T41" s="14"/>
    </row>
    <row r="42" spans="1:20" s="5" customFormat="1" ht="18.75" customHeight="1">
      <c r="A42" s="206"/>
      <c r="B42" s="30"/>
      <c r="C42" s="30"/>
      <c r="D42" s="31"/>
      <c r="E42" s="28"/>
      <c r="F42" s="29"/>
      <c r="G42" s="29"/>
      <c r="H42" s="133"/>
      <c r="I42" s="133"/>
      <c r="J42" s="133"/>
      <c r="K42" s="29"/>
      <c r="L42" s="14"/>
      <c r="M42" s="14"/>
      <c r="N42" s="14"/>
      <c r="O42" s="14"/>
      <c r="P42" s="14"/>
      <c r="Q42" s="14"/>
      <c r="R42" s="14"/>
      <c r="S42" s="14"/>
      <c r="T42" s="14"/>
    </row>
    <row r="43" spans="1:20" s="5" customFormat="1" ht="18.75" customHeight="1">
      <c r="A43" s="206"/>
      <c r="B43" s="30"/>
      <c r="C43" s="30"/>
      <c r="D43" s="31"/>
      <c r="E43" s="28"/>
      <c r="F43" s="29"/>
      <c r="G43" s="29"/>
      <c r="H43" s="133"/>
      <c r="I43" s="133"/>
      <c r="J43" s="133"/>
      <c r="K43" s="29"/>
      <c r="L43" s="14"/>
      <c r="M43" s="14"/>
      <c r="N43" s="14"/>
      <c r="O43" s="14"/>
      <c r="P43" s="14"/>
      <c r="Q43" s="14"/>
      <c r="R43" s="14"/>
      <c r="S43" s="14"/>
      <c r="T43" s="14"/>
    </row>
    <row r="44" spans="1:20" s="5" customFormat="1" ht="33" customHeight="1">
      <c r="A44" s="206"/>
      <c r="B44" s="30"/>
      <c r="C44" s="30"/>
      <c r="D44" s="31"/>
      <c r="E44" s="28"/>
      <c r="F44" s="29"/>
      <c r="G44" s="29"/>
      <c r="H44" s="133"/>
      <c r="I44" s="133"/>
      <c r="J44" s="133"/>
      <c r="K44" s="29"/>
      <c r="L44" s="14"/>
      <c r="M44" s="14"/>
      <c r="N44" s="14"/>
      <c r="O44" s="14"/>
      <c r="P44" s="14"/>
      <c r="Q44" s="14"/>
      <c r="R44" s="14"/>
      <c r="S44" s="14"/>
      <c r="T44" s="14"/>
    </row>
    <row r="45" spans="1:20" ht="12.75" customHeight="1">
      <c r="A45" s="307" t="s">
        <v>0</v>
      </c>
      <c r="B45" s="375" t="s">
        <v>17</v>
      </c>
      <c r="C45" s="375" t="s">
        <v>69</v>
      </c>
      <c r="D45" s="302" t="s">
        <v>1</v>
      </c>
      <c r="E45" s="302" t="s">
        <v>2</v>
      </c>
      <c r="F45" s="307" t="s">
        <v>16</v>
      </c>
      <c r="G45" s="417" t="s">
        <v>65</v>
      </c>
      <c r="H45" s="326" t="s">
        <v>66</v>
      </c>
      <c r="I45" s="326"/>
      <c r="J45" s="326"/>
      <c r="K45" s="417" t="s">
        <v>450</v>
      </c>
      <c r="L45" s="307" t="s">
        <v>3</v>
      </c>
      <c r="M45" s="308" t="s">
        <v>68</v>
      </c>
      <c r="N45" s="308"/>
      <c r="O45" s="308"/>
      <c r="P45" s="308"/>
      <c r="Q45" s="308"/>
      <c r="R45" s="308"/>
      <c r="S45" s="308"/>
      <c r="T45" s="302"/>
    </row>
    <row r="46" spans="1:20" ht="12.75">
      <c r="A46" s="307"/>
      <c r="B46" s="375"/>
      <c r="C46" s="375"/>
      <c r="D46" s="302"/>
      <c r="E46" s="309"/>
      <c r="F46" s="307"/>
      <c r="G46" s="417"/>
      <c r="H46" s="302" t="s">
        <v>13</v>
      </c>
      <c r="I46" s="302" t="s">
        <v>14</v>
      </c>
      <c r="J46" s="302" t="s">
        <v>15</v>
      </c>
      <c r="K46" s="417"/>
      <c r="L46" s="307"/>
      <c r="M46" s="302" t="s">
        <v>6</v>
      </c>
      <c r="N46" s="335" t="s">
        <v>7</v>
      </c>
      <c r="O46" s="335" t="s">
        <v>8</v>
      </c>
      <c r="P46" s="302" t="s">
        <v>9</v>
      </c>
      <c r="Q46" s="302" t="s">
        <v>5</v>
      </c>
      <c r="R46" s="302" t="s">
        <v>355</v>
      </c>
      <c r="S46" s="302" t="s">
        <v>4</v>
      </c>
      <c r="T46" s="302" t="s">
        <v>12</v>
      </c>
    </row>
    <row r="47" spans="1:20" ht="22.5" customHeight="1">
      <c r="A47" s="307"/>
      <c r="B47" s="375"/>
      <c r="C47" s="375"/>
      <c r="D47" s="302"/>
      <c r="E47" s="309"/>
      <c r="F47" s="307"/>
      <c r="G47" s="417"/>
      <c r="H47" s="302"/>
      <c r="I47" s="302"/>
      <c r="J47" s="302"/>
      <c r="K47" s="417"/>
      <c r="L47" s="307"/>
      <c r="M47" s="309"/>
      <c r="N47" s="335"/>
      <c r="O47" s="335"/>
      <c r="P47" s="302"/>
      <c r="Q47" s="302"/>
      <c r="R47" s="302"/>
      <c r="S47" s="302"/>
      <c r="T47" s="302"/>
    </row>
    <row r="48" spans="1:20" ht="36">
      <c r="A48" s="303" t="s">
        <v>440</v>
      </c>
      <c r="B48" s="22" t="s">
        <v>88</v>
      </c>
      <c r="C48" s="40" t="s">
        <v>91</v>
      </c>
      <c r="D48" s="7" t="s">
        <v>457</v>
      </c>
      <c r="E48" s="75" t="s">
        <v>92</v>
      </c>
      <c r="F48" s="49">
        <v>1</v>
      </c>
      <c r="G48" s="54">
        <v>0.9808</v>
      </c>
      <c r="H48" s="50"/>
      <c r="I48" s="23" t="s">
        <v>71</v>
      </c>
      <c r="J48" s="50"/>
      <c r="K48" s="54">
        <v>0.9952</v>
      </c>
      <c r="L48" s="32"/>
      <c r="M48" s="3">
        <v>1398274.649</v>
      </c>
      <c r="N48" s="3"/>
      <c r="O48" s="63"/>
      <c r="P48" s="3">
        <v>94246.148</v>
      </c>
      <c r="Q48" s="3">
        <v>994184.963</v>
      </c>
      <c r="R48" s="3"/>
      <c r="S48" s="3"/>
      <c r="T48" s="3">
        <f>SUM(M48:S48)</f>
        <v>2486705.76</v>
      </c>
    </row>
    <row r="49" spans="1:20" ht="45">
      <c r="A49" s="304"/>
      <c r="B49" s="314" t="s">
        <v>458</v>
      </c>
      <c r="C49" s="40" t="s">
        <v>89</v>
      </c>
      <c r="D49" s="21" t="s">
        <v>90</v>
      </c>
      <c r="E49" s="76" t="s">
        <v>49</v>
      </c>
      <c r="F49" s="17">
        <v>4</v>
      </c>
      <c r="G49" s="17">
        <v>7</v>
      </c>
      <c r="H49" s="23" t="s">
        <v>71</v>
      </c>
      <c r="I49" s="23"/>
      <c r="J49" s="42"/>
      <c r="K49" s="17">
        <v>3</v>
      </c>
      <c r="L49" s="32"/>
      <c r="M49" s="3"/>
      <c r="N49" s="3"/>
      <c r="O49" s="3"/>
      <c r="P49" s="3"/>
      <c r="Q49" s="3"/>
      <c r="R49" s="3"/>
      <c r="S49" s="3"/>
      <c r="T49" s="3">
        <f aca="true" t="shared" si="2" ref="T49:T56">SUM(M49:S49)</f>
        <v>0</v>
      </c>
    </row>
    <row r="50" spans="1:20" ht="45">
      <c r="A50" s="304"/>
      <c r="B50" s="390"/>
      <c r="C50" s="60" t="s">
        <v>459</v>
      </c>
      <c r="D50" s="21" t="s">
        <v>227</v>
      </c>
      <c r="E50" s="76" t="s">
        <v>149</v>
      </c>
      <c r="F50" s="72">
        <v>16</v>
      </c>
      <c r="G50" s="87">
        <v>0</v>
      </c>
      <c r="H50" s="23" t="s">
        <v>71</v>
      </c>
      <c r="I50" s="43"/>
      <c r="J50" s="43"/>
      <c r="K50" s="72">
        <v>12</v>
      </c>
      <c r="L50" s="32"/>
      <c r="M50" s="3"/>
      <c r="N50" s="3"/>
      <c r="O50" s="3"/>
      <c r="P50" s="3"/>
      <c r="Q50" s="3"/>
      <c r="R50" s="3"/>
      <c r="S50" s="3"/>
      <c r="T50" s="3">
        <f t="shared" si="2"/>
        <v>0</v>
      </c>
    </row>
    <row r="51" spans="1:20" ht="54">
      <c r="A51" s="304"/>
      <c r="B51" s="15" t="s">
        <v>427</v>
      </c>
      <c r="C51" s="40" t="s">
        <v>428</v>
      </c>
      <c r="D51" s="238" t="s">
        <v>460</v>
      </c>
      <c r="E51" s="76" t="s">
        <v>95</v>
      </c>
      <c r="F51" s="72">
        <v>1</v>
      </c>
      <c r="G51" s="87">
        <v>1</v>
      </c>
      <c r="H51" s="23"/>
      <c r="I51" s="131" t="s">
        <v>71</v>
      </c>
      <c r="J51" s="43"/>
      <c r="K51" s="72">
        <v>1</v>
      </c>
      <c r="L51" s="32"/>
      <c r="M51" s="3">
        <v>7986.376</v>
      </c>
      <c r="N51" s="3"/>
      <c r="O51" s="3"/>
      <c r="P51" s="3"/>
      <c r="Q51" s="3"/>
      <c r="R51" s="3"/>
      <c r="S51" s="3"/>
      <c r="T51" s="3">
        <f t="shared" si="2"/>
        <v>7986.376</v>
      </c>
    </row>
    <row r="52" spans="1:20" ht="54">
      <c r="A52" s="304"/>
      <c r="B52" s="314" t="s">
        <v>87</v>
      </c>
      <c r="C52" s="40" t="s">
        <v>429</v>
      </c>
      <c r="D52" s="7" t="s">
        <v>437</v>
      </c>
      <c r="E52" s="76" t="s">
        <v>95</v>
      </c>
      <c r="F52" s="72">
        <v>1</v>
      </c>
      <c r="G52" s="87">
        <v>1</v>
      </c>
      <c r="H52" s="23"/>
      <c r="I52" s="131" t="s">
        <v>71</v>
      </c>
      <c r="J52" s="43"/>
      <c r="K52" s="72">
        <v>1</v>
      </c>
      <c r="L52" s="32"/>
      <c r="M52" s="3">
        <v>3993.18825</v>
      </c>
      <c r="N52" s="3"/>
      <c r="O52" s="3"/>
      <c r="P52" s="3"/>
      <c r="Q52" s="3"/>
      <c r="R52" s="3"/>
      <c r="S52" s="3"/>
      <c r="T52" s="3">
        <f t="shared" si="2"/>
        <v>3993.18825</v>
      </c>
    </row>
    <row r="53" spans="1:20" ht="27">
      <c r="A53" s="304"/>
      <c r="B53" s="324"/>
      <c r="C53" s="40" t="s">
        <v>432</v>
      </c>
      <c r="D53" s="7" t="s">
        <v>438</v>
      </c>
      <c r="E53" s="76" t="s">
        <v>95</v>
      </c>
      <c r="F53" s="72">
        <v>1</v>
      </c>
      <c r="G53" s="87">
        <v>1</v>
      </c>
      <c r="H53" s="23"/>
      <c r="I53" s="131" t="s">
        <v>71</v>
      </c>
      <c r="J53" s="43"/>
      <c r="K53" s="72">
        <v>1</v>
      </c>
      <c r="L53" s="8"/>
      <c r="M53" s="3">
        <v>3993.18825</v>
      </c>
      <c r="N53" s="3"/>
      <c r="O53" s="3"/>
      <c r="P53" s="3"/>
      <c r="Q53" s="3"/>
      <c r="R53" s="3"/>
      <c r="S53" s="3"/>
      <c r="T53" s="3">
        <f t="shared" si="2"/>
        <v>3993.18825</v>
      </c>
    </row>
    <row r="54" spans="1:20" ht="45">
      <c r="A54" s="304"/>
      <c r="B54" s="324"/>
      <c r="C54" s="40" t="s">
        <v>433</v>
      </c>
      <c r="D54" s="7" t="s">
        <v>436</v>
      </c>
      <c r="E54" s="76" t="s">
        <v>95</v>
      </c>
      <c r="F54" s="72">
        <v>1</v>
      </c>
      <c r="G54" s="87">
        <v>1</v>
      </c>
      <c r="H54" s="23"/>
      <c r="I54" s="131" t="s">
        <v>71</v>
      </c>
      <c r="J54" s="43"/>
      <c r="K54" s="72">
        <v>1</v>
      </c>
      <c r="L54" s="32"/>
      <c r="M54" s="3">
        <v>3993.18825</v>
      </c>
      <c r="N54" s="3"/>
      <c r="O54" s="3"/>
      <c r="P54" s="3"/>
      <c r="Q54" s="3"/>
      <c r="R54" s="3"/>
      <c r="S54" s="3"/>
      <c r="T54" s="3">
        <f t="shared" si="2"/>
        <v>3993.18825</v>
      </c>
    </row>
    <row r="55" spans="1:20" ht="36">
      <c r="A55" s="304"/>
      <c r="B55" s="324"/>
      <c r="C55" s="40" t="s">
        <v>434</v>
      </c>
      <c r="D55" s="7" t="s">
        <v>439</v>
      </c>
      <c r="E55" s="76" t="s">
        <v>95</v>
      </c>
      <c r="F55" s="72">
        <v>1</v>
      </c>
      <c r="G55" s="87">
        <v>1</v>
      </c>
      <c r="H55" s="23"/>
      <c r="I55" s="131" t="s">
        <v>71</v>
      </c>
      <c r="J55" s="43"/>
      <c r="K55" s="72">
        <v>1</v>
      </c>
      <c r="L55" s="32"/>
      <c r="M55" s="3">
        <v>3993.18825</v>
      </c>
      <c r="N55" s="3"/>
      <c r="O55" s="3"/>
      <c r="P55" s="3"/>
      <c r="Q55" s="3"/>
      <c r="R55" s="3"/>
      <c r="S55" s="3"/>
      <c r="T55" s="3">
        <f t="shared" si="2"/>
        <v>3993.18825</v>
      </c>
    </row>
    <row r="56" spans="1:20" ht="81">
      <c r="A56" s="305"/>
      <c r="B56" s="324"/>
      <c r="C56" s="40" t="s">
        <v>435</v>
      </c>
      <c r="D56" s="238" t="s">
        <v>461</v>
      </c>
      <c r="E56" s="232" t="s">
        <v>462</v>
      </c>
      <c r="F56" s="72">
        <v>1</v>
      </c>
      <c r="G56" s="87">
        <v>1</v>
      </c>
      <c r="H56" s="23"/>
      <c r="I56" s="131" t="s">
        <v>71</v>
      </c>
      <c r="J56" s="43"/>
      <c r="K56" s="72">
        <v>1</v>
      </c>
      <c r="L56" s="32"/>
      <c r="M56" s="3">
        <v>3993.18825</v>
      </c>
      <c r="N56" s="3"/>
      <c r="O56" s="3"/>
      <c r="P56" s="3"/>
      <c r="Q56" s="3"/>
      <c r="R56" s="3"/>
      <c r="S56" s="3"/>
      <c r="T56" s="3">
        <f t="shared" si="2"/>
        <v>3993.18825</v>
      </c>
    </row>
    <row r="57" spans="1:20" s="5" customFormat="1" ht="12.75">
      <c r="A57" s="204"/>
      <c r="B57" s="199"/>
      <c r="C57" s="206"/>
      <c r="D57" s="257"/>
      <c r="E57" s="265"/>
      <c r="F57" s="218"/>
      <c r="G57" s="219"/>
      <c r="H57" s="192"/>
      <c r="I57" s="220"/>
      <c r="J57" s="221"/>
      <c r="K57" s="218"/>
      <c r="L57" s="222"/>
      <c r="M57" s="195"/>
      <c r="N57" s="195"/>
      <c r="O57" s="195"/>
      <c r="P57" s="195"/>
      <c r="Q57" s="195"/>
      <c r="R57" s="195"/>
      <c r="S57" s="195"/>
      <c r="T57" s="195"/>
    </row>
    <row r="58" spans="1:20" ht="12.75" customHeight="1">
      <c r="A58" s="307" t="s">
        <v>0</v>
      </c>
      <c r="B58" s="375" t="s">
        <v>17</v>
      </c>
      <c r="C58" s="375" t="s">
        <v>69</v>
      </c>
      <c r="D58" s="302" t="s">
        <v>1</v>
      </c>
      <c r="E58" s="302" t="s">
        <v>2</v>
      </c>
      <c r="F58" s="307" t="s">
        <v>16</v>
      </c>
      <c r="G58" s="417" t="s">
        <v>65</v>
      </c>
      <c r="H58" s="326" t="s">
        <v>66</v>
      </c>
      <c r="I58" s="326"/>
      <c r="J58" s="326"/>
      <c r="K58" s="417" t="s">
        <v>450</v>
      </c>
      <c r="L58" s="307" t="s">
        <v>3</v>
      </c>
      <c r="M58" s="308" t="s">
        <v>68</v>
      </c>
      <c r="N58" s="308"/>
      <c r="O58" s="308"/>
      <c r="P58" s="308"/>
      <c r="Q58" s="308"/>
      <c r="R58" s="308"/>
      <c r="S58" s="308"/>
      <c r="T58" s="302"/>
    </row>
    <row r="59" spans="1:20" ht="12.75">
      <c r="A59" s="307"/>
      <c r="B59" s="375"/>
      <c r="C59" s="375"/>
      <c r="D59" s="302"/>
      <c r="E59" s="309"/>
      <c r="F59" s="307"/>
      <c r="G59" s="417"/>
      <c r="H59" s="302" t="s">
        <v>13</v>
      </c>
      <c r="I59" s="302" t="s">
        <v>14</v>
      </c>
      <c r="J59" s="302" t="s">
        <v>15</v>
      </c>
      <c r="K59" s="417"/>
      <c r="L59" s="307"/>
      <c r="M59" s="302" t="s">
        <v>6</v>
      </c>
      <c r="N59" s="335" t="s">
        <v>7</v>
      </c>
      <c r="O59" s="335" t="s">
        <v>8</v>
      </c>
      <c r="P59" s="302" t="s">
        <v>9</v>
      </c>
      <c r="Q59" s="302" t="s">
        <v>5</v>
      </c>
      <c r="R59" s="302" t="s">
        <v>355</v>
      </c>
      <c r="S59" s="302" t="s">
        <v>4</v>
      </c>
      <c r="T59" s="302" t="s">
        <v>12</v>
      </c>
    </row>
    <row r="60" spans="1:20" ht="22.5" customHeight="1">
      <c r="A60" s="307"/>
      <c r="B60" s="375"/>
      <c r="C60" s="375"/>
      <c r="D60" s="302"/>
      <c r="E60" s="309"/>
      <c r="F60" s="307"/>
      <c r="G60" s="417"/>
      <c r="H60" s="302"/>
      <c r="I60" s="302"/>
      <c r="J60" s="302"/>
      <c r="K60" s="417"/>
      <c r="L60" s="307"/>
      <c r="M60" s="309"/>
      <c r="N60" s="335"/>
      <c r="O60" s="335"/>
      <c r="P60" s="302"/>
      <c r="Q60" s="302"/>
      <c r="R60" s="302"/>
      <c r="S60" s="302"/>
      <c r="T60" s="302"/>
    </row>
    <row r="61" spans="1:20" ht="36">
      <c r="A61" s="303" t="s">
        <v>440</v>
      </c>
      <c r="B61" s="15" t="s">
        <v>86</v>
      </c>
      <c r="C61" s="40" t="s">
        <v>430</v>
      </c>
      <c r="D61" s="7" t="s">
        <v>431</v>
      </c>
      <c r="E61" s="76" t="s">
        <v>95</v>
      </c>
      <c r="F61" s="72">
        <v>1</v>
      </c>
      <c r="G61" s="87">
        <v>1</v>
      </c>
      <c r="H61" s="23"/>
      <c r="I61" s="131" t="s">
        <v>71</v>
      </c>
      <c r="J61" s="43"/>
      <c r="K61" s="72">
        <v>1</v>
      </c>
      <c r="L61" s="32"/>
      <c r="M61" s="3">
        <v>3993.18825</v>
      </c>
      <c r="N61" s="3"/>
      <c r="O61" s="3"/>
      <c r="P61" s="3"/>
      <c r="Q61" s="3"/>
      <c r="R61" s="3"/>
      <c r="S61" s="3"/>
      <c r="T61" s="3">
        <f>SUM(M61:S61)</f>
        <v>3993.18825</v>
      </c>
    </row>
    <row r="62" spans="1:20" ht="45">
      <c r="A62" s="428"/>
      <c r="B62" s="325" t="s">
        <v>96</v>
      </c>
      <c r="C62" s="7" t="s">
        <v>97</v>
      </c>
      <c r="D62" s="7" t="s">
        <v>55</v>
      </c>
      <c r="E62" s="77" t="s">
        <v>94</v>
      </c>
      <c r="F62" s="16">
        <v>3</v>
      </c>
      <c r="G62" s="48">
        <v>3</v>
      </c>
      <c r="H62" s="23" t="s">
        <v>71</v>
      </c>
      <c r="I62" s="44"/>
      <c r="J62" s="44"/>
      <c r="K62" s="16">
        <v>3</v>
      </c>
      <c r="L62" s="33"/>
      <c r="M62" s="3"/>
      <c r="N62" s="3">
        <v>1500</v>
      </c>
      <c r="O62" s="3"/>
      <c r="P62" s="3"/>
      <c r="Q62" s="3"/>
      <c r="R62" s="3"/>
      <c r="S62" s="3"/>
      <c r="T62" s="3">
        <f>SUM(M62:S62)</f>
        <v>1500</v>
      </c>
    </row>
    <row r="63" spans="1:21" ht="36">
      <c r="A63" s="428"/>
      <c r="B63" s="325"/>
      <c r="C63" s="7" t="s">
        <v>98</v>
      </c>
      <c r="D63" s="7" t="s">
        <v>56</v>
      </c>
      <c r="E63" s="75" t="s">
        <v>99</v>
      </c>
      <c r="F63" s="16">
        <v>3</v>
      </c>
      <c r="G63" s="48">
        <v>3</v>
      </c>
      <c r="H63" s="23"/>
      <c r="I63" s="23" t="s">
        <v>71</v>
      </c>
      <c r="J63" s="44"/>
      <c r="K63" s="16">
        <v>3</v>
      </c>
      <c r="L63" s="33"/>
      <c r="M63" s="3"/>
      <c r="N63" s="3">
        <v>1500</v>
      </c>
      <c r="O63" s="3"/>
      <c r="P63" s="3"/>
      <c r="Q63" s="3"/>
      <c r="R63" s="3"/>
      <c r="S63" s="3"/>
      <c r="T63" s="3">
        <f>SUM(M63:S63)</f>
        <v>1500</v>
      </c>
      <c r="U63" s="11"/>
    </row>
    <row r="64" spans="1:21" ht="12.75">
      <c r="A64" s="429"/>
      <c r="B64" s="38"/>
      <c r="C64" s="38"/>
      <c r="D64" s="55" t="s">
        <v>61</v>
      </c>
      <c r="E64" s="55"/>
      <c r="F64" s="55"/>
      <c r="G64" s="56"/>
      <c r="H64" s="104"/>
      <c r="I64" s="104"/>
      <c r="J64" s="104"/>
      <c r="K64" s="56"/>
      <c r="L64" s="86"/>
      <c r="M64" s="24">
        <f aca="true" t="shared" si="3" ref="M64:T64">SUM(M48:M63)</f>
        <v>1430220.1544999992</v>
      </c>
      <c r="N64" s="24">
        <f t="shared" si="3"/>
        <v>3000</v>
      </c>
      <c r="O64" s="24">
        <f t="shared" si="3"/>
        <v>0</v>
      </c>
      <c r="P64" s="24">
        <f t="shared" si="3"/>
        <v>94246.148</v>
      </c>
      <c r="Q64" s="24">
        <f t="shared" si="3"/>
        <v>994184.963</v>
      </c>
      <c r="R64" s="24">
        <f t="shared" si="3"/>
        <v>0</v>
      </c>
      <c r="S64" s="24">
        <f t="shared" si="3"/>
        <v>0</v>
      </c>
      <c r="T64" s="24">
        <f t="shared" si="3"/>
        <v>2521651.2655000007</v>
      </c>
      <c r="U64" s="11"/>
    </row>
    <row r="65" spans="1:21" ht="27" customHeight="1">
      <c r="A65" s="312" t="s">
        <v>452</v>
      </c>
      <c r="B65" s="312" t="s">
        <v>54</v>
      </c>
      <c r="C65" s="314" t="s">
        <v>101</v>
      </c>
      <c r="D65" s="7" t="s">
        <v>52</v>
      </c>
      <c r="E65" s="21" t="s">
        <v>151</v>
      </c>
      <c r="F65" s="172">
        <v>1104</v>
      </c>
      <c r="G65" s="172">
        <v>1104</v>
      </c>
      <c r="H65" s="4"/>
      <c r="I65" s="23" t="s">
        <v>71</v>
      </c>
      <c r="J65" s="4"/>
      <c r="K65" s="172">
        <v>1104</v>
      </c>
      <c r="L65" s="126"/>
      <c r="M65" s="78">
        <v>96876</v>
      </c>
      <c r="N65" s="163"/>
      <c r="O65" s="3"/>
      <c r="P65" s="3"/>
      <c r="Q65" s="3"/>
      <c r="R65" s="3"/>
      <c r="S65" s="3"/>
      <c r="T65" s="3">
        <f aca="true" t="shared" si="4" ref="T65:T71">SUM(M65:S65)</f>
        <v>96876</v>
      </c>
      <c r="U65" s="11"/>
    </row>
    <row r="66" spans="1:21" ht="18">
      <c r="A66" s="312"/>
      <c r="B66" s="312"/>
      <c r="C66" s="314"/>
      <c r="D66" s="21" t="s">
        <v>100</v>
      </c>
      <c r="E66" s="7" t="s">
        <v>23</v>
      </c>
      <c r="F66" s="46">
        <v>0.8</v>
      </c>
      <c r="G66" s="46">
        <v>0.73</v>
      </c>
      <c r="H66" s="23" t="s">
        <v>71</v>
      </c>
      <c r="I66" s="4"/>
      <c r="J66" s="4"/>
      <c r="K66" s="46">
        <v>0.78</v>
      </c>
      <c r="L66" s="174"/>
      <c r="M66" s="176">
        <v>83000</v>
      </c>
      <c r="N66" s="155">
        <v>27000</v>
      </c>
      <c r="O66" s="9"/>
      <c r="P66" s="9"/>
      <c r="Q66" s="25"/>
      <c r="R66" s="92"/>
      <c r="S66" s="9"/>
      <c r="T66" s="3">
        <f t="shared" si="4"/>
        <v>110000</v>
      </c>
      <c r="U66" s="11"/>
    </row>
    <row r="67" spans="1:21" ht="27">
      <c r="A67" s="312"/>
      <c r="B67" s="312"/>
      <c r="C67" s="314"/>
      <c r="D67" s="7" t="s">
        <v>59</v>
      </c>
      <c r="E67" s="21" t="s">
        <v>152</v>
      </c>
      <c r="F67" s="17">
        <v>3</v>
      </c>
      <c r="G67" s="17">
        <v>22</v>
      </c>
      <c r="H67" s="23" t="s">
        <v>71</v>
      </c>
      <c r="I67" s="4"/>
      <c r="J67" s="4"/>
      <c r="K67" s="17">
        <v>3</v>
      </c>
      <c r="L67" s="174"/>
      <c r="M67" s="155">
        <v>32000</v>
      </c>
      <c r="N67" s="155"/>
      <c r="O67" s="9"/>
      <c r="P67" s="9"/>
      <c r="Q67" s="25"/>
      <c r="R67" s="9"/>
      <c r="S67" s="9"/>
      <c r="T67" s="3">
        <f t="shared" si="4"/>
        <v>32000</v>
      </c>
      <c r="U67" s="11"/>
    </row>
    <row r="68" spans="1:21" ht="27">
      <c r="A68" s="312"/>
      <c r="B68" s="312"/>
      <c r="C68" s="314"/>
      <c r="D68" s="10" t="s">
        <v>365</v>
      </c>
      <c r="E68" s="21" t="s">
        <v>152</v>
      </c>
      <c r="F68" s="17">
        <v>2</v>
      </c>
      <c r="G68" s="17">
        <v>22</v>
      </c>
      <c r="H68" s="23" t="s">
        <v>71</v>
      </c>
      <c r="I68" s="112"/>
      <c r="J68" s="112"/>
      <c r="K68" s="17">
        <v>1</v>
      </c>
      <c r="L68" s="112"/>
      <c r="M68" s="155"/>
      <c r="N68" s="112"/>
      <c r="O68" s="98"/>
      <c r="P68" s="8"/>
      <c r="Q68" s="3"/>
      <c r="R68" s="8"/>
      <c r="S68" s="3">
        <v>600000</v>
      </c>
      <c r="T68" s="3">
        <f t="shared" si="4"/>
        <v>600000</v>
      </c>
      <c r="U68" s="11"/>
    </row>
    <row r="69" spans="1:21" ht="27">
      <c r="A69" s="312"/>
      <c r="B69" s="312"/>
      <c r="C69" s="314" t="s">
        <v>155</v>
      </c>
      <c r="D69" s="21" t="s">
        <v>158</v>
      </c>
      <c r="E69" s="65" t="s">
        <v>149</v>
      </c>
      <c r="F69" s="17">
        <v>22</v>
      </c>
      <c r="G69" s="48" t="s">
        <v>57</v>
      </c>
      <c r="H69" s="23" t="s">
        <v>71</v>
      </c>
      <c r="I69" s="4"/>
      <c r="J69" s="4"/>
      <c r="K69" s="17">
        <v>17</v>
      </c>
      <c r="L69" s="126"/>
      <c r="M69" s="78">
        <v>2700</v>
      </c>
      <c r="N69" s="78"/>
      <c r="O69" s="3"/>
      <c r="P69" s="3"/>
      <c r="Q69" s="3"/>
      <c r="R69" s="3"/>
      <c r="S69" s="3"/>
      <c r="T69" s="3">
        <f t="shared" si="4"/>
        <v>2700</v>
      </c>
      <c r="U69" s="11"/>
    </row>
    <row r="70" spans="1:21" ht="36">
      <c r="A70" s="312"/>
      <c r="B70" s="312"/>
      <c r="C70" s="314"/>
      <c r="D70" s="21" t="s">
        <v>160</v>
      </c>
      <c r="E70" s="65" t="s">
        <v>161</v>
      </c>
      <c r="F70" s="17">
        <v>492</v>
      </c>
      <c r="G70" s="48">
        <v>123</v>
      </c>
      <c r="H70" s="23" t="s">
        <v>71</v>
      </c>
      <c r="I70" s="4"/>
      <c r="J70" s="4"/>
      <c r="K70" s="17">
        <v>369</v>
      </c>
      <c r="L70" s="126"/>
      <c r="M70" s="78">
        <v>1300</v>
      </c>
      <c r="N70" s="78"/>
      <c r="O70" s="3"/>
      <c r="P70" s="3"/>
      <c r="Q70" s="3"/>
      <c r="R70" s="3"/>
      <c r="S70" s="3"/>
      <c r="T70" s="3">
        <f t="shared" si="4"/>
        <v>1300</v>
      </c>
      <c r="U70" s="11"/>
    </row>
    <row r="71" spans="1:21" ht="36">
      <c r="A71" s="312"/>
      <c r="B71" s="312"/>
      <c r="C71" s="314"/>
      <c r="D71" s="21" t="s">
        <v>162</v>
      </c>
      <c r="E71" s="65" t="s">
        <v>163</v>
      </c>
      <c r="F71" s="46">
        <v>1</v>
      </c>
      <c r="G71" s="46">
        <v>1</v>
      </c>
      <c r="H71" s="4"/>
      <c r="I71" s="23" t="s">
        <v>71</v>
      </c>
      <c r="J71" s="4"/>
      <c r="K71" s="46">
        <v>1</v>
      </c>
      <c r="L71" s="126"/>
      <c r="M71" s="78">
        <v>1000</v>
      </c>
      <c r="N71" s="78"/>
      <c r="O71" s="3"/>
      <c r="P71" s="3"/>
      <c r="Q71" s="3"/>
      <c r="R71" s="3"/>
      <c r="S71" s="3"/>
      <c r="T71" s="3">
        <f t="shared" si="4"/>
        <v>1000</v>
      </c>
      <c r="U71" s="11"/>
    </row>
    <row r="72" spans="1:21" s="5" customFormat="1" ht="12.75">
      <c r="A72" s="400"/>
      <c r="B72" s="204"/>
      <c r="C72" s="266"/>
      <c r="D72" s="223"/>
      <c r="E72" s="254"/>
      <c r="F72" s="267"/>
      <c r="G72" s="267"/>
      <c r="H72" s="213"/>
      <c r="I72" s="192"/>
      <c r="J72" s="213"/>
      <c r="K72" s="267"/>
      <c r="L72" s="224"/>
      <c r="M72" s="262"/>
      <c r="N72" s="262"/>
      <c r="O72" s="195"/>
      <c r="P72" s="195"/>
      <c r="Q72" s="195"/>
      <c r="R72" s="195"/>
      <c r="S72" s="195"/>
      <c r="T72" s="195"/>
      <c r="U72" s="156"/>
    </row>
    <row r="73" spans="1:21" s="5" customFormat="1" ht="12.75">
      <c r="A73" s="400"/>
      <c r="B73" s="204"/>
      <c r="C73" s="266"/>
      <c r="D73" s="223"/>
      <c r="E73" s="254"/>
      <c r="F73" s="267"/>
      <c r="G73" s="267"/>
      <c r="H73" s="213"/>
      <c r="I73" s="192"/>
      <c r="J73" s="213"/>
      <c r="K73" s="267"/>
      <c r="L73" s="224"/>
      <c r="M73" s="262"/>
      <c r="N73" s="262"/>
      <c r="O73" s="195"/>
      <c r="P73" s="195"/>
      <c r="Q73" s="195"/>
      <c r="R73" s="195"/>
      <c r="S73" s="195"/>
      <c r="T73" s="195"/>
      <c r="U73" s="156"/>
    </row>
    <row r="74" spans="1:21" s="5" customFormat="1" ht="12.75">
      <c r="A74" s="400"/>
      <c r="B74" s="204"/>
      <c r="C74" s="266"/>
      <c r="D74" s="223"/>
      <c r="E74" s="254"/>
      <c r="F74" s="267"/>
      <c r="G74" s="267"/>
      <c r="H74" s="213"/>
      <c r="I74" s="192"/>
      <c r="J74" s="213"/>
      <c r="K74" s="267"/>
      <c r="L74" s="224"/>
      <c r="M74" s="262"/>
      <c r="N74" s="262"/>
      <c r="O74" s="195"/>
      <c r="P74" s="195"/>
      <c r="Q74" s="195"/>
      <c r="R74" s="195"/>
      <c r="S74" s="195"/>
      <c r="T74" s="195"/>
      <c r="U74" s="156"/>
    </row>
    <row r="75" spans="1:21" s="5" customFormat="1" ht="12.75">
      <c r="A75" s="400"/>
      <c r="B75" s="204"/>
      <c r="C75" s="266"/>
      <c r="D75" s="223"/>
      <c r="E75" s="254"/>
      <c r="F75" s="267"/>
      <c r="G75" s="267"/>
      <c r="H75" s="213"/>
      <c r="I75" s="192"/>
      <c r="J75" s="213"/>
      <c r="K75" s="267"/>
      <c r="L75" s="224"/>
      <c r="M75" s="262"/>
      <c r="N75" s="262"/>
      <c r="O75" s="195"/>
      <c r="P75" s="195"/>
      <c r="Q75" s="195"/>
      <c r="R75" s="195"/>
      <c r="S75" s="195"/>
      <c r="T75" s="195"/>
      <c r="U75" s="156"/>
    </row>
    <row r="76" spans="1:21" s="5" customFormat="1" ht="12.75">
      <c r="A76" s="400"/>
      <c r="B76" s="204"/>
      <c r="C76" s="266"/>
      <c r="D76" s="223"/>
      <c r="E76" s="254"/>
      <c r="F76" s="267"/>
      <c r="G76" s="267"/>
      <c r="H76" s="213"/>
      <c r="I76" s="192"/>
      <c r="J76" s="213"/>
      <c r="K76" s="267"/>
      <c r="L76" s="224"/>
      <c r="M76" s="262"/>
      <c r="N76" s="262"/>
      <c r="O76" s="195"/>
      <c r="P76" s="195"/>
      <c r="Q76" s="195"/>
      <c r="R76" s="195"/>
      <c r="S76" s="195"/>
      <c r="T76" s="195"/>
      <c r="U76" s="156"/>
    </row>
    <row r="77" spans="1:21" s="5" customFormat="1" ht="12.75">
      <c r="A77" s="400"/>
      <c r="B77" s="204"/>
      <c r="C77" s="266"/>
      <c r="D77" s="223"/>
      <c r="E77" s="254"/>
      <c r="F77" s="267"/>
      <c r="G77" s="267"/>
      <c r="H77" s="213"/>
      <c r="I77" s="192"/>
      <c r="J77" s="213"/>
      <c r="K77" s="267"/>
      <c r="L77" s="224"/>
      <c r="M77" s="262"/>
      <c r="N77" s="262"/>
      <c r="O77" s="195"/>
      <c r="P77" s="195"/>
      <c r="Q77" s="195"/>
      <c r="R77" s="195"/>
      <c r="S77" s="195"/>
      <c r="T77" s="195"/>
      <c r="U77" s="156"/>
    </row>
    <row r="78" spans="1:21" s="5" customFormat="1" ht="12.75">
      <c r="A78" s="400"/>
      <c r="B78" s="204"/>
      <c r="C78" s="266"/>
      <c r="D78" s="223"/>
      <c r="E78" s="254"/>
      <c r="F78" s="267"/>
      <c r="G78" s="267"/>
      <c r="H78" s="213"/>
      <c r="I78" s="192"/>
      <c r="J78" s="213"/>
      <c r="K78" s="267"/>
      <c r="L78" s="224"/>
      <c r="M78" s="262"/>
      <c r="N78" s="262"/>
      <c r="O78" s="195"/>
      <c r="P78" s="195"/>
      <c r="Q78" s="195"/>
      <c r="R78" s="195"/>
      <c r="S78" s="195"/>
      <c r="T78" s="195"/>
      <c r="U78" s="156"/>
    </row>
    <row r="79" spans="1:21" s="5" customFormat="1" ht="12.75">
      <c r="A79" s="400"/>
      <c r="B79" s="204"/>
      <c r="C79" s="266"/>
      <c r="D79" s="223"/>
      <c r="E79" s="254"/>
      <c r="F79" s="267"/>
      <c r="G79" s="267"/>
      <c r="H79" s="213"/>
      <c r="I79" s="192"/>
      <c r="J79" s="213"/>
      <c r="K79" s="267"/>
      <c r="L79" s="224"/>
      <c r="M79" s="262"/>
      <c r="N79" s="262"/>
      <c r="O79" s="195"/>
      <c r="P79" s="195"/>
      <c r="Q79" s="195"/>
      <c r="R79" s="195"/>
      <c r="S79" s="195"/>
      <c r="T79" s="195"/>
      <c r="U79" s="156"/>
    </row>
    <row r="80" spans="1:20" ht="12.75" customHeight="1">
      <c r="A80" s="307" t="s">
        <v>0</v>
      </c>
      <c r="B80" s="375" t="s">
        <v>17</v>
      </c>
      <c r="C80" s="375" t="s">
        <v>69</v>
      </c>
      <c r="D80" s="302" t="s">
        <v>1</v>
      </c>
      <c r="E80" s="302" t="s">
        <v>2</v>
      </c>
      <c r="F80" s="307" t="s">
        <v>16</v>
      </c>
      <c r="G80" s="417" t="s">
        <v>65</v>
      </c>
      <c r="H80" s="326" t="s">
        <v>66</v>
      </c>
      <c r="I80" s="326"/>
      <c r="J80" s="326"/>
      <c r="K80" s="417" t="s">
        <v>450</v>
      </c>
      <c r="L80" s="307" t="s">
        <v>3</v>
      </c>
      <c r="M80" s="308" t="s">
        <v>68</v>
      </c>
      <c r="N80" s="308"/>
      <c r="O80" s="308"/>
      <c r="P80" s="308"/>
      <c r="Q80" s="308"/>
      <c r="R80" s="308"/>
      <c r="S80" s="308"/>
      <c r="T80" s="302"/>
    </row>
    <row r="81" spans="1:20" ht="12.75">
      <c r="A81" s="307"/>
      <c r="B81" s="375"/>
      <c r="C81" s="375"/>
      <c r="D81" s="302"/>
      <c r="E81" s="309"/>
      <c r="F81" s="307"/>
      <c r="G81" s="417"/>
      <c r="H81" s="302" t="s">
        <v>13</v>
      </c>
      <c r="I81" s="302" t="s">
        <v>14</v>
      </c>
      <c r="J81" s="302" t="s">
        <v>15</v>
      </c>
      <c r="K81" s="417"/>
      <c r="L81" s="307"/>
      <c r="M81" s="302" t="s">
        <v>6</v>
      </c>
      <c r="N81" s="335" t="s">
        <v>7</v>
      </c>
      <c r="O81" s="335" t="s">
        <v>8</v>
      </c>
      <c r="P81" s="302" t="s">
        <v>9</v>
      </c>
      <c r="Q81" s="302" t="s">
        <v>5</v>
      </c>
      <c r="R81" s="302" t="s">
        <v>355</v>
      </c>
      <c r="S81" s="302" t="s">
        <v>4</v>
      </c>
      <c r="T81" s="302" t="s">
        <v>12</v>
      </c>
    </row>
    <row r="82" spans="1:20" ht="22.5" customHeight="1">
      <c r="A82" s="307"/>
      <c r="B82" s="375"/>
      <c r="C82" s="375"/>
      <c r="D82" s="302"/>
      <c r="E82" s="309"/>
      <c r="F82" s="307"/>
      <c r="G82" s="417"/>
      <c r="H82" s="302"/>
      <c r="I82" s="302"/>
      <c r="J82" s="302"/>
      <c r="K82" s="417"/>
      <c r="L82" s="307"/>
      <c r="M82" s="309"/>
      <c r="N82" s="335"/>
      <c r="O82" s="335"/>
      <c r="P82" s="302"/>
      <c r="Q82" s="302"/>
      <c r="R82" s="302"/>
      <c r="S82" s="302"/>
      <c r="T82" s="302"/>
    </row>
    <row r="83" spans="1:21" ht="18.75">
      <c r="A83" s="303" t="s">
        <v>452</v>
      </c>
      <c r="B83" s="312" t="s">
        <v>102</v>
      </c>
      <c r="C83" s="314" t="s">
        <v>103</v>
      </c>
      <c r="D83" s="58" t="s">
        <v>363</v>
      </c>
      <c r="E83" s="1" t="s">
        <v>23</v>
      </c>
      <c r="F83" s="46">
        <v>1</v>
      </c>
      <c r="G83" s="66">
        <v>0.873</v>
      </c>
      <c r="H83" s="23" t="s">
        <v>71</v>
      </c>
      <c r="I83" s="4"/>
      <c r="J83" s="4"/>
      <c r="K83" s="46">
        <v>1</v>
      </c>
      <c r="L83" s="126"/>
      <c r="M83" s="78"/>
      <c r="N83" s="78"/>
      <c r="O83" s="3"/>
      <c r="P83" s="3"/>
      <c r="Q83" s="67">
        <v>300000</v>
      </c>
      <c r="R83" s="3">
        <v>100000</v>
      </c>
      <c r="S83" s="3"/>
      <c r="T83" s="3">
        <f aca="true" t="shared" si="5" ref="T83:T90">SUM(M83:S83)</f>
        <v>400000</v>
      </c>
      <c r="U83" s="11"/>
    </row>
    <row r="84" spans="1:21" ht="27">
      <c r="A84" s="304"/>
      <c r="B84" s="415" t="s">
        <v>102</v>
      </c>
      <c r="C84" s="390"/>
      <c r="D84" s="7" t="s">
        <v>366</v>
      </c>
      <c r="E84" s="21" t="s">
        <v>164</v>
      </c>
      <c r="F84" s="17">
        <v>5</v>
      </c>
      <c r="G84" s="17">
        <v>3</v>
      </c>
      <c r="H84" s="23" t="s">
        <v>71</v>
      </c>
      <c r="I84" s="4"/>
      <c r="J84" s="4"/>
      <c r="K84" s="17">
        <v>5</v>
      </c>
      <c r="L84" s="126"/>
      <c r="M84" s="78"/>
      <c r="N84" s="78"/>
      <c r="O84" s="3"/>
      <c r="P84" s="3"/>
      <c r="Q84" s="3">
        <v>400000</v>
      </c>
      <c r="R84" s="3">
        <v>100000</v>
      </c>
      <c r="S84" s="3"/>
      <c r="T84" s="3">
        <f t="shared" si="5"/>
        <v>500000</v>
      </c>
      <c r="U84" s="11"/>
    </row>
    <row r="85" spans="1:21" ht="18">
      <c r="A85" s="304"/>
      <c r="B85" s="415"/>
      <c r="C85" s="390"/>
      <c r="D85" s="7" t="s">
        <v>390</v>
      </c>
      <c r="E85" s="1" t="s">
        <v>388</v>
      </c>
      <c r="F85" s="17">
        <v>100</v>
      </c>
      <c r="G85" s="17" t="s">
        <v>57</v>
      </c>
      <c r="H85" s="23" t="s">
        <v>71</v>
      </c>
      <c r="I85" s="4"/>
      <c r="J85" s="4"/>
      <c r="K85" s="17">
        <v>83</v>
      </c>
      <c r="L85" s="126"/>
      <c r="M85" s="78"/>
      <c r="N85" s="78">
        <v>40000</v>
      </c>
      <c r="O85" s="3"/>
      <c r="P85" s="3"/>
      <c r="Q85" s="3"/>
      <c r="R85" s="3"/>
      <c r="S85" s="3"/>
      <c r="T85" s="3">
        <f t="shared" si="5"/>
        <v>40000</v>
      </c>
      <c r="U85" s="11"/>
    </row>
    <row r="86" spans="1:21" ht="18">
      <c r="A86" s="304"/>
      <c r="B86" s="323"/>
      <c r="C86" s="316"/>
      <c r="D86" s="7" t="s">
        <v>165</v>
      </c>
      <c r="E86" s="65" t="s">
        <v>166</v>
      </c>
      <c r="F86" s="17">
        <v>3</v>
      </c>
      <c r="G86" s="17">
        <v>0</v>
      </c>
      <c r="H86" s="23" t="s">
        <v>71</v>
      </c>
      <c r="I86" s="4"/>
      <c r="J86" s="4"/>
      <c r="K86" s="17">
        <v>2</v>
      </c>
      <c r="L86" s="126"/>
      <c r="M86" s="78">
        <v>6000</v>
      </c>
      <c r="N86" s="78"/>
      <c r="O86" s="3"/>
      <c r="P86" s="3"/>
      <c r="Q86" s="3"/>
      <c r="R86" s="3"/>
      <c r="S86" s="3"/>
      <c r="T86" s="3">
        <f t="shared" si="5"/>
        <v>6000</v>
      </c>
      <c r="U86" s="11"/>
    </row>
    <row r="87" spans="1:21" ht="18">
      <c r="A87" s="304"/>
      <c r="B87" s="312" t="s">
        <v>29</v>
      </c>
      <c r="C87" s="315" t="s">
        <v>104</v>
      </c>
      <c r="D87" s="7" t="s">
        <v>367</v>
      </c>
      <c r="E87" s="21" t="s">
        <v>168</v>
      </c>
      <c r="F87" s="17">
        <v>1</v>
      </c>
      <c r="G87" s="17">
        <v>1</v>
      </c>
      <c r="H87" s="4"/>
      <c r="I87" s="23" t="s">
        <v>71</v>
      </c>
      <c r="J87" s="4"/>
      <c r="K87" s="17">
        <v>1</v>
      </c>
      <c r="L87" s="126"/>
      <c r="M87" s="175">
        <v>37400</v>
      </c>
      <c r="N87" s="78"/>
      <c r="O87" s="3"/>
      <c r="P87" s="3"/>
      <c r="Q87" s="3"/>
      <c r="R87" s="3"/>
      <c r="S87" s="3"/>
      <c r="T87" s="3">
        <f t="shared" si="5"/>
        <v>37400</v>
      </c>
      <c r="U87" s="11"/>
    </row>
    <row r="88" spans="1:21" ht="45">
      <c r="A88" s="304"/>
      <c r="B88" s="312"/>
      <c r="C88" s="315"/>
      <c r="D88" s="21" t="s">
        <v>169</v>
      </c>
      <c r="E88" s="21" t="s">
        <v>170</v>
      </c>
      <c r="F88" s="17">
        <v>9</v>
      </c>
      <c r="G88" s="17">
        <v>0</v>
      </c>
      <c r="H88" s="23" t="s">
        <v>71</v>
      </c>
      <c r="I88" s="23"/>
      <c r="J88" s="4"/>
      <c r="K88" s="17">
        <v>7</v>
      </c>
      <c r="L88" s="126"/>
      <c r="M88" s="175">
        <v>3000</v>
      </c>
      <c r="N88" s="78"/>
      <c r="O88" s="3"/>
      <c r="P88" s="3"/>
      <c r="Q88" s="3"/>
      <c r="R88" s="3"/>
      <c r="S88" s="3"/>
      <c r="T88" s="3">
        <f t="shared" si="5"/>
        <v>3000</v>
      </c>
      <c r="U88" s="11"/>
    </row>
    <row r="89" spans="1:21" ht="27">
      <c r="A89" s="304"/>
      <c r="B89" s="20" t="s">
        <v>391</v>
      </c>
      <c r="C89" s="15" t="s">
        <v>392</v>
      </c>
      <c r="D89" s="7" t="s">
        <v>407</v>
      </c>
      <c r="E89" s="21"/>
      <c r="F89" s="17"/>
      <c r="G89" s="17"/>
      <c r="H89" s="4" t="s">
        <v>71</v>
      </c>
      <c r="I89" s="23"/>
      <c r="J89" s="4"/>
      <c r="K89" s="17"/>
      <c r="L89" s="126"/>
      <c r="M89" s="175">
        <v>148284</v>
      </c>
      <c r="N89" s="78"/>
      <c r="O89" s="3"/>
      <c r="P89" s="3"/>
      <c r="Q89" s="3"/>
      <c r="R89" s="3"/>
      <c r="S89" s="3"/>
      <c r="T89" s="3">
        <f t="shared" si="5"/>
        <v>148284</v>
      </c>
      <c r="U89" s="11"/>
    </row>
    <row r="90" spans="1:21" ht="54">
      <c r="A90" s="304"/>
      <c r="B90" s="234" t="s">
        <v>105</v>
      </c>
      <c r="C90" s="22" t="s">
        <v>106</v>
      </c>
      <c r="D90" s="7" t="s">
        <v>393</v>
      </c>
      <c r="E90" s="21" t="s">
        <v>94</v>
      </c>
      <c r="F90" s="17">
        <v>10</v>
      </c>
      <c r="G90" s="17">
        <v>0</v>
      </c>
      <c r="H90" s="23" t="s">
        <v>71</v>
      </c>
      <c r="I90" s="4"/>
      <c r="J90" s="4"/>
      <c r="K90" s="17">
        <v>9</v>
      </c>
      <c r="L90" s="126"/>
      <c r="M90" s="78">
        <v>30000</v>
      </c>
      <c r="N90" s="166"/>
      <c r="O90" s="3"/>
      <c r="P90" s="3"/>
      <c r="Q90" s="3"/>
      <c r="R90" s="3"/>
      <c r="S90" s="3"/>
      <c r="T90" s="3">
        <f t="shared" si="5"/>
        <v>30000</v>
      </c>
      <c r="U90" s="11"/>
    </row>
    <row r="91" spans="1:21" ht="36">
      <c r="A91" s="305"/>
      <c r="B91" s="53"/>
      <c r="C91" s="53"/>
      <c r="D91" s="52" t="s">
        <v>453</v>
      </c>
      <c r="E91" s="55"/>
      <c r="F91" s="55"/>
      <c r="G91" s="55"/>
      <c r="H91" s="104"/>
      <c r="I91" s="104"/>
      <c r="J91" s="104"/>
      <c r="K91" s="55"/>
      <c r="L91" s="86"/>
      <c r="M91" s="24">
        <f aca="true" t="shared" si="6" ref="M91:T91">SUM(M65:M90)</f>
        <v>441560</v>
      </c>
      <c r="N91" s="24">
        <f t="shared" si="6"/>
        <v>67000</v>
      </c>
      <c r="O91" s="24">
        <f t="shared" si="6"/>
        <v>0</v>
      </c>
      <c r="P91" s="24">
        <f t="shared" si="6"/>
        <v>0</v>
      </c>
      <c r="Q91" s="24">
        <f t="shared" si="6"/>
        <v>700000</v>
      </c>
      <c r="R91" s="24">
        <f t="shared" si="6"/>
        <v>200000</v>
      </c>
      <c r="S91" s="24">
        <f t="shared" si="6"/>
        <v>600000</v>
      </c>
      <c r="T91" s="24">
        <f t="shared" si="6"/>
        <v>2008560</v>
      </c>
      <c r="U91" s="11"/>
    </row>
    <row r="92" spans="1:21" ht="12.75">
      <c r="A92" s="331" t="s">
        <v>63</v>
      </c>
      <c r="B92" s="331"/>
      <c r="C92" s="331"/>
      <c r="D92" s="331"/>
      <c r="E92" s="331"/>
      <c r="F92" s="331"/>
      <c r="G92" s="331"/>
      <c r="H92" s="331"/>
      <c r="I92" s="331"/>
      <c r="J92" s="331"/>
      <c r="K92" s="331"/>
      <c r="L92" s="86"/>
      <c r="M92" s="24">
        <f aca="true" t="shared" si="7" ref="M92:T92">M35+M64+M91</f>
        <v>2135972.091499999</v>
      </c>
      <c r="N92" s="24">
        <f t="shared" si="7"/>
        <v>136500</v>
      </c>
      <c r="O92" s="24">
        <f t="shared" si="7"/>
        <v>0</v>
      </c>
      <c r="P92" s="24">
        <f t="shared" si="7"/>
        <v>94246.148</v>
      </c>
      <c r="Q92" s="24">
        <f t="shared" si="7"/>
        <v>2371484.963</v>
      </c>
      <c r="R92" s="24">
        <f t="shared" si="7"/>
        <v>200000</v>
      </c>
      <c r="S92" s="24">
        <f t="shared" si="7"/>
        <v>600000</v>
      </c>
      <c r="T92" s="24">
        <f t="shared" si="7"/>
        <v>5508203.202500001</v>
      </c>
      <c r="U92" s="11"/>
    </row>
    <row r="93" spans="1:21" s="5" customFormat="1" ht="12.75">
      <c r="A93" s="19"/>
      <c r="B93" s="30"/>
      <c r="C93" s="30"/>
      <c r="D93" s="31"/>
      <c r="E93" s="28"/>
      <c r="F93" s="28"/>
      <c r="G93" s="28"/>
      <c r="H93" s="28"/>
      <c r="I93" s="28"/>
      <c r="J93" s="28"/>
      <c r="K93" s="28"/>
      <c r="L93" s="28"/>
      <c r="M93" s="14"/>
      <c r="N93" s="14"/>
      <c r="O93" s="14"/>
      <c r="P93" s="14"/>
      <c r="Q93" s="14"/>
      <c r="R93" s="14"/>
      <c r="S93" s="14"/>
      <c r="T93" s="14"/>
      <c r="U93" s="156"/>
    </row>
    <row r="94" spans="1:21" ht="12.75">
      <c r="A94" s="19"/>
      <c r="B94" s="30"/>
      <c r="C94" s="30"/>
      <c r="D94" s="31"/>
      <c r="E94" s="28"/>
      <c r="F94" s="28"/>
      <c r="G94" s="28"/>
      <c r="H94" s="28"/>
      <c r="I94" s="28"/>
      <c r="J94" s="28"/>
      <c r="K94" s="28"/>
      <c r="L94" s="28"/>
      <c r="M94" s="14"/>
      <c r="N94" s="14"/>
      <c r="O94" s="14"/>
      <c r="P94" s="14"/>
      <c r="Q94" s="14"/>
      <c r="R94" s="14"/>
      <c r="S94" s="14"/>
      <c r="T94" s="14"/>
      <c r="U94" s="11"/>
    </row>
    <row r="95" spans="1:21" ht="12.75">
      <c r="A95" s="19"/>
      <c r="B95" s="30"/>
      <c r="C95" s="30"/>
      <c r="D95" s="31"/>
      <c r="E95" s="28"/>
      <c r="F95" s="28"/>
      <c r="G95" s="28"/>
      <c r="H95" s="28"/>
      <c r="I95" s="28"/>
      <c r="J95" s="28"/>
      <c r="K95" s="28"/>
      <c r="L95" s="28"/>
      <c r="M95" s="14"/>
      <c r="N95" s="14"/>
      <c r="O95" s="14"/>
      <c r="P95" s="14"/>
      <c r="Q95" s="14"/>
      <c r="R95" s="14"/>
      <c r="S95" s="14"/>
      <c r="T95" s="14"/>
      <c r="U95" s="11"/>
    </row>
    <row r="96" spans="1:21" ht="12.75">
      <c r="A96" s="19"/>
      <c r="B96" s="30"/>
      <c r="C96" s="30"/>
      <c r="D96" s="31"/>
      <c r="E96" s="28"/>
      <c r="F96" s="28"/>
      <c r="G96" s="28"/>
      <c r="H96" s="28"/>
      <c r="I96" s="28"/>
      <c r="J96" s="28"/>
      <c r="K96" s="28"/>
      <c r="L96" s="28"/>
      <c r="M96" s="14"/>
      <c r="N96" s="14"/>
      <c r="O96" s="14"/>
      <c r="P96" s="14"/>
      <c r="Q96" s="14"/>
      <c r="R96" s="14"/>
      <c r="S96" s="14"/>
      <c r="T96" s="14"/>
      <c r="U96" s="11"/>
    </row>
    <row r="97" spans="1:21" ht="12.75">
      <c r="A97" s="27"/>
      <c r="B97" s="19"/>
      <c r="C97" s="19"/>
      <c r="D97" s="28"/>
      <c r="E97" s="28"/>
      <c r="F97" s="28"/>
      <c r="G97" s="29"/>
      <c r="H97" s="28"/>
      <c r="I97" s="28"/>
      <c r="J97" s="28"/>
      <c r="K97" s="29"/>
      <c r="L97" s="28"/>
      <c r="M97" s="14"/>
      <c r="N97" s="14"/>
      <c r="O97" s="14"/>
      <c r="P97" s="14"/>
      <c r="Q97" s="14"/>
      <c r="R97" s="14"/>
      <c r="S97" s="14"/>
      <c r="T97" s="14"/>
      <c r="U97" s="11"/>
    </row>
    <row r="98" spans="1:21" ht="12.75">
      <c r="A98" s="27"/>
      <c r="B98" s="19"/>
      <c r="C98" s="19"/>
      <c r="D98" s="28"/>
      <c r="E98" s="28"/>
      <c r="F98" s="28"/>
      <c r="G98" s="29"/>
      <c r="H98" s="28"/>
      <c r="I98" s="28"/>
      <c r="J98" s="28"/>
      <c r="K98" s="29"/>
      <c r="L98" s="28"/>
      <c r="M98" s="14"/>
      <c r="N98" s="14"/>
      <c r="O98" s="14"/>
      <c r="P98" s="14"/>
      <c r="Q98" s="14"/>
      <c r="R98" s="14"/>
      <c r="S98" s="14"/>
      <c r="T98" s="14"/>
      <c r="U98" s="11"/>
    </row>
    <row r="99" spans="1:21" ht="12.75">
      <c r="A99" s="27"/>
      <c r="B99" s="19"/>
      <c r="C99" s="19"/>
      <c r="D99" s="28"/>
      <c r="E99" s="28"/>
      <c r="F99" s="28"/>
      <c r="G99" s="29"/>
      <c r="H99" s="28"/>
      <c r="I99" s="28"/>
      <c r="J99" s="28"/>
      <c r="K99" s="29"/>
      <c r="L99" s="28"/>
      <c r="M99" s="14"/>
      <c r="N99" s="14"/>
      <c r="O99" s="14"/>
      <c r="P99" s="14"/>
      <c r="Q99" s="14"/>
      <c r="R99" s="14"/>
      <c r="S99" s="14"/>
      <c r="T99" s="14"/>
      <c r="U99" s="11"/>
    </row>
    <row r="100" spans="1:21" ht="12.75">
      <c r="A100" s="27"/>
      <c r="B100" s="19"/>
      <c r="C100" s="19"/>
      <c r="D100" s="28"/>
      <c r="E100" s="28"/>
      <c r="F100" s="28"/>
      <c r="G100" s="29"/>
      <c r="H100" s="28"/>
      <c r="I100" s="28"/>
      <c r="J100" s="28"/>
      <c r="K100" s="29"/>
      <c r="L100" s="28"/>
      <c r="M100" s="14"/>
      <c r="N100" s="14"/>
      <c r="O100" s="14"/>
      <c r="P100" s="14"/>
      <c r="Q100" s="14"/>
      <c r="R100" s="14"/>
      <c r="S100" s="14"/>
      <c r="T100" s="14"/>
      <c r="U100" s="11"/>
    </row>
    <row r="101" spans="1:21" ht="12.75">
      <c r="A101" s="27"/>
      <c r="B101" s="19"/>
      <c r="C101" s="19"/>
      <c r="D101" s="28"/>
      <c r="E101" s="28"/>
      <c r="F101" s="28"/>
      <c r="G101" s="29"/>
      <c r="H101" s="28"/>
      <c r="I101" s="28"/>
      <c r="J101" s="28"/>
      <c r="K101" s="29"/>
      <c r="L101" s="28"/>
      <c r="M101" s="14"/>
      <c r="N101" s="14"/>
      <c r="O101" s="14"/>
      <c r="P101" s="14"/>
      <c r="Q101" s="14"/>
      <c r="R101" s="14"/>
      <c r="S101" s="14"/>
      <c r="T101" s="14"/>
      <c r="U101" s="11"/>
    </row>
    <row r="102" spans="1:21" ht="12.75">
      <c r="A102" s="27"/>
      <c r="B102" s="19"/>
      <c r="C102" s="19"/>
      <c r="D102" s="28"/>
      <c r="E102" s="28"/>
      <c r="F102" s="28"/>
      <c r="G102" s="29"/>
      <c r="H102" s="28"/>
      <c r="I102" s="28"/>
      <c r="J102" s="28"/>
      <c r="K102" s="29"/>
      <c r="L102" s="28"/>
      <c r="M102" s="14"/>
      <c r="N102" s="14"/>
      <c r="O102" s="14"/>
      <c r="P102" s="14"/>
      <c r="Q102" s="14"/>
      <c r="R102" s="14"/>
      <c r="S102" s="14"/>
      <c r="T102" s="14"/>
      <c r="U102" s="11"/>
    </row>
    <row r="103" spans="1:21" ht="12.75">
      <c r="A103" s="27"/>
      <c r="B103" s="19"/>
      <c r="C103" s="19"/>
      <c r="D103" s="28"/>
      <c r="E103" s="28"/>
      <c r="F103" s="28"/>
      <c r="G103" s="29"/>
      <c r="H103" s="28"/>
      <c r="I103" s="28"/>
      <c r="J103" s="28"/>
      <c r="K103" s="29"/>
      <c r="L103" s="28"/>
      <c r="M103" s="14"/>
      <c r="N103" s="14"/>
      <c r="O103" s="14"/>
      <c r="P103" s="14"/>
      <c r="Q103" s="14"/>
      <c r="R103" s="14"/>
      <c r="S103" s="14"/>
      <c r="T103" s="14"/>
      <c r="U103" s="11"/>
    </row>
    <row r="104" spans="1:21" ht="12.75">
      <c r="A104" s="27"/>
      <c r="B104" s="19"/>
      <c r="C104" s="19"/>
      <c r="D104" s="28"/>
      <c r="E104" s="28"/>
      <c r="F104" s="28"/>
      <c r="G104" s="29"/>
      <c r="H104" s="28"/>
      <c r="I104" s="28"/>
      <c r="J104" s="28"/>
      <c r="K104" s="29"/>
      <c r="L104" s="28"/>
      <c r="M104" s="14"/>
      <c r="N104" s="14"/>
      <c r="O104" s="14"/>
      <c r="P104" s="14"/>
      <c r="Q104" s="14"/>
      <c r="R104" s="14"/>
      <c r="S104" s="14"/>
      <c r="T104" s="14"/>
      <c r="U104" s="11"/>
    </row>
    <row r="105" spans="1:20" ht="12.75" customHeight="1">
      <c r="A105" s="307" t="s">
        <v>0</v>
      </c>
      <c r="B105" s="375" t="s">
        <v>17</v>
      </c>
      <c r="C105" s="375" t="s">
        <v>69</v>
      </c>
      <c r="D105" s="302" t="s">
        <v>1</v>
      </c>
      <c r="E105" s="302" t="s">
        <v>2</v>
      </c>
      <c r="F105" s="307" t="s">
        <v>16</v>
      </c>
      <c r="G105" s="417" t="s">
        <v>65</v>
      </c>
      <c r="H105" s="326" t="s">
        <v>66</v>
      </c>
      <c r="I105" s="326"/>
      <c r="J105" s="326"/>
      <c r="K105" s="417" t="s">
        <v>450</v>
      </c>
      <c r="L105" s="307" t="s">
        <v>3</v>
      </c>
      <c r="M105" s="308" t="s">
        <v>68</v>
      </c>
      <c r="N105" s="308"/>
      <c r="O105" s="308"/>
      <c r="P105" s="308"/>
      <c r="Q105" s="308"/>
      <c r="R105" s="308"/>
      <c r="S105" s="308"/>
      <c r="T105" s="302"/>
    </row>
    <row r="106" spans="1:20" ht="12.75">
      <c r="A106" s="307"/>
      <c r="B106" s="375"/>
      <c r="C106" s="375"/>
      <c r="D106" s="302"/>
      <c r="E106" s="309"/>
      <c r="F106" s="307"/>
      <c r="G106" s="417"/>
      <c r="H106" s="302" t="s">
        <v>13</v>
      </c>
      <c r="I106" s="302" t="s">
        <v>14</v>
      </c>
      <c r="J106" s="302" t="s">
        <v>15</v>
      </c>
      <c r="K106" s="417"/>
      <c r="L106" s="307"/>
      <c r="M106" s="302" t="s">
        <v>6</v>
      </c>
      <c r="N106" s="335" t="s">
        <v>7</v>
      </c>
      <c r="O106" s="335" t="s">
        <v>8</v>
      </c>
      <c r="P106" s="302" t="s">
        <v>9</v>
      </c>
      <c r="Q106" s="302" t="s">
        <v>5</v>
      </c>
      <c r="R106" s="302" t="s">
        <v>355</v>
      </c>
      <c r="S106" s="302" t="s">
        <v>4</v>
      </c>
      <c r="T106" s="302" t="s">
        <v>12</v>
      </c>
    </row>
    <row r="107" spans="1:20" ht="22.5" customHeight="1">
      <c r="A107" s="307"/>
      <c r="B107" s="375"/>
      <c r="C107" s="375"/>
      <c r="D107" s="302"/>
      <c r="E107" s="309"/>
      <c r="F107" s="307"/>
      <c r="G107" s="417"/>
      <c r="H107" s="302"/>
      <c r="I107" s="302"/>
      <c r="J107" s="302"/>
      <c r="K107" s="417"/>
      <c r="L107" s="307"/>
      <c r="M107" s="309"/>
      <c r="N107" s="335"/>
      <c r="O107" s="335"/>
      <c r="P107" s="302"/>
      <c r="Q107" s="302"/>
      <c r="R107" s="302"/>
      <c r="S107" s="302"/>
      <c r="T107" s="302"/>
    </row>
    <row r="108" spans="1:20" ht="22.5" customHeight="1">
      <c r="A108" s="303" t="s">
        <v>21</v>
      </c>
      <c r="B108" s="303" t="s">
        <v>22</v>
      </c>
      <c r="C108" s="336" t="s">
        <v>280</v>
      </c>
      <c r="D108" s="76" t="s">
        <v>272</v>
      </c>
      <c r="E108" s="7" t="s">
        <v>509</v>
      </c>
      <c r="F108" s="17">
        <v>324</v>
      </c>
      <c r="G108" s="17">
        <v>324</v>
      </c>
      <c r="H108" s="42"/>
      <c r="I108" s="4" t="s">
        <v>71</v>
      </c>
      <c r="J108" s="42"/>
      <c r="K108" s="17">
        <v>324</v>
      </c>
      <c r="L108" s="61"/>
      <c r="M108" s="3"/>
      <c r="N108" s="3"/>
      <c r="O108" s="3"/>
      <c r="P108" s="3"/>
      <c r="Q108" s="78">
        <v>40880</v>
      </c>
      <c r="R108" s="78"/>
      <c r="S108" s="78"/>
      <c r="T108" s="78">
        <f aca="true" t="shared" si="8" ref="T108:T113">SUM(M108:S108)</f>
        <v>40880</v>
      </c>
    </row>
    <row r="109" spans="1:20" ht="22.5" customHeight="1">
      <c r="A109" s="299"/>
      <c r="B109" s="299"/>
      <c r="C109" s="337"/>
      <c r="D109" s="76" t="s">
        <v>353</v>
      </c>
      <c r="E109" s="7" t="s">
        <v>95</v>
      </c>
      <c r="F109" s="17">
        <v>50</v>
      </c>
      <c r="G109" s="17">
        <v>50</v>
      </c>
      <c r="H109" s="42"/>
      <c r="I109" s="4" t="s">
        <v>71</v>
      </c>
      <c r="J109" s="42"/>
      <c r="K109" s="17">
        <v>50</v>
      </c>
      <c r="L109" s="61"/>
      <c r="M109" s="3"/>
      <c r="N109" s="3"/>
      <c r="O109" s="3"/>
      <c r="P109" s="3"/>
      <c r="Q109" s="78"/>
      <c r="R109" s="78"/>
      <c r="S109" s="78"/>
      <c r="T109" s="78">
        <f t="shared" si="8"/>
        <v>0</v>
      </c>
    </row>
    <row r="110" spans="1:20" ht="45">
      <c r="A110" s="299"/>
      <c r="B110" s="299"/>
      <c r="C110" s="337"/>
      <c r="D110" s="7" t="s">
        <v>510</v>
      </c>
      <c r="E110" s="60" t="s">
        <v>508</v>
      </c>
      <c r="F110" s="79">
        <v>312</v>
      </c>
      <c r="G110" s="79">
        <v>312</v>
      </c>
      <c r="H110" s="80"/>
      <c r="I110" s="4" t="s">
        <v>71</v>
      </c>
      <c r="J110" s="4"/>
      <c r="K110" s="79">
        <v>312</v>
      </c>
      <c r="L110" s="36"/>
      <c r="M110" s="3">
        <v>600</v>
      </c>
      <c r="N110" s="25"/>
      <c r="O110" s="25"/>
      <c r="P110" s="3"/>
      <c r="Q110" s="155">
        <v>59548</v>
      </c>
      <c r="R110" s="78"/>
      <c r="S110" s="78"/>
      <c r="T110" s="78">
        <f t="shared" si="8"/>
        <v>60148</v>
      </c>
    </row>
    <row r="111" spans="1:20" ht="45">
      <c r="A111" s="299"/>
      <c r="B111" s="299"/>
      <c r="C111" s="337"/>
      <c r="D111" s="7" t="s">
        <v>511</v>
      </c>
      <c r="E111" s="60" t="s">
        <v>508</v>
      </c>
      <c r="F111" s="64">
        <v>228</v>
      </c>
      <c r="G111" s="64">
        <v>228</v>
      </c>
      <c r="H111" s="15"/>
      <c r="I111" s="4" t="s">
        <v>71</v>
      </c>
      <c r="J111" s="42"/>
      <c r="K111" s="64">
        <v>228</v>
      </c>
      <c r="L111" s="36"/>
      <c r="M111" s="3">
        <v>700</v>
      </c>
      <c r="N111" s="25"/>
      <c r="O111" s="25"/>
      <c r="P111" s="3"/>
      <c r="Q111" s="155">
        <v>186760</v>
      </c>
      <c r="R111" s="78"/>
      <c r="S111" s="78"/>
      <c r="T111" s="78">
        <f t="shared" si="8"/>
        <v>187460</v>
      </c>
    </row>
    <row r="112" spans="1:20" ht="27.75">
      <c r="A112" s="299"/>
      <c r="B112" s="299"/>
      <c r="C112" s="404" t="s">
        <v>512</v>
      </c>
      <c r="D112" s="58" t="s">
        <v>536</v>
      </c>
      <c r="E112" s="1" t="s">
        <v>535</v>
      </c>
      <c r="F112" s="17">
        <v>120</v>
      </c>
      <c r="G112" s="17">
        <v>0</v>
      </c>
      <c r="H112" s="4" t="s">
        <v>71</v>
      </c>
      <c r="I112" s="4"/>
      <c r="J112" s="4"/>
      <c r="K112" s="17">
        <v>90</v>
      </c>
      <c r="L112" s="2"/>
      <c r="M112" s="3"/>
      <c r="N112" s="3"/>
      <c r="O112" s="13"/>
      <c r="P112" s="3"/>
      <c r="Q112" s="3">
        <v>6101</v>
      </c>
      <c r="R112" s="3"/>
      <c r="S112" s="3"/>
      <c r="T112" s="3">
        <f t="shared" si="8"/>
        <v>6101</v>
      </c>
    </row>
    <row r="113" spans="1:20" ht="27.75">
      <c r="A113" s="299"/>
      <c r="B113" s="299"/>
      <c r="C113" s="405"/>
      <c r="D113" s="58" t="s">
        <v>537</v>
      </c>
      <c r="E113" s="60" t="s">
        <v>538</v>
      </c>
      <c r="F113" s="79">
        <v>120</v>
      </c>
      <c r="G113" s="79">
        <v>0</v>
      </c>
      <c r="H113" s="4" t="s">
        <v>71</v>
      </c>
      <c r="I113" s="4"/>
      <c r="J113" s="4"/>
      <c r="K113" s="79">
        <v>90</v>
      </c>
      <c r="L113" s="2"/>
      <c r="M113" s="3"/>
      <c r="N113" s="3"/>
      <c r="O113" s="13"/>
      <c r="P113" s="3"/>
      <c r="Q113" s="3">
        <v>6101</v>
      </c>
      <c r="R113" s="3"/>
      <c r="S113" s="3"/>
      <c r="T113" s="3">
        <f t="shared" si="8"/>
        <v>6101</v>
      </c>
    </row>
    <row r="114" spans="1:20" ht="22.5" customHeight="1">
      <c r="A114" s="299"/>
      <c r="B114" s="299"/>
      <c r="C114" s="406"/>
      <c r="D114" s="59" t="s">
        <v>506</v>
      </c>
      <c r="E114" s="60" t="s">
        <v>507</v>
      </c>
      <c r="F114" s="17">
        <v>6</v>
      </c>
      <c r="G114" s="17">
        <v>0</v>
      </c>
      <c r="H114" s="23" t="s">
        <v>71</v>
      </c>
      <c r="I114" s="42"/>
      <c r="J114" s="42"/>
      <c r="K114" s="17">
        <v>4</v>
      </c>
      <c r="L114" s="32"/>
      <c r="M114" s="3">
        <v>13000</v>
      </c>
      <c r="N114" s="3"/>
      <c r="O114" s="3"/>
      <c r="P114" s="3"/>
      <c r="Q114" s="3"/>
      <c r="R114" s="3"/>
      <c r="S114" s="3"/>
      <c r="T114" s="3">
        <f>SUM(M114:S114)</f>
        <v>13000</v>
      </c>
    </row>
    <row r="115" spans="1:20" ht="27">
      <c r="A115" s="299"/>
      <c r="B115" s="299"/>
      <c r="C115" s="366"/>
      <c r="D115" s="59" t="s">
        <v>455</v>
      </c>
      <c r="E115" s="60" t="s">
        <v>250</v>
      </c>
      <c r="F115" s="17">
        <v>4</v>
      </c>
      <c r="G115" s="17">
        <v>0</v>
      </c>
      <c r="H115" s="23"/>
      <c r="I115" s="42"/>
      <c r="J115" s="42"/>
      <c r="K115" s="17">
        <v>3</v>
      </c>
      <c r="L115" s="32"/>
      <c r="M115" s="3">
        <v>4520</v>
      </c>
      <c r="N115" s="3"/>
      <c r="O115" s="3"/>
      <c r="P115" s="3"/>
      <c r="Q115" s="3"/>
      <c r="R115" s="3"/>
      <c r="S115" s="3"/>
      <c r="T115" s="3">
        <f>SUM(M115:S115)</f>
        <v>4520</v>
      </c>
    </row>
    <row r="116" spans="1:20" ht="63.75">
      <c r="A116" s="299" t="s">
        <v>21</v>
      </c>
      <c r="B116" s="299"/>
      <c r="C116" s="81" t="s">
        <v>279</v>
      </c>
      <c r="D116" s="82" t="s">
        <v>278</v>
      </c>
      <c r="E116" s="83" t="s">
        <v>275</v>
      </c>
      <c r="F116" s="46">
        <v>0.8</v>
      </c>
      <c r="G116" s="17">
        <v>0</v>
      </c>
      <c r="H116" s="4" t="s">
        <v>71</v>
      </c>
      <c r="I116" s="42"/>
      <c r="J116" s="42"/>
      <c r="K116" s="46">
        <v>0.6</v>
      </c>
      <c r="L116" s="2"/>
      <c r="M116" s="3">
        <v>200</v>
      </c>
      <c r="N116" s="3"/>
      <c r="O116" s="13"/>
      <c r="P116" s="3"/>
      <c r="Q116" s="3"/>
      <c r="R116" s="3"/>
      <c r="S116" s="3"/>
      <c r="T116" s="3">
        <f>SUM(M116:S116)</f>
        <v>200</v>
      </c>
    </row>
    <row r="117" spans="1:20" ht="36">
      <c r="A117" s="299"/>
      <c r="B117" s="299"/>
      <c r="C117" s="85" t="s">
        <v>528</v>
      </c>
      <c r="D117" s="82" t="s">
        <v>529</v>
      </c>
      <c r="E117" s="83" t="s">
        <v>543</v>
      </c>
      <c r="F117" s="46">
        <v>0.8</v>
      </c>
      <c r="G117" s="45">
        <v>0.333</v>
      </c>
      <c r="H117" s="4" t="s">
        <v>71</v>
      </c>
      <c r="I117" s="42"/>
      <c r="J117" s="42"/>
      <c r="K117" s="46">
        <v>0.8</v>
      </c>
      <c r="L117" s="34"/>
      <c r="M117" s="3">
        <v>1500</v>
      </c>
      <c r="N117" s="3"/>
      <c r="O117" s="3"/>
      <c r="P117" s="67"/>
      <c r="Q117" s="3"/>
      <c r="R117" s="3"/>
      <c r="S117" s="3"/>
      <c r="T117" s="3">
        <f>SUM(M117:S117)</f>
        <v>1500</v>
      </c>
    </row>
    <row r="118" spans="1:20" ht="63.75">
      <c r="A118" s="414"/>
      <c r="B118" s="414"/>
      <c r="C118" s="81" t="s">
        <v>276</v>
      </c>
      <c r="D118" s="82" t="s">
        <v>354</v>
      </c>
      <c r="E118" s="83" t="s">
        <v>277</v>
      </c>
      <c r="F118" s="47">
        <v>1.583</v>
      </c>
      <c r="G118" s="47">
        <v>1.583</v>
      </c>
      <c r="H118" s="84"/>
      <c r="I118" s="4" t="s">
        <v>71</v>
      </c>
      <c r="J118" s="42"/>
      <c r="K118" s="47">
        <v>1.583</v>
      </c>
      <c r="L118" s="2"/>
      <c r="M118" s="3">
        <v>1000</v>
      </c>
      <c r="N118" s="3"/>
      <c r="O118" s="3"/>
      <c r="P118" s="3"/>
      <c r="Q118" s="3"/>
      <c r="R118" s="3"/>
      <c r="S118" s="3"/>
      <c r="T118" s="3">
        <f>SUM(M118:S118)</f>
        <v>1000</v>
      </c>
    </row>
    <row r="119" spans="1:20" s="5" customFormat="1" ht="12.75">
      <c r="A119" s="19"/>
      <c r="B119" s="19"/>
      <c r="C119" s="225"/>
      <c r="D119" s="225"/>
      <c r="E119" s="226"/>
      <c r="F119" s="208"/>
      <c r="G119" s="208"/>
      <c r="H119" s="260"/>
      <c r="I119" s="268"/>
      <c r="J119" s="268"/>
      <c r="K119" s="208"/>
      <c r="L119" s="269"/>
      <c r="M119" s="228"/>
      <c r="N119" s="228"/>
      <c r="O119" s="228"/>
      <c r="P119" s="228"/>
      <c r="Q119" s="228"/>
      <c r="R119" s="228"/>
      <c r="S119" s="228"/>
      <c r="T119" s="228"/>
    </row>
    <row r="120" spans="1:20" ht="12.75" customHeight="1">
      <c r="A120" s="307" t="s">
        <v>0</v>
      </c>
      <c r="B120" s="375" t="s">
        <v>17</v>
      </c>
      <c r="C120" s="375" t="s">
        <v>69</v>
      </c>
      <c r="D120" s="302" t="s">
        <v>1</v>
      </c>
      <c r="E120" s="302" t="s">
        <v>2</v>
      </c>
      <c r="F120" s="307" t="s">
        <v>16</v>
      </c>
      <c r="G120" s="417" t="s">
        <v>65</v>
      </c>
      <c r="H120" s="326" t="s">
        <v>66</v>
      </c>
      <c r="I120" s="326"/>
      <c r="J120" s="326"/>
      <c r="K120" s="417" t="s">
        <v>450</v>
      </c>
      <c r="L120" s="307" t="s">
        <v>3</v>
      </c>
      <c r="M120" s="308" t="s">
        <v>68</v>
      </c>
      <c r="N120" s="308"/>
      <c r="O120" s="308"/>
      <c r="P120" s="308"/>
      <c r="Q120" s="308"/>
      <c r="R120" s="308"/>
      <c r="S120" s="308"/>
      <c r="T120" s="302"/>
    </row>
    <row r="121" spans="1:20" ht="12.75">
      <c r="A121" s="307"/>
      <c r="B121" s="375"/>
      <c r="C121" s="375"/>
      <c r="D121" s="302"/>
      <c r="E121" s="309"/>
      <c r="F121" s="307"/>
      <c r="G121" s="417"/>
      <c r="H121" s="302" t="s">
        <v>13</v>
      </c>
      <c r="I121" s="302" t="s">
        <v>14</v>
      </c>
      <c r="J121" s="302" t="s">
        <v>15</v>
      </c>
      <c r="K121" s="417"/>
      <c r="L121" s="307"/>
      <c r="M121" s="302" t="s">
        <v>6</v>
      </c>
      <c r="N121" s="335" t="s">
        <v>7</v>
      </c>
      <c r="O121" s="335" t="s">
        <v>8</v>
      </c>
      <c r="P121" s="302" t="s">
        <v>9</v>
      </c>
      <c r="Q121" s="302" t="s">
        <v>5</v>
      </c>
      <c r="R121" s="302" t="s">
        <v>355</v>
      </c>
      <c r="S121" s="302" t="s">
        <v>4</v>
      </c>
      <c r="T121" s="302" t="s">
        <v>12</v>
      </c>
    </row>
    <row r="122" spans="1:20" ht="22.5" customHeight="1">
      <c r="A122" s="307"/>
      <c r="B122" s="375"/>
      <c r="C122" s="375"/>
      <c r="D122" s="302"/>
      <c r="E122" s="309"/>
      <c r="F122" s="307"/>
      <c r="G122" s="417"/>
      <c r="H122" s="302"/>
      <c r="I122" s="302"/>
      <c r="J122" s="302"/>
      <c r="K122" s="417"/>
      <c r="L122" s="307"/>
      <c r="M122" s="309"/>
      <c r="N122" s="335"/>
      <c r="O122" s="335"/>
      <c r="P122" s="302"/>
      <c r="Q122" s="302"/>
      <c r="R122" s="302"/>
      <c r="S122" s="302"/>
      <c r="T122" s="302"/>
    </row>
    <row r="123" spans="1:20" s="287" customFormat="1" ht="36">
      <c r="A123" s="303" t="s">
        <v>21</v>
      </c>
      <c r="B123" s="303" t="s">
        <v>532</v>
      </c>
      <c r="C123" s="81" t="s">
        <v>521</v>
      </c>
      <c r="D123" s="82" t="s">
        <v>520</v>
      </c>
      <c r="E123" s="83" t="s">
        <v>522</v>
      </c>
      <c r="F123" s="17">
        <v>4</v>
      </c>
      <c r="G123" s="17">
        <v>0</v>
      </c>
      <c r="H123" s="23" t="s">
        <v>71</v>
      </c>
      <c r="I123" s="4"/>
      <c r="J123" s="42"/>
      <c r="K123" s="17">
        <v>3</v>
      </c>
      <c r="L123" s="2"/>
      <c r="M123" s="67">
        <v>5200</v>
      </c>
      <c r="N123" s="3"/>
      <c r="O123" s="3"/>
      <c r="P123" s="3"/>
      <c r="Q123" s="3"/>
      <c r="R123" s="3"/>
      <c r="S123" s="3"/>
      <c r="T123" s="3">
        <f>SUM(M123:S123)</f>
        <v>5200</v>
      </c>
    </row>
    <row r="124" spans="1:20" s="287" customFormat="1" ht="36">
      <c r="A124" s="327"/>
      <c r="B124" s="304"/>
      <c r="C124" s="82" t="s">
        <v>523</v>
      </c>
      <c r="D124" s="82" t="s">
        <v>524</v>
      </c>
      <c r="E124" s="83" t="s">
        <v>525</v>
      </c>
      <c r="F124" s="17">
        <f>36*4</f>
        <v>144</v>
      </c>
      <c r="G124" s="17">
        <v>0</v>
      </c>
      <c r="H124" s="23" t="s">
        <v>71</v>
      </c>
      <c r="I124" s="4"/>
      <c r="J124" s="42"/>
      <c r="K124" s="17">
        <v>108</v>
      </c>
      <c r="L124" s="2"/>
      <c r="M124" s="67">
        <v>1700</v>
      </c>
      <c r="N124" s="3"/>
      <c r="O124" s="3"/>
      <c r="P124" s="3"/>
      <c r="Q124" s="3"/>
      <c r="R124" s="3"/>
      <c r="S124" s="3"/>
      <c r="T124" s="3">
        <f>SUM(M124:S124)</f>
        <v>1700</v>
      </c>
    </row>
    <row r="125" spans="1:20" ht="72">
      <c r="A125" s="327"/>
      <c r="B125" s="317" t="s">
        <v>25</v>
      </c>
      <c r="C125" s="73" t="s">
        <v>246</v>
      </c>
      <c r="D125" s="99" t="s">
        <v>369</v>
      </c>
      <c r="E125" s="73" t="s">
        <v>239</v>
      </c>
      <c r="F125" s="17">
        <v>8</v>
      </c>
      <c r="G125" s="17">
        <v>0</v>
      </c>
      <c r="H125" s="23" t="s">
        <v>71</v>
      </c>
      <c r="I125" s="42"/>
      <c r="J125" s="42"/>
      <c r="K125" s="17">
        <v>6</v>
      </c>
      <c r="L125" s="34"/>
      <c r="M125" s="8"/>
      <c r="N125" s="3"/>
      <c r="O125" s="135">
        <v>1000</v>
      </c>
      <c r="P125" s="13"/>
      <c r="Q125" s="3"/>
      <c r="R125" s="3"/>
      <c r="S125" s="3"/>
      <c r="T125" s="3">
        <f>SUM(N125:S125)</f>
        <v>1000</v>
      </c>
    </row>
    <row r="126" spans="1:20" ht="36">
      <c r="A126" s="327"/>
      <c r="B126" s="317"/>
      <c r="C126" s="341" t="s">
        <v>251</v>
      </c>
      <c r="D126" s="73" t="s">
        <v>247</v>
      </c>
      <c r="E126" s="73" t="s">
        <v>244</v>
      </c>
      <c r="F126" s="17">
        <v>500</v>
      </c>
      <c r="G126" s="18">
        <v>1416</v>
      </c>
      <c r="H126" s="23" t="s">
        <v>71</v>
      </c>
      <c r="I126" s="42"/>
      <c r="J126" s="42"/>
      <c r="K126" s="17">
        <v>400</v>
      </c>
      <c r="L126" s="34"/>
      <c r="M126" s="8"/>
      <c r="N126" s="3"/>
      <c r="O126" s="3">
        <v>5000</v>
      </c>
      <c r="P126" s="13"/>
      <c r="Q126" s="3"/>
      <c r="R126" s="3"/>
      <c r="S126" s="3"/>
      <c r="T126" s="3">
        <f>SUM(N126:S126)</f>
        <v>5000</v>
      </c>
    </row>
    <row r="127" spans="1:20" ht="54">
      <c r="A127" s="327"/>
      <c r="B127" s="318"/>
      <c r="C127" s="342"/>
      <c r="D127" s="73" t="s">
        <v>248</v>
      </c>
      <c r="E127" s="73" t="s">
        <v>249</v>
      </c>
      <c r="F127" s="17">
        <v>8</v>
      </c>
      <c r="G127" s="17">
        <v>0</v>
      </c>
      <c r="H127" s="23" t="s">
        <v>71</v>
      </c>
      <c r="I127" s="42"/>
      <c r="J127" s="42"/>
      <c r="K127" s="17">
        <v>6</v>
      </c>
      <c r="L127" s="34"/>
      <c r="M127" s="8"/>
      <c r="N127" s="3"/>
      <c r="O127" s="3">
        <v>7500</v>
      </c>
      <c r="P127" s="13"/>
      <c r="Q127" s="3"/>
      <c r="R127" s="3"/>
      <c r="S127" s="3"/>
      <c r="T127" s="3">
        <f>SUM(N127:S127)</f>
        <v>7500</v>
      </c>
    </row>
    <row r="128" spans="1:20" ht="27">
      <c r="A128" s="327"/>
      <c r="B128" s="318"/>
      <c r="C128" s="342"/>
      <c r="D128" s="99" t="s">
        <v>531</v>
      </c>
      <c r="E128" s="83" t="s">
        <v>525</v>
      </c>
      <c r="F128" s="17">
        <v>24</v>
      </c>
      <c r="G128" s="17"/>
      <c r="H128" s="23" t="s">
        <v>71</v>
      </c>
      <c r="I128" s="42"/>
      <c r="J128" s="42"/>
      <c r="K128" s="17">
        <v>18</v>
      </c>
      <c r="L128" s="34"/>
      <c r="M128" s="8"/>
      <c r="N128" s="3"/>
      <c r="O128" s="3">
        <v>7500</v>
      </c>
      <c r="P128" s="13"/>
      <c r="Q128" s="3"/>
      <c r="R128" s="3"/>
      <c r="S128" s="3"/>
      <c r="T128" s="3">
        <f>SUM(N128:S128)</f>
        <v>7500</v>
      </c>
    </row>
    <row r="129" spans="1:20" ht="18">
      <c r="A129" s="327"/>
      <c r="B129" s="318"/>
      <c r="C129" s="342"/>
      <c r="D129" s="99" t="s">
        <v>441</v>
      </c>
      <c r="E129" s="73" t="s">
        <v>250</v>
      </c>
      <c r="F129" s="17">
        <v>4</v>
      </c>
      <c r="G129" s="17">
        <v>0</v>
      </c>
      <c r="H129" s="23" t="s">
        <v>71</v>
      </c>
      <c r="I129" s="42"/>
      <c r="J129" s="42"/>
      <c r="K129" s="17">
        <v>3</v>
      </c>
      <c r="L129" s="34"/>
      <c r="M129" s="8"/>
      <c r="N129" s="3"/>
      <c r="O129" s="3">
        <v>60700</v>
      </c>
      <c r="P129" s="13"/>
      <c r="Q129" s="3"/>
      <c r="R129" s="3"/>
      <c r="S129" s="3"/>
      <c r="T129" s="3">
        <f>SUM(N129:S129)</f>
        <v>60700</v>
      </c>
    </row>
    <row r="130" spans="1:20" ht="45">
      <c r="A130" s="327"/>
      <c r="B130" s="387" t="s">
        <v>252</v>
      </c>
      <c r="C130" s="74" t="s">
        <v>253</v>
      </c>
      <c r="D130" s="74" t="s">
        <v>253</v>
      </c>
      <c r="E130" s="73" t="s">
        <v>95</v>
      </c>
      <c r="F130" s="17">
        <v>4</v>
      </c>
      <c r="G130" s="17">
        <v>0</v>
      </c>
      <c r="H130" s="23" t="s">
        <v>71</v>
      </c>
      <c r="I130" s="42"/>
      <c r="J130" s="42"/>
      <c r="K130" s="17">
        <v>3</v>
      </c>
      <c r="L130" s="34"/>
      <c r="M130" s="3">
        <v>3100</v>
      </c>
      <c r="N130" s="3"/>
      <c r="O130" s="13"/>
      <c r="P130" s="13"/>
      <c r="Q130" s="3"/>
      <c r="R130" s="3"/>
      <c r="S130" s="3"/>
      <c r="T130" s="3">
        <f>SUM(M130:S130)</f>
        <v>3100</v>
      </c>
    </row>
    <row r="131" spans="1:20" ht="63">
      <c r="A131" s="328"/>
      <c r="B131" s="388"/>
      <c r="C131" s="74" t="s">
        <v>254</v>
      </c>
      <c r="D131" s="74" t="s">
        <v>256</v>
      </c>
      <c r="E131" s="74" t="s">
        <v>255</v>
      </c>
      <c r="F131" s="17">
        <v>20</v>
      </c>
      <c r="G131" s="17">
        <v>0</v>
      </c>
      <c r="H131" s="23" t="s">
        <v>71</v>
      </c>
      <c r="I131" s="42"/>
      <c r="J131" s="42"/>
      <c r="K131" s="17">
        <v>15</v>
      </c>
      <c r="L131" s="34"/>
      <c r="M131" s="3">
        <v>2280</v>
      </c>
      <c r="N131" s="3"/>
      <c r="O131" s="13"/>
      <c r="P131" s="13"/>
      <c r="Q131" s="3"/>
      <c r="R131" s="3"/>
      <c r="S131" s="3"/>
      <c r="T131" s="3">
        <f>SUM(M131:S131)</f>
        <v>2280</v>
      </c>
    </row>
    <row r="132" spans="1:20" s="5" customFormat="1" ht="12.75">
      <c r="A132" s="19"/>
      <c r="B132" s="199"/>
      <c r="C132" s="227"/>
      <c r="D132" s="227"/>
      <c r="E132" s="227"/>
      <c r="F132" s="191"/>
      <c r="G132" s="191"/>
      <c r="H132" s="192"/>
      <c r="I132" s="193"/>
      <c r="J132" s="193"/>
      <c r="K132" s="191"/>
      <c r="L132" s="194"/>
      <c r="M132" s="195"/>
      <c r="N132" s="195"/>
      <c r="O132" s="196"/>
      <c r="P132" s="196"/>
      <c r="Q132" s="195"/>
      <c r="R132" s="195"/>
      <c r="S132" s="195"/>
      <c r="T132" s="195"/>
    </row>
    <row r="133" spans="1:20" s="5" customFormat="1" ht="12.75">
      <c r="A133" s="19"/>
      <c r="B133" s="199"/>
      <c r="C133" s="227"/>
      <c r="D133" s="227"/>
      <c r="E133" s="227"/>
      <c r="F133" s="191"/>
      <c r="G133" s="191"/>
      <c r="H133" s="192"/>
      <c r="I133" s="193"/>
      <c r="J133" s="193"/>
      <c r="K133" s="191"/>
      <c r="L133" s="194"/>
      <c r="M133" s="195"/>
      <c r="N133" s="195"/>
      <c r="O133" s="196"/>
      <c r="P133" s="196"/>
      <c r="Q133" s="195"/>
      <c r="R133" s="195"/>
      <c r="S133" s="195"/>
      <c r="T133" s="195"/>
    </row>
    <row r="134" spans="1:20" s="5" customFormat="1" ht="12.75">
      <c r="A134" s="19"/>
      <c r="B134" s="199"/>
      <c r="C134" s="227"/>
      <c r="D134" s="227"/>
      <c r="E134" s="227"/>
      <c r="F134" s="191"/>
      <c r="G134" s="191"/>
      <c r="H134" s="192"/>
      <c r="I134" s="193"/>
      <c r="J134" s="193"/>
      <c r="K134" s="191"/>
      <c r="L134" s="194"/>
      <c r="M134" s="195"/>
      <c r="N134" s="195"/>
      <c r="O134" s="196"/>
      <c r="P134" s="196"/>
      <c r="Q134" s="195"/>
      <c r="R134" s="195"/>
      <c r="S134" s="195"/>
      <c r="T134" s="195"/>
    </row>
    <row r="135" spans="1:20" ht="12.75" customHeight="1">
      <c r="A135" s="307" t="s">
        <v>0</v>
      </c>
      <c r="B135" s="375" t="s">
        <v>17</v>
      </c>
      <c r="C135" s="375" t="s">
        <v>69</v>
      </c>
      <c r="D135" s="302" t="s">
        <v>1</v>
      </c>
      <c r="E135" s="302" t="s">
        <v>2</v>
      </c>
      <c r="F135" s="307" t="s">
        <v>16</v>
      </c>
      <c r="G135" s="417" t="s">
        <v>65</v>
      </c>
      <c r="H135" s="326" t="s">
        <v>66</v>
      </c>
      <c r="I135" s="326"/>
      <c r="J135" s="326"/>
      <c r="K135" s="417" t="s">
        <v>450</v>
      </c>
      <c r="L135" s="307" t="s">
        <v>3</v>
      </c>
      <c r="M135" s="308" t="s">
        <v>68</v>
      </c>
      <c r="N135" s="308"/>
      <c r="O135" s="308"/>
      <c r="P135" s="308"/>
      <c r="Q135" s="308"/>
      <c r="R135" s="308"/>
      <c r="S135" s="308"/>
      <c r="T135" s="302"/>
    </row>
    <row r="136" spans="1:20" ht="12.75">
      <c r="A136" s="307"/>
      <c r="B136" s="375"/>
      <c r="C136" s="375"/>
      <c r="D136" s="302"/>
      <c r="E136" s="309"/>
      <c r="F136" s="307"/>
      <c r="G136" s="417"/>
      <c r="H136" s="302" t="s">
        <v>13</v>
      </c>
      <c r="I136" s="302" t="s">
        <v>14</v>
      </c>
      <c r="J136" s="302" t="s">
        <v>15</v>
      </c>
      <c r="K136" s="417"/>
      <c r="L136" s="307"/>
      <c r="M136" s="302" t="s">
        <v>6</v>
      </c>
      <c r="N136" s="335" t="s">
        <v>7</v>
      </c>
      <c r="O136" s="335" t="s">
        <v>8</v>
      </c>
      <c r="P136" s="302" t="s">
        <v>9</v>
      </c>
      <c r="Q136" s="302" t="s">
        <v>5</v>
      </c>
      <c r="R136" s="302" t="s">
        <v>355</v>
      </c>
      <c r="S136" s="302" t="s">
        <v>4</v>
      </c>
      <c r="T136" s="302" t="s">
        <v>12</v>
      </c>
    </row>
    <row r="137" spans="1:20" ht="22.5" customHeight="1">
      <c r="A137" s="307"/>
      <c r="B137" s="375"/>
      <c r="C137" s="375"/>
      <c r="D137" s="302"/>
      <c r="E137" s="309"/>
      <c r="F137" s="307"/>
      <c r="G137" s="417"/>
      <c r="H137" s="302"/>
      <c r="I137" s="302"/>
      <c r="J137" s="302"/>
      <c r="K137" s="417"/>
      <c r="L137" s="307"/>
      <c r="M137" s="309"/>
      <c r="N137" s="335"/>
      <c r="O137" s="335"/>
      <c r="P137" s="302"/>
      <c r="Q137" s="302"/>
      <c r="R137" s="302"/>
      <c r="S137" s="302"/>
      <c r="T137" s="302"/>
    </row>
    <row r="138" spans="1:20" ht="54">
      <c r="A138" s="312" t="s">
        <v>21</v>
      </c>
      <c r="B138" s="387" t="s">
        <v>263</v>
      </c>
      <c r="C138" s="40" t="s">
        <v>257</v>
      </c>
      <c r="D138" s="40" t="s">
        <v>264</v>
      </c>
      <c r="E138" s="73" t="s">
        <v>258</v>
      </c>
      <c r="F138" s="17">
        <v>240</v>
      </c>
      <c r="G138" s="17">
        <v>240</v>
      </c>
      <c r="H138" s="23" t="s">
        <v>71</v>
      </c>
      <c r="I138" s="42"/>
      <c r="J138" s="42"/>
      <c r="K138" s="17">
        <v>240</v>
      </c>
      <c r="L138" s="34"/>
      <c r="M138" s="3"/>
      <c r="N138" s="3"/>
      <c r="O138" s="13"/>
      <c r="P138" s="13"/>
      <c r="Q138" s="3"/>
      <c r="R138" s="3"/>
      <c r="S138" s="3"/>
      <c r="T138" s="3">
        <f aca="true" t="shared" si="9" ref="T138:T143">SUM(M138:S138)</f>
        <v>0</v>
      </c>
    </row>
    <row r="139" spans="1:20" ht="45">
      <c r="A139" s="312"/>
      <c r="B139" s="388"/>
      <c r="C139" s="40" t="s">
        <v>259</v>
      </c>
      <c r="D139" s="40" t="s">
        <v>265</v>
      </c>
      <c r="E139" s="73" t="s">
        <v>260</v>
      </c>
      <c r="F139" s="17">
        <v>8</v>
      </c>
      <c r="G139" s="17">
        <v>0</v>
      </c>
      <c r="H139" s="23" t="s">
        <v>71</v>
      </c>
      <c r="I139" s="42"/>
      <c r="J139" s="42"/>
      <c r="K139" s="17">
        <v>6</v>
      </c>
      <c r="L139" s="34"/>
      <c r="M139" s="3">
        <v>2300</v>
      </c>
      <c r="N139" s="3"/>
      <c r="O139" s="13"/>
      <c r="P139" s="13"/>
      <c r="Q139" s="3"/>
      <c r="R139" s="3"/>
      <c r="S139" s="3"/>
      <c r="T139" s="3">
        <f t="shared" si="9"/>
        <v>2300</v>
      </c>
    </row>
    <row r="140" spans="1:20" ht="63">
      <c r="A140" s="312"/>
      <c r="B140" s="388"/>
      <c r="C140" s="40" t="s">
        <v>485</v>
      </c>
      <c r="D140" s="40" t="s">
        <v>262</v>
      </c>
      <c r="E140" s="74" t="s">
        <v>95</v>
      </c>
      <c r="F140" s="17">
        <v>1</v>
      </c>
      <c r="G140" s="17">
        <v>0</v>
      </c>
      <c r="H140" s="23" t="s">
        <v>71</v>
      </c>
      <c r="I140" s="42"/>
      <c r="J140" s="42"/>
      <c r="K140" s="17">
        <v>1</v>
      </c>
      <c r="L140" s="34"/>
      <c r="M140" s="3">
        <v>8400</v>
      </c>
      <c r="N140" s="3"/>
      <c r="O140" s="13"/>
      <c r="P140" s="13"/>
      <c r="Q140" s="3"/>
      <c r="R140" s="3"/>
      <c r="S140" s="3"/>
      <c r="T140" s="3">
        <f t="shared" si="9"/>
        <v>8400</v>
      </c>
    </row>
    <row r="141" spans="1:20" ht="36">
      <c r="A141" s="312"/>
      <c r="B141" s="312" t="s">
        <v>24</v>
      </c>
      <c r="C141" s="74" t="s">
        <v>266</v>
      </c>
      <c r="D141" s="74" t="s">
        <v>267</v>
      </c>
      <c r="E141" s="74" t="s">
        <v>94</v>
      </c>
      <c r="F141" s="17">
        <v>1</v>
      </c>
      <c r="G141" s="17">
        <v>0</v>
      </c>
      <c r="H141" s="23" t="s">
        <v>71</v>
      </c>
      <c r="I141" s="42"/>
      <c r="J141" s="42"/>
      <c r="K141" s="17">
        <v>1</v>
      </c>
      <c r="L141" s="34"/>
      <c r="M141" s="3">
        <v>1180</v>
      </c>
      <c r="N141" s="3"/>
      <c r="O141" s="13"/>
      <c r="P141" s="13"/>
      <c r="Q141" s="3"/>
      <c r="R141" s="3"/>
      <c r="S141" s="3"/>
      <c r="T141" s="3">
        <f t="shared" si="9"/>
        <v>1180</v>
      </c>
    </row>
    <row r="142" spans="1:20" ht="54">
      <c r="A142" s="312"/>
      <c r="B142" s="323"/>
      <c r="C142" s="40" t="s">
        <v>268</v>
      </c>
      <c r="D142" s="40" t="s">
        <v>271</v>
      </c>
      <c r="E142" s="73" t="s">
        <v>269</v>
      </c>
      <c r="F142" s="17">
        <v>100</v>
      </c>
      <c r="G142" s="17">
        <v>0</v>
      </c>
      <c r="H142" s="23" t="s">
        <v>71</v>
      </c>
      <c r="I142" s="42"/>
      <c r="J142" s="42"/>
      <c r="K142" s="17">
        <v>80</v>
      </c>
      <c r="L142" s="34"/>
      <c r="M142" s="3"/>
      <c r="N142" s="3"/>
      <c r="O142" s="13"/>
      <c r="P142" s="13"/>
      <c r="Q142" s="3"/>
      <c r="R142" s="3"/>
      <c r="S142" s="3"/>
      <c r="T142" s="3">
        <f t="shared" si="9"/>
        <v>0</v>
      </c>
    </row>
    <row r="143" spans="1:20" ht="90">
      <c r="A143" s="312"/>
      <c r="B143" s="388"/>
      <c r="C143" s="40" t="s">
        <v>395</v>
      </c>
      <c r="D143" s="40" t="s">
        <v>396</v>
      </c>
      <c r="E143" s="73" t="s">
        <v>270</v>
      </c>
      <c r="F143" s="17">
        <v>50</v>
      </c>
      <c r="G143" s="17">
        <v>0</v>
      </c>
      <c r="H143" s="23" t="s">
        <v>71</v>
      </c>
      <c r="I143" s="42"/>
      <c r="J143" s="42"/>
      <c r="K143" s="17">
        <v>40</v>
      </c>
      <c r="L143" s="34"/>
      <c r="M143" s="3">
        <v>4200</v>
      </c>
      <c r="N143" s="3"/>
      <c r="O143" s="13"/>
      <c r="P143" s="13"/>
      <c r="Q143" s="3"/>
      <c r="R143" s="3"/>
      <c r="S143" s="3"/>
      <c r="T143" s="3">
        <f t="shared" si="9"/>
        <v>4200</v>
      </c>
    </row>
    <row r="144" spans="1:21" ht="27">
      <c r="A144" s="38"/>
      <c r="B144" s="105"/>
      <c r="C144" s="105"/>
      <c r="D144" s="106" t="s">
        <v>27</v>
      </c>
      <c r="E144" s="55"/>
      <c r="F144" s="55"/>
      <c r="G144" s="55"/>
      <c r="H144" s="104"/>
      <c r="I144" s="104"/>
      <c r="J144" s="104"/>
      <c r="K144" s="55"/>
      <c r="L144" s="96"/>
      <c r="M144" s="24">
        <f aca="true" t="shared" si="10" ref="M144:T144">SUM(M116:M143)</f>
        <v>31060</v>
      </c>
      <c r="N144" s="24">
        <f t="shared" si="10"/>
        <v>0</v>
      </c>
      <c r="O144" s="24">
        <f t="shared" si="10"/>
        <v>81700</v>
      </c>
      <c r="P144" s="24">
        <f t="shared" si="10"/>
        <v>0</v>
      </c>
      <c r="Q144" s="24">
        <f t="shared" si="10"/>
        <v>0</v>
      </c>
      <c r="R144" s="24">
        <f t="shared" si="10"/>
        <v>0</v>
      </c>
      <c r="S144" s="24">
        <f t="shared" si="10"/>
        <v>0</v>
      </c>
      <c r="T144" s="24">
        <f t="shared" si="10"/>
        <v>112760</v>
      </c>
      <c r="U144" s="11"/>
    </row>
    <row r="145" spans="1:21" s="5" customFormat="1" ht="12.75">
      <c r="A145" s="19"/>
      <c r="B145" s="185"/>
      <c r="C145" s="185"/>
      <c r="D145" s="186"/>
      <c r="E145" s="28"/>
      <c r="F145" s="28"/>
      <c r="G145" s="28"/>
      <c r="H145" s="182"/>
      <c r="I145" s="182"/>
      <c r="J145" s="182"/>
      <c r="K145" s="28"/>
      <c r="L145" s="187"/>
      <c r="M145" s="14"/>
      <c r="N145" s="14"/>
      <c r="O145" s="14"/>
      <c r="P145" s="14"/>
      <c r="Q145" s="14"/>
      <c r="R145" s="14"/>
      <c r="S145" s="14"/>
      <c r="T145" s="14"/>
      <c r="U145" s="156"/>
    </row>
    <row r="146" spans="1:21" s="5" customFormat="1" ht="12.75">
      <c r="A146" s="19"/>
      <c r="B146" s="185"/>
      <c r="C146" s="185"/>
      <c r="D146" s="186"/>
      <c r="E146" s="28"/>
      <c r="F146" s="28"/>
      <c r="G146" s="28"/>
      <c r="H146" s="182"/>
      <c r="I146" s="182"/>
      <c r="J146" s="182"/>
      <c r="K146" s="28"/>
      <c r="L146" s="187"/>
      <c r="M146" s="14"/>
      <c r="N146" s="14"/>
      <c r="O146" s="14"/>
      <c r="P146" s="14"/>
      <c r="Q146" s="14"/>
      <c r="R146" s="14"/>
      <c r="S146" s="14"/>
      <c r="T146" s="14"/>
      <c r="U146" s="156"/>
    </row>
    <row r="147" spans="1:21" s="5" customFormat="1" ht="12.75">
      <c r="A147" s="19"/>
      <c r="B147" s="185"/>
      <c r="C147" s="185"/>
      <c r="D147" s="186"/>
      <c r="E147" s="28"/>
      <c r="F147" s="28"/>
      <c r="G147" s="28"/>
      <c r="H147" s="182"/>
      <c r="I147" s="182"/>
      <c r="J147" s="182"/>
      <c r="K147" s="28"/>
      <c r="L147" s="187"/>
      <c r="M147" s="14"/>
      <c r="N147" s="14"/>
      <c r="O147" s="14"/>
      <c r="P147" s="14"/>
      <c r="Q147" s="14"/>
      <c r="R147" s="14"/>
      <c r="S147" s="14"/>
      <c r="T147" s="14"/>
      <c r="U147" s="156"/>
    </row>
    <row r="148" spans="1:21" s="5" customFormat="1" ht="12.75">
      <c r="A148" s="19"/>
      <c r="B148" s="185"/>
      <c r="C148" s="185"/>
      <c r="D148" s="186"/>
      <c r="E148" s="28"/>
      <c r="F148" s="28"/>
      <c r="G148" s="28"/>
      <c r="H148" s="182"/>
      <c r="I148" s="182"/>
      <c r="J148" s="182"/>
      <c r="K148" s="28"/>
      <c r="L148" s="187"/>
      <c r="M148" s="14"/>
      <c r="N148" s="14"/>
      <c r="O148" s="14"/>
      <c r="P148" s="14"/>
      <c r="Q148" s="14"/>
      <c r="R148" s="14"/>
      <c r="S148" s="14"/>
      <c r="T148" s="14"/>
      <c r="U148" s="156"/>
    </row>
    <row r="149" spans="1:21" s="5" customFormat="1" ht="12.75">
      <c r="A149" s="19"/>
      <c r="B149" s="185"/>
      <c r="C149" s="185"/>
      <c r="D149" s="186"/>
      <c r="E149" s="28"/>
      <c r="F149" s="28"/>
      <c r="G149" s="28"/>
      <c r="H149" s="182"/>
      <c r="I149" s="182"/>
      <c r="J149" s="182"/>
      <c r="K149" s="28"/>
      <c r="L149" s="187"/>
      <c r="M149" s="14"/>
      <c r="N149" s="14"/>
      <c r="O149" s="14"/>
      <c r="P149" s="14"/>
      <c r="Q149" s="14"/>
      <c r="R149" s="14"/>
      <c r="S149" s="14"/>
      <c r="T149" s="14"/>
      <c r="U149" s="156"/>
    </row>
    <row r="150" spans="1:20" ht="12.75" customHeight="1">
      <c r="A150" s="307" t="s">
        <v>0</v>
      </c>
      <c r="B150" s="375" t="s">
        <v>17</v>
      </c>
      <c r="C150" s="375" t="s">
        <v>69</v>
      </c>
      <c r="D150" s="302" t="s">
        <v>1</v>
      </c>
      <c r="E150" s="302" t="s">
        <v>2</v>
      </c>
      <c r="F150" s="307" t="s">
        <v>16</v>
      </c>
      <c r="G150" s="417" t="s">
        <v>65</v>
      </c>
      <c r="H150" s="326" t="s">
        <v>66</v>
      </c>
      <c r="I150" s="326"/>
      <c r="J150" s="326"/>
      <c r="K150" s="417" t="s">
        <v>450</v>
      </c>
      <c r="L150" s="307" t="s">
        <v>3</v>
      </c>
      <c r="M150" s="308" t="s">
        <v>68</v>
      </c>
      <c r="N150" s="308"/>
      <c r="O150" s="308"/>
      <c r="P150" s="308"/>
      <c r="Q150" s="308"/>
      <c r="R150" s="308"/>
      <c r="S150" s="308"/>
      <c r="T150" s="302"/>
    </row>
    <row r="151" spans="1:20" ht="12.75">
      <c r="A151" s="307"/>
      <c r="B151" s="375"/>
      <c r="C151" s="375"/>
      <c r="D151" s="302"/>
      <c r="E151" s="309"/>
      <c r="F151" s="307"/>
      <c r="G151" s="417"/>
      <c r="H151" s="302" t="s">
        <v>13</v>
      </c>
      <c r="I151" s="302" t="s">
        <v>14</v>
      </c>
      <c r="J151" s="302" t="s">
        <v>15</v>
      </c>
      <c r="K151" s="417"/>
      <c r="L151" s="307"/>
      <c r="M151" s="302" t="s">
        <v>6</v>
      </c>
      <c r="N151" s="335" t="s">
        <v>7</v>
      </c>
      <c r="O151" s="335" t="s">
        <v>8</v>
      </c>
      <c r="P151" s="302" t="s">
        <v>9</v>
      </c>
      <c r="Q151" s="302" t="s">
        <v>5</v>
      </c>
      <c r="R151" s="302" t="s">
        <v>355</v>
      </c>
      <c r="S151" s="302" t="s">
        <v>4</v>
      </c>
      <c r="T151" s="302" t="s">
        <v>12</v>
      </c>
    </row>
    <row r="152" spans="1:20" ht="22.5" customHeight="1">
      <c r="A152" s="307"/>
      <c r="B152" s="375"/>
      <c r="C152" s="375"/>
      <c r="D152" s="302"/>
      <c r="E152" s="309"/>
      <c r="F152" s="307"/>
      <c r="G152" s="417"/>
      <c r="H152" s="302"/>
      <c r="I152" s="302"/>
      <c r="J152" s="302"/>
      <c r="K152" s="417"/>
      <c r="L152" s="307"/>
      <c r="M152" s="309"/>
      <c r="N152" s="335"/>
      <c r="O152" s="335"/>
      <c r="P152" s="302"/>
      <c r="Q152" s="302"/>
      <c r="R152" s="302"/>
      <c r="S152" s="302"/>
      <c r="T152" s="302"/>
    </row>
    <row r="153" spans="1:20" ht="63" customHeight="1">
      <c r="A153" s="387" t="s">
        <v>456</v>
      </c>
      <c r="B153" s="387" t="s">
        <v>399</v>
      </c>
      <c r="C153" s="10" t="s">
        <v>397</v>
      </c>
      <c r="D153" s="10" t="s">
        <v>398</v>
      </c>
      <c r="E153" s="59" t="s">
        <v>107</v>
      </c>
      <c r="F153" s="17">
        <v>32</v>
      </c>
      <c r="G153" s="71">
        <v>13</v>
      </c>
      <c r="H153" s="23"/>
      <c r="I153" s="23" t="s">
        <v>71</v>
      </c>
      <c r="J153" s="42"/>
      <c r="K153" s="17">
        <v>24</v>
      </c>
      <c r="L153" s="32"/>
      <c r="M153" s="3"/>
      <c r="N153" s="3">
        <v>53500</v>
      </c>
      <c r="O153" s="3"/>
      <c r="P153" s="3"/>
      <c r="Q153" s="3"/>
      <c r="R153" s="3"/>
      <c r="S153" s="3"/>
      <c r="T153" s="3">
        <f aca="true" t="shared" si="11" ref="T153:T160">SUM(M153:S153)</f>
        <v>53500</v>
      </c>
    </row>
    <row r="154" spans="1:20" ht="45">
      <c r="A154" s="387"/>
      <c r="B154" s="387"/>
      <c r="C154" s="59" t="s">
        <v>111</v>
      </c>
      <c r="D154" s="59" t="s">
        <v>125</v>
      </c>
      <c r="E154" s="59" t="s">
        <v>108</v>
      </c>
      <c r="F154" s="17">
        <v>4</v>
      </c>
      <c r="G154" s="17">
        <v>0</v>
      </c>
      <c r="H154" s="23" t="s">
        <v>71</v>
      </c>
      <c r="I154" s="42"/>
      <c r="J154" s="42"/>
      <c r="K154" s="17">
        <v>4</v>
      </c>
      <c r="L154" s="32"/>
      <c r="M154" s="3">
        <v>5740</v>
      </c>
      <c r="N154" s="3"/>
      <c r="O154" s="3"/>
      <c r="P154" s="3"/>
      <c r="Q154" s="3"/>
      <c r="R154" s="3"/>
      <c r="S154" s="3"/>
      <c r="T154" s="3">
        <f t="shared" si="11"/>
        <v>5740</v>
      </c>
    </row>
    <row r="155" spans="1:20" ht="45">
      <c r="A155" s="387"/>
      <c r="B155" s="387"/>
      <c r="C155" s="59" t="s">
        <v>112</v>
      </c>
      <c r="D155" s="59" t="s">
        <v>126</v>
      </c>
      <c r="E155" s="59" t="s">
        <v>109</v>
      </c>
      <c r="F155" s="17">
        <v>12</v>
      </c>
      <c r="G155" s="17">
        <v>0</v>
      </c>
      <c r="H155" s="23" t="s">
        <v>71</v>
      </c>
      <c r="I155" s="42"/>
      <c r="J155" s="42"/>
      <c r="K155" s="17">
        <v>10</v>
      </c>
      <c r="L155" s="32"/>
      <c r="M155" s="3"/>
      <c r="N155" s="3">
        <v>50000</v>
      </c>
      <c r="O155" s="3"/>
      <c r="P155" s="3"/>
      <c r="Q155" s="3"/>
      <c r="R155" s="3"/>
      <c r="S155" s="3"/>
      <c r="T155" s="3">
        <f t="shared" si="11"/>
        <v>50000</v>
      </c>
    </row>
    <row r="156" spans="1:20" ht="72">
      <c r="A156" s="387"/>
      <c r="B156" s="387"/>
      <c r="C156" s="59" t="s">
        <v>113</v>
      </c>
      <c r="D156" s="59" t="s">
        <v>224</v>
      </c>
      <c r="E156" s="59" t="s">
        <v>110</v>
      </c>
      <c r="F156" s="17">
        <v>8</v>
      </c>
      <c r="G156" s="17">
        <v>0</v>
      </c>
      <c r="H156" s="23" t="s">
        <v>71</v>
      </c>
      <c r="I156" s="42"/>
      <c r="J156" s="42"/>
      <c r="K156" s="17">
        <v>6</v>
      </c>
      <c r="L156" s="32"/>
      <c r="M156" s="3">
        <v>4000</v>
      </c>
      <c r="N156" s="3"/>
      <c r="O156" s="3"/>
      <c r="P156" s="3"/>
      <c r="Q156" s="3"/>
      <c r="R156" s="3"/>
      <c r="S156" s="3"/>
      <c r="T156" s="3">
        <f t="shared" si="11"/>
        <v>4000</v>
      </c>
    </row>
    <row r="157" spans="1:20" ht="27">
      <c r="A157" s="387"/>
      <c r="B157" s="387"/>
      <c r="C157" s="385" t="s">
        <v>121</v>
      </c>
      <c r="D157" s="59" t="s">
        <v>370</v>
      </c>
      <c r="E157" s="59" t="s">
        <v>114</v>
      </c>
      <c r="F157" s="17">
        <v>1</v>
      </c>
      <c r="G157" s="17">
        <v>0</v>
      </c>
      <c r="H157" s="23" t="s">
        <v>71</v>
      </c>
      <c r="I157" s="42"/>
      <c r="J157" s="42"/>
      <c r="K157" s="17">
        <v>0</v>
      </c>
      <c r="L157" s="32"/>
      <c r="M157" s="3"/>
      <c r="N157" s="3"/>
      <c r="O157" s="67"/>
      <c r="P157" s="3"/>
      <c r="Q157" s="3"/>
      <c r="R157" s="3"/>
      <c r="S157" s="3"/>
      <c r="T157" s="3">
        <f t="shared" si="11"/>
        <v>0</v>
      </c>
    </row>
    <row r="158" spans="1:20" ht="36">
      <c r="A158" s="387"/>
      <c r="B158" s="387"/>
      <c r="C158" s="385"/>
      <c r="D158" s="59" t="s">
        <v>371</v>
      </c>
      <c r="E158" s="59" t="s">
        <v>115</v>
      </c>
      <c r="F158" s="17">
        <v>2</v>
      </c>
      <c r="G158" s="71">
        <v>7</v>
      </c>
      <c r="H158" s="23" t="s">
        <v>71</v>
      </c>
      <c r="I158" s="42"/>
      <c r="J158" s="42"/>
      <c r="K158" s="17">
        <v>1</v>
      </c>
      <c r="L158" s="32"/>
      <c r="M158" s="3">
        <v>20000</v>
      </c>
      <c r="N158" s="3"/>
      <c r="O158" s="67"/>
      <c r="P158" s="67"/>
      <c r="Q158" s="3">
        <v>430000</v>
      </c>
      <c r="R158" s="3">
        <v>50000</v>
      </c>
      <c r="S158" s="3"/>
      <c r="T158" s="3">
        <f t="shared" si="11"/>
        <v>500000</v>
      </c>
    </row>
    <row r="159" spans="1:20" ht="45">
      <c r="A159" s="387"/>
      <c r="B159" s="387"/>
      <c r="C159" s="385"/>
      <c r="D159" s="59" t="s">
        <v>372</v>
      </c>
      <c r="E159" s="59" t="s">
        <v>116</v>
      </c>
      <c r="F159" s="17">
        <v>2</v>
      </c>
      <c r="G159" s="17"/>
      <c r="H159" s="23" t="s">
        <v>71</v>
      </c>
      <c r="I159" s="42"/>
      <c r="J159" s="42"/>
      <c r="K159" s="17">
        <v>1</v>
      </c>
      <c r="L159" s="32"/>
      <c r="M159" s="3">
        <v>15000</v>
      </c>
      <c r="N159" s="3"/>
      <c r="O159" s="67"/>
      <c r="P159" s="3"/>
      <c r="Q159" s="3">
        <v>135000</v>
      </c>
      <c r="R159" s="3"/>
      <c r="S159" s="3"/>
      <c r="T159" s="3">
        <f t="shared" si="11"/>
        <v>150000</v>
      </c>
    </row>
    <row r="160" spans="1:20" ht="54">
      <c r="A160" s="387"/>
      <c r="B160" s="387"/>
      <c r="C160" s="59" t="s">
        <v>122</v>
      </c>
      <c r="D160" s="59" t="s">
        <v>225</v>
      </c>
      <c r="E160" s="59" t="s">
        <v>117</v>
      </c>
      <c r="F160" s="17">
        <v>3</v>
      </c>
      <c r="G160" s="17"/>
      <c r="H160" s="23" t="s">
        <v>71</v>
      </c>
      <c r="I160" s="42"/>
      <c r="J160" s="42"/>
      <c r="K160" s="17">
        <v>3</v>
      </c>
      <c r="L160" s="32"/>
      <c r="M160" s="3">
        <v>15000</v>
      </c>
      <c r="N160" s="3"/>
      <c r="O160" s="3"/>
      <c r="P160" s="3"/>
      <c r="Q160" s="3"/>
      <c r="R160" s="3"/>
      <c r="S160" s="3"/>
      <c r="T160" s="3">
        <f t="shared" si="11"/>
        <v>15000</v>
      </c>
    </row>
    <row r="161" spans="1:20" s="5" customFormat="1" ht="12.75">
      <c r="A161" s="270"/>
      <c r="B161" s="270"/>
      <c r="C161" s="225"/>
      <c r="D161" s="225"/>
      <c r="E161" s="225"/>
      <c r="F161" s="191"/>
      <c r="G161" s="191"/>
      <c r="H161" s="192"/>
      <c r="I161" s="193"/>
      <c r="J161" s="193"/>
      <c r="K161" s="191"/>
      <c r="L161" s="222"/>
      <c r="M161" s="195"/>
      <c r="N161" s="195"/>
      <c r="O161" s="195"/>
      <c r="P161" s="195"/>
      <c r="Q161" s="195"/>
      <c r="R161" s="195"/>
      <c r="S161" s="195"/>
      <c r="T161" s="195"/>
    </row>
    <row r="162" spans="1:20" s="5" customFormat="1" ht="12.75">
      <c r="A162" s="270"/>
      <c r="B162" s="270"/>
      <c r="C162" s="225"/>
      <c r="D162" s="225"/>
      <c r="E162" s="225"/>
      <c r="F162" s="191"/>
      <c r="G162" s="191"/>
      <c r="H162" s="192"/>
      <c r="I162" s="193"/>
      <c r="J162" s="193"/>
      <c r="K162" s="191"/>
      <c r="L162" s="222"/>
      <c r="M162" s="195"/>
      <c r="N162" s="195"/>
      <c r="O162" s="195"/>
      <c r="P162" s="195"/>
      <c r="Q162" s="195"/>
      <c r="R162" s="195"/>
      <c r="S162" s="195"/>
      <c r="T162" s="195"/>
    </row>
    <row r="163" spans="1:20" s="5" customFormat="1" ht="12.75">
      <c r="A163" s="270"/>
      <c r="B163" s="270"/>
      <c r="C163" s="225"/>
      <c r="D163" s="225"/>
      <c r="E163" s="225"/>
      <c r="F163" s="191"/>
      <c r="G163" s="191"/>
      <c r="H163" s="192"/>
      <c r="I163" s="193"/>
      <c r="J163" s="193"/>
      <c r="K163" s="191"/>
      <c r="L163" s="222"/>
      <c r="M163" s="195"/>
      <c r="N163" s="195"/>
      <c r="O163" s="195"/>
      <c r="P163" s="195"/>
      <c r="Q163" s="195"/>
      <c r="R163" s="195"/>
      <c r="S163" s="195"/>
      <c r="T163" s="195"/>
    </row>
    <row r="164" spans="1:20" ht="12.75" customHeight="1">
      <c r="A164" s="307" t="s">
        <v>0</v>
      </c>
      <c r="B164" s="375" t="s">
        <v>17</v>
      </c>
      <c r="C164" s="375" t="s">
        <v>69</v>
      </c>
      <c r="D164" s="302" t="s">
        <v>1</v>
      </c>
      <c r="E164" s="302" t="s">
        <v>2</v>
      </c>
      <c r="F164" s="307" t="s">
        <v>16</v>
      </c>
      <c r="G164" s="417" t="s">
        <v>65</v>
      </c>
      <c r="H164" s="326" t="s">
        <v>66</v>
      </c>
      <c r="I164" s="326"/>
      <c r="J164" s="326"/>
      <c r="K164" s="417" t="s">
        <v>450</v>
      </c>
      <c r="L164" s="307" t="s">
        <v>3</v>
      </c>
      <c r="M164" s="308" t="s">
        <v>68</v>
      </c>
      <c r="N164" s="308"/>
      <c r="O164" s="308"/>
      <c r="P164" s="308"/>
      <c r="Q164" s="308"/>
      <c r="R164" s="308"/>
      <c r="S164" s="308"/>
      <c r="T164" s="302"/>
    </row>
    <row r="165" spans="1:20" ht="12.75">
      <c r="A165" s="307"/>
      <c r="B165" s="375"/>
      <c r="C165" s="375"/>
      <c r="D165" s="302"/>
      <c r="E165" s="309"/>
      <c r="F165" s="307"/>
      <c r="G165" s="417"/>
      <c r="H165" s="302" t="s">
        <v>13</v>
      </c>
      <c r="I165" s="302" t="s">
        <v>14</v>
      </c>
      <c r="J165" s="302" t="s">
        <v>15</v>
      </c>
      <c r="K165" s="417"/>
      <c r="L165" s="307"/>
      <c r="M165" s="302" t="s">
        <v>6</v>
      </c>
      <c r="N165" s="335" t="s">
        <v>7</v>
      </c>
      <c r="O165" s="335" t="s">
        <v>8</v>
      </c>
      <c r="P165" s="302" t="s">
        <v>9</v>
      </c>
      <c r="Q165" s="302" t="s">
        <v>5</v>
      </c>
      <c r="R165" s="302" t="s">
        <v>355</v>
      </c>
      <c r="S165" s="302" t="s">
        <v>4</v>
      </c>
      <c r="T165" s="302" t="s">
        <v>12</v>
      </c>
    </row>
    <row r="166" spans="1:20" ht="22.5" customHeight="1">
      <c r="A166" s="307"/>
      <c r="B166" s="375"/>
      <c r="C166" s="375"/>
      <c r="D166" s="302"/>
      <c r="E166" s="309"/>
      <c r="F166" s="307"/>
      <c r="G166" s="417"/>
      <c r="H166" s="302"/>
      <c r="I166" s="302"/>
      <c r="J166" s="302"/>
      <c r="K166" s="417"/>
      <c r="L166" s="307"/>
      <c r="M166" s="309"/>
      <c r="N166" s="335"/>
      <c r="O166" s="335"/>
      <c r="P166" s="302"/>
      <c r="Q166" s="302"/>
      <c r="R166" s="302"/>
      <c r="S166" s="302"/>
      <c r="T166" s="302"/>
    </row>
    <row r="167" spans="1:20" ht="36">
      <c r="A167" s="387" t="s">
        <v>456</v>
      </c>
      <c r="B167" s="418" t="s">
        <v>399</v>
      </c>
      <c r="C167" s="59" t="s">
        <v>373</v>
      </c>
      <c r="D167" s="59" t="s">
        <v>374</v>
      </c>
      <c r="E167" s="59" t="s">
        <v>375</v>
      </c>
      <c r="F167" s="17">
        <v>4</v>
      </c>
      <c r="G167" s="17"/>
      <c r="H167" s="4" t="s">
        <v>71</v>
      </c>
      <c r="I167" s="42"/>
      <c r="J167" s="42"/>
      <c r="K167" s="17">
        <v>4</v>
      </c>
      <c r="L167" s="32"/>
      <c r="M167" s="3"/>
      <c r="N167" s="3">
        <v>30000</v>
      </c>
      <c r="O167" s="3"/>
      <c r="P167" s="3"/>
      <c r="Q167" s="3"/>
      <c r="R167" s="3"/>
      <c r="S167" s="3"/>
      <c r="T167" s="3">
        <f>SUM(M167:S167)</f>
        <v>30000</v>
      </c>
    </row>
    <row r="168" spans="1:20" ht="27">
      <c r="A168" s="387"/>
      <c r="B168" s="418"/>
      <c r="C168" s="60" t="s">
        <v>124</v>
      </c>
      <c r="D168" s="60" t="s">
        <v>119</v>
      </c>
      <c r="E168" s="60" t="s">
        <v>120</v>
      </c>
      <c r="F168" s="17">
        <v>1</v>
      </c>
      <c r="G168" s="17"/>
      <c r="H168" s="23" t="s">
        <v>71</v>
      </c>
      <c r="I168" s="42"/>
      <c r="J168" s="42"/>
      <c r="K168" s="17">
        <v>0</v>
      </c>
      <c r="L168" s="32"/>
      <c r="M168" s="3"/>
      <c r="N168" s="3">
        <v>35000</v>
      </c>
      <c r="O168" s="3"/>
      <c r="P168" s="3"/>
      <c r="Q168" s="3"/>
      <c r="R168" s="3"/>
      <c r="S168" s="3"/>
      <c r="T168" s="3">
        <f>SUM(M168:S168)</f>
        <v>35000</v>
      </c>
    </row>
    <row r="169" spans="1:20" ht="36">
      <c r="A169" s="387"/>
      <c r="B169" s="418"/>
      <c r="C169" s="70" t="s">
        <v>204</v>
      </c>
      <c r="D169" s="70" t="s">
        <v>205</v>
      </c>
      <c r="E169" s="70" t="s">
        <v>203</v>
      </c>
      <c r="F169" s="17">
        <v>64</v>
      </c>
      <c r="G169" s="17">
        <v>0</v>
      </c>
      <c r="H169" s="42"/>
      <c r="I169" s="23" t="s">
        <v>71</v>
      </c>
      <c r="J169" s="42"/>
      <c r="K169" s="17">
        <v>64</v>
      </c>
      <c r="L169" s="32"/>
      <c r="M169" s="3">
        <v>1400</v>
      </c>
      <c r="N169" s="3"/>
      <c r="O169" s="3"/>
      <c r="P169" s="3"/>
      <c r="Q169" s="3"/>
      <c r="R169" s="3"/>
      <c r="S169" s="3"/>
      <c r="T169" s="3">
        <f>SUM(M169:S169)</f>
        <v>1400</v>
      </c>
    </row>
    <row r="170" spans="1:21" ht="12.75">
      <c r="A170" s="10"/>
      <c r="B170" s="10"/>
      <c r="C170" s="100"/>
      <c r="D170" s="55" t="s">
        <v>26</v>
      </c>
      <c r="E170" s="55"/>
      <c r="F170" s="56"/>
      <c r="G170" s="56"/>
      <c r="H170" s="57"/>
      <c r="I170" s="57"/>
      <c r="J170" s="57"/>
      <c r="K170" s="56"/>
      <c r="L170" s="86"/>
      <c r="M170" s="24">
        <f aca="true" t="shared" si="12" ref="M170:T170">SUM(M153:M169)</f>
        <v>61140</v>
      </c>
      <c r="N170" s="24">
        <f t="shared" si="12"/>
        <v>168500</v>
      </c>
      <c r="O170" s="24">
        <f t="shared" si="12"/>
        <v>0</v>
      </c>
      <c r="P170" s="24">
        <f t="shared" si="12"/>
        <v>0</v>
      </c>
      <c r="Q170" s="24">
        <f t="shared" si="12"/>
        <v>565000</v>
      </c>
      <c r="R170" s="24">
        <f t="shared" si="12"/>
        <v>50000</v>
      </c>
      <c r="S170" s="24">
        <f t="shared" si="12"/>
        <v>0</v>
      </c>
      <c r="T170" s="24">
        <f t="shared" si="12"/>
        <v>844640</v>
      </c>
      <c r="U170" s="11"/>
    </row>
    <row r="171" spans="1:21" s="5" customFormat="1" ht="12.75">
      <c r="A171" s="270"/>
      <c r="B171" s="270"/>
      <c r="C171" s="197"/>
      <c r="D171" s="28"/>
      <c r="E171" s="28"/>
      <c r="F171" s="29"/>
      <c r="G171" s="29"/>
      <c r="H171" s="133"/>
      <c r="I171" s="133"/>
      <c r="J171" s="133"/>
      <c r="K171" s="29"/>
      <c r="L171" s="183"/>
      <c r="M171" s="14"/>
      <c r="N171" s="14"/>
      <c r="O171" s="14"/>
      <c r="P171" s="14"/>
      <c r="Q171" s="14"/>
      <c r="R171" s="14"/>
      <c r="S171" s="14"/>
      <c r="T171" s="14"/>
      <c r="U171" s="156"/>
    </row>
    <row r="172" spans="1:21" s="5" customFormat="1" ht="12.75">
      <c r="A172" s="270"/>
      <c r="B172" s="270"/>
      <c r="C172" s="197"/>
      <c r="D172" s="28"/>
      <c r="E172" s="28"/>
      <c r="F172" s="29"/>
      <c r="G172" s="29"/>
      <c r="H172" s="133"/>
      <c r="I172" s="133"/>
      <c r="J172" s="133"/>
      <c r="K172" s="29"/>
      <c r="L172" s="183"/>
      <c r="M172" s="14"/>
      <c r="N172" s="14"/>
      <c r="O172" s="14"/>
      <c r="P172" s="14"/>
      <c r="Q172" s="14"/>
      <c r="R172" s="14"/>
      <c r="S172" s="14"/>
      <c r="T172" s="14"/>
      <c r="U172" s="156"/>
    </row>
    <row r="173" spans="1:21" s="5" customFormat="1" ht="12.75">
      <c r="A173" s="270"/>
      <c r="B173" s="270"/>
      <c r="C173" s="197"/>
      <c r="D173" s="28"/>
      <c r="E173" s="28"/>
      <c r="F173" s="29"/>
      <c r="G173" s="29"/>
      <c r="H173" s="133"/>
      <c r="I173" s="133"/>
      <c r="J173" s="133"/>
      <c r="K173" s="29"/>
      <c r="L173" s="183"/>
      <c r="M173" s="14"/>
      <c r="N173" s="14"/>
      <c r="O173" s="14"/>
      <c r="P173" s="14"/>
      <c r="Q173" s="14"/>
      <c r="R173" s="14"/>
      <c r="S173" s="14"/>
      <c r="T173" s="14"/>
      <c r="U173" s="156"/>
    </row>
    <row r="174" spans="1:21" s="5" customFormat="1" ht="12.75">
      <c r="A174" s="270"/>
      <c r="B174" s="270"/>
      <c r="C174" s="197"/>
      <c r="D174" s="28"/>
      <c r="E174" s="28"/>
      <c r="F174" s="29"/>
      <c r="G174" s="29"/>
      <c r="H174" s="133"/>
      <c r="I174" s="133"/>
      <c r="J174" s="133"/>
      <c r="K174" s="29"/>
      <c r="L174" s="183"/>
      <c r="M174" s="14"/>
      <c r="N174" s="14"/>
      <c r="O174" s="14"/>
      <c r="P174" s="14"/>
      <c r="Q174" s="14"/>
      <c r="R174" s="14"/>
      <c r="S174" s="14"/>
      <c r="T174" s="14"/>
      <c r="U174" s="156"/>
    </row>
    <row r="175" spans="1:21" s="5" customFormat="1" ht="12.75">
      <c r="A175" s="270"/>
      <c r="B175" s="270"/>
      <c r="C175" s="197"/>
      <c r="D175" s="28"/>
      <c r="E175" s="28"/>
      <c r="F175" s="29"/>
      <c r="G175" s="29"/>
      <c r="H175" s="133"/>
      <c r="I175" s="133"/>
      <c r="J175" s="133"/>
      <c r="K175" s="29"/>
      <c r="L175" s="183"/>
      <c r="M175" s="14"/>
      <c r="N175" s="14"/>
      <c r="O175" s="14"/>
      <c r="P175" s="14"/>
      <c r="Q175" s="14"/>
      <c r="R175" s="14"/>
      <c r="S175" s="14"/>
      <c r="T175" s="14"/>
      <c r="U175" s="156"/>
    </row>
    <row r="176" spans="1:21" s="5" customFormat="1" ht="12.75">
      <c r="A176" s="270"/>
      <c r="B176" s="270"/>
      <c r="C176" s="197"/>
      <c r="D176" s="28"/>
      <c r="E176" s="28"/>
      <c r="F176" s="29"/>
      <c r="G176" s="29"/>
      <c r="H176" s="133"/>
      <c r="I176" s="133"/>
      <c r="J176" s="133"/>
      <c r="K176" s="29"/>
      <c r="L176" s="183"/>
      <c r="M176" s="14"/>
      <c r="N176" s="14"/>
      <c r="O176" s="14"/>
      <c r="P176" s="14"/>
      <c r="Q176" s="14"/>
      <c r="R176" s="14"/>
      <c r="S176" s="14"/>
      <c r="T176" s="14"/>
      <c r="U176" s="156"/>
    </row>
    <row r="177" spans="1:21" s="5" customFormat="1" ht="12.75">
      <c r="A177" s="270"/>
      <c r="B177" s="270"/>
      <c r="C177" s="197"/>
      <c r="D177" s="28"/>
      <c r="E177" s="28"/>
      <c r="F177" s="29"/>
      <c r="G177" s="29"/>
      <c r="H177" s="133"/>
      <c r="I177" s="133"/>
      <c r="J177" s="133"/>
      <c r="K177" s="29"/>
      <c r="L177" s="183"/>
      <c r="M177" s="14"/>
      <c r="N177" s="14"/>
      <c r="O177" s="14"/>
      <c r="P177" s="14"/>
      <c r="Q177" s="14"/>
      <c r="R177" s="14"/>
      <c r="S177" s="14"/>
      <c r="T177" s="14"/>
      <c r="U177" s="156"/>
    </row>
    <row r="178" spans="1:21" s="5" customFormat="1" ht="12.75">
      <c r="A178" s="270"/>
      <c r="B178" s="270"/>
      <c r="C178" s="197"/>
      <c r="D178" s="28"/>
      <c r="E178" s="28"/>
      <c r="F178" s="29"/>
      <c r="G178" s="29"/>
      <c r="H178" s="133"/>
      <c r="I178" s="133"/>
      <c r="J178" s="133"/>
      <c r="K178" s="29"/>
      <c r="L178" s="183"/>
      <c r="M178" s="14"/>
      <c r="N178" s="14"/>
      <c r="O178" s="14"/>
      <c r="P178" s="14"/>
      <c r="Q178" s="14"/>
      <c r="R178" s="14"/>
      <c r="S178" s="14"/>
      <c r="T178" s="14"/>
      <c r="U178" s="156"/>
    </row>
    <row r="179" spans="1:21" s="5" customFormat="1" ht="12.75">
      <c r="A179" s="270"/>
      <c r="B179" s="270"/>
      <c r="C179" s="197"/>
      <c r="D179" s="28"/>
      <c r="E179" s="28"/>
      <c r="F179" s="29"/>
      <c r="G179" s="29"/>
      <c r="H179" s="133"/>
      <c r="I179" s="133"/>
      <c r="J179" s="133"/>
      <c r="K179" s="29"/>
      <c r="L179" s="183"/>
      <c r="M179" s="14"/>
      <c r="N179" s="14"/>
      <c r="O179" s="14"/>
      <c r="P179" s="14"/>
      <c r="Q179" s="14"/>
      <c r="R179" s="14"/>
      <c r="S179" s="14"/>
      <c r="T179" s="14"/>
      <c r="U179" s="156"/>
    </row>
    <row r="180" spans="1:21" s="5" customFormat="1" ht="12.75">
      <c r="A180" s="270"/>
      <c r="B180" s="270"/>
      <c r="C180" s="197"/>
      <c r="D180" s="28"/>
      <c r="E180" s="28"/>
      <c r="F180" s="29"/>
      <c r="G180" s="29"/>
      <c r="H180" s="133"/>
      <c r="I180" s="133"/>
      <c r="J180" s="133"/>
      <c r="K180" s="29"/>
      <c r="L180" s="183"/>
      <c r="M180" s="14"/>
      <c r="N180" s="14"/>
      <c r="O180" s="14"/>
      <c r="P180" s="14"/>
      <c r="Q180" s="14"/>
      <c r="R180" s="14"/>
      <c r="S180" s="14"/>
      <c r="T180" s="14"/>
      <c r="U180" s="156"/>
    </row>
    <row r="181" spans="1:21" s="5" customFormat="1" ht="12.75">
      <c r="A181" s="270"/>
      <c r="B181" s="270"/>
      <c r="C181" s="197"/>
      <c r="D181" s="28"/>
      <c r="E181" s="28"/>
      <c r="F181" s="29"/>
      <c r="G181" s="29"/>
      <c r="H181" s="133"/>
      <c r="I181" s="133"/>
      <c r="J181" s="133"/>
      <c r="K181" s="29"/>
      <c r="L181" s="183"/>
      <c r="M181" s="14"/>
      <c r="N181" s="14"/>
      <c r="O181" s="14"/>
      <c r="P181" s="14"/>
      <c r="Q181" s="14"/>
      <c r="R181" s="14"/>
      <c r="S181" s="14"/>
      <c r="T181" s="14"/>
      <c r="U181" s="156"/>
    </row>
    <row r="182" spans="1:21" s="5" customFormat="1" ht="12.75">
      <c r="A182" s="270"/>
      <c r="B182" s="270"/>
      <c r="C182" s="197"/>
      <c r="D182" s="28"/>
      <c r="E182" s="28"/>
      <c r="F182" s="29"/>
      <c r="G182" s="29"/>
      <c r="H182" s="133"/>
      <c r="I182" s="133"/>
      <c r="J182" s="133"/>
      <c r="K182" s="29"/>
      <c r="L182" s="183"/>
      <c r="M182" s="14"/>
      <c r="N182" s="14"/>
      <c r="O182" s="14"/>
      <c r="P182" s="14"/>
      <c r="Q182" s="14"/>
      <c r="R182" s="14"/>
      <c r="S182" s="14"/>
      <c r="T182" s="14"/>
      <c r="U182" s="156"/>
    </row>
    <row r="183" spans="1:21" s="5" customFormat="1" ht="12.75">
      <c r="A183" s="270"/>
      <c r="B183" s="270"/>
      <c r="C183" s="197"/>
      <c r="D183" s="28"/>
      <c r="E183" s="28"/>
      <c r="F183" s="29"/>
      <c r="G183" s="29"/>
      <c r="H183" s="133"/>
      <c r="I183" s="133"/>
      <c r="J183" s="133"/>
      <c r="K183" s="29"/>
      <c r="L183" s="183"/>
      <c r="M183" s="14"/>
      <c r="N183" s="14"/>
      <c r="O183" s="14"/>
      <c r="P183" s="14"/>
      <c r="Q183" s="14"/>
      <c r="R183" s="14"/>
      <c r="S183" s="14"/>
      <c r="T183" s="14"/>
      <c r="U183" s="156"/>
    </row>
    <row r="184" spans="1:21" s="5" customFormat="1" ht="12.75">
      <c r="A184" s="270"/>
      <c r="B184" s="270"/>
      <c r="C184" s="197"/>
      <c r="D184" s="28"/>
      <c r="E184" s="28"/>
      <c r="F184" s="29"/>
      <c r="G184" s="29"/>
      <c r="H184" s="133"/>
      <c r="I184" s="133"/>
      <c r="J184" s="133"/>
      <c r="K184" s="29"/>
      <c r="L184" s="183"/>
      <c r="M184" s="14"/>
      <c r="N184" s="14"/>
      <c r="O184" s="14"/>
      <c r="P184" s="14"/>
      <c r="Q184" s="14"/>
      <c r="R184" s="14"/>
      <c r="S184" s="14"/>
      <c r="T184" s="14"/>
      <c r="U184" s="156"/>
    </row>
    <row r="185" spans="1:21" s="5" customFormat="1" ht="12.75">
      <c r="A185" s="270"/>
      <c r="B185" s="270"/>
      <c r="C185" s="197"/>
      <c r="D185" s="28"/>
      <c r="E185" s="28"/>
      <c r="F185" s="29"/>
      <c r="G185" s="29"/>
      <c r="H185" s="133"/>
      <c r="I185" s="133"/>
      <c r="J185" s="133"/>
      <c r="K185" s="29"/>
      <c r="L185" s="183"/>
      <c r="M185" s="14"/>
      <c r="N185" s="14"/>
      <c r="O185" s="14"/>
      <c r="P185" s="14"/>
      <c r="Q185" s="14"/>
      <c r="R185" s="14"/>
      <c r="S185" s="14"/>
      <c r="T185" s="14"/>
      <c r="U185" s="156"/>
    </row>
    <row r="186" spans="1:21" s="5" customFormat="1" ht="12.75">
      <c r="A186" s="270"/>
      <c r="B186" s="270"/>
      <c r="C186" s="197"/>
      <c r="D186" s="28"/>
      <c r="E186" s="28"/>
      <c r="F186" s="29"/>
      <c r="G186" s="29"/>
      <c r="H186" s="133"/>
      <c r="I186" s="133"/>
      <c r="J186" s="133"/>
      <c r="K186" s="29"/>
      <c r="L186" s="183"/>
      <c r="M186" s="14"/>
      <c r="N186" s="14"/>
      <c r="O186" s="14"/>
      <c r="P186" s="14"/>
      <c r="Q186" s="14"/>
      <c r="R186" s="14"/>
      <c r="S186" s="14"/>
      <c r="T186" s="14"/>
      <c r="U186" s="156"/>
    </row>
    <row r="187" spans="1:21" s="5" customFormat="1" ht="12.75">
      <c r="A187" s="270"/>
      <c r="B187" s="270"/>
      <c r="C187" s="197"/>
      <c r="D187" s="28"/>
      <c r="E187" s="28"/>
      <c r="F187" s="29"/>
      <c r="G187" s="29"/>
      <c r="H187" s="133"/>
      <c r="I187" s="133"/>
      <c r="J187" s="133"/>
      <c r="K187" s="29"/>
      <c r="L187" s="183"/>
      <c r="M187" s="14"/>
      <c r="N187" s="14"/>
      <c r="O187" s="14"/>
      <c r="P187" s="14"/>
      <c r="Q187" s="14"/>
      <c r="R187" s="14"/>
      <c r="S187" s="14"/>
      <c r="T187" s="14"/>
      <c r="U187" s="156"/>
    </row>
    <row r="188" spans="1:21" s="5" customFormat="1" ht="12.75">
      <c r="A188" s="270"/>
      <c r="B188" s="270"/>
      <c r="C188" s="197"/>
      <c r="D188" s="28"/>
      <c r="E188" s="28"/>
      <c r="F188" s="29"/>
      <c r="G188" s="29"/>
      <c r="H188" s="133"/>
      <c r="I188" s="133"/>
      <c r="J188" s="133"/>
      <c r="K188" s="29"/>
      <c r="L188" s="183"/>
      <c r="M188" s="14"/>
      <c r="N188" s="14"/>
      <c r="O188" s="14"/>
      <c r="P188" s="14"/>
      <c r="Q188" s="14"/>
      <c r="R188" s="14"/>
      <c r="S188" s="14"/>
      <c r="T188" s="14"/>
      <c r="U188" s="156"/>
    </row>
    <row r="189" spans="1:21" s="5" customFormat="1" ht="12.75">
      <c r="A189" s="270"/>
      <c r="B189" s="270"/>
      <c r="C189" s="197"/>
      <c r="D189" s="28"/>
      <c r="E189" s="28"/>
      <c r="F189" s="29"/>
      <c r="G189" s="29"/>
      <c r="H189" s="133"/>
      <c r="I189" s="133"/>
      <c r="J189" s="133"/>
      <c r="K189" s="29"/>
      <c r="L189" s="183"/>
      <c r="M189" s="14"/>
      <c r="N189" s="14"/>
      <c r="O189" s="14"/>
      <c r="P189" s="14"/>
      <c r="Q189" s="14"/>
      <c r="R189" s="14"/>
      <c r="S189" s="14"/>
      <c r="T189" s="14"/>
      <c r="U189" s="156"/>
    </row>
    <row r="190" spans="1:21" s="5" customFormat="1" ht="12.75">
      <c r="A190" s="270"/>
      <c r="B190" s="270"/>
      <c r="C190" s="197"/>
      <c r="D190" s="28"/>
      <c r="E190" s="28"/>
      <c r="F190" s="29"/>
      <c r="G190" s="29"/>
      <c r="H190" s="133"/>
      <c r="I190" s="133"/>
      <c r="J190" s="133"/>
      <c r="K190" s="29"/>
      <c r="L190" s="183"/>
      <c r="M190" s="14"/>
      <c r="N190" s="14"/>
      <c r="O190" s="14"/>
      <c r="P190" s="14"/>
      <c r="Q190" s="14"/>
      <c r="R190" s="14"/>
      <c r="S190" s="14"/>
      <c r="T190" s="14"/>
      <c r="U190" s="156"/>
    </row>
    <row r="191" spans="1:21" s="5" customFormat="1" ht="12.75">
      <c r="A191" s="270"/>
      <c r="B191" s="270"/>
      <c r="C191" s="197"/>
      <c r="D191" s="28"/>
      <c r="E191" s="28"/>
      <c r="F191" s="29"/>
      <c r="G191" s="29"/>
      <c r="H191" s="133"/>
      <c r="I191" s="133"/>
      <c r="J191" s="133"/>
      <c r="K191" s="29"/>
      <c r="L191" s="183"/>
      <c r="M191" s="14"/>
      <c r="N191" s="14"/>
      <c r="O191" s="14"/>
      <c r="P191" s="14"/>
      <c r="Q191" s="14"/>
      <c r="R191" s="14"/>
      <c r="S191" s="14"/>
      <c r="T191" s="14"/>
      <c r="U191" s="156"/>
    </row>
    <row r="192" spans="1:21" s="5" customFormat="1" ht="12.75">
      <c r="A192" s="270"/>
      <c r="B192" s="270"/>
      <c r="C192" s="197"/>
      <c r="D192" s="28"/>
      <c r="E192" s="28"/>
      <c r="F192" s="29"/>
      <c r="G192" s="29"/>
      <c r="H192" s="133"/>
      <c r="I192" s="133"/>
      <c r="J192" s="133"/>
      <c r="K192" s="29"/>
      <c r="L192" s="183"/>
      <c r="M192" s="14"/>
      <c r="N192" s="14"/>
      <c r="O192" s="14"/>
      <c r="P192" s="14"/>
      <c r="Q192" s="14"/>
      <c r="R192" s="14"/>
      <c r="S192" s="14"/>
      <c r="T192" s="14"/>
      <c r="U192" s="156"/>
    </row>
    <row r="193" spans="1:21" s="5" customFormat="1" ht="12.75">
      <c r="A193" s="270"/>
      <c r="B193" s="270"/>
      <c r="C193" s="197"/>
      <c r="D193" s="28"/>
      <c r="E193" s="28"/>
      <c r="F193" s="29"/>
      <c r="G193" s="29"/>
      <c r="H193" s="133"/>
      <c r="I193" s="133"/>
      <c r="J193" s="133"/>
      <c r="K193" s="29"/>
      <c r="L193" s="183"/>
      <c r="M193" s="14"/>
      <c r="N193" s="14"/>
      <c r="O193" s="14"/>
      <c r="P193" s="14"/>
      <c r="Q193" s="14"/>
      <c r="R193" s="14"/>
      <c r="S193" s="14"/>
      <c r="T193" s="14"/>
      <c r="U193" s="156"/>
    </row>
    <row r="194" spans="1:21" s="5" customFormat="1" ht="12.75">
      <c r="A194" s="270"/>
      <c r="B194" s="270"/>
      <c r="C194" s="197"/>
      <c r="D194" s="28"/>
      <c r="E194" s="28"/>
      <c r="F194" s="29"/>
      <c r="G194" s="29"/>
      <c r="H194" s="133"/>
      <c r="I194" s="133"/>
      <c r="J194" s="133"/>
      <c r="K194" s="29"/>
      <c r="L194" s="183"/>
      <c r="M194" s="14"/>
      <c r="N194" s="14"/>
      <c r="O194" s="14"/>
      <c r="P194" s="14"/>
      <c r="Q194" s="14"/>
      <c r="R194" s="14"/>
      <c r="S194" s="14"/>
      <c r="T194" s="14"/>
      <c r="U194" s="156"/>
    </row>
    <row r="195" spans="1:21" s="5" customFormat="1" ht="12.75">
      <c r="A195" s="270"/>
      <c r="B195" s="270"/>
      <c r="C195" s="197"/>
      <c r="D195" s="28"/>
      <c r="E195" s="28"/>
      <c r="F195" s="29"/>
      <c r="G195" s="29"/>
      <c r="H195" s="133"/>
      <c r="I195" s="133"/>
      <c r="J195" s="133"/>
      <c r="K195" s="29"/>
      <c r="L195" s="183"/>
      <c r="M195" s="14"/>
      <c r="N195" s="14"/>
      <c r="O195" s="14"/>
      <c r="P195" s="14"/>
      <c r="Q195" s="14"/>
      <c r="R195" s="14"/>
      <c r="S195" s="14"/>
      <c r="T195" s="14"/>
      <c r="U195" s="156"/>
    </row>
    <row r="196" spans="1:20" ht="12.75" customHeight="1">
      <c r="A196" s="307" t="s">
        <v>0</v>
      </c>
      <c r="B196" s="375" t="s">
        <v>17</v>
      </c>
      <c r="C196" s="375" t="s">
        <v>69</v>
      </c>
      <c r="D196" s="302" t="s">
        <v>1</v>
      </c>
      <c r="E196" s="302" t="s">
        <v>2</v>
      </c>
      <c r="F196" s="307" t="s">
        <v>16</v>
      </c>
      <c r="G196" s="417" t="s">
        <v>65</v>
      </c>
      <c r="H196" s="326" t="s">
        <v>66</v>
      </c>
      <c r="I196" s="326"/>
      <c r="J196" s="326"/>
      <c r="K196" s="417" t="s">
        <v>450</v>
      </c>
      <c r="L196" s="307" t="s">
        <v>3</v>
      </c>
      <c r="M196" s="308" t="s">
        <v>68</v>
      </c>
      <c r="N196" s="308"/>
      <c r="O196" s="308"/>
      <c r="P196" s="308"/>
      <c r="Q196" s="308"/>
      <c r="R196" s="308"/>
      <c r="S196" s="308"/>
      <c r="T196" s="302"/>
    </row>
    <row r="197" spans="1:20" ht="12.75">
      <c r="A197" s="307"/>
      <c r="B197" s="375"/>
      <c r="C197" s="375"/>
      <c r="D197" s="302"/>
      <c r="E197" s="309"/>
      <c r="F197" s="307"/>
      <c r="G197" s="417"/>
      <c r="H197" s="302" t="s">
        <v>13</v>
      </c>
      <c r="I197" s="302" t="s">
        <v>14</v>
      </c>
      <c r="J197" s="302" t="s">
        <v>15</v>
      </c>
      <c r="K197" s="417"/>
      <c r="L197" s="307"/>
      <c r="M197" s="302" t="s">
        <v>6</v>
      </c>
      <c r="N197" s="335" t="s">
        <v>7</v>
      </c>
      <c r="O197" s="335" t="s">
        <v>8</v>
      </c>
      <c r="P197" s="302" t="s">
        <v>9</v>
      </c>
      <c r="Q197" s="302" t="s">
        <v>5</v>
      </c>
      <c r="R197" s="302" t="s">
        <v>355</v>
      </c>
      <c r="S197" s="302" t="s">
        <v>4</v>
      </c>
      <c r="T197" s="302" t="s">
        <v>12</v>
      </c>
    </row>
    <row r="198" spans="1:20" ht="22.5" customHeight="1">
      <c r="A198" s="307"/>
      <c r="B198" s="375"/>
      <c r="C198" s="375"/>
      <c r="D198" s="302"/>
      <c r="E198" s="309"/>
      <c r="F198" s="307"/>
      <c r="G198" s="417"/>
      <c r="H198" s="302"/>
      <c r="I198" s="302"/>
      <c r="J198" s="302"/>
      <c r="K198" s="417"/>
      <c r="L198" s="307"/>
      <c r="M198" s="309"/>
      <c r="N198" s="335"/>
      <c r="O198" s="335"/>
      <c r="P198" s="302"/>
      <c r="Q198" s="302"/>
      <c r="R198" s="302"/>
      <c r="S198" s="302"/>
      <c r="T198" s="302"/>
    </row>
    <row r="199" spans="1:21" ht="63">
      <c r="A199" s="338" t="s">
        <v>463</v>
      </c>
      <c r="B199" s="312" t="s">
        <v>465</v>
      </c>
      <c r="C199" s="278" t="s">
        <v>505</v>
      </c>
      <c r="D199" s="280" t="s">
        <v>516</v>
      </c>
      <c r="E199" s="40" t="s">
        <v>517</v>
      </c>
      <c r="F199" s="51">
        <v>25</v>
      </c>
      <c r="G199" s="108">
        <v>13</v>
      </c>
      <c r="H199" s="23" t="s">
        <v>71</v>
      </c>
      <c r="I199" s="23"/>
      <c r="J199" s="39"/>
      <c r="K199" s="51">
        <v>22</v>
      </c>
      <c r="L199" s="32"/>
      <c r="M199" s="107">
        <v>15000</v>
      </c>
      <c r="N199" s="107"/>
      <c r="O199" s="107"/>
      <c r="P199" s="107"/>
      <c r="Q199" s="107"/>
      <c r="R199" s="107"/>
      <c r="S199" s="107"/>
      <c r="T199" s="3">
        <f aca="true" t="shared" si="13" ref="T199:T205">SUM(M199:S199)</f>
        <v>15000</v>
      </c>
      <c r="U199" s="11"/>
    </row>
    <row r="200" spans="1:21" ht="99">
      <c r="A200" s="338"/>
      <c r="B200" s="312"/>
      <c r="C200" s="241" t="s">
        <v>137</v>
      </c>
      <c r="D200" s="241" t="s">
        <v>131</v>
      </c>
      <c r="E200" s="241" t="s">
        <v>132</v>
      </c>
      <c r="F200" s="51">
        <v>3</v>
      </c>
      <c r="G200" s="51">
        <v>0</v>
      </c>
      <c r="H200" s="23" t="s">
        <v>71</v>
      </c>
      <c r="I200" s="23"/>
      <c r="J200" s="39"/>
      <c r="K200" s="51">
        <v>2</v>
      </c>
      <c r="L200" s="32"/>
      <c r="M200" s="107">
        <v>4000</v>
      </c>
      <c r="N200" s="107"/>
      <c r="O200" s="107"/>
      <c r="P200" s="3"/>
      <c r="Q200" s="107"/>
      <c r="R200" s="107"/>
      <c r="S200" s="107"/>
      <c r="T200" s="3">
        <f t="shared" si="13"/>
        <v>4000</v>
      </c>
      <c r="U200" s="11"/>
    </row>
    <row r="201" spans="1:21" ht="36">
      <c r="A201" s="338"/>
      <c r="B201" s="312"/>
      <c r="C201" s="241" t="s">
        <v>145</v>
      </c>
      <c r="D201" s="241" t="s">
        <v>139</v>
      </c>
      <c r="E201" s="241" t="s">
        <v>140</v>
      </c>
      <c r="F201" s="51">
        <v>4</v>
      </c>
      <c r="G201" s="51">
        <v>0</v>
      </c>
      <c r="H201" s="23" t="s">
        <v>71</v>
      </c>
      <c r="I201" s="23"/>
      <c r="J201" s="39"/>
      <c r="K201" s="51">
        <v>3</v>
      </c>
      <c r="L201" s="32"/>
      <c r="M201" s="107">
        <v>5200</v>
      </c>
      <c r="N201" s="107"/>
      <c r="O201" s="107"/>
      <c r="P201" s="107"/>
      <c r="Q201" s="107"/>
      <c r="R201" s="107"/>
      <c r="S201" s="107"/>
      <c r="T201" s="3">
        <f t="shared" si="13"/>
        <v>5200</v>
      </c>
      <c r="U201" s="11"/>
    </row>
    <row r="202" spans="1:21" ht="45">
      <c r="A202" s="338"/>
      <c r="B202" s="312"/>
      <c r="C202" s="241" t="s">
        <v>146</v>
      </c>
      <c r="D202" s="241" t="s">
        <v>223</v>
      </c>
      <c r="E202" s="241" t="s">
        <v>141</v>
      </c>
      <c r="F202" s="51">
        <v>9</v>
      </c>
      <c r="G202" s="51">
        <v>0</v>
      </c>
      <c r="H202" s="23" t="s">
        <v>71</v>
      </c>
      <c r="I202" s="23"/>
      <c r="J202" s="39"/>
      <c r="K202" s="51">
        <v>9</v>
      </c>
      <c r="L202" s="32"/>
      <c r="M202" s="107">
        <v>3000</v>
      </c>
      <c r="N202" s="107"/>
      <c r="O202" s="107"/>
      <c r="P202" s="107"/>
      <c r="Q202" s="107"/>
      <c r="R202" s="107"/>
      <c r="S202" s="107"/>
      <c r="T202" s="3">
        <f t="shared" si="13"/>
        <v>3000</v>
      </c>
      <c r="U202" s="11"/>
    </row>
    <row r="203" spans="1:21" ht="54">
      <c r="A203" s="338"/>
      <c r="B203" s="312"/>
      <c r="C203" s="278" t="s">
        <v>488</v>
      </c>
      <c r="D203" s="278" t="s">
        <v>493</v>
      </c>
      <c r="E203" s="278" t="s">
        <v>142</v>
      </c>
      <c r="F203" s="51">
        <v>12</v>
      </c>
      <c r="G203" s="51">
        <v>0</v>
      </c>
      <c r="H203" s="23" t="s">
        <v>71</v>
      </c>
      <c r="I203" s="23"/>
      <c r="J203" s="39"/>
      <c r="K203" s="51">
        <v>9</v>
      </c>
      <c r="L203" s="32"/>
      <c r="M203" s="107">
        <v>5800</v>
      </c>
      <c r="N203" s="107"/>
      <c r="O203" s="107">
        <v>35000</v>
      </c>
      <c r="P203" s="107"/>
      <c r="Q203" s="107"/>
      <c r="R203" s="107"/>
      <c r="S203" s="107"/>
      <c r="T203" s="3">
        <f t="shared" si="13"/>
        <v>40800</v>
      </c>
      <c r="U203" s="11"/>
    </row>
    <row r="204" spans="1:21" ht="36">
      <c r="A204" s="338"/>
      <c r="B204" s="312"/>
      <c r="C204" s="60" t="s">
        <v>489</v>
      </c>
      <c r="D204" s="60" t="s">
        <v>490</v>
      </c>
      <c r="E204" s="60" t="s">
        <v>491</v>
      </c>
      <c r="F204" s="276">
        <v>8</v>
      </c>
      <c r="G204" s="276" t="s">
        <v>57</v>
      </c>
      <c r="H204" s="276" t="s">
        <v>71</v>
      </c>
      <c r="I204" s="89"/>
      <c r="J204" s="95"/>
      <c r="K204" s="276">
        <v>6</v>
      </c>
      <c r="L204" s="32"/>
      <c r="M204" s="107"/>
      <c r="N204" s="107"/>
      <c r="O204" s="159">
        <v>3500</v>
      </c>
      <c r="P204" s="107"/>
      <c r="Q204" s="107"/>
      <c r="R204" s="107"/>
      <c r="S204" s="107"/>
      <c r="T204" s="3"/>
      <c r="U204" s="11"/>
    </row>
    <row r="205" spans="1:21" ht="36">
      <c r="A205" s="338"/>
      <c r="B205" s="312"/>
      <c r="C205" s="241" t="s">
        <v>464</v>
      </c>
      <c r="D205" s="241" t="s">
        <v>468</v>
      </c>
      <c r="E205" s="241" t="s">
        <v>95</v>
      </c>
      <c r="F205" s="51">
        <v>12</v>
      </c>
      <c r="G205" s="51">
        <v>0</v>
      </c>
      <c r="H205" s="23" t="s">
        <v>71</v>
      </c>
      <c r="I205" s="23"/>
      <c r="J205" s="39"/>
      <c r="K205" s="51">
        <v>9</v>
      </c>
      <c r="L205" s="32"/>
      <c r="M205" s="107">
        <v>12857</v>
      </c>
      <c r="N205" s="107">
        <v>26000</v>
      </c>
      <c r="O205" s="107">
        <v>231500</v>
      </c>
      <c r="P205" s="107"/>
      <c r="Q205" s="107"/>
      <c r="R205" s="107"/>
      <c r="S205" s="107"/>
      <c r="T205" s="3">
        <f t="shared" si="13"/>
        <v>270357</v>
      </c>
      <c r="U205" s="11"/>
    </row>
    <row r="206" spans="1:21" ht="12.75">
      <c r="A206" s="430"/>
      <c r="B206" s="312"/>
      <c r="C206" s="38"/>
      <c r="D206" s="55" t="s">
        <v>46</v>
      </c>
      <c r="E206" s="55"/>
      <c r="F206" s="56"/>
      <c r="G206" s="56"/>
      <c r="H206" s="57"/>
      <c r="I206" s="57"/>
      <c r="J206" s="57"/>
      <c r="K206" s="56"/>
      <c r="L206" s="86"/>
      <c r="M206" s="24">
        <f aca="true" t="shared" si="14" ref="M206:T206">SUM(M199:M205)</f>
        <v>45857</v>
      </c>
      <c r="N206" s="24">
        <f t="shared" si="14"/>
        <v>26000</v>
      </c>
      <c r="O206" s="24">
        <f t="shared" si="14"/>
        <v>270000</v>
      </c>
      <c r="P206" s="24">
        <f t="shared" si="14"/>
        <v>0</v>
      </c>
      <c r="Q206" s="24">
        <f t="shared" si="14"/>
        <v>0</v>
      </c>
      <c r="R206" s="24">
        <f t="shared" si="14"/>
        <v>0</v>
      </c>
      <c r="S206" s="24">
        <f t="shared" si="14"/>
        <v>0</v>
      </c>
      <c r="T206" s="24">
        <f t="shared" si="14"/>
        <v>338357</v>
      </c>
      <c r="U206" s="11"/>
    </row>
    <row r="207" spans="1:21" s="5" customFormat="1" ht="12.75">
      <c r="A207" s="203"/>
      <c r="B207" s="31"/>
      <c r="C207" s="19"/>
      <c r="D207" s="28"/>
      <c r="E207" s="28"/>
      <c r="F207" s="29"/>
      <c r="G207" s="29"/>
      <c r="H207" s="133"/>
      <c r="I207" s="133"/>
      <c r="J207" s="133"/>
      <c r="K207" s="29"/>
      <c r="L207" s="183"/>
      <c r="M207" s="14"/>
      <c r="N207" s="14"/>
      <c r="O207" s="14"/>
      <c r="P207" s="14"/>
      <c r="Q207" s="14"/>
      <c r="R207" s="14"/>
      <c r="S207" s="14"/>
      <c r="T207" s="14"/>
      <c r="U207" s="156"/>
    </row>
    <row r="208" spans="1:21" s="5" customFormat="1" ht="12.75">
      <c r="A208" s="203"/>
      <c r="B208" s="31"/>
      <c r="C208" s="19"/>
      <c r="D208" s="28"/>
      <c r="E208" s="28"/>
      <c r="F208" s="29"/>
      <c r="G208" s="29"/>
      <c r="H208" s="133"/>
      <c r="I208" s="133"/>
      <c r="J208" s="133"/>
      <c r="K208" s="29"/>
      <c r="L208" s="183"/>
      <c r="M208" s="14"/>
      <c r="N208" s="14"/>
      <c r="O208" s="14"/>
      <c r="P208" s="14"/>
      <c r="Q208" s="14"/>
      <c r="R208" s="14"/>
      <c r="S208" s="14"/>
      <c r="T208" s="14"/>
      <c r="U208" s="156"/>
    </row>
    <row r="209" spans="1:21" s="5" customFormat="1" ht="12.75">
      <c r="A209" s="203"/>
      <c r="B209" s="31"/>
      <c r="C209" s="19"/>
      <c r="D209" s="28"/>
      <c r="E209" s="28"/>
      <c r="F209" s="29"/>
      <c r="G209" s="29"/>
      <c r="H209" s="133"/>
      <c r="I209" s="133"/>
      <c r="J209" s="133"/>
      <c r="K209" s="29"/>
      <c r="L209" s="183"/>
      <c r="M209" s="14"/>
      <c r="N209" s="14"/>
      <c r="O209" s="14"/>
      <c r="P209" s="14"/>
      <c r="Q209" s="14"/>
      <c r="R209" s="14"/>
      <c r="S209" s="14"/>
      <c r="T209" s="14"/>
      <c r="U209" s="156"/>
    </row>
    <row r="210" spans="1:21" s="5" customFormat="1" ht="12.75">
      <c r="A210" s="203"/>
      <c r="B210" s="31"/>
      <c r="C210" s="19"/>
      <c r="D210" s="28"/>
      <c r="E210" s="28"/>
      <c r="F210" s="29"/>
      <c r="G210" s="29"/>
      <c r="H210" s="133"/>
      <c r="I210" s="133"/>
      <c r="J210" s="133"/>
      <c r="K210" s="29"/>
      <c r="L210" s="183"/>
      <c r="M210" s="14"/>
      <c r="N210" s="14"/>
      <c r="O210" s="14"/>
      <c r="P210" s="14"/>
      <c r="Q210" s="14"/>
      <c r="R210" s="14"/>
      <c r="S210" s="14"/>
      <c r="T210" s="14"/>
      <c r="U210" s="156"/>
    </row>
    <row r="211" spans="1:20" ht="12.75" customHeight="1">
      <c r="A211" s="307" t="s">
        <v>0</v>
      </c>
      <c r="B211" s="375" t="s">
        <v>17</v>
      </c>
      <c r="C211" s="375" t="s">
        <v>69</v>
      </c>
      <c r="D211" s="302" t="s">
        <v>1</v>
      </c>
      <c r="E211" s="302" t="s">
        <v>2</v>
      </c>
      <c r="F211" s="307" t="s">
        <v>16</v>
      </c>
      <c r="G211" s="417" t="s">
        <v>65</v>
      </c>
      <c r="H211" s="326" t="s">
        <v>66</v>
      </c>
      <c r="I211" s="326"/>
      <c r="J211" s="326"/>
      <c r="K211" s="417" t="s">
        <v>450</v>
      </c>
      <c r="L211" s="307" t="s">
        <v>3</v>
      </c>
      <c r="M211" s="308" t="s">
        <v>68</v>
      </c>
      <c r="N211" s="308"/>
      <c r="O211" s="308"/>
      <c r="P211" s="308"/>
      <c r="Q211" s="308"/>
      <c r="R211" s="308"/>
      <c r="S211" s="308"/>
      <c r="T211" s="302"/>
    </row>
    <row r="212" spans="1:20" ht="12.75">
      <c r="A212" s="307"/>
      <c r="B212" s="375"/>
      <c r="C212" s="375"/>
      <c r="D212" s="302"/>
      <c r="E212" s="309"/>
      <c r="F212" s="307"/>
      <c r="G212" s="417"/>
      <c r="H212" s="302" t="s">
        <v>13</v>
      </c>
      <c r="I212" s="302" t="s">
        <v>14</v>
      </c>
      <c r="J212" s="302" t="s">
        <v>15</v>
      </c>
      <c r="K212" s="417"/>
      <c r="L212" s="307"/>
      <c r="M212" s="302" t="s">
        <v>6</v>
      </c>
      <c r="N212" s="335" t="s">
        <v>7</v>
      </c>
      <c r="O212" s="335" t="s">
        <v>8</v>
      </c>
      <c r="P212" s="302" t="s">
        <v>9</v>
      </c>
      <c r="Q212" s="302" t="s">
        <v>5</v>
      </c>
      <c r="R212" s="302" t="s">
        <v>355</v>
      </c>
      <c r="S212" s="302" t="s">
        <v>4</v>
      </c>
      <c r="T212" s="302" t="s">
        <v>12</v>
      </c>
    </row>
    <row r="213" spans="1:20" ht="22.5" customHeight="1">
      <c r="A213" s="307"/>
      <c r="B213" s="375"/>
      <c r="C213" s="375"/>
      <c r="D213" s="302"/>
      <c r="E213" s="309"/>
      <c r="F213" s="307"/>
      <c r="G213" s="417"/>
      <c r="H213" s="302"/>
      <c r="I213" s="302"/>
      <c r="J213" s="302"/>
      <c r="K213" s="417"/>
      <c r="L213" s="307"/>
      <c r="M213" s="309"/>
      <c r="N213" s="335"/>
      <c r="O213" s="335"/>
      <c r="P213" s="302"/>
      <c r="Q213" s="302"/>
      <c r="R213" s="302"/>
      <c r="S213" s="302"/>
      <c r="T213" s="302"/>
    </row>
    <row r="214" spans="1:20" ht="18" customHeight="1">
      <c r="A214" s="319" t="s">
        <v>62</v>
      </c>
      <c r="B214" s="303" t="s">
        <v>28</v>
      </c>
      <c r="C214" s="349" t="s">
        <v>281</v>
      </c>
      <c r="D214" s="152" t="s">
        <v>289</v>
      </c>
      <c r="E214" s="134" t="s">
        <v>282</v>
      </c>
      <c r="F214" s="71">
        <v>100</v>
      </c>
      <c r="G214" s="71">
        <v>373</v>
      </c>
      <c r="H214" s="170"/>
      <c r="I214" s="89"/>
      <c r="J214" s="89" t="s">
        <v>71</v>
      </c>
      <c r="K214" s="71">
        <v>90</v>
      </c>
      <c r="L214" s="32"/>
      <c r="M214" s="3">
        <v>60000</v>
      </c>
      <c r="N214" s="3"/>
      <c r="O214" s="3"/>
      <c r="P214" s="3"/>
      <c r="Q214" s="3"/>
      <c r="R214" s="3"/>
      <c r="S214" s="3"/>
      <c r="T214" s="3">
        <f>SUM(M214:S214)</f>
        <v>60000</v>
      </c>
    </row>
    <row r="215" spans="1:20" ht="18" customHeight="1">
      <c r="A215" s="319"/>
      <c r="B215" s="304"/>
      <c r="C215" s="349"/>
      <c r="D215" s="134" t="s">
        <v>376</v>
      </c>
      <c r="E215" s="134" t="s">
        <v>375</v>
      </c>
      <c r="F215" s="71">
        <v>4</v>
      </c>
      <c r="G215" s="71">
        <v>1</v>
      </c>
      <c r="H215" s="89" t="s">
        <v>71</v>
      </c>
      <c r="I215" s="89"/>
      <c r="J215" s="89"/>
      <c r="K215" s="71">
        <v>4</v>
      </c>
      <c r="L215" s="32"/>
      <c r="M215" s="3">
        <v>75000</v>
      </c>
      <c r="N215" s="3"/>
      <c r="O215" s="3"/>
      <c r="P215" s="3"/>
      <c r="Q215" s="3"/>
      <c r="R215" s="3"/>
      <c r="S215" s="3"/>
      <c r="T215" s="3"/>
    </row>
    <row r="216" spans="1:20" ht="18" customHeight="1">
      <c r="A216" s="319"/>
      <c r="B216" s="304"/>
      <c r="C216" s="349"/>
      <c r="D216" s="134" t="s">
        <v>58</v>
      </c>
      <c r="E216" s="134" t="s">
        <v>283</v>
      </c>
      <c r="F216" s="71">
        <v>1</v>
      </c>
      <c r="G216" s="71">
        <v>0</v>
      </c>
      <c r="H216" s="89" t="s">
        <v>71</v>
      </c>
      <c r="I216" s="89"/>
      <c r="J216" s="89"/>
      <c r="K216" s="71">
        <v>0</v>
      </c>
      <c r="L216" s="32"/>
      <c r="M216" s="67"/>
      <c r="N216" s="3"/>
      <c r="O216" s="3"/>
      <c r="P216" s="3"/>
      <c r="Q216" s="67"/>
      <c r="R216" s="3"/>
      <c r="S216" s="3"/>
      <c r="T216" s="3">
        <f>SUM(M216:S216)</f>
        <v>0</v>
      </c>
    </row>
    <row r="217" spans="1:20" ht="12.75">
      <c r="A217" s="337"/>
      <c r="B217" s="328"/>
      <c r="C217" s="295"/>
      <c r="D217" s="55" t="s">
        <v>30</v>
      </c>
      <c r="E217" s="52"/>
      <c r="F217" s="111"/>
      <c r="G217" s="111"/>
      <c r="H217" s="56"/>
      <c r="I217" s="56"/>
      <c r="J217" s="56"/>
      <c r="K217" s="111"/>
      <c r="L217" s="86"/>
      <c r="M217" s="24">
        <f>SUM(M214:M216)</f>
        <v>135000</v>
      </c>
      <c r="N217" s="24">
        <f aca="true" t="shared" si="15" ref="N217:T217">SUM(N214:N216)</f>
        <v>0</v>
      </c>
      <c r="O217" s="24">
        <f t="shared" si="15"/>
        <v>0</v>
      </c>
      <c r="P217" s="24">
        <f t="shared" si="15"/>
        <v>0</v>
      </c>
      <c r="Q217" s="24">
        <f t="shared" si="15"/>
        <v>0</v>
      </c>
      <c r="R217" s="24">
        <f t="shared" si="15"/>
        <v>0</v>
      </c>
      <c r="S217" s="24">
        <f t="shared" si="15"/>
        <v>0</v>
      </c>
      <c r="T217" s="24">
        <f t="shared" si="15"/>
        <v>60000</v>
      </c>
    </row>
    <row r="218" spans="1:20" ht="27">
      <c r="A218" s="337"/>
      <c r="B218" s="303" t="s">
        <v>31</v>
      </c>
      <c r="C218" s="376" t="s">
        <v>284</v>
      </c>
      <c r="D218" s="134" t="s">
        <v>377</v>
      </c>
      <c r="E218" s="134" t="s">
        <v>285</v>
      </c>
      <c r="F218" s="123">
        <v>2302</v>
      </c>
      <c r="G218" s="123">
        <v>2272</v>
      </c>
      <c r="H218" s="89" t="s">
        <v>71</v>
      </c>
      <c r="I218" s="89"/>
      <c r="J218" s="89"/>
      <c r="K218" s="123">
        <v>2287</v>
      </c>
      <c r="L218" s="126"/>
      <c r="M218" s="3">
        <v>20000</v>
      </c>
      <c r="N218" s="3"/>
      <c r="O218" s="67"/>
      <c r="P218" s="3"/>
      <c r="Q218" s="3">
        <v>130000</v>
      </c>
      <c r="R218" s="3"/>
      <c r="S218" s="3"/>
      <c r="T218" s="3">
        <f>SUM(M218:S218)</f>
        <v>150000</v>
      </c>
    </row>
    <row r="219" spans="1:20" ht="18">
      <c r="A219" s="337"/>
      <c r="B219" s="304"/>
      <c r="C219" s="376"/>
      <c r="D219" s="134" t="s">
        <v>378</v>
      </c>
      <c r="E219" s="134"/>
      <c r="F219" s="123">
        <v>1</v>
      </c>
      <c r="G219" s="123">
        <v>1</v>
      </c>
      <c r="H219" s="89"/>
      <c r="I219" s="89" t="s">
        <v>71</v>
      </c>
      <c r="J219" s="89"/>
      <c r="K219" s="123">
        <v>1</v>
      </c>
      <c r="L219" s="2"/>
      <c r="M219" s="3">
        <v>5674</v>
      </c>
      <c r="N219" s="3"/>
      <c r="O219" s="3"/>
      <c r="P219" s="3"/>
      <c r="Q219" s="3"/>
      <c r="R219" s="3"/>
      <c r="S219" s="3"/>
      <c r="T219" s="3">
        <f>SUM(M219:S219)</f>
        <v>5674</v>
      </c>
    </row>
    <row r="220" spans="1:20" ht="36">
      <c r="A220" s="337"/>
      <c r="B220" s="304"/>
      <c r="C220" s="285" t="s">
        <v>286</v>
      </c>
      <c r="D220" s="134" t="s">
        <v>287</v>
      </c>
      <c r="E220" s="134" t="s">
        <v>288</v>
      </c>
      <c r="F220" s="119">
        <v>0.95</v>
      </c>
      <c r="G220" s="119">
        <v>0.6</v>
      </c>
      <c r="H220" s="89" t="s">
        <v>71</v>
      </c>
      <c r="I220" s="89"/>
      <c r="J220" s="89"/>
      <c r="K220" s="119">
        <v>0.7</v>
      </c>
      <c r="L220" s="2"/>
      <c r="M220" s="3">
        <v>12000</v>
      </c>
      <c r="N220" s="3"/>
      <c r="O220" s="3"/>
      <c r="P220" s="3"/>
      <c r="Q220" s="3"/>
      <c r="R220" s="3"/>
      <c r="S220" s="3"/>
      <c r="T220" s="3">
        <f>SUM(M220:S220)</f>
        <v>12000</v>
      </c>
    </row>
    <row r="221" spans="1:20" ht="12.75">
      <c r="A221" s="337"/>
      <c r="B221" s="340"/>
      <c r="C221" s="112"/>
      <c r="D221" s="55" t="s">
        <v>32</v>
      </c>
      <c r="E221" s="113"/>
      <c r="F221" s="114"/>
      <c r="G221" s="114"/>
      <c r="H221" s="115"/>
      <c r="I221" s="115"/>
      <c r="J221" s="115"/>
      <c r="K221" s="114"/>
      <c r="L221" s="86"/>
      <c r="M221" s="24">
        <f>SUM(M218:M220)</f>
        <v>37674</v>
      </c>
      <c r="N221" s="24">
        <f>SUM(N218:N220)</f>
        <v>0</v>
      </c>
      <c r="O221" s="24">
        <f aca="true" t="shared" si="16" ref="O221:T221">SUM(O218:O220)</f>
        <v>0</v>
      </c>
      <c r="P221" s="24">
        <f t="shared" si="16"/>
        <v>0</v>
      </c>
      <c r="Q221" s="24">
        <f t="shared" si="16"/>
        <v>130000</v>
      </c>
      <c r="R221" s="24">
        <f t="shared" si="16"/>
        <v>0</v>
      </c>
      <c r="S221" s="24">
        <f t="shared" si="16"/>
        <v>0</v>
      </c>
      <c r="T221" s="24">
        <f t="shared" si="16"/>
        <v>167674</v>
      </c>
    </row>
    <row r="222" spans="1:20" ht="36" customHeight="1">
      <c r="A222" s="384" t="s">
        <v>210</v>
      </c>
      <c r="B222" s="384" t="s">
        <v>497</v>
      </c>
      <c r="C222" s="419" t="s">
        <v>495</v>
      </c>
      <c r="D222" s="278" t="s">
        <v>494</v>
      </c>
      <c r="E222" s="25" t="s">
        <v>496</v>
      </c>
      <c r="F222" s="18">
        <v>480</v>
      </c>
      <c r="G222" s="71">
        <v>1831</v>
      </c>
      <c r="H222" s="23" t="s">
        <v>71</v>
      </c>
      <c r="I222" s="42"/>
      <c r="J222" s="42"/>
      <c r="K222" s="18">
        <v>360</v>
      </c>
      <c r="L222" s="2"/>
      <c r="M222" s="3">
        <v>1600</v>
      </c>
      <c r="N222" s="3"/>
      <c r="O222" s="3"/>
      <c r="P222" s="3"/>
      <c r="Q222" s="3"/>
      <c r="R222" s="3"/>
      <c r="S222" s="3"/>
      <c r="T222" s="3">
        <f>SUM(M222:S222)</f>
        <v>1600</v>
      </c>
    </row>
    <row r="223" spans="1:20" ht="45">
      <c r="A223" s="384"/>
      <c r="B223" s="384"/>
      <c r="C223" s="419"/>
      <c r="D223" s="40" t="s">
        <v>217</v>
      </c>
      <c r="E223" s="40" t="s">
        <v>496</v>
      </c>
      <c r="F223" s="18">
        <v>120</v>
      </c>
      <c r="G223" s="71">
        <v>0</v>
      </c>
      <c r="H223" s="23" t="s">
        <v>71</v>
      </c>
      <c r="I223" s="42"/>
      <c r="J223" s="42"/>
      <c r="K223" s="18">
        <v>90</v>
      </c>
      <c r="L223" s="2"/>
      <c r="M223" s="1">
        <v>400</v>
      </c>
      <c r="N223" s="3"/>
      <c r="O223" s="3"/>
      <c r="P223" s="3"/>
      <c r="Q223" s="3"/>
      <c r="R223" s="3"/>
      <c r="S223" s="3"/>
      <c r="T223" s="3">
        <f>SUM(M223:S223)</f>
        <v>400</v>
      </c>
    </row>
    <row r="224" spans="1:20" ht="72">
      <c r="A224" s="384"/>
      <c r="B224" s="384"/>
      <c r="C224" s="419"/>
      <c r="D224" s="40" t="s">
        <v>219</v>
      </c>
      <c r="E224" s="40" t="s">
        <v>149</v>
      </c>
      <c r="F224" s="17">
        <v>12</v>
      </c>
      <c r="G224" s="17">
        <v>0</v>
      </c>
      <c r="H224" s="23" t="s">
        <v>71</v>
      </c>
      <c r="I224" s="42"/>
      <c r="J224" s="42"/>
      <c r="K224" s="17">
        <v>9</v>
      </c>
      <c r="L224" s="2"/>
      <c r="M224" s="3">
        <v>750</v>
      </c>
      <c r="N224" s="3"/>
      <c r="O224" s="3"/>
      <c r="P224" s="3"/>
      <c r="Q224" s="3"/>
      <c r="R224" s="3"/>
      <c r="S224" s="3"/>
      <c r="T224" s="3">
        <f>SUM(M224:S224)</f>
        <v>750</v>
      </c>
    </row>
    <row r="225" spans="1:20" ht="36">
      <c r="A225" s="384"/>
      <c r="B225" s="384"/>
      <c r="C225" s="419"/>
      <c r="D225" s="40" t="s">
        <v>499</v>
      </c>
      <c r="E225" s="40" t="s">
        <v>212</v>
      </c>
      <c r="F225" s="17">
        <v>8</v>
      </c>
      <c r="G225" s="17">
        <v>0</v>
      </c>
      <c r="H225" s="23" t="s">
        <v>71</v>
      </c>
      <c r="I225" s="42"/>
      <c r="J225" s="42"/>
      <c r="K225" s="17">
        <v>6</v>
      </c>
      <c r="L225" s="2"/>
      <c r="M225" s="3">
        <v>4000</v>
      </c>
      <c r="N225" s="3"/>
      <c r="O225" s="3"/>
      <c r="P225" s="3"/>
      <c r="Q225" s="3"/>
      <c r="R225" s="3"/>
      <c r="S225" s="3"/>
      <c r="T225" s="3">
        <f>SUM(M225:S225)</f>
        <v>4000</v>
      </c>
    </row>
    <row r="226" spans="1:20" s="5" customFormat="1" ht="12.75">
      <c r="A226" s="282"/>
      <c r="B226" s="282"/>
      <c r="C226" s="281"/>
      <c r="D226" s="206"/>
      <c r="E226" s="206"/>
      <c r="F226" s="191"/>
      <c r="G226" s="191"/>
      <c r="H226" s="192"/>
      <c r="I226" s="193"/>
      <c r="J226" s="193"/>
      <c r="K226" s="191"/>
      <c r="L226" s="209"/>
      <c r="M226" s="195"/>
      <c r="N226" s="195"/>
      <c r="O226" s="195"/>
      <c r="P226" s="195"/>
      <c r="Q226" s="195"/>
      <c r="R226" s="195"/>
      <c r="S226" s="195"/>
      <c r="T226" s="195"/>
    </row>
    <row r="227" spans="1:2" s="5" customFormat="1" ht="12.75">
      <c r="A227" s="413"/>
      <c r="B227" s="250"/>
    </row>
    <row r="228" spans="1:2" s="5" customFormat="1" ht="12.75">
      <c r="A228" s="413"/>
      <c r="B228" s="250"/>
    </row>
    <row r="229" spans="1:2" s="5" customFormat="1" ht="12.75">
      <c r="A229" s="413"/>
      <c r="B229" s="250"/>
    </row>
    <row r="230" spans="1:2" s="5" customFormat="1" ht="12.75">
      <c r="A230" s="413"/>
      <c r="B230" s="250"/>
    </row>
    <row r="231" spans="1:20" s="5" customFormat="1" ht="12.75">
      <c r="A231" s="204"/>
      <c r="B231" s="204"/>
      <c r="C231" s="205"/>
      <c r="D231" s="206"/>
      <c r="E231" s="206"/>
      <c r="F231" s="207"/>
      <c r="G231" s="208"/>
      <c r="H231" s="192"/>
      <c r="I231" s="193"/>
      <c r="J231" s="193"/>
      <c r="K231" s="207"/>
      <c r="L231" s="209"/>
      <c r="M231" s="195"/>
      <c r="N231" s="195"/>
      <c r="O231" s="195"/>
      <c r="P231" s="195"/>
      <c r="Q231" s="195"/>
      <c r="R231" s="195"/>
      <c r="S231" s="195"/>
      <c r="T231" s="195"/>
    </row>
    <row r="232" spans="1:20" ht="12.75" customHeight="1">
      <c r="A232" s="307" t="s">
        <v>0</v>
      </c>
      <c r="B232" s="375" t="s">
        <v>17</v>
      </c>
      <c r="C232" s="375" t="s">
        <v>69</v>
      </c>
      <c r="D232" s="302" t="s">
        <v>1</v>
      </c>
      <c r="E232" s="302" t="s">
        <v>2</v>
      </c>
      <c r="F232" s="307" t="s">
        <v>16</v>
      </c>
      <c r="G232" s="417" t="s">
        <v>65</v>
      </c>
      <c r="H232" s="326" t="s">
        <v>66</v>
      </c>
      <c r="I232" s="326"/>
      <c r="J232" s="326"/>
      <c r="K232" s="417" t="s">
        <v>450</v>
      </c>
      <c r="L232" s="307" t="s">
        <v>3</v>
      </c>
      <c r="M232" s="308" t="s">
        <v>68</v>
      </c>
      <c r="N232" s="308"/>
      <c r="O232" s="308"/>
      <c r="P232" s="308"/>
      <c r="Q232" s="308"/>
      <c r="R232" s="308"/>
      <c r="S232" s="308"/>
      <c r="T232" s="302"/>
    </row>
    <row r="233" spans="1:20" ht="12.75">
      <c r="A233" s="307"/>
      <c r="B233" s="375"/>
      <c r="C233" s="375"/>
      <c r="D233" s="302"/>
      <c r="E233" s="309"/>
      <c r="F233" s="307"/>
      <c r="G233" s="417"/>
      <c r="H233" s="302" t="s">
        <v>13</v>
      </c>
      <c r="I233" s="302" t="s">
        <v>14</v>
      </c>
      <c r="J233" s="302" t="s">
        <v>15</v>
      </c>
      <c r="K233" s="417"/>
      <c r="L233" s="307"/>
      <c r="M233" s="302" t="s">
        <v>6</v>
      </c>
      <c r="N233" s="335" t="s">
        <v>7</v>
      </c>
      <c r="O233" s="335" t="s">
        <v>8</v>
      </c>
      <c r="P233" s="302" t="s">
        <v>9</v>
      </c>
      <c r="Q233" s="302" t="s">
        <v>5</v>
      </c>
      <c r="R233" s="302" t="s">
        <v>355</v>
      </c>
      <c r="S233" s="302" t="s">
        <v>4</v>
      </c>
      <c r="T233" s="302" t="s">
        <v>12</v>
      </c>
    </row>
    <row r="234" spans="1:20" ht="22.5" customHeight="1">
      <c r="A234" s="307"/>
      <c r="B234" s="375"/>
      <c r="C234" s="375"/>
      <c r="D234" s="302"/>
      <c r="E234" s="309"/>
      <c r="F234" s="307"/>
      <c r="G234" s="417"/>
      <c r="H234" s="302"/>
      <c r="I234" s="302"/>
      <c r="J234" s="302"/>
      <c r="K234" s="417"/>
      <c r="L234" s="307"/>
      <c r="M234" s="309"/>
      <c r="N234" s="335"/>
      <c r="O234" s="335"/>
      <c r="P234" s="302"/>
      <c r="Q234" s="302"/>
      <c r="R234" s="302"/>
      <c r="S234" s="302"/>
      <c r="T234" s="302"/>
    </row>
    <row r="235" spans="1:20" ht="27">
      <c r="A235" s="303" t="s">
        <v>210</v>
      </c>
      <c r="B235" s="312" t="s">
        <v>497</v>
      </c>
      <c r="C235" s="297" t="s">
        <v>498</v>
      </c>
      <c r="D235" s="40" t="s">
        <v>214</v>
      </c>
      <c r="E235" s="40" t="s">
        <v>207</v>
      </c>
      <c r="F235" s="18">
        <v>60</v>
      </c>
      <c r="G235" s="71">
        <v>0</v>
      </c>
      <c r="H235" s="23" t="s">
        <v>71</v>
      </c>
      <c r="I235" s="42"/>
      <c r="J235" s="42"/>
      <c r="K235" s="18">
        <v>45</v>
      </c>
      <c r="L235" s="2"/>
      <c r="M235" s="3">
        <v>1500</v>
      </c>
      <c r="N235" s="3"/>
      <c r="O235" s="3"/>
      <c r="P235" s="3"/>
      <c r="Q235" s="3"/>
      <c r="R235" s="3"/>
      <c r="S235" s="3"/>
      <c r="T235" s="3">
        <f aca="true" t="shared" si="17" ref="T235:T241">SUM(M235:S235)</f>
        <v>1500</v>
      </c>
    </row>
    <row r="236" spans="1:20" ht="54">
      <c r="A236" s="299"/>
      <c r="B236" s="316"/>
      <c r="C236" s="298"/>
      <c r="D236" s="40" t="s">
        <v>215</v>
      </c>
      <c r="E236" s="40" t="s">
        <v>208</v>
      </c>
      <c r="F236" s="18">
        <v>16</v>
      </c>
      <c r="G236" s="71">
        <v>0</v>
      </c>
      <c r="H236" s="23" t="s">
        <v>71</v>
      </c>
      <c r="I236" s="42"/>
      <c r="J236" s="42"/>
      <c r="K236" s="18">
        <v>12</v>
      </c>
      <c r="L236" s="2"/>
      <c r="M236" s="3">
        <v>600</v>
      </c>
      <c r="N236" s="3"/>
      <c r="O236" s="3"/>
      <c r="P236" s="3"/>
      <c r="Q236" s="3"/>
      <c r="R236" s="3"/>
      <c r="S236" s="3"/>
      <c r="T236" s="3">
        <f t="shared" si="17"/>
        <v>600</v>
      </c>
    </row>
    <row r="237" spans="1:20" ht="63">
      <c r="A237" s="299"/>
      <c r="B237" s="316"/>
      <c r="C237" s="299"/>
      <c r="D237" s="40" t="s">
        <v>443</v>
      </c>
      <c r="E237" s="40" t="s">
        <v>209</v>
      </c>
      <c r="F237" s="18">
        <v>160</v>
      </c>
      <c r="G237" s="71">
        <v>0</v>
      </c>
      <c r="H237" s="23" t="s">
        <v>71</v>
      </c>
      <c r="I237" s="42"/>
      <c r="J237" s="42"/>
      <c r="K237" s="18">
        <v>120</v>
      </c>
      <c r="L237" s="2"/>
      <c r="M237" s="3">
        <v>1000</v>
      </c>
      <c r="N237" s="3"/>
      <c r="O237" s="3"/>
      <c r="P237" s="3"/>
      <c r="Q237" s="3"/>
      <c r="R237" s="3"/>
      <c r="S237" s="3"/>
      <c r="T237" s="3">
        <f t="shared" si="17"/>
        <v>1000</v>
      </c>
    </row>
    <row r="238" spans="1:20" ht="45">
      <c r="A238" s="299"/>
      <c r="B238" s="316"/>
      <c r="C238" s="300"/>
      <c r="D238" s="40" t="s">
        <v>216</v>
      </c>
      <c r="E238" s="40" t="s">
        <v>209</v>
      </c>
      <c r="F238" s="18">
        <v>4800</v>
      </c>
      <c r="G238" s="71">
        <v>0</v>
      </c>
      <c r="H238" s="23" t="s">
        <v>71</v>
      </c>
      <c r="I238" s="42"/>
      <c r="J238" s="42"/>
      <c r="K238" s="18">
        <v>3600</v>
      </c>
      <c r="L238" s="2"/>
      <c r="M238" s="3">
        <v>91500</v>
      </c>
      <c r="N238" s="3"/>
      <c r="O238" s="3"/>
      <c r="P238" s="3"/>
      <c r="Q238" s="3"/>
      <c r="R238" s="3"/>
      <c r="S238" s="3"/>
      <c r="T238" s="3">
        <f t="shared" si="17"/>
        <v>91500</v>
      </c>
    </row>
    <row r="239" spans="1:20" ht="36" customHeight="1">
      <c r="A239" s="299" t="s">
        <v>210</v>
      </c>
      <c r="B239" s="316"/>
      <c r="C239" s="297" t="s">
        <v>500</v>
      </c>
      <c r="D239" s="40" t="s">
        <v>218</v>
      </c>
      <c r="E239" s="40" t="s">
        <v>211</v>
      </c>
      <c r="F239" s="18">
        <v>40</v>
      </c>
      <c r="G239" s="71">
        <v>0</v>
      </c>
      <c r="H239" s="23" t="s">
        <v>71</v>
      </c>
      <c r="I239" s="42"/>
      <c r="J239" s="42"/>
      <c r="K239" s="18">
        <v>20</v>
      </c>
      <c r="L239" s="2"/>
      <c r="M239" s="3">
        <v>4800</v>
      </c>
      <c r="N239" s="3"/>
      <c r="O239" s="3"/>
      <c r="P239" s="3"/>
      <c r="Q239" s="3"/>
      <c r="R239" s="3"/>
      <c r="S239" s="3"/>
      <c r="T239" s="3">
        <f t="shared" si="17"/>
        <v>4800</v>
      </c>
    </row>
    <row r="240" spans="1:20" ht="36" customHeight="1">
      <c r="A240" s="299"/>
      <c r="B240" s="316"/>
      <c r="C240" s="298"/>
      <c r="D240" s="40" t="s">
        <v>503</v>
      </c>
      <c r="E240" s="40" t="s">
        <v>211</v>
      </c>
      <c r="F240" s="18">
        <v>720</v>
      </c>
      <c r="G240" s="71">
        <v>0</v>
      </c>
      <c r="H240" s="23" t="s">
        <v>71</v>
      </c>
      <c r="I240" s="42"/>
      <c r="J240" s="42"/>
      <c r="K240" s="18">
        <v>360</v>
      </c>
      <c r="L240" s="2"/>
      <c r="M240" s="3">
        <v>4500</v>
      </c>
      <c r="N240" s="3"/>
      <c r="O240" s="3"/>
      <c r="P240" s="3"/>
      <c r="Q240" s="3"/>
      <c r="R240" s="3"/>
      <c r="S240" s="3"/>
      <c r="T240" s="3">
        <f t="shared" si="17"/>
        <v>4500</v>
      </c>
    </row>
    <row r="241" spans="1:20" ht="18">
      <c r="A241" s="299"/>
      <c r="B241" s="316"/>
      <c r="C241" s="298"/>
      <c r="D241" s="40" t="s">
        <v>502</v>
      </c>
      <c r="E241" s="40" t="s">
        <v>94</v>
      </c>
      <c r="F241" s="18">
        <v>4</v>
      </c>
      <c r="G241" s="71">
        <v>0</v>
      </c>
      <c r="H241" s="4" t="s">
        <v>71</v>
      </c>
      <c r="I241" s="42"/>
      <c r="J241" s="42"/>
      <c r="K241" s="18">
        <v>2</v>
      </c>
      <c r="L241" s="2"/>
      <c r="M241" s="3">
        <v>7000</v>
      </c>
      <c r="N241" s="3">
        <v>20000</v>
      </c>
      <c r="O241" s="3"/>
      <c r="P241" s="3"/>
      <c r="Q241" s="3"/>
      <c r="R241" s="3"/>
      <c r="S241" s="3"/>
      <c r="T241" s="3">
        <f t="shared" si="17"/>
        <v>27000</v>
      </c>
    </row>
    <row r="242" spans="1:20" s="5" customFormat="1" ht="18">
      <c r="A242" s="299"/>
      <c r="B242" s="316"/>
      <c r="C242" s="300"/>
      <c r="D242" s="40" t="s">
        <v>501</v>
      </c>
      <c r="E242" s="40" t="s">
        <v>94</v>
      </c>
      <c r="F242" s="17">
        <v>1</v>
      </c>
      <c r="G242" s="17">
        <v>0</v>
      </c>
      <c r="H242" s="23" t="s">
        <v>71</v>
      </c>
      <c r="I242" s="42"/>
      <c r="J242" s="42"/>
      <c r="K242" s="17">
        <v>0</v>
      </c>
      <c r="L242" s="2"/>
      <c r="M242" s="3"/>
      <c r="N242" s="3"/>
      <c r="O242" s="3"/>
      <c r="P242" s="3"/>
      <c r="Q242" s="3"/>
      <c r="R242" s="3"/>
      <c r="S242" s="3"/>
      <c r="T242" s="3"/>
    </row>
    <row r="243" spans="1:20" s="5" customFormat="1" ht="54">
      <c r="A243" s="414"/>
      <c r="B243" s="20"/>
      <c r="C243" s="279"/>
      <c r="D243" s="52" t="s">
        <v>213</v>
      </c>
      <c r="E243" s="55"/>
      <c r="F243" s="55"/>
      <c r="G243" s="55"/>
      <c r="H243" s="104"/>
      <c r="I243" s="104"/>
      <c r="J243" s="104"/>
      <c r="K243" s="55"/>
      <c r="L243" s="86"/>
      <c r="M243" s="24">
        <f>SUM(M222:M242)</f>
        <v>117650</v>
      </c>
      <c r="N243" s="24">
        <f aca="true" t="shared" si="18" ref="N243:T243">SUM(N222:N242)</f>
        <v>20000</v>
      </c>
      <c r="O243" s="24">
        <f t="shared" si="18"/>
        <v>0</v>
      </c>
      <c r="P243" s="24">
        <f t="shared" si="18"/>
        <v>0</v>
      </c>
      <c r="Q243" s="24">
        <f t="shared" si="18"/>
        <v>0</v>
      </c>
      <c r="R243" s="24">
        <f t="shared" si="18"/>
        <v>0</v>
      </c>
      <c r="S243" s="24">
        <f t="shared" si="18"/>
        <v>0</v>
      </c>
      <c r="T243" s="24">
        <f t="shared" si="18"/>
        <v>137650</v>
      </c>
    </row>
    <row r="244" spans="1:20" s="5" customFormat="1" ht="12.75">
      <c r="A244" s="204"/>
      <c r="B244" s="204"/>
      <c r="C244" s="205"/>
      <c r="D244" s="206"/>
      <c r="E244" s="206"/>
      <c r="F244" s="207"/>
      <c r="G244" s="208"/>
      <c r="H244" s="192"/>
      <c r="I244" s="193"/>
      <c r="J244" s="193"/>
      <c r="K244" s="207"/>
      <c r="L244" s="209"/>
      <c r="M244" s="195"/>
      <c r="N244" s="195"/>
      <c r="O244" s="195"/>
      <c r="P244" s="195"/>
      <c r="Q244" s="195"/>
      <c r="R244" s="195"/>
      <c r="S244" s="195"/>
      <c r="T244" s="195"/>
    </row>
    <row r="245" spans="1:20" s="5" customFormat="1" ht="12.75">
      <c r="A245" s="204"/>
      <c r="B245" s="204"/>
      <c r="C245" s="205"/>
      <c r="D245" s="206"/>
      <c r="E245" s="206"/>
      <c r="F245" s="207"/>
      <c r="G245" s="208"/>
      <c r="H245" s="192"/>
      <c r="I245" s="193"/>
      <c r="J245" s="193"/>
      <c r="K245" s="207"/>
      <c r="L245" s="209"/>
      <c r="M245" s="195"/>
      <c r="N245" s="195"/>
      <c r="O245" s="195"/>
      <c r="P245" s="195"/>
      <c r="Q245" s="195"/>
      <c r="R245" s="195"/>
      <c r="S245" s="195"/>
      <c r="T245" s="195"/>
    </row>
    <row r="246" spans="1:20" s="5" customFormat="1" ht="12.75">
      <c r="A246" s="204"/>
      <c r="B246" s="204"/>
      <c r="C246" s="205"/>
      <c r="D246" s="206"/>
      <c r="E246" s="206"/>
      <c r="F246" s="207"/>
      <c r="G246" s="208"/>
      <c r="H246" s="192"/>
      <c r="I246" s="193"/>
      <c r="J246" s="193"/>
      <c r="K246" s="207"/>
      <c r="L246" s="209"/>
      <c r="M246" s="195"/>
      <c r="N246" s="195"/>
      <c r="O246" s="195"/>
      <c r="P246" s="195"/>
      <c r="Q246" s="195"/>
      <c r="R246" s="195"/>
      <c r="S246" s="195"/>
      <c r="T246" s="195"/>
    </row>
    <row r="247" spans="1:20" s="5" customFormat="1" ht="12.75">
      <c r="A247" s="204"/>
      <c r="B247" s="204"/>
      <c r="C247" s="205"/>
      <c r="D247" s="206"/>
      <c r="E247" s="206"/>
      <c r="F247" s="207"/>
      <c r="G247" s="208"/>
      <c r="H247" s="192"/>
      <c r="I247" s="193"/>
      <c r="J247" s="193"/>
      <c r="K247" s="207"/>
      <c r="L247" s="209"/>
      <c r="M247" s="195"/>
      <c r="N247" s="195"/>
      <c r="O247" s="195"/>
      <c r="P247" s="195"/>
      <c r="Q247" s="195"/>
      <c r="R247" s="195"/>
      <c r="S247" s="195"/>
      <c r="T247" s="195"/>
    </row>
    <row r="248" spans="1:20" s="5" customFormat="1" ht="12.75">
      <c r="A248" s="204"/>
      <c r="B248" s="204"/>
      <c r="C248" s="205"/>
      <c r="D248" s="206"/>
      <c r="E248" s="206"/>
      <c r="F248" s="207"/>
      <c r="G248" s="208"/>
      <c r="H248" s="192"/>
      <c r="I248" s="193"/>
      <c r="J248" s="193"/>
      <c r="K248" s="207"/>
      <c r="L248" s="209"/>
      <c r="M248" s="195"/>
      <c r="N248" s="195"/>
      <c r="O248" s="195"/>
      <c r="P248" s="195"/>
      <c r="Q248" s="195"/>
      <c r="R248" s="195"/>
      <c r="S248" s="195"/>
      <c r="T248" s="195"/>
    </row>
    <row r="249" spans="1:20" s="5" customFormat="1" ht="12.75">
      <c r="A249" s="204"/>
      <c r="B249" s="204"/>
      <c r="C249" s="205"/>
      <c r="D249" s="206"/>
      <c r="E249" s="206"/>
      <c r="F249" s="207"/>
      <c r="G249" s="208"/>
      <c r="H249" s="192"/>
      <c r="I249" s="193"/>
      <c r="J249" s="193"/>
      <c r="K249" s="207"/>
      <c r="L249" s="209"/>
      <c r="M249" s="195"/>
      <c r="N249" s="195"/>
      <c r="O249" s="195"/>
      <c r="P249" s="195"/>
      <c r="Q249" s="195"/>
      <c r="R249" s="195"/>
      <c r="S249" s="195"/>
      <c r="T249" s="195"/>
    </row>
    <row r="250" spans="1:20" ht="13.5" customHeight="1">
      <c r="A250" s="307" t="s">
        <v>0</v>
      </c>
      <c r="B250" s="375" t="s">
        <v>17</v>
      </c>
      <c r="C250" s="375" t="s">
        <v>69</v>
      </c>
      <c r="D250" s="302" t="s">
        <v>1</v>
      </c>
      <c r="E250" s="302" t="s">
        <v>2</v>
      </c>
      <c r="F250" s="307" t="s">
        <v>16</v>
      </c>
      <c r="G250" s="417" t="s">
        <v>65</v>
      </c>
      <c r="H250" s="326" t="s">
        <v>66</v>
      </c>
      <c r="I250" s="326"/>
      <c r="J250" s="326"/>
      <c r="K250" s="417" t="s">
        <v>450</v>
      </c>
      <c r="L250" s="307" t="s">
        <v>3</v>
      </c>
      <c r="M250" s="308" t="s">
        <v>68</v>
      </c>
      <c r="N250" s="308"/>
      <c r="O250" s="308"/>
      <c r="P250" s="308"/>
      <c r="Q250" s="308"/>
      <c r="R250" s="308"/>
      <c r="S250" s="308"/>
      <c r="T250" s="302"/>
    </row>
    <row r="251" spans="1:20" ht="12.75" customHeight="1">
      <c r="A251" s="307"/>
      <c r="B251" s="375"/>
      <c r="C251" s="375"/>
      <c r="D251" s="302"/>
      <c r="E251" s="309"/>
      <c r="F251" s="307"/>
      <c r="G251" s="417"/>
      <c r="H251" s="302" t="s">
        <v>13</v>
      </c>
      <c r="I251" s="302" t="s">
        <v>14</v>
      </c>
      <c r="J251" s="302" t="s">
        <v>15</v>
      </c>
      <c r="K251" s="417"/>
      <c r="L251" s="307"/>
      <c r="M251" s="302" t="s">
        <v>6</v>
      </c>
      <c r="N251" s="335" t="s">
        <v>7</v>
      </c>
      <c r="O251" s="335" t="s">
        <v>8</v>
      </c>
      <c r="P251" s="302" t="s">
        <v>9</v>
      </c>
      <c r="Q251" s="302" t="s">
        <v>5</v>
      </c>
      <c r="R251" s="302" t="s">
        <v>355</v>
      </c>
      <c r="S251" s="302" t="s">
        <v>4</v>
      </c>
      <c r="T251" s="302" t="s">
        <v>12</v>
      </c>
    </row>
    <row r="252" spans="1:20" ht="22.5" customHeight="1">
      <c r="A252" s="307"/>
      <c r="B252" s="375"/>
      <c r="C252" s="375"/>
      <c r="D252" s="302"/>
      <c r="E252" s="309"/>
      <c r="F252" s="307"/>
      <c r="G252" s="417"/>
      <c r="H252" s="302"/>
      <c r="I252" s="302"/>
      <c r="J252" s="302"/>
      <c r="K252" s="417"/>
      <c r="L252" s="307"/>
      <c r="M252" s="302"/>
      <c r="N252" s="335"/>
      <c r="O252" s="335"/>
      <c r="P252" s="302"/>
      <c r="Q252" s="302"/>
      <c r="R252" s="302"/>
      <c r="S252" s="302"/>
      <c r="T252" s="302"/>
    </row>
    <row r="253" spans="1:20" ht="45">
      <c r="A253" s="312" t="s">
        <v>33</v>
      </c>
      <c r="B253" s="317" t="s">
        <v>34</v>
      </c>
      <c r="C253" s="421" t="s">
        <v>290</v>
      </c>
      <c r="D253" s="245" t="s">
        <v>297</v>
      </c>
      <c r="E253" s="92" t="s">
        <v>295</v>
      </c>
      <c r="F253" s="123">
        <v>4500</v>
      </c>
      <c r="G253" s="123">
        <v>4000</v>
      </c>
      <c r="H253" s="124" t="s">
        <v>71</v>
      </c>
      <c r="I253" s="125"/>
      <c r="J253" s="125"/>
      <c r="K253" s="123">
        <v>4250</v>
      </c>
      <c r="L253" s="126"/>
      <c r="M253" s="3">
        <v>25000</v>
      </c>
      <c r="N253" s="9"/>
      <c r="O253" s="67"/>
      <c r="P253" s="3"/>
      <c r="Q253" s="3">
        <v>225000</v>
      </c>
      <c r="R253" s="3"/>
      <c r="S253" s="3"/>
      <c r="T253" s="3">
        <f aca="true" t="shared" si="19" ref="T253:T258">SUM(M253:S253)</f>
        <v>250000</v>
      </c>
    </row>
    <row r="254" spans="1:20" ht="27">
      <c r="A254" s="312"/>
      <c r="B254" s="317"/>
      <c r="C254" s="422"/>
      <c r="D254" s="245" t="s">
        <v>298</v>
      </c>
      <c r="E254" s="92" t="s">
        <v>296</v>
      </c>
      <c r="F254" s="123">
        <v>41.5</v>
      </c>
      <c r="G254" s="123">
        <v>42</v>
      </c>
      <c r="H254" s="124" t="s">
        <v>71</v>
      </c>
      <c r="I254" s="125"/>
      <c r="J254" s="125"/>
      <c r="K254" s="123">
        <v>42</v>
      </c>
      <c r="L254" s="126"/>
      <c r="M254" s="3">
        <v>30783</v>
      </c>
      <c r="N254" s="3">
        <v>53800</v>
      </c>
      <c r="O254" s="3"/>
      <c r="P254" s="3"/>
      <c r="Q254" s="88"/>
      <c r="R254" s="3"/>
      <c r="S254" s="3"/>
      <c r="T254" s="3">
        <f t="shared" si="19"/>
        <v>84583</v>
      </c>
    </row>
    <row r="255" spans="1:20" ht="36">
      <c r="A255" s="312"/>
      <c r="B255" s="317"/>
      <c r="C255" s="422"/>
      <c r="D255" s="245" t="s">
        <v>379</v>
      </c>
      <c r="E255" s="92" t="s">
        <v>294</v>
      </c>
      <c r="F255" s="123">
        <v>70</v>
      </c>
      <c r="G255" s="123">
        <v>60</v>
      </c>
      <c r="H255" s="124" t="s">
        <v>71</v>
      </c>
      <c r="I255" s="125"/>
      <c r="J255" s="125"/>
      <c r="K255" s="123">
        <v>70</v>
      </c>
      <c r="L255" s="126"/>
      <c r="M255" s="3">
        <v>20000</v>
      </c>
      <c r="N255" s="9"/>
      <c r="O255" s="3"/>
      <c r="P255" s="3"/>
      <c r="Q255" s="88"/>
      <c r="R255" s="3"/>
      <c r="S255" s="3"/>
      <c r="T255" s="3">
        <f t="shared" si="19"/>
        <v>20000</v>
      </c>
    </row>
    <row r="256" spans="1:20" ht="27">
      <c r="A256" s="312"/>
      <c r="B256" s="317"/>
      <c r="C256" s="422"/>
      <c r="D256" s="245" t="s">
        <v>442</v>
      </c>
      <c r="E256" s="92" t="s">
        <v>299</v>
      </c>
      <c r="F256" s="123">
        <v>6</v>
      </c>
      <c r="G256" s="123">
        <v>4</v>
      </c>
      <c r="H256" s="124" t="s">
        <v>71</v>
      </c>
      <c r="I256" s="125"/>
      <c r="J256" s="125"/>
      <c r="K256" s="123">
        <v>6</v>
      </c>
      <c r="L256" s="126"/>
      <c r="M256" s="3">
        <v>60000</v>
      </c>
      <c r="N256" s="9"/>
      <c r="O256" s="67"/>
      <c r="P256" s="67"/>
      <c r="Q256" s="88"/>
      <c r="R256" s="3"/>
      <c r="S256" s="3"/>
      <c r="T256" s="3">
        <f t="shared" si="19"/>
        <v>60000</v>
      </c>
    </row>
    <row r="257" spans="1:20" ht="27">
      <c r="A257" s="312"/>
      <c r="B257" s="317"/>
      <c r="C257" s="422"/>
      <c r="D257" s="245" t="s">
        <v>291</v>
      </c>
      <c r="E257" s="92" t="s">
        <v>300</v>
      </c>
      <c r="F257" s="123">
        <v>4</v>
      </c>
      <c r="G257" s="123">
        <v>4</v>
      </c>
      <c r="H257" s="124" t="s">
        <v>71</v>
      </c>
      <c r="I257" s="125"/>
      <c r="J257" s="125"/>
      <c r="K257" s="123">
        <v>3</v>
      </c>
      <c r="L257" s="126"/>
      <c r="M257" s="3">
        <v>8000</v>
      </c>
      <c r="N257" s="9"/>
      <c r="O257" s="3"/>
      <c r="P257" s="3"/>
      <c r="Q257" s="88"/>
      <c r="R257" s="3"/>
      <c r="S257" s="3"/>
      <c r="T257" s="3">
        <f t="shared" si="19"/>
        <v>8000</v>
      </c>
    </row>
    <row r="258" spans="1:20" ht="36">
      <c r="A258" s="312"/>
      <c r="B258" s="317"/>
      <c r="C258" s="423"/>
      <c r="D258" s="245" t="s">
        <v>301</v>
      </c>
      <c r="E258" s="92" t="s">
        <v>302</v>
      </c>
      <c r="F258" s="123">
        <v>2</v>
      </c>
      <c r="G258" s="123">
        <v>0</v>
      </c>
      <c r="H258" s="124" t="s">
        <v>71</v>
      </c>
      <c r="I258" s="125"/>
      <c r="J258" s="125"/>
      <c r="K258" s="123">
        <v>1</v>
      </c>
      <c r="L258" s="126"/>
      <c r="M258" s="3"/>
      <c r="N258" s="9"/>
      <c r="O258" s="3"/>
      <c r="P258" s="3"/>
      <c r="Q258" s="3">
        <v>70000</v>
      </c>
      <c r="R258" s="3"/>
      <c r="S258" s="3"/>
      <c r="T258" s="3">
        <f t="shared" si="19"/>
        <v>70000</v>
      </c>
    </row>
    <row r="259" spans="1:21" ht="12.75">
      <c r="A259" s="312"/>
      <c r="B259" s="317"/>
      <c r="C259" s="20"/>
      <c r="D259" s="55" t="s">
        <v>35</v>
      </c>
      <c r="E259" s="55"/>
      <c r="F259" s="111"/>
      <c r="G259" s="111"/>
      <c r="H259" s="57"/>
      <c r="I259" s="57"/>
      <c r="J259" s="57"/>
      <c r="K259" s="56"/>
      <c r="L259" s="86"/>
      <c r="M259" s="24">
        <f aca="true" t="shared" si="20" ref="M259:T259">SUM(M253:M258)</f>
        <v>143783</v>
      </c>
      <c r="N259" s="24">
        <f t="shared" si="20"/>
        <v>53800</v>
      </c>
      <c r="O259" s="24">
        <f t="shared" si="20"/>
        <v>0</v>
      </c>
      <c r="P259" s="24">
        <f t="shared" si="20"/>
        <v>0</v>
      </c>
      <c r="Q259" s="24">
        <f t="shared" si="20"/>
        <v>295000</v>
      </c>
      <c r="R259" s="24">
        <f t="shared" si="20"/>
        <v>0</v>
      </c>
      <c r="S259" s="24">
        <f t="shared" si="20"/>
        <v>0</v>
      </c>
      <c r="T259" s="24">
        <f t="shared" si="20"/>
        <v>492583</v>
      </c>
      <c r="U259" s="11"/>
    </row>
    <row r="260" spans="1:21" s="5" customFormat="1" ht="12.75">
      <c r="A260" s="253"/>
      <c r="B260" s="204"/>
      <c r="C260" s="204"/>
      <c r="D260" s="28"/>
      <c r="E260" s="28"/>
      <c r="F260" s="211"/>
      <c r="G260" s="211"/>
      <c r="H260" s="133"/>
      <c r="I260" s="133"/>
      <c r="J260" s="133"/>
      <c r="K260" s="29"/>
      <c r="L260" s="183"/>
      <c r="M260" s="14"/>
      <c r="N260" s="14"/>
      <c r="O260" s="14"/>
      <c r="P260" s="14"/>
      <c r="Q260" s="14"/>
      <c r="R260" s="14"/>
      <c r="S260" s="14"/>
      <c r="T260" s="14"/>
      <c r="U260" s="156"/>
    </row>
    <row r="261" spans="1:21" s="5" customFormat="1" ht="12.75">
      <c r="A261" s="253"/>
      <c r="B261" s="204"/>
      <c r="C261" s="204"/>
      <c r="D261" s="28"/>
      <c r="E261" s="28"/>
      <c r="F261" s="211"/>
      <c r="G261" s="211"/>
      <c r="H261" s="133"/>
      <c r="I261" s="133"/>
      <c r="J261" s="133"/>
      <c r="K261" s="29"/>
      <c r="L261" s="183"/>
      <c r="M261" s="14"/>
      <c r="N261" s="14"/>
      <c r="O261" s="14"/>
      <c r="P261" s="14"/>
      <c r="Q261" s="14"/>
      <c r="R261" s="14"/>
      <c r="S261" s="14"/>
      <c r="T261" s="14"/>
      <c r="U261" s="156"/>
    </row>
    <row r="262" spans="1:21" s="5" customFormat="1" ht="12.75">
      <c r="A262" s="253"/>
      <c r="B262" s="204"/>
      <c r="C262" s="204"/>
      <c r="D262" s="28"/>
      <c r="E262" s="28"/>
      <c r="F262" s="211"/>
      <c r="G262" s="211"/>
      <c r="H262" s="133"/>
      <c r="I262" s="133"/>
      <c r="J262" s="133"/>
      <c r="K262" s="29"/>
      <c r="L262" s="183"/>
      <c r="M262" s="14"/>
      <c r="N262" s="14"/>
      <c r="O262" s="14"/>
      <c r="P262" s="14"/>
      <c r="Q262" s="14"/>
      <c r="R262" s="14"/>
      <c r="S262" s="14"/>
      <c r="T262" s="14"/>
      <c r="U262" s="156"/>
    </row>
    <row r="263" spans="1:21" s="5" customFormat="1" ht="12.75">
      <c r="A263" s="253"/>
      <c r="B263" s="204"/>
      <c r="C263" s="204"/>
      <c r="D263" s="28"/>
      <c r="E263" s="28"/>
      <c r="F263" s="211"/>
      <c r="G263" s="211"/>
      <c r="H263" s="133"/>
      <c r="I263" s="133"/>
      <c r="J263" s="133"/>
      <c r="K263" s="29"/>
      <c r="L263" s="183"/>
      <c r="M263" s="14"/>
      <c r="N263" s="14"/>
      <c r="O263" s="14"/>
      <c r="P263" s="14"/>
      <c r="Q263" s="14"/>
      <c r="R263" s="14"/>
      <c r="S263" s="14"/>
      <c r="T263" s="14"/>
      <c r="U263" s="156"/>
    </row>
    <row r="264" spans="1:21" s="5" customFormat="1" ht="12.75">
      <c r="A264" s="253"/>
      <c r="B264" s="204"/>
      <c r="C264" s="204"/>
      <c r="D264" s="28"/>
      <c r="E264" s="28"/>
      <c r="F264" s="211"/>
      <c r="G264" s="211"/>
      <c r="H264" s="133"/>
      <c r="I264" s="133"/>
      <c r="J264" s="133"/>
      <c r="K264" s="29"/>
      <c r="L264" s="183"/>
      <c r="M264" s="14"/>
      <c r="N264" s="14"/>
      <c r="O264" s="14"/>
      <c r="P264" s="14"/>
      <c r="Q264" s="14"/>
      <c r="R264" s="14"/>
      <c r="S264" s="14"/>
      <c r="T264" s="14"/>
      <c r="U264" s="156"/>
    </row>
    <row r="265" spans="1:21" s="5" customFormat="1" ht="12.75">
      <c r="A265" s="253"/>
      <c r="B265" s="204"/>
      <c r="C265" s="204"/>
      <c r="D265" s="28"/>
      <c r="E265" s="28"/>
      <c r="F265" s="211"/>
      <c r="G265" s="211"/>
      <c r="H265" s="133"/>
      <c r="I265" s="133"/>
      <c r="J265" s="133"/>
      <c r="K265" s="29"/>
      <c r="L265" s="183"/>
      <c r="M265" s="14"/>
      <c r="N265" s="14"/>
      <c r="O265" s="14"/>
      <c r="P265" s="14"/>
      <c r="Q265" s="14"/>
      <c r="R265" s="14"/>
      <c r="S265" s="14"/>
      <c r="T265" s="14"/>
      <c r="U265" s="156"/>
    </row>
    <row r="266" spans="1:21" s="5" customFormat="1" ht="12.75">
      <c r="A266" s="253"/>
      <c r="B266" s="204"/>
      <c r="C266" s="204"/>
      <c r="D266" s="28"/>
      <c r="E266" s="28"/>
      <c r="F266" s="211"/>
      <c r="G266" s="211"/>
      <c r="H266" s="133"/>
      <c r="I266" s="133"/>
      <c r="J266" s="133"/>
      <c r="K266" s="29"/>
      <c r="L266" s="183"/>
      <c r="M266" s="14"/>
      <c r="N266" s="14"/>
      <c r="O266" s="14"/>
      <c r="P266" s="14"/>
      <c r="Q266" s="14"/>
      <c r="R266" s="14"/>
      <c r="S266" s="14"/>
      <c r="T266" s="14"/>
      <c r="U266" s="156"/>
    </row>
    <row r="267" spans="1:21" s="5" customFormat="1" ht="12.75">
      <c r="A267" s="253"/>
      <c r="B267" s="204"/>
      <c r="C267" s="204"/>
      <c r="D267" s="28"/>
      <c r="E267" s="28"/>
      <c r="F267" s="211"/>
      <c r="G267" s="211"/>
      <c r="H267" s="133"/>
      <c r="I267" s="133"/>
      <c r="J267" s="133"/>
      <c r="K267" s="29"/>
      <c r="L267" s="183"/>
      <c r="M267" s="14"/>
      <c r="N267" s="14"/>
      <c r="O267" s="14"/>
      <c r="P267" s="14"/>
      <c r="Q267" s="14"/>
      <c r="R267" s="14"/>
      <c r="S267" s="14"/>
      <c r="T267" s="14"/>
      <c r="U267" s="156"/>
    </row>
    <row r="268" spans="1:21" s="5" customFormat="1" ht="12.75">
      <c r="A268" s="253"/>
      <c r="B268" s="204"/>
      <c r="C268" s="204"/>
      <c r="D268" s="28"/>
      <c r="E268" s="28"/>
      <c r="F268" s="211"/>
      <c r="G268" s="211"/>
      <c r="H268" s="133"/>
      <c r="I268" s="133"/>
      <c r="J268" s="133"/>
      <c r="K268" s="29"/>
      <c r="L268" s="183"/>
      <c r="M268" s="14"/>
      <c r="N268" s="14"/>
      <c r="O268" s="14"/>
      <c r="P268" s="14"/>
      <c r="Q268" s="14"/>
      <c r="R268" s="14"/>
      <c r="S268" s="14"/>
      <c r="T268" s="14"/>
      <c r="U268" s="156"/>
    </row>
    <row r="269" spans="1:21" s="5" customFormat="1" ht="12.75">
      <c r="A269" s="253"/>
      <c r="B269" s="204"/>
      <c r="C269" s="204"/>
      <c r="D269" s="28"/>
      <c r="E269" s="28"/>
      <c r="F269" s="211"/>
      <c r="G269" s="211"/>
      <c r="H269" s="133"/>
      <c r="I269" s="133"/>
      <c r="J269" s="133"/>
      <c r="K269" s="29"/>
      <c r="L269" s="183"/>
      <c r="M269" s="14"/>
      <c r="N269" s="14"/>
      <c r="O269" s="14"/>
      <c r="P269" s="14"/>
      <c r="Q269" s="14"/>
      <c r="R269" s="14"/>
      <c r="S269" s="14"/>
      <c r="T269" s="14"/>
      <c r="U269" s="156"/>
    </row>
    <row r="270" spans="1:21" s="5" customFormat="1" ht="12.75">
      <c r="A270" s="253"/>
      <c r="B270" s="204"/>
      <c r="C270" s="204"/>
      <c r="D270" s="28"/>
      <c r="E270" s="28"/>
      <c r="F270" s="211"/>
      <c r="G270" s="211"/>
      <c r="H270" s="133"/>
      <c r="I270" s="133"/>
      <c r="J270" s="133"/>
      <c r="K270" s="29"/>
      <c r="L270" s="183"/>
      <c r="M270" s="14"/>
      <c r="N270" s="14"/>
      <c r="O270" s="14"/>
      <c r="P270" s="14"/>
      <c r="Q270" s="14"/>
      <c r="R270" s="14"/>
      <c r="S270" s="14"/>
      <c r="T270" s="14"/>
      <c r="U270" s="156"/>
    </row>
    <row r="271" spans="1:21" s="5" customFormat="1" ht="12.75">
      <c r="A271" s="253"/>
      <c r="B271" s="204"/>
      <c r="C271" s="204"/>
      <c r="D271" s="28"/>
      <c r="E271" s="28"/>
      <c r="F271" s="211"/>
      <c r="G271" s="211"/>
      <c r="H271" s="133"/>
      <c r="I271" s="133"/>
      <c r="J271" s="133"/>
      <c r="K271" s="29"/>
      <c r="L271" s="183"/>
      <c r="M271" s="14"/>
      <c r="N271" s="14"/>
      <c r="O271" s="14"/>
      <c r="P271" s="14"/>
      <c r="Q271" s="14"/>
      <c r="R271" s="14"/>
      <c r="S271" s="14"/>
      <c r="T271" s="14"/>
      <c r="U271" s="156"/>
    </row>
    <row r="272" spans="1:21" s="5" customFormat="1" ht="12.75">
      <c r="A272" s="253"/>
      <c r="B272" s="204"/>
      <c r="C272" s="204"/>
      <c r="D272" s="28"/>
      <c r="E272" s="28"/>
      <c r="F272" s="211"/>
      <c r="G272" s="211"/>
      <c r="H272" s="133"/>
      <c r="I272" s="133"/>
      <c r="J272" s="133"/>
      <c r="K272" s="29"/>
      <c r="L272" s="183"/>
      <c r="M272" s="14"/>
      <c r="N272" s="14"/>
      <c r="O272" s="14"/>
      <c r="P272" s="14"/>
      <c r="Q272" s="14"/>
      <c r="R272" s="14"/>
      <c r="S272" s="14"/>
      <c r="T272" s="14"/>
      <c r="U272" s="156"/>
    </row>
    <row r="273" spans="1:21" s="5" customFormat="1" ht="12.75">
      <c r="A273" s="253"/>
      <c r="B273" s="204"/>
      <c r="C273" s="204"/>
      <c r="D273" s="28"/>
      <c r="E273" s="28"/>
      <c r="F273" s="211"/>
      <c r="G273" s="211"/>
      <c r="H273" s="133"/>
      <c r="I273" s="133"/>
      <c r="J273" s="133"/>
      <c r="K273" s="29"/>
      <c r="L273" s="183"/>
      <c r="M273" s="14"/>
      <c r="N273" s="14"/>
      <c r="O273" s="14"/>
      <c r="P273" s="14"/>
      <c r="Q273" s="14"/>
      <c r="R273" s="14"/>
      <c r="S273" s="14"/>
      <c r="T273" s="14"/>
      <c r="U273" s="156"/>
    </row>
    <row r="274" spans="1:21" s="5" customFormat="1" ht="12.75">
      <c r="A274" s="253"/>
      <c r="B274" s="204"/>
      <c r="C274" s="204"/>
      <c r="D274" s="28"/>
      <c r="E274" s="28"/>
      <c r="F274" s="211"/>
      <c r="G274" s="211"/>
      <c r="H274" s="133"/>
      <c r="I274" s="133"/>
      <c r="J274" s="133"/>
      <c r="K274" s="29"/>
      <c r="L274" s="183"/>
      <c r="M274" s="14"/>
      <c r="N274" s="14"/>
      <c r="O274" s="14"/>
      <c r="P274" s="14"/>
      <c r="Q274" s="14"/>
      <c r="R274" s="14"/>
      <c r="S274" s="14"/>
      <c r="T274" s="14"/>
      <c r="U274" s="156"/>
    </row>
    <row r="275" spans="1:21" s="5" customFormat="1" ht="12.75">
      <c r="A275" s="253"/>
      <c r="B275" s="204"/>
      <c r="C275" s="204"/>
      <c r="D275" s="28"/>
      <c r="E275" s="28"/>
      <c r="F275" s="211"/>
      <c r="G275" s="211"/>
      <c r="H275" s="133"/>
      <c r="I275" s="133"/>
      <c r="J275" s="133"/>
      <c r="K275" s="29"/>
      <c r="L275" s="183"/>
      <c r="M275" s="14"/>
      <c r="N275" s="14"/>
      <c r="O275" s="14"/>
      <c r="P275" s="14"/>
      <c r="Q275" s="14"/>
      <c r="R275" s="14"/>
      <c r="S275" s="14"/>
      <c r="T275" s="14"/>
      <c r="U275" s="156"/>
    </row>
    <row r="276" spans="1:21" s="5" customFormat="1" ht="12.75">
      <c r="A276" s="253"/>
      <c r="B276" s="204"/>
      <c r="C276" s="204"/>
      <c r="D276" s="28"/>
      <c r="E276" s="28"/>
      <c r="F276" s="211"/>
      <c r="G276" s="211"/>
      <c r="H276" s="133"/>
      <c r="I276" s="133"/>
      <c r="J276" s="133"/>
      <c r="K276" s="29"/>
      <c r="L276" s="183"/>
      <c r="M276" s="14"/>
      <c r="N276" s="14"/>
      <c r="O276" s="14"/>
      <c r="P276" s="14"/>
      <c r="Q276" s="14"/>
      <c r="R276" s="14"/>
      <c r="S276" s="14"/>
      <c r="T276" s="14"/>
      <c r="U276" s="156"/>
    </row>
    <row r="277" spans="1:20" ht="13.5" customHeight="1">
      <c r="A277" s="307" t="s">
        <v>0</v>
      </c>
      <c r="B277" s="375" t="s">
        <v>17</v>
      </c>
      <c r="C277" s="375" t="s">
        <v>69</v>
      </c>
      <c r="D277" s="302" t="s">
        <v>504</v>
      </c>
      <c r="E277" s="302" t="s">
        <v>2</v>
      </c>
      <c r="F277" s="307" t="s">
        <v>16</v>
      </c>
      <c r="G277" s="417" t="s">
        <v>65</v>
      </c>
      <c r="H277" s="326" t="s">
        <v>66</v>
      </c>
      <c r="I277" s="326"/>
      <c r="J277" s="326"/>
      <c r="K277" s="417" t="s">
        <v>450</v>
      </c>
      <c r="L277" s="307" t="s">
        <v>3</v>
      </c>
      <c r="M277" s="308" t="s">
        <v>68</v>
      </c>
      <c r="N277" s="308"/>
      <c r="O277" s="308"/>
      <c r="P277" s="308"/>
      <c r="Q277" s="308"/>
      <c r="R277" s="308"/>
      <c r="S277" s="308"/>
      <c r="T277" s="302"/>
    </row>
    <row r="278" spans="1:20" ht="12.75" customHeight="1">
      <c r="A278" s="307"/>
      <c r="B278" s="375"/>
      <c r="C278" s="375"/>
      <c r="D278" s="302"/>
      <c r="E278" s="309"/>
      <c r="F278" s="307"/>
      <c r="G278" s="417"/>
      <c r="H278" s="302" t="s">
        <v>13</v>
      </c>
      <c r="I278" s="302" t="s">
        <v>14</v>
      </c>
      <c r="J278" s="302" t="s">
        <v>15</v>
      </c>
      <c r="K278" s="417"/>
      <c r="L278" s="307"/>
      <c r="M278" s="302" t="s">
        <v>6</v>
      </c>
      <c r="N278" s="335" t="s">
        <v>7</v>
      </c>
      <c r="O278" s="335" t="s">
        <v>8</v>
      </c>
      <c r="P278" s="302" t="s">
        <v>9</v>
      </c>
      <c r="Q278" s="302" t="s">
        <v>5</v>
      </c>
      <c r="R278" s="302" t="s">
        <v>355</v>
      </c>
      <c r="S278" s="302" t="s">
        <v>4</v>
      </c>
      <c r="T278" s="302" t="s">
        <v>12</v>
      </c>
    </row>
    <row r="279" spans="1:20" ht="22.5" customHeight="1">
      <c r="A279" s="307"/>
      <c r="B279" s="375"/>
      <c r="C279" s="375"/>
      <c r="D279" s="302"/>
      <c r="E279" s="309"/>
      <c r="F279" s="307"/>
      <c r="G279" s="417"/>
      <c r="H279" s="302"/>
      <c r="I279" s="302"/>
      <c r="J279" s="302"/>
      <c r="K279" s="417"/>
      <c r="L279" s="307"/>
      <c r="M279" s="302"/>
      <c r="N279" s="335"/>
      <c r="O279" s="335"/>
      <c r="P279" s="302"/>
      <c r="Q279" s="302"/>
      <c r="R279" s="302"/>
      <c r="S279" s="302"/>
      <c r="T279" s="302"/>
    </row>
    <row r="280" spans="1:20" ht="72" customHeight="1">
      <c r="A280" s="420" t="s">
        <v>405</v>
      </c>
      <c r="B280" s="420" t="s">
        <v>36</v>
      </c>
      <c r="C280" s="40" t="s">
        <v>174</v>
      </c>
      <c r="D280" s="40" t="s">
        <v>172</v>
      </c>
      <c r="E280" s="40" t="s">
        <v>175</v>
      </c>
      <c r="F280" s="17">
        <v>50</v>
      </c>
      <c r="G280" s="17">
        <v>0</v>
      </c>
      <c r="H280" s="23" t="s">
        <v>71</v>
      </c>
      <c r="I280" s="42"/>
      <c r="J280" s="42"/>
      <c r="K280" s="17">
        <v>50</v>
      </c>
      <c r="L280" s="2"/>
      <c r="M280" s="18">
        <v>7000</v>
      </c>
      <c r="N280" s="3"/>
      <c r="O280" s="13"/>
      <c r="P280" s="3"/>
      <c r="Q280" s="3"/>
      <c r="R280" s="3"/>
      <c r="S280" s="3"/>
      <c r="T280" s="3">
        <f aca="true" t="shared" si="21" ref="T280:T287">SUM(M280:S280)</f>
        <v>7000</v>
      </c>
    </row>
    <row r="281" spans="1:20" ht="27">
      <c r="A281" s="420"/>
      <c r="B281" s="420"/>
      <c r="C281" s="357" t="s">
        <v>178</v>
      </c>
      <c r="D281" s="40" t="s">
        <v>176</v>
      </c>
      <c r="E281" s="40" t="s">
        <v>177</v>
      </c>
      <c r="F281" s="17">
        <v>19</v>
      </c>
      <c r="G281" s="17">
        <v>19</v>
      </c>
      <c r="H281" s="23" t="s">
        <v>71</v>
      </c>
      <c r="I281" s="42"/>
      <c r="J281" s="42"/>
      <c r="K281" s="17">
        <v>15</v>
      </c>
      <c r="L281" s="2"/>
      <c r="M281" s="18">
        <v>4000</v>
      </c>
      <c r="N281" s="3"/>
      <c r="O281" s="13"/>
      <c r="P281" s="3"/>
      <c r="Q281" s="3"/>
      <c r="R281" s="3"/>
      <c r="S281" s="3"/>
      <c r="T281" s="3">
        <f t="shared" si="21"/>
        <v>4000</v>
      </c>
    </row>
    <row r="282" spans="1:20" ht="45">
      <c r="A282" s="420"/>
      <c r="B282" s="420"/>
      <c r="C282" s="357"/>
      <c r="D282" s="40" t="s">
        <v>179</v>
      </c>
      <c r="E282" s="40" t="s">
        <v>173</v>
      </c>
      <c r="F282" s="17">
        <v>400</v>
      </c>
      <c r="G282" s="17">
        <v>0</v>
      </c>
      <c r="H282" s="23" t="s">
        <v>71</v>
      </c>
      <c r="I282" s="42"/>
      <c r="J282" s="42"/>
      <c r="K282" s="17">
        <v>300</v>
      </c>
      <c r="L282" s="2"/>
      <c r="M282" s="1">
        <v>500</v>
      </c>
      <c r="N282" s="3"/>
      <c r="O282" s="13"/>
      <c r="P282" s="3"/>
      <c r="Q282" s="3"/>
      <c r="R282" s="3"/>
      <c r="S282" s="3"/>
      <c r="T282" s="3">
        <f t="shared" si="21"/>
        <v>500</v>
      </c>
    </row>
    <row r="283" spans="1:20" ht="54">
      <c r="A283" s="420"/>
      <c r="B283" s="420"/>
      <c r="C283" s="357"/>
      <c r="D283" s="40" t="s">
        <v>180</v>
      </c>
      <c r="E283" s="40" t="s">
        <v>110</v>
      </c>
      <c r="F283" s="17">
        <v>12</v>
      </c>
      <c r="G283" s="17">
        <v>0</v>
      </c>
      <c r="H283" s="23" t="s">
        <v>71</v>
      </c>
      <c r="I283" s="42"/>
      <c r="J283" s="42"/>
      <c r="K283" s="18">
        <v>9</v>
      </c>
      <c r="L283" s="2"/>
      <c r="M283" s="18">
        <v>1200</v>
      </c>
      <c r="N283" s="3"/>
      <c r="O283" s="13"/>
      <c r="P283" s="3"/>
      <c r="Q283" s="3"/>
      <c r="R283" s="3"/>
      <c r="S283" s="3"/>
      <c r="T283" s="3">
        <f t="shared" si="21"/>
        <v>1200</v>
      </c>
    </row>
    <row r="284" spans="1:20" ht="72" customHeight="1">
      <c r="A284" s="420"/>
      <c r="B284" s="420"/>
      <c r="C284" s="40" t="s">
        <v>184</v>
      </c>
      <c r="D284" s="40" t="s">
        <v>181</v>
      </c>
      <c r="E284" s="40" t="s">
        <v>182</v>
      </c>
      <c r="F284" s="17">
        <v>120</v>
      </c>
      <c r="G284" s="17">
        <v>0</v>
      </c>
      <c r="H284" s="23" t="s">
        <v>71</v>
      </c>
      <c r="I284" s="42"/>
      <c r="J284" s="42"/>
      <c r="K284" s="17">
        <v>120</v>
      </c>
      <c r="L284" s="2"/>
      <c r="M284" s="18">
        <v>70000</v>
      </c>
      <c r="N284" s="3">
        <v>30000</v>
      </c>
      <c r="O284" s="67"/>
      <c r="P284" s="3"/>
      <c r="Q284" s="3">
        <v>900000</v>
      </c>
      <c r="R284" s="3"/>
      <c r="S284" s="3"/>
      <c r="T284" s="3">
        <f t="shared" si="21"/>
        <v>1000000</v>
      </c>
    </row>
    <row r="285" spans="1:20" ht="54.75">
      <c r="A285" s="420"/>
      <c r="B285" s="420"/>
      <c r="C285" s="243" t="s">
        <v>185</v>
      </c>
      <c r="D285" s="40" t="s">
        <v>186</v>
      </c>
      <c r="E285" s="40" t="s">
        <v>183</v>
      </c>
      <c r="F285" s="18">
        <v>12000</v>
      </c>
      <c r="G285" s="17">
        <v>0</v>
      </c>
      <c r="H285" s="23" t="s">
        <v>71</v>
      </c>
      <c r="I285" s="42"/>
      <c r="J285" s="42"/>
      <c r="K285" s="18">
        <v>12000</v>
      </c>
      <c r="L285" s="2"/>
      <c r="M285" s="18">
        <v>5000</v>
      </c>
      <c r="N285" s="3"/>
      <c r="O285" s="13"/>
      <c r="P285" s="3"/>
      <c r="Q285" s="3"/>
      <c r="R285" s="3"/>
      <c r="S285" s="3"/>
      <c r="T285" s="3">
        <f t="shared" si="21"/>
        <v>5000</v>
      </c>
    </row>
    <row r="286" spans="1:20" ht="45.75" customHeight="1">
      <c r="A286" s="420"/>
      <c r="B286" s="420"/>
      <c r="C286" s="68" t="s">
        <v>187</v>
      </c>
      <c r="D286" s="40" t="s">
        <v>445</v>
      </c>
      <c r="E286" s="40" t="s">
        <v>157</v>
      </c>
      <c r="F286" s="17">
        <v>21</v>
      </c>
      <c r="G286" s="17">
        <v>0</v>
      </c>
      <c r="H286" s="23" t="s">
        <v>71</v>
      </c>
      <c r="I286" s="42"/>
      <c r="J286" s="42"/>
      <c r="K286" s="17">
        <v>19</v>
      </c>
      <c r="L286" s="2"/>
      <c r="M286" s="18"/>
      <c r="N286" s="3">
        <v>80000</v>
      </c>
      <c r="O286" s="13"/>
      <c r="P286" s="3"/>
      <c r="Q286" s="3"/>
      <c r="R286" s="3"/>
      <c r="S286" s="3"/>
      <c r="T286" s="3">
        <f t="shared" si="21"/>
        <v>80000</v>
      </c>
    </row>
    <row r="287" spans="1:20" ht="36.75">
      <c r="A287" s="420"/>
      <c r="B287" s="420"/>
      <c r="C287" s="68" t="s">
        <v>188</v>
      </c>
      <c r="D287" s="40" t="s">
        <v>191</v>
      </c>
      <c r="E287" s="40" t="s">
        <v>189</v>
      </c>
      <c r="F287" s="17">
        <v>7</v>
      </c>
      <c r="G287" s="17">
        <v>0</v>
      </c>
      <c r="H287" s="23" t="s">
        <v>71</v>
      </c>
      <c r="I287" s="42"/>
      <c r="J287" s="42"/>
      <c r="K287" s="17">
        <v>5</v>
      </c>
      <c r="L287" s="2"/>
      <c r="M287" s="18">
        <v>2000</v>
      </c>
      <c r="N287" s="3"/>
      <c r="O287" s="13"/>
      <c r="P287" s="3"/>
      <c r="Q287" s="3"/>
      <c r="R287" s="3"/>
      <c r="S287" s="3"/>
      <c r="T287" s="3">
        <f t="shared" si="21"/>
        <v>2000</v>
      </c>
    </row>
    <row r="288" spans="1:20" s="5" customFormat="1" ht="12.75">
      <c r="A288" s="206"/>
      <c r="B288" s="206"/>
      <c r="C288" s="271"/>
      <c r="D288" s="206"/>
      <c r="E288" s="206"/>
      <c r="F288" s="191"/>
      <c r="G288" s="191"/>
      <c r="H288" s="192"/>
      <c r="I288" s="193"/>
      <c r="J288" s="193"/>
      <c r="K288" s="191"/>
      <c r="L288" s="209"/>
      <c r="M288" s="207"/>
      <c r="N288" s="195"/>
      <c r="O288" s="196"/>
      <c r="P288" s="195"/>
      <c r="Q288" s="195"/>
      <c r="R288" s="195"/>
      <c r="S288" s="195"/>
      <c r="T288" s="195"/>
    </row>
    <row r="289" spans="1:20" s="5" customFormat="1" ht="12.75">
      <c r="A289" s="206"/>
      <c r="B289" s="206"/>
      <c r="C289" s="271"/>
      <c r="D289" s="206"/>
      <c r="E289" s="206"/>
      <c r="F289" s="191"/>
      <c r="G289" s="191"/>
      <c r="H289" s="192"/>
      <c r="I289" s="193"/>
      <c r="J289" s="193"/>
      <c r="K289" s="191"/>
      <c r="L289" s="209"/>
      <c r="M289" s="207"/>
      <c r="N289" s="195"/>
      <c r="O289" s="196"/>
      <c r="P289" s="195"/>
      <c r="Q289" s="195"/>
      <c r="R289" s="195"/>
      <c r="S289" s="195"/>
      <c r="T289" s="195"/>
    </row>
    <row r="290" spans="1:20" ht="13.5" customHeight="1">
      <c r="A290" s="307" t="s">
        <v>0</v>
      </c>
      <c r="B290" s="375" t="s">
        <v>17</v>
      </c>
      <c r="C290" s="375" t="s">
        <v>69</v>
      </c>
      <c r="D290" s="302" t="s">
        <v>1</v>
      </c>
      <c r="E290" s="302" t="s">
        <v>2</v>
      </c>
      <c r="F290" s="307" t="s">
        <v>16</v>
      </c>
      <c r="G290" s="417" t="s">
        <v>65</v>
      </c>
      <c r="H290" s="326" t="s">
        <v>66</v>
      </c>
      <c r="I290" s="326"/>
      <c r="J290" s="326"/>
      <c r="K290" s="417" t="s">
        <v>450</v>
      </c>
      <c r="L290" s="307" t="s">
        <v>3</v>
      </c>
      <c r="M290" s="308" t="s">
        <v>68</v>
      </c>
      <c r="N290" s="308"/>
      <c r="O290" s="308"/>
      <c r="P290" s="308"/>
      <c r="Q290" s="308"/>
      <c r="R290" s="308"/>
      <c r="S290" s="308"/>
      <c r="T290" s="302"/>
    </row>
    <row r="291" spans="1:20" ht="12.75" customHeight="1">
      <c r="A291" s="307"/>
      <c r="B291" s="375"/>
      <c r="C291" s="375"/>
      <c r="D291" s="302"/>
      <c r="E291" s="309"/>
      <c r="F291" s="307"/>
      <c r="G291" s="417"/>
      <c r="H291" s="302" t="s">
        <v>13</v>
      </c>
      <c r="I291" s="302" t="s">
        <v>14</v>
      </c>
      <c r="J291" s="302" t="s">
        <v>15</v>
      </c>
      <c r="K291" s="417"/>
      <c r="L291" s="307"/>
      <c r="M291" s="302" t="s">
        <v>6</v>
      </c>
      <c r="N291" s="335" t="s">
        <v>7</v>
      </c>
      <c r="O291" s="335" t="s">
        <v>8</v>
      </c>
      <c r="P291" s="302" t="s">
        <v>9</v>
      </c>
      <c r="Q291" s="302" t="s">
        <v>5</v>
      </c>
      <c r="R291" s="302" t="s">
        <v>355</v>
      </c>
      <c r="S291" s="302" t="s">
        <v>4</v>
      </c>
      <c r="T291" s="302" t="s">
        <v>12</v>
      </c>
    </row>
    <row r="292" spans="1:20" ht="22.5" customHeight="1">
      <c r="A292" s="307"/>
      <c r="B292" s="375"/>
      <c r="C292" s="375"/>
      <c r="D292" s="302"/>
      <c r="E292" s="309"/>
      <c r="F292" s="307"/>
      <c r="G292" s="417"/>
      <c r="H292" s="302"/>
      <c r="I292" s="302"/>
      <c r="J292" s="302"/>
      <c r="K292" s="417"/>
      <c r="L292" s="307"/>
      <c r="M292" s="302"/>
      <c r="N292" s="335"/>
      <c r="O292" s="335"/>
      <c r="P292" s="302"/>
      <c r="Q292" s="302"/>
      <c r="R292" s="302"/>
      <c r="S292" s="302"/>
      <c r="T292" s="302"/>
    </row>
    <row r="293" spans="1:20" ht="27.75" customHeight="1">
      <c r="A293" s="425" t="s">
        <v>405</v>
      </c>
      <c r="B293" s="426" t="s">
        <v>36</v>
      </c>
      <c r="C293" s="68" t="s">
        <v>471</v>
      </c>
      <c r="D293" s="40" t="s">
        <v>469</v>
      </c>
      <c r="E293" s="40" t="s">
        <v>190</v>
      </c>
      <c r="F293" s="17">
        <v>2</v>
      </c>
      <c r="G293" s="17">
        <v>0</v>
      </c>
      <c r="H293" s="23" t="s">
        <v>71</v>
      </c>
      <c r="I293" s="42"/>
      <c r="J293" s="42"/>
      <c r="K293" s="17">
        <v>1</v>
      </c>
      <c r="L293" s="2"/>
      <c r="M293" s="1"/>
      <c r="N293" s="3">
        <v>80000</v>
      </c>
      <c r="O293" s="67"/>
      <c r="Q293" s="3"/>
      <c r="R293" s="3"/>
      <c r="S293" s="3"/>
      <c r="T293" s="3">
        <f>SUM(M293:S293)</f>
        <v>80000</v>
      </c>
    </row>
    <row r="294" spans="1:20" ht="27">
      <c r="A294" s="327"/>
      <c r="B294" s="427"/>
      <c r="C294" s="21" t="s">
        <v>193</v>
      </c>
      <c r="D294" s="7" t="s">
        <v>411</v>
      </c>
      <c r="E294" s="65" t="s">
        <v>192</v>
      </c>
      <c r="F294" s="17">
        <v>1</v>
      </c>
      <c r="G294" s="17">
        <v>0</v>
      </c>
      <c r="H294" s="23" t="s">
        <v>71</v>
      </c>
      <c r="I294" s="42"/>
      <c r="J294" s="42"/>
      <c r="K294" s="17">
        <v>1</v>
      </c>
      <c r="L294" s="2"/>
      <c r="M294" s="18">
        <v>30124</v>
      </c>
      <c r="N294" s="3"/>
      <c r="O294" s="13"/>
      <c r="P294" s="3"/>
      <c r="Q294" s="3"/>
      <c r="R294" s="3"/>
      <c r="S294" s="3"/>
      <c r="T294" s="3">
        <f>SUM(M294:S294)</f>
        <v>30124</v>
      </c>
    </row>
    <row r="295" spans="1:20" ht="18">
      <c r="A295" s="360"/>
      <c r="B295" s="40"/>
      <c r="C295" s="21"/>
      <c r="D295" s="106" t="s">
        <v>444</v>
      </c>
      <c r="E295" s="65"/>
      <c r="F295" s="17"/>
      <c r="G295" s="17"/>
      <c r="H295" s="23"/>
      <c r="I295" s="42"/>
      <c r="J295" s="42"/>
      <c r="K295" s="17"/>
      <c r="L295" s="86"/>
      <c r="M295" s="136">
        <f>SUM(M282:M294)</f>
        <v>108824</v>
      </c>
      <c r="N295" s="136">
        <f aca="true" t="shared" si="22" ref="N295:T295">SUM(N282:N294)</f>
        <v>190000</v>
      </c>
      <c r="O295" s="136">
        <f t="shared" si="22"/>
        <v>0</v>
      </c>
      <c r="P295" s="136">
        <f t="shared" si="22"/>
        <v>0</v>
      </c>
      <c r="Q295" s="136">
        <f t="shared" si="22"/>
        <v>900000</v>
      </c>
      <c r="R295" s="136">
        <f t="shared" si="22"/>
        <v>0</v>
      </c>
      <c r="S295" s="136">
        <f t="shared" si="22"/>
        <v>0</v>
      </c>
      <c r="T295" s="136">
        <f t="shared" si="22"/>
        <v>1198824</v>
      </c>
    </row>
    <row r="296" spans="1:20" ht="54">
      <c r="A296" s="420" t="s">
        <v>405</v>
      </c>
      <c r="B296" s="312" t="s">
        <v>38</v>
      </c>
      <c r="C296" s="40" t="s">
        <v>358</v>
      </c>
      <c r="D296" s="40" t="s">
        <v>198</v>
      </c>
      <c r="E296" s="40" t="s">
        <v>199</v>
      </c>
      <c r="F296" s="116">
        <v>1</v>
      </c>
      <c r="G296" s="69">
        <v>0</v>
      </c>
      <c r="H296" s="23" t="s">
        <v>71</v>
      </c>
      <c r="I296" s="42"/>
      <c r="J296" s="42"/>
      <c r="K296" s="46">
        <v>0.6</v>
      </c>
      <c r="L296" s="2"/>
      <c r="M296" s="3">
        <v>1500</v>
      </c>
      <c r="N296" s="3"/>
      <c r="O296" s="3"/>
      <c r="P296" s="3"/>
      <c r="Q296" s="3"/>
      <c r="R296" s="3"/>
      <c r="S296" s="3"/>
      <c r="T296" s="3">
        <f>SUM(M296:S296)</f>
        <v>1500</v>
      </c>
    </row>
    <row r="297" spans="1:20" ht="36">
      <c r="A297" s="420"/>
      <c r="B297" s="312"/>
      <c r="C297" s="40" t="s">
        <v>359</v>
      </c>
      <c r="D297" s="40" t="s">
        <v>200</v>
      </c>
      <c r="E297" s="40" t="s">
        <v>201</v>
      </c>
      <c r="F297" s="116">
        <v>1</v>
      </c>
      <c r="G297" s="116">
        <v>1</v>
      </c>
      <c r="H297" s="42"/>
      <c r="I297" s="23" t="s">
        <v>71</v>
      </c>
      <c r="J297" s="42"/>
      <c r="K297" s="116">
        <v>1</v>
      </c>
      <c r="L297" s="2"/>
      <c r="M297" s="3"/>
      <c r="N297" s="3"/>
      <c r="O297" s="3">
        <v>37670</v>
      </c>
      <c r="P297" s="3"/>
      <c r="Q297" s="3"/>
      <c r="R297" s="3"/>
      <c r="S297" s="3"/>
      <c r="T297" s="3">
        <f>SUM(M297:S297)</f>
        <v>37670</v>
      </c>
    </row>
    <row r="298" spans="1:20" ht="36.75">
      <c r="A298" s="420"/>
      <c r="B298" s="312"/>
      <c r="C298" s="243" t="s">
        <v>412</v>
      </c>
      <c r="D298" s="40" t="s">
        <v>413</v>
      </c>
      <c r="E298" s="40" t="s">
        <v>195</v>
      </c>
      <c r="F298" s="69">
        <v>3</v>
      </c>
      <c r="G298" s="69">
        <v>0</v>
      </c>
      <c r="H298" s="23" t="s">
        <v>71</v>
      </c>
      <c r="I298" s="42"/>
      <c r="J298" s="42"/>
      <c r="K298" s="17">
        <v>2</v>
      </c>
      <c r="L298" s="2"/>
      <c r="M298" s="8"/>
      <c r="N298" s="3"/>
      <c r="O298" s="3"/>
      <c r="P298" s="3"/>
      <c r="Q298" s="3"/>
      <c r="R298" s="3">
        <v>10000</v>
      </c>
      <c r="S298" s="3"/>
      <c r="T298" s="3">
        <f>SUM(M298:S298)</f>
        <v>10000</v>
      </c>
    </row>
    <row r="299" spans="1:20" ht="36.75">
      <c r="A299" s="420"/>
      <c r="B299" s="312"/>
      <c r="C299" s="243" t="s">
        <v>449</v>
      </c>
      <c r="D299" s="40" t="s">
        <v>447</v>
      </c>
      <c r="E299" s="40" t="s">
        <v>448</v>
      </c>
      <c r="F299" s="69">
        <v>3</v>
      </c>
      <c r="G299" s="69">
        <v>0</v>
      </c>
      <c r="H299" s="23" t="s">
        <v>71</v>
      </c>
      <c r="I299" s="42"/>
      <c r="J299" s="42"/>
      <c r="K299" s="17">
        <v>1</v>
      </c>
      <c r="L299" s="2"/>
      <c r="M299" s="3">
        <v>9265</v>
      </c>
      <c r="N299" s="3"/>
      <c r="O299" s="3"/>
      <c r="P299" s="3"/>
      <c r="Q299" s="3"/>
      <c r="R299" s="3"/>
      <c r="S299" s="3"/>
      <c r="T299" s="3">
        <f>SUM(M299:S299)</f>
        <v>9265</v>
      </c>
    </row>
    <row r="300" spans="1:20" ht="36">
      <c r="A300" s="420"/>
      <c r="B300" s="312"/>
      <c r="C300" s="243"/>
      <c r="D300" s="106" t="s">
        <v>446</v>
      </c>
      <c r="E300" s="65"/>
      <c r="F300" s="17"/>
      <c r="G300" s="17"/>
      <c r="H300" s="23"/>
      <c r="I300" s="42"/>
      <c r="J300" s="42"/>
      <c r="K300" s="17"/>
      <c r="L300" s="86"/>
      <c r="M300" s="136">
        <f>SUM(M296:M299)</f>
        <v>10765</v>
      </c>
      <c r="N300" s="136">
        <f aca="true" t="shared" si="23" ref="N300:T300">SUM(N296:N299)</f>
        <v>0</v>
      </c>
      <c r="O300" s="136">
        <f t="shared" si="23"/>
        <v>37670</v>
      </c>
      <c r="P300" s="136">
        <f t="shared" si="23"/>
        <v>0</v>
      </c>
      <c r="Q300" s="136">
        <f t="shared" si="23"/>
        <v>0</v>
      </c>
      <c r="R300" s="136">
        <f t="shared" si="23"/>
        <v>10000</v>
      </c>
      <c r="S300" s="136">
        <f t="shared" si="23"/>
        <v>0</v>
      </c>
      <c r="T300" s="136">
        <f t="shared" si="23"/>
        <v>58435</v>
      </c>
    </row>
    <row r="301" spans="1:21" ht="27">
      <c r="A301" s="420"/>
      <c r="B301" s="323"/>
      <c r="C301" s="38"/>
      <c r="D301" s="106" t="s">
        <v>47</v>
      </c>
      <c r="E301" s="113"/>
      <c r="F301" s="117"/>
      <c r="G301" s="117"/>
      <c r="H301" s="57"/>
      <c r="I301" s="57"/>
      <c r="J301" s="57"/>
      <c r="K301" s="56"/>
      <c r="L301" s="86"/>
      <c r="M301" s="24">
        <f>M295+M300</f>
        <v>119589</v>
      </c>
      <c r="N301" s="24">
        <f aca="true" t="shared" si="24" ref="N301:T301">N295+N300</f>
        <v>190000</v>
      </c>
      <c r="O301" s="24">
        <f t="shared" si="24"/>
        <v>37670</v>
      </c>
      <c r="P301" s="24">
        <f t="shared" si="24"/>
        <v>0</v>
      </c>
      <c r="Q301" s="24">
        <f t="shared" si="24"/>
        <v>900000</v>
      </c>
      <c r="R301" s="24">
        <f t="shared" si="24"/>
        <v>10000</v>
      </c>
      <c r="S301" s="24">
        <f t="shared" si="24"/>
        <v>0</v>
      </c>
      <c r="T301" s="24">
        <f t="shared" si="24"/>
        <v>1257259</v>
      </c>
      <c r="U301" s="11"/>
    </row>
    <row r="302" spans="1:21" s="5" customFormat="1" ht="12.75">
      <c r="A302" s="272"/>
      <c r="B302" s="30"/>
      <c r="C302" s="19"/>
      <c r="D302" s="186"/>
      <c r="E302" s="198"/>
      <c r="F302" s="200"/>
      <c r="G302" s="200"/>
      <c r="H302" s="133"/>
      <c r="I302" s="133"/>
      <c r="J302" s="133"/>
      <c r="K302" s="29"/>
      <c r="L302" s="183"/>
      <c r="M302" s="14"/>
      <c r="N302" s="14"/>
      <c r="O302" s="14"/>
      <c r="P302" s="14"/>
      <c r="Q302" s="14"/>
      <c r="R302" s="14"/>
      <c r="S302" s="14"/>
      <c r="T302" s="14"/>
      <c r="U302" s="156"/>
    </row>
    <row r="303" spans="1:21" s="5" customFormat="1" ht="12.75">
      <c r="A303" s="272"/>
      <c r="B303" s="30"/>
      <c r="C303" s="19"/>
      <c r="D303" s="186"/>
      <c r="E303" s="198"/>
      <c r="F303" s="200"/>
      <c r="G303" s="200"/>
      <c r="H303" s="133"/>
      <c r="I303" s="133"/>
      <c r="J303" s="133"/>
      <c r="K303" s="29"/>
      <c r="L303" s="183"/>
      <c r="M303" s="14"/>
      <c r="N303" s="14"/>
      <c r="O303" s="14"/>
      <c r="P303" s="14"/>
      <c r="Q303" s="14"/>
      <c r="R303" s="14"/>
      <c r="S303" s="14"/>
      <c r="T303" s="14"/>
      <c r="U303" s="156"/>
    </row>
    <row r="304" spans="1:21" s="5" customFormat="1" ht="12.75">
      <c r="A304" s="272"/>
      <c r="B304" s="30"/>
      <c r="C304" s="19"/>
      <c r="D304" s="186"/>
      <c r="E304" s="198"/>
      <c r="F304" s="200"/>
      <c r="G304" s="200"/>
      <c r="H304" s="133"/>
      <c r="I304" s="133"/>
      <c r="J304" s="133"/>
      <c r="K304" s="29"/>
      <c r="L304" s="183"/>
      <c r="M304" s="14"/>
      <c r="N304" s="14"/>
      <c r="O304" s="14"/>
      <c r="P304" s="14"/>
      <c r="Q304" s="14"/>
      <c r="R304" s="14"/>
      <c r="S304" s="14"/>
      <c r="T304" s="14"/>
      <c r="U304" s="156"/>
    </row>
    <row r="305" spans="1:21" s="5" customFormat="1" ht="12.75">
      <c r="A305" s="272"/>
      <c r="B305" s="30"/>
      <c r="C305" s="19"/>
      <c r="D305" s="186"/>
      <c r="E305" s="198"/>
      <c r="F305" s="200"/>
      <c r="G305" s="200"/>
      <c r="H305" s="133"/>
      <c r="I305" s="133"/>
      <c r="J305" s="133"/>
      <c r="K305" s="29"/>
      <c r="L305" s="183"/>
      <c r="M305" s="14"/>
      <c r="N305" s="14"/>
      <c r="O305" s="14"/>
      <c r="P305" s="14"/>
      <c r="Q305" s="14"/>
      <c r="R305" s="14"/>
      <c r="S305" s="14"/>
      <c r="T305" s="14"/>
      <c r="U305" s="156"/>
    </row>
    <row r="306" spans="1:21" s="5" customFormat="1" ht="12.75">
      <c r="A306" s="272"/>
      <c r="B306" s="30"/>
      <c r="C306" s="19"/>
      <c r="D306" s="186"/>
      <c r="E306" s="198"/>
      <c r="F306" s="200"/>
      <c r="G306" s="200"/>
      <c r="H306" s="133"/>
      <c r="I306" s="133"/>
      <c r="J306" s="133"/>
      <c r="K306" s="29"/>
      <c r="L306" s="183"/>
      <c r="M306" s="14"/>
      <c r="N306" s="14"/>
      <c r="O306" s="14"/>
      <c r="P306" s="14"/>
      <c r="Q306" s="14"/>
      <c r="R306" s="14"/>
      <c r="S306" s="14"/>
      <c r="T306" s="14"/>
      <c r="U306" s="156"/>
    </row>
    <row r="307" spans="1:21" s="5" customFormat="1" ht="12.75">
      <c r="A307" s="272"/>
      <c r="B307" s="30"/>
      <c r="C307" s="19"/>
      <c r="D307" s="186"/>
      <c r="E307" s="198"/>
      <c r="F307" s="200"/>
      <c r="G307" s="200"/>
      <c r="H307" s="133"/>
      <c r="I307" s="133"/>
      <c r="J307" s="133"/>
      <c r="K307" s="29"/>
      <c r="L307" s="183"/>
      <c r="M307" s="14"/>
      <c r="N307" s="14"/>
      <c r="O307" s="14"/>
      <c r="P307" s="14"/>
      <c r="Q307" s="14"/>
      <c r="R307" s="14"/>
      <c r="S307" s="14"/>
      <c r="T307" s="14"/>
      <c r="U307" s="156"/>
    </row>
    <row r="308" spans="1:21" s="5" customFormat="1" ht="12.75">
      <c r="A308" s="206"/>
      <c r="B308" s="19"/>
      <c r="C308" s="19"/>
      <c r="D308" s="186"/>
      <c r="E308" s="198"/>
      <c r="F308" s="200"/>
      <c r="G308" s="200"/>
      <c r="H308" s="133"/>
      <c r="I308" s="133"/>
      <c r="J308" s="133"/>
      <c r="K308" s="29"/>
      <c r="L308" s="183"/>
      <c r="M308" s="14"/>
      <c r="N308" s="14"/>
      <c r="O308" s="14"/>
      <c r="P308" s="14"/>
      <c r="Q308" s="14"/>
      <c r="R308" s="14"/>
      <c r="S308" s="14"/>
      <c r="T308" s="14"/>
      <c r="U308" s="156"/>
    </row>
    <row r="309" spans="1:21" s="5" customFormat="1" ht="12.75">
      <c r="A309" s="206"/>
      <c r="B309" s="19"/>
      <c r="C309" s="19"/>
      <c r="D309" s="186"/>
      <c r="E309" s="198"/>
      <c r="F309" s="200"/>
      <c r="G309" s="200"/>
      <c r="H309" s="133"/>
      <c r="I309" s="133"/>
      <c r="J309" s="133"/>
      <c r="K309" s="29"/>
      <c r="L309" s="183"/>
      <c r="M309" s="14"/>
      <c r="N309" s="14"/>
      <c r="O309" s="14"/>
      <c r="P309" s="14"/>
      <c r="Q309" s="14"/>
      <c r="R309" s="14"/>
      <c r="S309" s="14"/>
      <c r="T309" s="14"/>
      <c r="U309" s="156"/>
    </row>
    <row r="310" spans="1:21" s="5" customFormat="1" ht="12.75">
      <c r="A310" s="206"/>
      <c r="B310" s="19"/>
      <c r="C310" s="19"/>
      <c r="D310" s="186"/>
      <c r="E310" s="198"/>
      <c r="F310" s="200"/>
      <c r="G310" s="200"/>
      <c r="H310" s="133"/>
      <c r="I310" s="133"/>
      <c r="J310" s="133"/>
      <c r="K310" s="29"/>
      <c r="L310" s="183"/>
      <c r="M310" s="14"/>
      <c r="N310" s="14"/>
      <c r="O310" s="14"/>
      <c r="P310" s="14"/>
      <c r="Q310" s="14"/>
      <c r="R310" s="14"/>
      <c r="S310" s="14"/>
      <c r="T310" s="14"/>
      <c r="U310" s="156"/>
    </row>
    <row r="311" spans="1:21" s="5" customFormat="1" ht="12.75">
      <c r="A311" s="206"/>
      <c r="B311" s="19"/>
      <c r="C311" s="19"/>
      <c r="D311" s="186"/>
      <c r="E311" s="198"/>
      <c r="F311" s="200"/>
      <c r="G311" s="200"/>
      <c r="H311" s="133"/>
      <c r="I311" s="133"/>
      <c r="J311" s="133"/>
      <c r="K311" s="29"/>
      <c r="L311" s="183"/>
      <c r="M311" s="14"/>
      <c r="N311" s="14"/>
      <c r="O311" s="14"/>
      <c r="P311" s="14"/>
      <c r="Q311" s="14"/>
      <c r="R311" s="14"/>
      <c r="S311" s="14"/>
      <c r="T311" s="14"/>
      <c r="U311" s="156"/>
    </row>
    <row r="312" spans="1:20" ht="13.5" customHeight="1">
      <c r="A312" s="307" t="s">
        <v>0</v>
      </c>
      <c r="B312" s="375" t="s">
        <v>17</v>
      </c>
      <c r="C312" s="375" t="s">
        <v>69</v>
      </c>
      <c r="D312" s="302" t="s">
        <v>1</v>
      </c>
      <c r="E312" s="302" t="s">
        <v>2</v>
      </c>
      <c r="F312" s="307" t="s">
        <v>16</v>
      </c>
      <c r="G312" s="417" t="s">
        <v>65</v>
      </c>
      <c r="H312" s="326" t="s">
        <v>66</v>
      </c>
      <c r="I312" s="326"/>
      <c r="J312" s="326"/>
      <c r="K312" s="417" t="s">
        <v>450</v>
      </c>
      <c r="L312" s="307" t="s">
        <v>3</v>
      </c>
      <c r="M312" s="308" t="s">
        <v>68</v>
      </c>
      <c r="N312" s="308"/>
      <c r="O312" s="308"/>
      <c r="P312" s="308"/>
      <c r="Q312" s="308"/>
      <c r="R312" s="308"/>
      <c r="S312" s="308"/>
      <c r="T312" s="302"/>
    </row>
    <row r="313" spans="1:20" ht="12.75" customHeight="1">
      <c r="A313" s="307"/>
      <c r="B313" s="375"/>
      <c r="C313" s="375"/>
      <c r="D313" s="302"/>
      <c r="E313" s="309"/>
      <c r="F313" s="307"/>
      <c r="G313" s="417"/>
      <c r="H313" s="302" t="s">
        <v>13</v>
      </c>
      <c r="I313" s="302" t="s">
        <v>14</v>
      </c>
      <c r="J313" s="302" t="s">
        <v>15</v>
      </c>
      <c r="K313" s="417"/>
      <c r="L313" s="307"/>
      <c r="M313" s="302" t="s">
        <v>6</v>
      </c>
      <c r="N313" s="335" t="s">
        <v>7</v>
      </c>
      <c r="O313" s="335" t="s">
        <v>8</v>
      </c>
      <c r="P313" s="302" t="s">
        <v>9</v>
      </c>
      <c r="Q313" s="302" t="s">
        <v>5</v>
      </c>
      <c r="R313" s="302" t="s">
        <v>355</v>
      </c>
      <c r="S313" s="302" t="s">
        <v>4</v>
      </c>
      <c r="T313" s="302" t="s">
        <v>12</v>
      </c>
    </row>
    <row r="314" spans="1:20" ht="22.5" customHeight="1">
      <c r="A314" s="307"/>
      <c r="B314" s="375"/>
      <c r="C314" s="375"/>
      <c r="D314" s="302"/>
      <c r="E314" s="309"/>
      <c r="F314" s="307"/>
      <c r="G314" s="417"/>
      <c r="H314" s="302"/>
      <c r="I314" s="302"/>
      <c r="J314" s="302"/>
      <c r="K314" s="417"/>
      <c r="L314" s="307"/>
      <c r="M314" s="302"/>
      <c r="N314" s="335"/>
      <c r="O314" s="335"/>
      <c r="P314" s="302"/>
      <c r="Q314" s="302"/>
      <c r="R314" s="302"/>
      <c r="S314" s="302"/>
      <c r="T314" s="302"/>
    </row>
    <row r="315" spans="1:20" ht="45" customHeight="1">
      <c r="A315" s="312" t="s">
        <v>39</v>
      </c>
      <c r="B315" s="312" t="s">
        <v>40</v>
      </c>
      <c r="C315" s="358"/>
      <c r="D315" s="245" t="s">
        <v>307</v>
      </c>
      <c r="E315" s="245" t="s">
        <v>308</v>
      </c>
      <c r="F315" s="161">
        <v>1</v>
      </c>
      <c r="G315" s="122">
        <v>0</v>
      </c>
      <c r="H315" s="89" t="s">
        <v>71</v>
      </c>
      <c r="I315" s="91"/>
      <c r="J315" s="91"/>
      <c r="K315" s="161">
        <v>0.75</v>
      </c>
      <c r="L315" s="126"/>
      <c r="M315" s="78">
        <v>4000</v>
      </c>
      <c r="N315" s="9"/>
      <c r="O315" s="3"/>
      <c r="P315" s="3"/>
      <c r="Q315" s="3"/>
      <c r="R315" s="3"/>
      <c r="S315" s="3"/>
      <c r="T315" s="3">
        <f aca="true" t="shared" si="25" ref="T315:T321">SUM(M315:S315)</f>
        <v>4000</v>
      </c>
    </row>
    <row r="316" spans="1:20" ht="36">
      <c r="A316" s="312"/>
      <c r="B316" s="312"/>
      <c r="C316" s="358"/>
      <c r="D316" s="60" t="s">
        <v>492</v>
      </c>
      <c r="E316" s="245" t="s">
        <v>311</v>
      </c>
      <c r="F316" s="161">
        <v>1</v>
      </c>
      <c r="G316" s="161">
        <v>0</v>
      </c>
      <c r="H316" s="89" t="s">
        <v>71</v>
      </c>
      <c r="I316" s="91"/>
      <c r="J316" s="91"/>
      <c r="K316" s="161">
        <v>0.75</v>
      </c>
      <c r="L316" s="126"/>
      <c r="M316" s="78">
        <v>2000</v>
      </c>
      <c r="N316" s="9"/>
      <c r="O316" s="3"/>
      <c r="P316" s="3"/>
      <c r="Q316" s="3"/>
      <c r="R316" s="3"/>
      <c r="S316" s="3"/>
      <c r="T316" s="3">
        <f t="shared" si="25"/>
        <v>2000</v>
      </c>
    </row>
    <row r="317" spans="1:20" ht="45" customHeight="1">
      <c r="A317" s="312"/>
      <c r="B317" s="312"/>
      <c r="C317" s="245" t="s">
        <v>312</v>
      </c>
      <c r="D317" s="245" t="s">
        <v>313</v>
      </c>
      <c r="E317" s="245" t="s">
        <v>314</v>
      </c>
      <c r="F317" s="161">
        <v>1</v>
      </c>
      <c r="G317" s="161">
        <v>0.3</v>
      </c>
      <c r="H317" s="89" t="s">
        <v>71</v>
      </c>
      <c r="I317" s="89"/>
      <c r="J317" s="89"/>
      <c r="K317" s="161">
        <v>1</v>
      </c>
      <c r="L317" s="126"/>
      <c r="M317" s="78">
        <v>5000</v>
      </c>
      <c r="N317" s="9"/>
      <c r="O317" s="3"/>
      <c r="P317" s="3"/>
      <c r="Q317" s="3"/>
      <c r="R317" s="3"/>
      <c r="S317" s="3"/>
      <c r="T317" s="3">
        <f t="shared" si="25"/>
        <v>5000</v>
      </c>
    </row>
    <row r="318" spans="1:20" ht="27">
      <c r="A318" s="312"/>
      <c r="B318" s="312"/>
      <c r="C318" s="242" t="s">
        <v>315</v>
      </c>
      <c r="D318" s="245" t="s">
        <v>316</v>
      </c>
      <c r="E318" s="245" t="s">
        <v>322</v>
      </c>
      <c r="F318" s="161">
        <v>1</v>
      </c>
      <c r="G318" s="161">
        <v>0.2</v>
      </c>
      <c r="H318" s="89" t="s">
        <v>71</v>
      </c>
      <c r="I318" s="89"/>
      <c r="J318" s="89"/>
      <c r="K318" s="119">
        <v>1</v>
      </c>
      <c r="L318" s="126"/>
      <c r="M318" s="78">
        <v>1000</v>
      </c>
      <c r="N318" s="9"/>
      <c r="O318" s="3"/>
      <c r="P318" s="3"/>
      <c r="Q318" s="3"/>
      <c r="R318" s="3"/>
      <c r="S318" s="3"/>
      <c r="T318" s="3">
        <f t="shared" si="25"/>
        <v>1000</v>
      </c>
    </row>
    <row r="319" spans="1:20" ht="18" customHeight="1">
      <c r="A319" s="323"/>
      <c r="B319" s="323"/>
      <c r="C319" s="349" t="s">
        <v>318</v>
      </c>
      <c r="D319" s="245" t="s">
        <v>319</v>
      </c>
      <c r="E319" s="245" t="s">
        <v>51</v>
      </c>
      <c r="F319" s="161">
        <v>0.3</v>
      </c>
      <c r="G319" s="161">
        <v>0</v>
      </c>
      <c r="H319" s="89" t="s">
        <v>71</v>
      </c>
      <c r="I319" s="89"/>
      <c r="J319" s="89"/>
      <c r="K319" s="161">
        <v>0.25</v>
      </c>
      <c r="L319" s="162"/>
      <c r="M319" s="78"/>
      <c r="N319" s="9"/>
      <c r="O319" s="13"/>
      <c r="P319" s="3"/>
      <c r="Q319" s="3"/>
      <c r="R319" s="3"/>
      <c r="S319" s="3"/>
      <c r="T319" s="3">
        <f t="shared" si="25"/>
        <v>0</v>
      </c>
    </row>
    <row r="320" spans="1:20" ht="18" customHeight="1">
      <c r="A320" s="323"/>
      <c r="B320" s="323"/>
      <c r="C320" s="349"/>
      <c r="D320" s="245" t="s">
        <v>320</v>
      </c>
      <c r="E320" s="245" t="s">
        <v>50</v>
      </c>
      <c r="F320" s="161">
        <v>0.2</v>
      </c>
      <c r="G320" s="161">
        <v>0</v>
      </c>
      <c r="H320" s="89" t="s">
        <v>71</v>
      </c>
      <c r="I320" s="89"/>
      <c r="J320" s="89"/>
      <c r="K320" s="161">
        <v>0.16</v>
      </c>
      <c r="L320" s="162"/>
      <c r="M320" s="163"/>
      <c r="N320" s="9"/>
      <c r="O320" s="3"/>
      <c r="P320" s="3"/>
      <c r="Q320" s="3"/>
      <c r="R320" s="3"/>
      <c r="S320" s="3"/>
      <c r="T320" s="3">
        <f t="shared" si="25"/>
        <v>0</v>
      </c>
    </row>
    <row r="321" spans="1:20" ht="36">
      <c r="A321" s="323"/>
      <c r="B321" s="323"/>
      <c r="C321" s="349"/>
      <c r="D321" s="245" t="s">
        <v>321</v>
      </c>
      <c r="E321" s="245" t="s">
        <v>51</v>
      </c>
      <c r="F321" s="161">
        <v>0.5</v>
      </c>
      <c r="G321" s="161">
        <v>0.1</v>
      </c>
      <c r="H321" s="89" t="s">
        <v>71</v>
      </c>
      <c r="I321" s="89"/>
      <c r="J321" s="89"/>
      <c r="K321" s="161">
        <v>0.4</v>
      </c>
      <c r="L321" s="162"/>
      <c r="M321" s="163"/>
      <c r="N321" s="9"/>
      <c r="O321" s="3"/>
      <c r="P321" s="3"/>
      <c r="Q321" s="3"/>
      <c r="R321" s="3"/>
      <c r="S321" s="3"/>
      <c r="T321" s="3">
        <f t="shared" si="25"/>
        <v>0</v>
      </c>
    </row>
    <row r="322" spans="1:20" ht="27">
      <c r="A322" s="323"/>
      <c r="B322" s="323"/>
      <c r="C322" s="38"/>
      <c r="D322" s="52" t="s">
        <v>41</v>
      </c>
      <c r="E322" s="55"/>
      <c r="F322" s="111"/>
      <c r="G322" s="111"/>
      <c r="H322" s="56"/>
      <c r="I322" s="56"/>
      <c r="J322" s="56"/>
      <c r="K322" s="111"/>
      <c r="L322" s="96"/>
      <c r="M322" s="24">
        <f aca="true" t="shared" si="26" ref="M322:T322">SUM(M315:M321)</f>
        <v>12000</v>
      </c>
      <c r="N322" s="24">
        <f t="shared" si="26"/>
        <v>0</v>
      </c>
      <c r="O322" s="24">
        <f t="shared" si="26"/>
        <v>0</v>
      </c>
      <c r="P322" s="24">
        <f t="shared" si="26"/>
        <v>0</v>
      </c>
      <c r="Q322" s="24">
        <f t="shared" si="26"/>
        <v>0</v>
      </c>
      <c r="R322" s="24">
        <f t="shared" si="26"/>
        <v>0</v>
      </c>
      <c r="S322" s="24">
        <f t="shared" si="26"/>
        <v>0</v>
      </c>
      <c r="T322" s="24">
        <f t="shared" si="26"/>
        <v>12000</v>
      </c>
    </row>
    <row r="323" spans="1:20" ht="27">
      <c r="A323" s="323"/>
      <c r="B323" s="312" t="s">
        <v>323</v>
      </c>
      <c r="C323" s="376" t="s">
        <v>328</v>
      </c>
      <c r="D323" s="245" t="s">
        <v>406</v>
      </c>
      <c r="E323" s="245" t="s">
        <v>329</v>
      </c>
      <c r="F323" s="71">
        <v>4</v>
      </c>
      <c r="G323" s="71">
        <v>0</v>
      </c>
      <c r="H323" s="89" t="s">
        <v>71</v>
      </c>
      <c r="I323" s="89"/>
      <c r="J323" s="89"/>
      <c r="K323" s="71">
        <v>2</v>
      </c>
      <c r="L323" s="164"/>
      <c r="M323" s="78">
        <v>1000</v>
      </c>
      <c r="N323" s="24"/>
      <c r="O323" s="24"/>
      <c r="P323" s="24"/>
      <c r="Q323" s="24"/>
      <c r="R323" s="24"/>
      <c r="S323" s="24"/>
      <c r="T323" s="3">
        <f>SUM(M323:S323)</f>
        <v>1000</v>
      </c>
    </row>
    <row r="324" spans="1:20" ht="18">
      <c r="A324" s="323"/>
      <c r="B324" s="312"/>
      <c r="C324" s="376"/>
      <c r="D324" s="245" t="s">
        <v>381</v>
      </c>
      <c r="E324" s="245" t="s">
        <v>382</v>
      </c>
      <c r="F324" s="71">
        <v>8</v>
      </c>
      <c r="G324" s="71">
        <v>0</v>
      </c>
      <c r="H324" s="89" t="s">
        <v>71</v>
      </c>
      <c r="I324" s="89"/>
      <c r="J324" s="89"/>
      <c r="K324" s="71">
        <v>6</v>
      </c>
      <c r="L324" s="164"/>
      <c r="M324" s="78">
        <v>8764</v>
      </c>
      <c r="N324" s="24"/>
      <c r="O324" s="24"/>
      <c r="P324" s="24"/>
      <c r="Q324" s="24"/>
      <c r="R324" s="24"/>
      <c r="S324" s="24"/>
      <c r="T324" s="3">
        <f>SUM(M324:S324)</f>
        <v>8764</v>
      </c>
    </row>
    <row r="325" spans="1:20" ht="27">
      <c r="A325" s="323"/>
      <c r="B325" s="312"/>
      <c r="C325" s="376"/>
      <c r="D325" s="245" t="s">
        <v>327</v>
      </c>
      <c r="E325" s="245" t="s">
        <v>330</v>
      </c>
      <c r="F325" s="71">
        <v>4</v>
      </c>
      <c r="G325" s="71">
        <v>0</v>
      </c>
      <c r="H325" s="89" t="s">
        <v>71</v>
      </c>
      <c r="I325" s="89"/>
      <c r="J325" s="89"/>
      <c r="K325" s="71">
        <v>1</v>
      </c>
      <c r="L325" s="126"/>
      <c r="M325" s="163">
        <v>1000</v>
      </c>
      <c r="N325" s="3"/>
      <c r="O325" s="3"/>
      <c r="P325" s="3"/>
      <c r="Q325" s="3"/>
      <c r="R325" s="3"/>
      <c r="S325" s="3"/>
      <c r="T325" s="3">
        <f>SUM(M325:S325)</f>
        <v>1000</v>
      </c>
    </row>
    <row r="326" spans="1:20" ht="27">
      <c r="A326" s="323"/>
      <c r="B326" s="312"/>
      <c r="C326" s="38"/>
      <c r="D326" s="52" t="s">
        <v>324</v>
      </c>
      <c r="E326" s="113"/>
      <c r="F326" s="117"/>
      <c r="G326" s="117"/>
      <c r="H326" s="57"/>
      <c r="I326" s="57"/>
      <c r="J326" s="57"/>
      <c r="K326" s="56"/>
      <c r="L326" s="86"/>
      <c r="M326" s="24">
        <f aca="true" t="shared" si="27" ref="M326:T326">SUM(M323:M325)</f>
        <v>10764</v>
      </c>
      <c r="N326" s="24">
        <f t="shared" si="27"/>
        <v>0</v>
      </c>
      <c r="O326" s="24">
        <f t="shared" si="27"/>
        <v>0</v>
      </c>
      <c r="P326" s="24">
        <f t="shared" si="27"/>
        <v>0</v>
      </c>
      <c r="Q326" s="24">
        <f t="shared" si="27"/>
        <v>0</v>
      </c>
      <c r="R326" s="24">
        <f t="shared" si="27"/>
        <v>0</v>
      </c>
      <c r="S326" s="24">
        <f t="shared" si="27"/>
        <v>0</v>
      </c>
      <c r="T326" s="24">
        <f t="shared" si="27"/>
        <v>10764</v>
      </c>
    </row>
    <row r="327" spans="1:20" s="5" customFormat="1" ht="12.75">
      <c r="A327" s="31"/>
      <c r="B327" s="31"/>
      <c r="C327" s="19"/>
      <c r="D327" s="31"/>
      <c r="E327" s="198"/>
      <c r="F327" s="200"/>
      <c r="G327" s="200"/>
      <c r="H327" s="133"/>
      <c r="I327" s="133"/>
      <c r="J327" s="133"/>
      <c r="K327" s="29"/>
      <c r="L327" s="183"/>
      <c r="M327" s="14"/>
      <c r="N327" s="14"/>
      <c r="O327" s="14"/>
      <c r="P327" s="14"/>
      <c r="Q327" s="14"/>
      <c r="R327" s="14"/>
      <c r="S327" s="14"/>
      <c r="T327" s="14"/>
    </row>
    <row r="328" spans="1:20" s="5" customFormat="1" ht="12.75">
      <c r="A328" s="31"/>
      <c r="B328" s="31"/>
      <c r="C328" s="19"/>
      <c r="D328" s="31"/>
      <c r="E328" s="198"/>
      <c r="F328" s="200"/>
      <c r="G328" s="200"/>
      <c r="H328" s="133"/>
      <c r="I328" s="133"/>
      <c r="J328" s="133"/>
      <c r="K328" s="29"/>
      <c r="L328" s="183"/>
      <c r="M328" s="14"/>
      <c r="N328" s="14"/>
      <c r="O328" s="14"/>
      <c r="P328" s="14"/>
      <c r="Q328" s="14"/>
      <c r="R328" s="14"/>
      <c r="S328" s="14"/>
      <c r="T328" s="14"/>
    </row>
    <row r="329" spans="1:20" s="5" customFormat="1" ht="12.75">
      <c r="A329" s="31"/>
      <c r="B329" s="31"/>
      <c r="C329" s="19"/>
      <c r="D329" s="31"/>
      <c r="E329" s="198"/>
      <c r="F329" s="200"/>
      <c r="G329" s="200"/>
      <c r="H329" s="133"/>
      <c r="I329" s="133"/>
      <c r="J329" s="133"/>
      <c r="K329" s="29"/>
      <c r="L329" s="183"/>
      <c r="M329" s="14"/>
      <c r="N329" s="14"/>
      <c r="O329" s="14"/>
      <c r="P329" s="14"/>
      <c r="Q329" s="14"/>
      <c r="R329" s="14"/>
      <c r="S329" s="14"/>
      <c r="T329" s="14"/>
    </row>
    <row r="330" spans="1:20" s="5" customFormat="1" ht="12.75">
      <c r="A330" s="31"/>
      <c r="B330" s="31"/>
      <c r="C330" s="19"/>
      <c r="D330" s="31"/>
      <c r="E330" s="198"/>
      <c r="F330" s="200"/>
      <c r="G330" s="200"/>
      <c r="H330" s="133"/>
      <c r="I330" s="133"/>
      <c r="J330" s="133"/>
      <c r="K330" s="29"/>
      <c r="L330" s="183"/>
      <c r="M330" s="14"/>
      <c r="N330" s="14"/>
      <c r="O330" s="14"/>
      <c r="P330" s="14"/>
      <c r="Q330" s="14"/>
      <c r="R330" s="14"/>
      <c r="S330" s="14"/>
      <c r="T330" s="14"/>
    </row>
    <row r="331" spans="1:20" s="5" customFormat="1" ht="12.75">
      <c r="A331" s="31"/>
      <c r="B331" s="31"/>
      <c r="C331" s="19"/>
      <c r="D331" s="31"/>
      <c r="E331" s="198"/>
      <c r="F331" s="200"/>
      <c r="G331" s="200"/>
      <c r="H331" s="133"/>
      <c r="I331" s="133"/>
      <c r="J331" s="133"/>
      <c r="K331" s="29"/>
      <c r="L331" s="183"/>
      <c r="M331" s="14"/>
      <c r="N331" s="14"/>
      <c r="O331" s="14"/>
      <c r="P331" s="14"/>
      <c r="Q331" s="14"/>
      <c r="R331" s="14"/>
      <c r="S331" s="14"/>
      <c r="T331" s="14"/>
    </row>
    <row r="332" spans="1:20" s="5" customFormat="1" ht="12.75">
      <c r="A332" s="31"/>
      <c r="B332" s="31"/>
      <c r="C332" s="19"/>
      <c r="D332" s="31"/>
      <c r="E332" s="198"/>
      <c r="F332" s="200"/>
      <c r="G332" s="200"/>
      <c r="H332" s="133"/>
      <c r="I332" s="133"/>
      <c r="J332" s="133"/>
      <c r="K332" s="29"/>
      <c r="L332" s="183"/>
      <c r="M332" s="14"/>
      <c r="N332" s="14"/>
      <c r="O332" s="14"/>
      <c r="P332" s="14"/>
      <c r="Q332" s="14"/>
      <c r="R332" s="14"/>
      <c r="S332" s="14"/>
      <c r="T332" s="14"/>
    </row>
    <row r="333" spans="1:20" ht="13.5" customHeight="1">
      <c r="A333" s="307" t="s">
        <v>0</v>
      </c>
      <c r="B333" s="375" t="s">
        <v>17</v>
      </c>
      <c r="C333" s="375" t="s">
        <v>69</v>
      </c>
      <c r="D333" s="302" t="s">
        <v>1</v>
      </c>
      <c r="E333" s="302" t="s">
        <v>2</v>
      </c>
      <c r="F333" s="307" t="s">
        <v>16</v>
      </c>
      <c r="G333" s="417" t="s">
        <v>65</v>
      </c>
      <c r="H333" s="326" t="s">
        <v>66</v>
      </c>
      <c r="I333" s="326"/>
      <c r="J333" s="326"/>
      <c r="K333" s="417" t="s">
        <v>450</v>
      </c>
      <c r="L333" s="307" t="s">
        <v>3</v>
      </c>
      <c r="M333" s="308" t="s">
        <v>68</v>
      </c>
      <c r="N333" s="308"/>
      <c r="O333" s="308"/>
      <c r="P333" s="308"/>
      <c r="Q333" s="308"/>
      <c r="R333" s="308"/>
      <c r="S333" s="308"/>
      <c r="T333" s="302"/>
    </row>
    <row r="334" spans="1:20" ht="12.75" customHeight="1">
      <c r="A334" s="307"/>
      <c r="B334" s="375"/>
      <c r="C334" s="375"/>
      <c r="D334" s="302"/>
      <c r="E334" s="309"/>
      <c r="F334" s="307"/>
      <c r="G334" s="417"/>
      <c r="H334" s="302" t="s">
        <v>13</v>
      </c>
      <c r="I334" s="302" t="s">
        <v>14</v>
      </c>
      <c r="J334" s="302" t="s">
        <v>15</v>
      </c>
      <c r="K334" s="417"/>
      <c r="L334" s="307"/>
      <c r="M334" s="302" t="s">
        <v>6</v>
      </c>
      <c r="N334" s="335" t="s">
        <v>7</v>
      </c>
      <c r="O334" s="335" t="s">
        <v>8</v>
      </c>
      <c r="P334" s="302" t="s">
        <v>9</v>
      </c>
      <c r="Q334" s="302" t="s">
        <v>5</v>
      </c>
      <c r="R334" s="302" t="s">
        <v>355</v>
      </c>
      <c r="S334" s="302" t="s">
        <v>4</v>
      </c>
      <c r="T334" s="302" t="s">
        <v>12</v>
      </c>
    </row>
    <row r="335" spans="1:20" ht="22.5" customHeight="1">
      <c r="A335" s="307"/>
      <c r="B335" s="375"/>
      <c r="C335" s="375"/>
      <c r="D335" s="302"/>
      <c r="E335" s="309"/>
      <c r="F335" s="307"/>
      <c r="G335" s="417"/>
      <c r="H335" s="302"/>
      <c r="I335" s="302"/>
      <c r="J335" s="302"/>
      <c r="K335" s="417"/>
      <c r="L335" s="307"/>
      <c r="M335" s="302"/>
      <c r="N335" s="335"/>
      <c r="O335" s="335"/>
      <c r="P335" s="302"/>
      <c r="Q335" s="302"/>
      <c r="R335" s="302"/>
      <c r="S335" s="302"/>
      <c r="T335" s="302"/>
    </row>
    <row r="336" spans="1:20" ht="90" customHeight="1">
      <c r="A336" s="312" t="s">
        <v>39</v>
      </c>
      <c r="B336" s="312" t="s">
        <v>42</v>
      </c>
      <c r="C336" s="120" t="s">
        <v>349</v>
      </c>
      <c r="D336" s="81" t="s">
        <v>414</v>
      </c>
      <c r="E336" s="1" t="s">
        <v>149</v>
      </c>
      <c r="F336" s="17">
        <v>40</v>
      </c>
      <c r="G336" s="17">
        <v>0</v>
      </c>
      <c r="H336" s="4" t="s">
        <v>71</v>
      </c>
      <c r="I336" s="4"/>
      <c r="J336" s="4"/>
      <c r="K336" s="17">
        <v>30</v>
      </c>
      <c r="L336" s="165"/>
      <c r="M336" s="78">
        <v>4000</v>
      </c>
      <c r="N336" s="24"/>
      <c r="O336" s="24"/>
      <c r="P336" s="24"/>
      <c r="Q336" s="24"/>
      <c r="R336" s="24"/>
      <c r="S336" s="24"/>
      <c r="T336" s="3">
        <f aca="true" t="shared" si="28" ref="T336:T342">SUM(M336:S336)</f>
        <v>4000</v>
      </c>
    </row>
    <row r="337" spans="1:20" ht="36.75">
      <c r="A337" s="324"/>
      <c r="B337" s="369"/>
      <c r="C337" s="367" t="s">
        <v>350</v>
      </c>
      <c r="D337" s="81" t="s">
        <v>415</v>
      </c>
      <c r="E337" s="1" t="s">
        <v>149</v>
      </c>
      <c r="F337" s="17">
        <v>20</v>
      </c>
      <c r="G337" s="17">
        <v>0</v>
      </c>
      <c r="H337" s="4" t="s">
        <v>71</v>
      </c>
      <c r="I337" s="56"/>
      <c r="J337" s="112"/>
      <c r="K337" s="17">
        <v>15</v>
      </c>
      <c r="L337" s="165"/>
      <c r="M337" s="78">
        <v>2000</v>
      </c>
      <c r="N337" s="24"/>
      <c r="O337" s="24"/>
      <c r="P337" s="24"/>
      <c r="Q337" s="24"/>
      <c r="R337" s="24"/>
      <c r="S337" s="24"/>
      <c r="T337" s="3">
        <f t="shared" si="28"/>
        <v>2000</v>
      </c>
    </row>
    <row r="338" spans="1:20" ht="54.75">
      <c r="A338" s="324"/>
      <c r="B338" s="369"/>
      <c r="C338" s="431"/>
      <c r="D338" s="81" t="s">
        <v>416</v>
      </c>
      <c r="E338" s="83" t="s">
        <v>343</v>
      </c>
      <c r="F338" s="17">
        <v>1</v>
      </c>
      <c r="G338" s="17">
        <v>0</v>
      </c>
      <c r="H338" s="4"/>
      <c r="I338" s="4" t="s">
        <v>71</v>
      </c>
      <c r="J338" s="56"/>
      <c r="K338" s="17">
        <v>1</v>
      </c>
      <c r="L338" s="165"/>
      <c r="M338" s="78">
        <v>4300</v>
      </c>
      <c r="N338" s="24"/>
      <c r="O338" s="24"/>
      <c r="P338" s="24"/>
      <c r="Q338" s="24"/>
      <c r="R338" s="24"/>
      <c r="S338" s="24"/>
      <c r="T338" s="3">
        <f t="shared" si="28"/>
        <v>4300</v>
      </c>
    </row>
    <row r="339" spans="1:21" ht="45">
      <c r="A339" s="324"/>
      <c r="B339" s="369"/>
      <c r="C339" s="412" t="s">
        <v>546</v>
      </c>
      <c r="D339" s="245" t="s">
        <v>332</v>
      </c>
      <c r="E339" s="245" t="s">
        <v>333</v>
      </c>
      <c r="F339" s="161">
        <v>1</v>
      </c>
      <c r="G339" s="122">
        <v>0</v>
      </c>
      <c r="H339" s="89" t="s">
        <v>71</v>
      </c>
      <c r="I339" s="90"/>
      <c r="J339" s="89"/>
      <c r="K339" s="161">
        <v>0.75</v>
      </c>
      <c r="L339" s="126"/>
      <c r="M339" s="78">
        <v>4000</v>
      </c>
      <c r="N339" s="88"/>
      <c r="O339" s="18"/>
      <c r="P339" s="88"/>
      <c r="Q339" s="18"/>
      <c r="R339" s="18"/>
      <c r="S339" s="18"/>
      <c r="T339" s="3">
        <f t="shared" si="28"/>
        <v>4000</v>
      </c>
      <c r="U339" s="11"/>
    </row>
    <row r="340" spans="1:21" ht="18">
      <c r="A340" s="324"/>
      <c r="B340" s="369"/>
      <c r="C340" s="316"/>
      <c r="D340" s="285" t="s">
        <v>544</v>
      </c>
      <c r="E340" s="285" t="s">
        <v>545</v>
      </c>
      <c r="F340" s="122">
        <v>2</v>
      </c>
      <c r="G340" s="122">
        <v>0</v>
      </c>
      <c r="H340" s="89" t="s">
        <v>71</v>
      </c>
      <c r="I340" s="90"/>
      <c r="J340" s="89"/>
      <c r="K340" s="122">
        <v>2</v>
      </c>
      <c r="L340" s="126"/>
      <c r="M340" s="78">
        <v>2000</v>
      </c>
      <c r="N340" s="88"/>
      <c r="O340" s="18"/>
      <c r="P340" s="88"/>
      <c r="Q340" s="18"/>
      <c r="R340" s="18"/>
      <c r="S340" s="18"/>
      <c r="T340" s="3">
        <f t="shared" si="28"/>
        <v>2000</v>
      </c>
      <c r="U340" s="11"/>
    </row>
    <row r="341" spans="1:21" ht="45">
      <c r="A341" s="324"/>
      <c r="B341" s="369"/>
      <c r="C341" s="245" t="s">
        <v>334</v>
      </c>
      <c r="D341" s="245" t="s">
        <v>335</v>
      </c>
      <c r="E341" s="245" t="s">
        <v>336</v>
      </c>
      <c r="F341" s="161">
        <v>0.8</v>
      </c>
      <c r="G341" s="122" t="s">
        <v>57</v>
      </c>
      <c r="H341" s="89"/>
      <c r="I341" s="89" t="s">
        <v>71</v>
      </c>
      <c r="J341" s="89"/>
      <c r="K341" s="161">
        <v>0.8</v>
      </c>
      <c r="L341" s="126"/>
      <c r="M341" s="78">
        <v>1000</v>
      </c>
      <c r="N341" s="88"/>
      <c r="O341" s="18"/>
      <c r="P341" s="88"/>
      <c r="Q341" s="18"/>
      <c r="R341" s="18"/>
      <c r="S341" s="18"/>
      <c r="T341" s="3">
        <f t="shared" si="28"/>
        <v>1000</v>
      </c>
      <c r="U341" s="11"/>
    </row>
    <row r="342" spans="1:21" ht="36">
      <c r="A342" s="324"/>
      <c r="B342" s="369"/>
      <c r="C342" s="245" t="s">
        <v>337</v>
      </c>
      <c r="D342" s="245" t="s">
        <v>338</v>
      </c>
      <c r="E342" s="245" t="s">
        <v>339</v>
      </c>
      <c r="F342" s="122">
        <v>8</v>
      </c>
      <c r="G342" s="122">
        <v>0</v>
      </c>
      <c r="H342" s="89" t="s">
        <v>71</v>
      </c>
      <c r="I342" s="90"/>
      <c r="J342" s="89"/>
      <c r="K342" s="122">
        <v>6</v>
      </c>
      <c r="L342" s="126"/>
      <c r="M342" s="78">
        <v>1500</v>
      </c>
      <c r="N342" s="88"/>
      <c r="O342" s="18"/>
      <c r="P342" s="88"/>
      <c r="Q342" s="18"/>
      <c r="R342" s="18"/>
      <c r="S342" s="18"/>
      <c r="T342" s="3">
        <f t="shared" si="28"/>
        <v>1500</v>
      </c>
      <c r="U342" s="11"/>
    </row>
    <row r="343" spans="1:20" ht="12.75">
      <c r="A343" s="324"/>
      <c r="B343" s="369"/>
      <c r="C343" s="7"/>
      <c r="D343" s="55" t="s">
        <v>43</v>
      </c>
      <c r="E343" s="55"/>
      <c r="F343" s="56"/>
      <c r="G343" s="56"/>
      <c r="H343" s="57"/>
      <c r="I343" s="57"/>
      <c r="J343" s="57"/>
      <c r="K343" s="56"/>
      <c r="L343" s="86"/>
      <c r="M343" s="24">
        <f aca="true" t="shared" si="29" ref="M343:T343">SUM(M336:M342)</f>
        <v>18800</v>
      </c>
      <c r="N343" s="24">
        <f t="shared" si="29"/>
        <v>0</v>
      </c>
      <c r="O343" s="24">
        <f t="shared" si="29"/>
        <v>0</v>
      </c>
      <c r="P343" s="24">
        <f t="shared" si="29"/>
        <v>0</v>
      </c>
      <c r="Q343" s="24">
        <f t="shared" si="29"/>
        <v>0</v>
      </c>
      <c r="R343" s="24">
        <f t="shared" si="29"/>
        <v>0</v>
      </c>
      <c r="S343" s="24">
        <f t="shared" si="29"/>
        <v>0</v>
      </c>
      <c r="T343" s="24">
        <f t="shared" si="29"/>
        <v>18800</v>
      </c>
    </row>
    <row r="344" spans="1:20" s="5" customFormat="1" ht="12.75">
      <c r="A344" s="199"/>
      <c r="B344" s="199"/>
      <c r="C344" s="216"/>
      <c r="D344" s="28"/>
      <c r="E344" s="28"/>
      <c r="F344" s="29"/>
      <c r="G344" s="29"/>
      <c r="H344" s="133"/>
      <c r="I344" s="133"/>
      <c r="J344" s="133"/>
      <c r="K344" s="29"/>
      <c r="L344" s="183"/>
      <c r="M344" s="14"/>
      <c r="N344" s="14"/>
      <c r="O344" s="14"/>
      <c r="P344" s="14"/>
      <c r="Q344" s="14"/>
      <c r="R344" s="14"/>
      <c r="S344" s="14"/>
      <c r="T344" s="14"/>
    </row>
    <row r="345" spans="1:20" s="5" customFormat="1" ht="12.75">
      <c r="A345" s="199"/>
      <c r="B345" s="199"/>
      <c r="C345" s="216"/>
      <c r="D345" s="28"/>
      <c r="E345" s="28"/>
      <c r="F345" s="29"/>
      <c r="G345" s="29"/>
      <c r="H345" s="133"/>
      <c r="I345" s="133"/>
      <c r="J345" s="133"/>
      <c r="K345" s="29"/>
      <c r="L345" s="183"/>
      <c r="M345" s="14"/>
      <c r="N345" s="14"/>
      <c r="O345" s="14"/>
      <c r="P345" s="14"/>
      <c r="Q345" s="14"/>
      <c r="R345" s="14"/>
      <c r="S345" s="14"/>
      <c r="T345" s="14"/>
    </row>
    <row r="346" spans="1:20" s="5" customFormat="1" ht="12.75">
      <c r="A346" s="199"/>
      <c r="B346" s="199"/>
      <c r="C346" s="216"/>
      <c r="D346" s="28"/>
      <c r="E346" s="28"/>
      <c r="F346" s="29"/>
      <c r="G346" s="29"/>
      <c r="H346" s="133"/>
      <c r="I346" s="133"/>
      <c r="J346" s="133"/>
      <c r="K346" s="29"/>
      <c r="L346" s="183"/>
      <c r="M346" s="14"/>
      <c r="N346" s="14"/>
      <c r="O346" s="14"/>
      <c r="P346" s="14"/>
      <c r="Q346" s="14"/>
      <c r="R346" s="14"/>
      <c r="S346" s="14"/>
      <c r="T346" s="14"/>
    </row>
    <row r="347" spans="1:20" s="5" customFormat="1" ht="12.75">
      <c r="A347" s="199"/>
      <c r="B347" s="199"/>
      <c r="C347" s="216"/>
      <c r="D347" s="28"/>
      <c r="E347" s="28"/>
      <c r="F347" s="29"/>
      <c r="G347" s="29"/>
      <c r="H347" s="133"/>
      <c r="I347" s="133"/>
      <c r="J347" s="133"/>
      <c r="K347" s="29"/>
      <c r="L347" s="183"/>
      <c r="M347" s="14"/>
      <c r="N347" s="14"/>
      <c r="O347" s="14"/>
      <c r="P347" s="14"/>
      <c r="Q347" s="14"/>
      <c r="R347" s="14"/>
      <c r="S347" s="14"/>
      <c r="T347" s="14"/>
    </row>
    <row r="348" spans="1:20" s="5" customFormat="1" ht="12.75">
      <c r="A348" s="199"/>
      <c r="B348" s="199"/>
      <c r="C348" s="216"/>
      <c r="D348" s="28"/>
      <c r="E348" s="28"/>
      <c r="F348" s="29"/>
      <c r="G348" s="29"/>
      <c r="H348" s="133"/>
      <c r="I348" s="133"/>
      <c r="J348" s="133"/>
      <c r="K348" s="29"/>
      <c r="L348" s="183"/>
      <c r="M348" s="14"/>
      <c r="N348" s="14"/>
      <c r="O348" s="14"/>
      <c r="P348" s="14"/>
      <c r="Q348" s="14"/>
      <c r="R348" s="14"/>
      <c r="S348" s="14"/>
      <c r="T348" s="14"/>
    </row>
    <row r="349" spans="1:20" s="5" customFormat="1" ht="12.75">
      <c r="A349" s="199"/>
      <c r="B349" s="199"/>
      <c r="C349" s="216"/>
      <c r="D349" s="28"/>
      <c r="E349" s="28"/>
      <c r="F349" s="29"/>
      <c r="G349" s="29"/>
      <c r="H349" s="133"/>
      <c r="I349" s="133"/>
      <c r="J349" s="133"/>
      <c r="K349" s="29"/>
      <c r="L349" s="183"/>
      <c r="M349" s="14"/>
      <c r="N349" s="14"/>
      <c r="O349" s="14"/>
      <c r="P349" s="14"/>
      <c r="Q349" s="14"/>
      <c r="R349" s="14"/>
      <c r="S349" s="14"/>
      <c r="T349" s="14"/>
    </row>
    <row r="350" spans="1:20" s="5" customFormat="1" ht="12.75">
      <c r="A350" s="199"/>
      <c r="B350" s="199"/>
      <c r="C350" s="216"/>
      <c r="D350" s="28"/>
      <c r="E350" s="28"/>
      <c r="F350" s="29"/>
      <c r="G350" s="29"/>
      <c r="H350" s="133"/>
      <c r="I350" s="133"/>
      <c r="J350" s="133"/>
      <c r="K350" s="29"/>
      <c r="L350" s="183"/>
      <c r="M350" s="14"/>
      <c r="N350" s="14"/>
      <c r="O350" s="14"/>
      <c r="P350" s="14"/>
      <c r="Q350" s="14"/>
      <c r="R350" s="14"/>
      <c r="S350" s="14"/>
      <c r="T350" s="14"/>
    </row>
    <row r="351" spans="1:20" s="5" customFormat="1" ht="12.75">
      <c r="A351" s="199"/>
      <c r="B351" s="199"/>
      <c r="C351" s="216"/>
      <c r="D351" s="28"/>
      <c r="E351" s="28"/>
      <c r="F351" s="29"/>
      <c r="G351" s="29"/>
      <c r="H351" s="133"/>
      <c r="I351" s="133"/>
      <c r="J351" s="133"/>
      <c r="K351" s="29"/>
      <c r="L351" s="183"/>
      <c r="M351" s="14"/>
      <c r="N351" s="14"/>
      <c r="O351" s="14"/>
      <c r="P351" s="14"/>
      <c r="Q351" s="14"/>
      <c r="R351" s="14"/>
      <c r="S351" s="14"/>
      <c r="T351" s="14"/>
    </row>
    <row r="352" spans="1:20" s="5" customFormat="1" ht="12.75">
      <c r="A352" s="199"/>
      <c r="B352" s="199"/>
      <c r="C352" s="216"/>
      <c r="D352" s="28"/>
      <c r="E352" s="28"/>
      <c r="F352" s="29"/>
      <c r="G352" s="29"/>
      <c r="H352" s="133"/>
      <c r="I352" s="133"/>
      <c r="J352" s="133"/>
      <c r="K352" s="29"/>
      <c r="L352" s="183"/>
      <c r="M352" s="14"/>
      <c r="N352" s="14"/>
      <c r="O352" s="14"/>
      <c r="P352" s="14"/>
      <c r="Q352" s="14"/>
      <c r="R352" s="14"/>
      <c r="S352" s="14"/>
      <c r="T352" s="14"/>
    </row>
    <row r="353" spans="1:20" ht="13.5" customHeight="1">
      <c r="A353" s="307" t="s">
        <v>0</v>
      </c>
      <c r="B353" s="375" t="s">
        <v>17</v>
      </c>
      <c r="C353" s="375" t="s">
        <v>69</v>
      </c>
      <c r="D353" s="302" t="s">
        <v>1</v>
      </c>
      <c r="E353" s="302" t="s">
        <v>2</v>
      </c>
      <c r="F353" s="307" t="s">
        <v>16</v>
      </c>
      <c r="G353" s="417" t="s">
        <v>65</v>
      </c>
      <c r="H353" s="326" t="s">
        <v>66</v>
      </c>
      <c r="I353" s="326"/>
      <c r="J353" s="326"/>
      <c r="K353" s="417" t="s">
        <v>450</v>
      </c>
      <c r="L353" s="307" t="s">
        <v>3</v>
      </c>
      <c r="M353" s="308" t="s">
        <v>68</v>
      </c>
      <c r="N353" s="308"/>
      <c r="O353" s="308"/>
      <c r="P353" s="308"/>
      <c r="Q353" s="308"/>
      <c r="R353" s="308"/>
      <c r="S353" s="308"/>
      <c r="T353" s="302"/>
    </row>
    <row r="354" spans="1:20" ht="12.75" customHeight="1">
      <c r="A354" s="307"/>
      <c r="B354" s="375"/>
      <c r="C354" s="375"/>
      <c r="D354" s="302"/>
      <c r="E354" s="309"/>
      <c r="F354" s="307"/>
      <c r="G354" s="417"/>
      <c r="H354" s="302" t="s">
        <v>13</v>
      </c>
      <c r="I354" s="302" t="s">
        <v>14</v>
      </c>
      <c r="J354" s="302" t="s">
        <v>15</v>
      </c>
      <c r="K354" s="417"/>
      <c r="L354" s="307"/>
      <c r="M354" s="302" t="s">
        <v>6</v>
      </c>
      <c r="N354" s="335" t="s">
        <v>7</v>
      </c>
      <c r="O354" s="335" t="s">
        <v>8</v>
      </c>
      <c r="P354" s="302" t="s">
        <v>9</v>
      </c>
      <c r="Q354" s="302" t="s">
        <v>5</v>
      </c>
      <c r="R354" s="302" t="s">
        <v>355</v>
      </c>
      <c r="S354" s="302" t="s">
        <v>4</v>
      </c>
      <c r="T354" s="302" t="s">
        <v>12</v>
      </c>
    </row>
    <row r="355" spans="1:20" ht="22.5" customHeight="1">
      <c r="A355" s="307"/>
      <c r="B355" s="375"/>
      <c r="C355" s="375"/>
      <c r="D355" s="302"/>
      <c r="E355" s="309"/>
      <c r="F355" s="307"/>
      <c r="G355" s="417"/>
      <c r="H355" s="302"/>
      <c r="I355" s="302"/>
      <c r="J355" s="302"/>
      <c r="K355" s="417"/>
      <c r="L355" s="307"/>
      <c r="M355" s="302"/>
      <c r="N355" s="335"/>
      <c r="O355" s="335"/>
      <c r="P355" s="302"/>
      <c r="Q355" s="302"/>
      <c r="R355" s="302"/>
      <c r="S355" s="302"/>
      <c r="T355" s="302"/>
    </row>
    <row r="356" spans="1:20" ht="36" customHeight="1">
      <c r="A356" s="303" t="s">
        <v>44</v>
      </c>
      <c r="B356" s="303" t="s">
        <v>44</v>
      </c>
      <c r="C356" s="404" t="s">
        <v>348</v>
      </c>
      <c r="D356" s="134" t="s">
        <v>344</v>
      </c>
      <c r="E356" s="134" t="s">
        <v>345</v>
      </c>
      <c r="F356" s="122">
        <v>1</v>
      </c>
      <c r="G356" s="122">
        <v>0</v>
      </c>
      <c r="H356" s="89" t="s">
        <v>71</v>
      </c>
      <c r="I356" s="89"/>
      <c r="J356" s="89"/>
      <c r="K356" s="122">
        <v>1</v>
      </c>
      <c r="L356" s="32"/>
      <c r="M356" s="107">
        <v>10000</v>
      </c>
      <c r="N356" s="107"/>
      <c r="O356" s="107"/>
      <c r="P356" s="3"/>
      <c r="Q356" s="107">
        <v>150000</v>
      </c>
      <c r="R356" s="24"/>
      <c r="S356" s="24"/>
      <c r="T356" s="3">
        <f>SUM(M356:S356)</f>
        <v>160000</v>
      </c>
    </row>
    <row r="357" spans="1:20" ht="27">
      <c r="A357" s="304"/>
      <c r="B357" s="304"/>
      <c r="C357" s="405"/>
      <c r="D357" s="152" t="s">
        <v>472</v>
      </c>
      <c r="E357" s="152" t="s">
        <v>473</v>
      </c>
      <c r="F357" s="122">
        <v>2</v>
      </c>
      <c r="G357" s="122">
        <v>0</v>
      </c>
      <c r="H357" s="89" t="s">
        <v>71</v>
      </c>
      <c r="I357" s="89"/>
      <c r="J357" s="89"/>
      <c r="K357" s="122">
        <v>1</v>
      </c>
      <c r="L357" s="32"/>
      <c r="M357" s="107"/>
      <c r="N357" s="107"/>
      <c r="O357" s="107"/>
      <c r="P357" s="3"/>
      <c r="Q357" s="107">
        <v>40000</v>
      </c>
      <c r="R357" s="24"/>
      <c r="S357" s="24"/>
      <c r="T357" s="3">
        <f>SUM(M357:S357)</f>
        <v>40000</v>
      </c>
    </row>
    <row r="358" spans="1:20" ht="27">
      <c r="A358" s="304"/>
      <c r="B358" s="304"/>
      <c r="C358" s="424"/>
      <c r="D358" s="134" t="s">
        <v>346</v>
      </c>
      <c r="E358" s="134" t="s">
        <v>347</v>
      </c>
      <c r="F358" s="122">
        <v>2</v>
      </c>
      <c r="G358" s="122">
        <v>0</v>
      </c>
      <c r="H358" s="90" t="s">
        <v>71</v>
      </c>
      <c r="I358" s="89"/>
      <c r="J358" s="89"/>
      <c r="K358" s="122">
        <v>1</v>
      </c>
      <c r="L358" s="2"/>
      <c r="M358" s="3">
        <v>20000</v>
      </c>
      <c r="N358" s="88"/>
      <c r="O358" s="3"/>
      <c r="P358" s="3"/>
      <c r="Q358" s="3">
        <v>230000</v>
      </c>
      <c r="R358" s="3"/>
      <c r="S358" s="3"/>
      <c r="T358" s="3">
        <f>SUM(M358:S358)</f>
        <v>250000</v>
      </c>
    </row>
    <row r="359" spans="1:20" ht="12.75">
      <c r="A359" s="304"/>
      <c r="B359" s="305"/>
      <c r="C359" s="38"/>
      <c r="D359" s="55" t="s">
        <v>45</v>
      </c>
      <c r="E359" s="55"/>
      <c r="F359" s="56"/>
      <c r="G359" s="56"/>
      <c r="H359" s="57"/>
      <c r="I359" s="57"/>
      <c r="J359" s="57"/>
      <c r="K359" s="56"/>
      <c r="L359" s="86"/>
      <c r="M359" s="24">
        <f>SUM(M356:M358)</f>
        <v>30000</v>
      </c>
      <c r="N359" s="24">
        <f>SUM(N356:N358)</f>
        <v>0</v>
      </c>
      <c r="O359" s="24">
        <f aca="true" t="shared" si="30" ref="O359:T359">SUM(O356:O358)</f>
        <v>0</v>
      </c>
      <c r="P359" s="24">
        <f t="shared" si="30"/>
        <v>0</v>
      </c>
      <c r="Q359" s="24">
        <f t="shared" si="30"/>
        <v>420000</v>
      </c>
      <c r="R359" s="24">
        <f t="shared" si="30"/>
        <v>0</v>
      </c>
      <c r="S359" s="24">
        <f t="shared" si="30"/>
        <v>0</v>
      </c>
      <c r="T359" s="24">
        <f t="shared" si="30"/>
        <v>450000</v>
      </c>
    </row>
    <row r="360" spans="1:20" ht="22.5" customHeight="1">
      <c r="A360" s="305"/>
      <c r="B360" s="317" t="s">
        <v>48</v>
      </c>
      <c r="C360" s="317"/>
      <c r="D360" s="317"/>
      <c r="E360" s="1"/>
      <c r="F360" s="4"/>
      <c r="G360" s="4"/>
      <c r="H360" s="42"/>
      <c r="I360" s="42"/>
      <c r="J360" s="42"/>
      <c r="K360" s="4"/>
      <c r="L360" s="86"/>
      <c r="M360" s="24">
        <f aca="true" t="shared" si="31" ref="M360:T360">M322+M326+M343+M359</f>
        <v>71564</v>
      </c>
      <c r="N360" s="24">
        <f t="shared" si="31"/>
        <v>0</v>
      </c>
      <c r="O360" s="24">
        <f t="shared" si="31"/>
        <v>0</v>
      </c>
      <c r="P360" s="24">
        <f t="shared" si="31"/>
        <v>0</v>
      </c>
      <c r="Q360" s="24">
        <f t="shared" si="31"/>
        <v>420000</v>
      </c>
      <c r="R360" s="24">
        <f t="shared" si="31"/>
        <v>0</v>
      </c>
      <c r="S360" s="24">
        <f t="shared" si="31"/>
        <v>0</v>
      </c>
      <c r="T360" s="24">
        <f t="shared" si="31"/>
        <v>491564</v>
      </c>
    </row>
    <row r="361" spans="1:20" ht="12.75">
      <c r="A361" s="331" t="s">
        <v>64</v>
      </c>
      <c r="B361" s="331"/>
      <c r="C361" s="331"/>
      <c r="D361" s="331"/>
      <c r="E361" s="331"/>
      <c r="F361" s="331"/>
      <c r="G361" s="331"/>
      <c r="H361" s="331"/>
      <c r="I361" s="331"/>
      <c r="J361" s="331"/>
      <c r="K361" s="331"/>
      <c r="L361" s="86"/>
      <c r="M361" s="24">
        <f>M144+M170+M206+M221+M259+M301+M360</f>
        <v>510667</v>
      </c>
      <c r="N361" s="24">
        <f aca="true" t="shared" si="32" ref="N361:T361">N144+N170+N206+N221+N259+N301+N360</f>
        <v>438300</v>
      </c>
      <c r="O361" s="24">
        <f t="shared" si="32"/>
        <v>389370</v>
      </c>
      <c r="P361" s="24">
        <f t="shared" si="32"/>
        <v>0</v>
      </c>
      <c r="Q361" s="24">
        <f t="shared" si="32"/>
        <v>2310000</v>
      </c>
      <c r="R361" s="24">
        <f t="shared" si="32"/>
        <v>60000</v>
      </c>
      <c r="S361" s="24">
        <f t="shared" si="32"/>
        <v>0</v>
      </c>
      <c r="T361" s="24">
        <f t="shared" si="32"/>
        <v>3704837</v>
      </c>
    </row>
    <row r="362" ht="12.75">
      <c r="L362" s="37"/>
    </row>
    <row r="363" spans="12:14" ht="12.75">
      <c r="L363" s="35"/>
      <c r="M363" s="11"/>
      <c r="N363" s="11"/>
    </row>
    <row r="364" spans="14:18" ht="12.75">
      <c r="N364" s="11"/>
      <c r="P364" s="11"/>
      <c r="R364" s="11"/>
    </row>
    <row r="365" ht="12.75">
      <c r="N365" s="11"/>
    </row>
    <row r="366" ht="12.75">
      <c r="N366" s="11"/>
    </row>
    <row r="367" ht="12.75">
      <c r="N367" s="11"/>
    </row>
    <row r="369" ht="12.75">
      <c r="N369" s="11"/>
    </row>
  </sheetData>
  <sheetProtection/>
  <mergeCells count="521">
    <mergeCell ref="B277:B279"/>
    <mergeCell ref="A250:A252"/>
    <mergeCell ref="C108:C111"/>
    <mergeCell ref="C112:C115"/>
    <mergeCell ref="B108:B118"/>
    <mergeCell ref="A108:A118"/>
    <mergeCell ref="C235:C238"/>
    <mergeCell ref="C157:C159"/>
    <mergeCell ref="A336:A343"/>
    <mergeCell ref="L353:L355"/>
    <mergeCell ref="M353:T353"/>
    <mergeCell ref="M354:M355"/>
    <mergeCell ref="N354:N355"/>
    <mergeCell ref="C337:C338"/>
    <mergeCell ref="C339:C340"/>
    <mergeCell ref="A5:A14"/>
    <mergeCell ref="A19:A23"/>
    <mergeCell ref="A32:A35"/>
    <mergeCell ref="A48:A56"/>
    <mergeCell ref="A61:A64"/>
    <mergeCell ref="K353:K355"/>
    <mergeCell ref="H354:H355"/>
    <mergeCell ref="I354:I355"/>
    <mergeCell ref="J354:J355"/>
    <mergeCell ref="C353:C355"/>
    <mergeCell ref="A333:A335"/>
    <mergeCell ref="A356:A360"/>
    <mergeCell ref="K333:K335"/>
    <mergeCell ref="L333:L335"/>
    <mergeCell ref="M333:T333"/>
    <mergeCell ref="H334:H335"/>
    <mergeCell ref="Q354:Q355"/>
    <mergeCell ref="R354:R355"/>
    <mergeCell ref="S354:S355"/>
    <mergeCell ref="T354:T355"/>
    <mergeCell ref="P334:P335"/>
    <mergeCell ref="Q334:Q335"/>
    <mergeCell ref="O354:O355"/>
    <mergeCell ref="P354:P355"/>
    <mergeCell ref="S334:S335"/>
    <mergeCell ref="T334:T335"/>
    <mergeCell ref="R334:R335"/>
    <mergeCell ref="E333:E335"/>
    <mergeCell ref="F333:F335"/>
    <mergeCell ref="G333:G335"/>
    <mergeCell ref="H333:J333"/>
    <mergeCell ref="I334:I335"/>
    <mergeCell ref="J334:J335"/>
    <mergeCell ref="M334:M335"/>
    <mergeCell ref="N334:N335"/>
    <mergeCell ref="O334:O335"/>
    <mergeCell ref="A83:A91"/>
    <mergeCell ref="A138:A143"/>
    <mergeCell ref="A312:A314"/>
    <mergeCell ref="A293:A295"/>
    <mergeCell ref="B293:B294"/>
    <mergeCell ref="A280:A287"/>
    <mergeCell ref="B280:B287"/>
    <mergeCell ref="A290:A292"/>
    <mergeCell ref="B290:B292"/>
    <mergeCell ref="A277:A279"/>
    <mergeCell ref="Q313:Q314"/>
    <mergeCell ref="R313:R314"/>
    <mergeCell ref="S313:S314"/>
    <mergeCell ref="T313:T314"/>
    <mergeCell ref="B333:B335"/>
    <mergeCell ref="A353:A355"/>
    <mergeCell ref="B353:B355"/>
    <mergeCell ref="A315:A326"/>
    <mergeCell ref="C333:C335"/>
    <mergeCell ref="D333:D335"/>
    <mergeCell ref="K312:K314"/>
    <mergeCell ref="L312:L314"/>
    <mergeCell ref="M312:T312"/>
    <mergeCell ref="H313:H314"/>
    <mergeCell ref="I313:I314"/>
    <mergeCell ref="J313:J314"/>
    <mergeCell ref="M313:M314"/>
    <mergeCell ref="N313:N314"/>
    <mergeCell ref="O313:O314"/>
    <mergeCell ref="P313:P314"/>
    <mergeCell ref="D312:D314"/>
    <mergeCell ref="E312:E314"/>
    <mergeCell ref="F312:F314"/>
    <mergeCell ref="O291:O292"/>
    <mergeCell ref="H291:H292"/>
    <mergeCell ref="I291:I292"/>
    <mergeCell ref="J291:J292"/>
    <mergeCell ref="M291:M292"/>
    <mergeCell ref="G312:G314"/>
    <mergeCell ref="H312:J312"/>
    <mergeCell ref="D277:D279"/>
    <mergeCell ref="E277:E279"/>
    <mergeCell ref="F277:F279"/>
    <mergeCell ref="G277:G279"/>
    <mergeCell ref="T291:T292"/>
    <mergeCell ref="G290:G292"/>
    <mergeCell ref="H290:J290"/>
    <mergeCell ref="K290:K292"/>
    <mergeCell ref="L290:L292"/>
    <mergeCell ref="M290:T290"/>
    <mergeCell ref="N291:N292"/>
    <mergeCell ref="P291:P292"/>
    <mergeCell ref="Q291:Q292"/>
    <mergeCell ref="R291:R292"/>
    <mergeCell ref="S291:S292"/>
    <mergeCell ref="C290:C292"/>
    <mergeCell ref="D290:D292"/>
    <mergeCell ref="E290:E292"/>
    <mergeCell ref="F290:F292"/>
    <mergeCell ref="N278:N279"/>
    <mergeCell ref="O278:O279"/>
    <mergeCell ref="R278:R279"/>
    <mergeCell ref="S278:S279"/>
    <mergeCell ref="T278:T279"/>
    <mergeCell ref="P278:P279"/>
    <mergeCell ref="Q278:Q279"/>
    <mergeCell ref="M251:M252"/>
    <mergeCell ref="N251:N252"/>
    <mergeCell ref="H277:J277"/>
    <mergeCell ref="K277:K279"/>
    <mergeCell ref="L277:L279"/>
    <mergeCell ref="M277:T277"/>
    <mergeCell ref="H278:H279"/>
    <mergeCell ref="I278:I279"/>
    <mergeCell ref="J278:J279"/>
    <mergeCell ref="M278:M279"/>
    <mergeCell ref="G250:G252"/>
    <mergeCell ref="H250:J250"/>
    <mergeCell ref="K250:K252"/>
    <mergeCell ref="L250:L252"/>
    <mergeCell ref="M250:T250"/>
    <mergeCell ref="H251:H252"/>
    <mergeCell ref="O251:O252"/>
    <mergeCell ref="P251:P252"/>
    <mergeCell ref="I251:I252"/>
    <mergeCell ref="J251:J252"/>
    <mergeCell ref="T233:T234"/>
    <mergeCell ref="B250:B252"/>
    <mergeCell ref="C250:C252"/>
    <mergeCell ref="D250:D252"/>
    <mergeCell ref="E250:E252"/>
    <mergeCell ref="F250:F252"/>
    <mergeCell ref="Q251:Q252"/>
    <mergeCell ref="R251:R252"/>
    <mergeCell ref="S251:S252"/>
    <mergeCell ref="T251:T252"/>
    <mergeCell ref="N233:N234"/>
    <mergeCell ref="O233:O234"/>
    <mergeCell ref="P233:P234"/>
    <mergeCell ref="Q233:Q234"/>
    <mergeCell ref="R233:R234"/>
    <mergeCell ref="S233:S234"/>
    <mergeCell ref="G232:G234"/>
    <mergeCell ref="H232:J232"/>
    <mergeCell ref="K232:K234"/>
    <mergeCell ref="L232:L234"/>
    <mergeCell ref="P212:P213"/>
    <mergeCell ref="M232:T232"/>
    <mergeCell ref="H233:H234"/>
    <mergeCell ref="I233:I234"/>
    <mergeCell ref="J233:J234"/>
    <mergeCell ref="M233:M234"/>
    <mergeCell ref="Q212:Q213"/>
    <mergeCell ref="R212:R213"/>
    <mergeCell ref="S212:S213"/>
    <mergeCell ref="T212:T213"/>
    <mergeCell ref="A232:A234"/>
    <mergeCell ref="B232:B234"/>
    <mergeCell ref="C232:C234"/>
    <mergeCell ref="D232:D234"/>
    <mergeCell ref="E232:E234"/>
    <mergeCell ref="F232:F234"/>
    <mergeCell ref="H211:J211"/>
    <mergeCell ref="K211:K213"/>
    <mergeCell ref="L211:L213"/>
    <mergeCell ref="M211:T211"/>
    <mergeCell ref="H212:H213"/>
    <mergeCell ref="I212:I213"/>
    <mergeCell ref="J212:J213"/>
    <mergeCell ref="M212:M213"/>
    <mergeCell ref="N212:N213"/>
    <mergeCell ref="O212:O213"/>
    <mergeCell ref="R197:R198"/>
    <mergeCell ref="S197:S198"/>
    <mergeCell ref="T197:T198"/>
    <mergeCell ref="A211:A213"/>
    <mergeCell ref="B211:B213"/>
    <mergeCell ref="C211:C213"/>
    <mergeCell ref="D211:D213"/>
    <mergeCell ref="E211:E213"/>
    <mergeCell ref="F211:F213"/>
    <mergeCell ref="G211:G213"/>
    <mergeCell ref="L196:L198"/>
    <mergeCell ref="M196:T196"/>
    <mergeCell ref="H197:H198"/>
    <mergeCell ref="I197:I198"/>
    <mergeCell ref="J197:J198"/>
    <mergeCell ref="M197:M198"/>
    <mergeCell ref="N197:N198"/>
    <mergeCell ref="O197:O198"/>
    <mergeCell ref="P197:P198"/>
    <mergeCell ref="Q197:Q198"/>
    <mergeCell ref="D196:D198"/>
    <mergeCell ref="E196:E198"/>
    <mergeCell ref="F196:F198"/>
    <mergeCell ref="G196:G198"/>
    <mergeCell ref="H196:J196"/>
    <mergeCell ref="K196:K198"/>
    <mergeCell ref="O165:O166"/>
    <mergeCell ref="P165:P166"/>
    <mergeCell ref="Q165:Q166"/>
    <mergeCell ref="R165:R166"/>
    <mergeCell ref="S165:S166"/>
    <mergeCell ref="T165:T166"/>
    <mergeCell ref="G164:G166"/>
    <mergeCell ref="H164:J164"/>
    <mergeCell ref="K164:K166"/>
    <mergeCell ref="L164:L166"/>
    <mergeCell ref="M164:T164"/>
    <mergeCell ref="H165:H166"/>
    <mergeCell ref="I165:I166"/>
    <mergeCell ref="J165:J166"/>
    <mergeCell ref="M165:M166"/>
    <mergeCell ref="N165:N166"/>
    <mergeCell ref="Q151:Q152"/>
    <mergeCell ref="R151:R152"/>
    <mergeCell ref="S151:S152"/>
    <mergeCell ref="T151:T152"/>
    <mergeCell ref="A164:A166"/>
    <mergeCell ref="B164:B166"/>
    <mergeCell ref="C164:C166"/>
    <mergeCell ref="D164:D166"/>
    <mergeCell ref="E164:E166"/>
    <mergeCell ref="F164:F166"/>
    <mergeCell ref="K150:K152"/>
    <mergeCell ref="L150:L152"/>
    <mergeCell ref="M150:T150"/>
    <mergeCell ref="H151:H152"/>
    <mergeCell ref="I151:I152"/>
    <mergeCell ref="J151:J152"/>
    <mergeCell ref="M151:M152"/>
    <mergeCell ref="N151:N152"/>
    <mergeCell ref="O151:O152"/>
    <mergeCell ref="P151:P152"/>
    <mergeCell ref="M106:M107"/>
    <mergeCell ref="T136:T137"/>
    <mergeCell ref="A150:A152"/>
    <mergeCell ref="B150:B152"/>
    <mergeCell ref="C150:C152"/>
    <mergeCell ref="D150:D152"/>
    <mergeCell ref="E150:E152"/>
    <mergeCell ref="F150:F152"/>
    <mergeCell ref="G150:G152"/>
    <mergeCell ref="H150:J150"/>
    <mergeCell ref="K105:K107"/>
    <mergeCell ref="L105:L107"/>
    <mergeCell ref="M105:T105"/>
    <mergeCell ref="T106:T107"/>
    <mergeCell ref="J106:J107"/>
    <mergeCell ref="E120:E122"/>
    <mergeCell ref="F120:F122"/>
    <mergeCell ref="G120:G122"/>
    <mergeCell ref="N106:N107"/>
    <mergeCell ref="O106:O107"/>
    <mergeCell ref="P106:P107"/>
    <mergeCell ref="Q106:Q107"/>
    <mergeCell ref="T81:T82"/>
    <mergeCell ref="A105:A107"/>
    <mergeCell ref="B105:B107"/>
    <mergeCell ref="C105:C107"/>
    <mergeCell ref="D105:D107"/>
    <mergeCell ref="E105:E107"/>
    <mergeCell ref="R106:R107"/>
    <mergeCell ref="S106:S107"/>
    <mergeCell ref="L80:L82"/>
    <mergeCell ref="M80:T80"/>
    <mergeCell ref="H81:H82"/>
    <mergeCell ref="I81:I82"/>
    <mergeCell ref="J81:J82"/>
    <mergeCell ref="M81:M82"/>
    <mergeCell ref="P81:P82"/>
    <mergeCell ref="Q81:Q82"/>
    <mergeCell ref="F80:F82"/>
    <mergeCell ref="G80:G82"/>
    <mergeCell ref="H80:J80"/>
    <mergeCell ref="K80:K82"/>
    <mergeCell ref="D80:D82"/>
    <mergeCell ref="H106:H107"/>
    <mergeCell ref="I106:I107"/>
    <mergeCell ref="F105:F107"/>
    <mergeCell ref="G105:G107"/>
    <mergeCell ref="H105:J105"/>
    <mergeCell ref="N81:N82"/>
    <mergeCell ref="O81:O82"/>
    <mergeCell ref="R81:R82"/>
    <mergeCell ref="S81:S82"/>
    <mergeCell ref="E80:E82"/>
    <mergeCell ref="O59:O60"/>
    <mergeCell ref="H59:H60"/>
    <mergeCell ref="I59:I60"/>
    <mergeCell ref="J59:J60"/>
    <mergeCell ref="M59:M60"/>
    <mergeCell ref="T59:T60"/>
    <mergeCell ref="G58:G60"/>
    <mergeCell ref="H58:J58"/>
    <mergeCell ref="K58:K60"/>
    <mergeCell ref="L58:L60"/>
    <mergeCell ref="M58:T58"/>
    <mergeCell ref="R59:R60"/>
    <mergeCell ref="S59:S60"/>
    <mergeCell ref="T46:T47"/>
    <mergeCell ref="N59:N60"/>
    <mergeCell ref="A58:A60"/>
    <mergeCell ref="B58:B60"/>
    <mergeCell ref="C58:C60"/>
    <mergeCell ref="D58:D60"/>
    <mergeCell ref="E58:E60"/>
    <mergeCell ref="F58:F60"/>
    <mergeCell ref="P59:P60"/>
    <mergeCell ref="Q59:Q60"/>
    <mergeCell ref="N46:N47"/>
    <mergeCell ref="O46:O47"/>
    <mergeCell ref="P46:P47"/>
    <mergeCell ref="Q46:Q47"/>
    <mergeCell ref="R46:R47"/>
    <mergeCell ref="S46:S47"/>
    <mergeCell ref="F45:F47"/>
    <mergeCell ref="G45:G47"/>
    <mergeCell ref="H45:J45"/>
    <mergeCell ref="K45:K47"/>
    <mergeCell ref="L45:L47"/>
    <mergeCell ref="M45:T45"/>
    <mergeCell ref="H46:H47"/>
    <mergeCell ref="I46:I47"/>
    <mergeCell ref="J46:J47"/>
    <mergeCell ref="M46:M47"/>
    <mergeCell ref="P30:P31"/>
    <mergeCell ref="Q30:Q31"/>
    <mergeCell ref="R30:R31"/>
    <mergeCell ref="S30:S31"/>
    <mergeCell ref="T30:T31"/>
    <mergeCell ref="A45:A47"/>
    <mergeCell ref="B45:B47"/>
    <mergeCell ref="C45:C47"/>
    <mergeCell ref="D45:D47"/>
    <mergeCell ref="E45:E47"/>
    <mergeCell ref="H29:J29"/>
    <mergeCell ref="K29:K31"/>
    <mergeCell ref="L29:L31"/>
    <mergeCell ref="M29:T29"/>
    <mergeCell ref="H30:H31"/>
    <mergeCell ref="I30:I31"/>
    <mergeCell ref="J30:J31"/>
    <mergeCell ref="M30:M31"/>
    <mergeCell ref="N30:N31"/>
    <mergeCell ref="O30:O31"/>
    <mergeCell ref="R17:R18"/>
    <mergeCell ref="S17:S18"/>
    <mergeCell ref="T17:T18"/>
    <mergeCell ref="A29:A31"/>
    <mergeCell ref="B29:B31"/>
    <mergeCell ref="C29:C31"/>
    <mergeCell ref="D29:D31"/>
    <mergeCell ref="E29:E31"/>
    <mergeCell ref="F29:F31"/>
    <mergeCell ref="G29:G31"/>
    <mergeCell ref="L16:L18"/>
    <mergeCell ref="M16:T16"/>
    <mergeCell ref="H17:H18"/>
    <mergeCell ref="I17:I18"/>
    <mergeCell ref="J17:J18"/>
    <mergeCell ref="M17:M18"/>
    <mergeCell ref="N17:N18"/>
    <mergeCell ref="O17:O18"/>
    <mergeCell ref="P17:P18"/>
    <mergeCell ref="Q17:Q18"/>
    <mergeCell ref="A361:K361"/>
    <mergeCell ref="B336:B343"/>
    <mergeCell ref="B356:B359"/>
    <mergeCell ref="C356:C358"/>
    <mergeCell ref="B360:D360"/>
    <mergeCell ref="E353:E355"/>
    <mergeCell ref="F353:F355"/>
    <mergeCell ref="G353:G355"/>
    <mergeCell ref="H353:J353"/>
    <mergeCell ref="D353:D355"/>
    <mergeCell ref="B315:B322"/>
    <mergeCell ref="C315:C316"/>
    <mergeCell ref="C319:C321"/>
    <mergeCell ref="B323:B326"/>
    <mergeCell ref="C323:C325"/>
    <mergeCell ref="C239:C242"/>
    <mergeCell ref="C277:C279"/>
    <mergeCell ref="B312:B314"/>
    <mergeCell ref="C312:C314"/>
    <mergeCell ref="C253:C258"/>
    <mergeCell ref="C281:C283"/>
    <mergeCell ref="B296:B301"/>
    <mergeCell ref="A214:A221"/>
    <mergeCell ref="B214:B217"/>
    <mergeCell ref="C214:C216"/>
    <mergeCell ref="B218:B221"/>
    <mergeCell ref="C218:C219"/>
    <mergeCell ref="A253:A259"/>
    <mergeCell ref="C222:C225"/>
    <mergeCell ref="A296:A301"/>
    <mergeCell ref="B199:B206"/>
    <mergeCell ref="A196:A198"/>
    <mergeCell ref="B196:B198"/>
    <mergeCell ref="C196:C198"/>
    <mergeCell ref="A153:A160"/>
    <mergeCell ref="B153:B160"/>
    <mergeCell ref="A167:A169"/>
    <mergeCell ref="B167:B169"/>
    <mergeCell ref="A199:A206"/>
    <mergeCell ref="B253:B259"/>
    <mergeCell ref="H120:J120"/>
    <mergeCell ref="K120:K122"/>
    <mergeCell ref="L120:L122"/>
    <mergeCell ref="M120:T120"/>
    <mergeCell ref="H121:H122"/>
    <mergeCell ref="I121:I122"/>
    <mergeCell ref="J121:J122"/>
    <mergeCell ref="M121:M122"/>
    <mergeCell ref="N121:N122"/>
    <mergeCell ref="B138:B140"/>
    <mergeCell ref="O121:O122"/>
    <mergeCell ref="P121:P122"/>
    <mergeCell ref="B135:B137"/>
    <mergeCell ref="C135:C137"/>
    <mergeCell ref="D135:D137"/>
    <mergeCell ref="E135:E137"/>
    <mergeCell ref="M135:T135"/>
    <mergeCell ref="B120:B122"/>
    <mergeCell ref="C120:C122"/>
    <mergeCell ref="T121:T122"/>
    <mergeCell ref="A135:A137"/>
    <mergeCell ref="F135:F137"/>
    <mergeCell ref="G135:G137"/>
    <mergeCell ref="H135:J135"/>
    <mergeCell ref="K135:K137"/>
    <mergeCell ref="L135:L137"/>
    <mergeCell ref="C126:C129"/>
    <mergeCell ref="B130:B131"/>
    <mergeCell ref="A120:A122"/>
    <mergeCell ref="M136:M137"/>
    <mergeCell ref="N136:N137"/>
    <mergeCell ref="O136:O137"/>
    <mergeCell ref="Q121:Q122"/>
    <mergeCell ref="R121:R122"/>
    <mergeCell ref="S121:S122"/>
    <mergeCell ref="S136:S137"/>
    <mergeCell ref="P136:P137"/>
    <mergeCell ref="Q136:Q137"/>
    <mergeCell ref="R136:R137"/>
    <mergeCell ref="C83:C86"/>
    <mergeCell ref="B87:B88"/>
    <mergeCell ref="C87:C88"/>
    <mergeCell ref="A92:K92"/>
    <mergeCell ref="H136:H137"/>
    <mergeCell ref="I136:I137"/>
    <mergeCell ref="J136:J137"/>
    <mergeCell ref="B123:B124"/>
    <mergeCell ref="A123:A131"/>
    <mergeCell ref="D120:D122"/>
    <mergeCell ref="A65:A71"/>
    <mergeCell ref="A72:A79"/>
    <mergeCell ref="B65:B71"/>
    <mergeCell ref="C65:C68"/>
    <mergeCell ref="A80:A82"/>
    <mergeCell ref="B80:B82"/>
    <mergeCell ref="C80:C82"/>
    <mergeCell ref="N2:N3"/>
    <mergeCell ref="O2:O3"/>
    <mergeCell ref="P2:P3"/>
    <mergeCell ref="Q2:Q3"/>
    <mergeCell ref="C69:C71"/>
    <mergeCell ref="E16:E18"/>
    <mergeCell ref="F16:F18"/>
    <mergeCell ref="G16:G18"/>
    <mergeCell ref="H16:J16"/>
    <mergeCell ref="K16:K18"/>
    <mergeCell ref="R2:R3"/>
    <mergeCell ref="S2:S3"/>
    <mergeCell ref="F1:F3"/>
    <mergeCell ref="G1:G3"/>
    <mergeCell ref="H1:J1"/>
    <mergeCell ref="K1:K3"/>
    <mergeCell ref="L1:L3"/>
    <mergeCell ref="M1:T1"/>
    <mergeCell ref="H2:H3"/>
    <mergeCell ref="T2:T3"/>
    <mergeCell ref="D1:D3"/>
    <mergeCell ref="E1:E3"/>
    <mergeCell ref="B49:B50"/>
    <mergeCell ref="B4:B9"/>
    <mergeCell ref="B10:B11"/>
    <mergeCell ref="B12:B13"/>
    <mergeCell ref="C12:C13"/>
    <mergeCell ref="B19:B23"/>
    <mergeCell ref="I2:I3"/>
    <mergeCell ref="J2:J3"/>
    <mergeCell ref="M2:M3"/>
    <mergeCell ref="A16:A18"/>
    <mergeCell ref="B16:B18"/>
    <mergeCell ref="C16:C18"/>
    <mergeCell ref="D16:D18"/>
    <mergeCell ref="A1:A3"/>
    <mergeCell ref="B1:B3"/>
    <mergeCell ref="C1:C3"/>
    <mergeCell ref="B235:B242"/>
    <mergeCell ref="B222:B225"/>
    <mergeCell ref="A222:A225"/>
    <mergeCell ref="A227:A230"/>
    <mergeCell ref="A235:A243"/>
    <mergeCell ref="B52:B56"/>
    <mergeCell ref="B62:B63"/>
    <mergeCell ref="B83:B86"/>
    <mergeCell ref="B125:B129"/>
    <mergeCell ref="B141:B143"/>
  </mergeCells>
  <printOptions/>
  <pageMargins left="0.11811023622047245" right="0.11811023622047245" top="1.1811023622047245" bottom="0.7874015748031497" header="0.3937007874015748" footer="0"/>
  <pageSetup horizontalDpi="600" verticalDpi="600" orientation="landscape" r:id="rId1"/>
  <headerFooter>
    <oddHeader>&amp;CMUNICIPIO DE IMUES-NARIÑO
PLAN PLURIANUAL DE INVERSIONES
AÑO 2014
SECTORES BASICOS CON RECURSOS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321"/>
  <sheetViews>
    <sheetView zoomScalePageLayoutView="0" workbookViewId="0" topLeftCell="A150">
      <selection activeCell="C148" sqref="C148:C150"/>
    </sheetView>
  </sheetViews>
  <sheetFormatPr defaultColWidth="11.421875" defaultRowHeight="12.75"/>
  <cols>
    <col min="1" max="1" width="4.421875" style="0" customWidth="1"/>
    <col min="2" max="2" width="7.28125" style="0" customWidth="1"/>
    <col min="3" max="3" width="9.8515625" style="0" customWidth="1"/>
    <col min="4" max="4" width="16.57421875" style="0" customWidth="1"/>
    <col min="5" max="5" width="9.00390625" style="0" customWidth="1"/>
    <col min="6" max="7" width="5.140625" style="0" customWidth="1"/>
    <col min="8" max="10" width="3.00390625" style="0" customWidth="1"/>
    <col min="11" max="11" width="5.7109375" style="0" customWidth="1"/>
    <col min="12" max="12" width="4.421875" style="0" customWidth="1"/>
    <col min="13" max="13" width="8.28125" style="0" customWidth="1"/>
    <col min="14" max="14" width="6.8515625" style="0" customWidth="1"/>
    <col min="15" max="15" width="6.421875" style="0" customWidth="1"/>
    <col min="16" max="16" width="8.140625" style="0" customWidth="1"/>
    <col min="17" max="17" width="8.57421875" style="0" customWidth="1"/>
    <col min="18" max="18" width="7.8515625" style="0" customWidth="1"/>
    <col min="19" max="19" width="6.421875" style="0" customWidth="1"/>
    <col min="20" max="20" width="8.57421875" style="0" customWidth="1"/>
  </cols>
  <sheetData>
    <row r="1" spans="1:20" ht="12.75" customHeight="1">
      <c r="A1" s="307" t="s">
        <v>0</v>
      </c>
      <c r="B1" s="375" t="s">
        <v>17</v>
      </c>
      <c r="C1" s="375" t="s">
        <v>69</v>
      </c>
      <c r="D1" s="302" t="s">
        <v>1</v>
      </c>
      <c r="E1" s="302" t="s">
        <v>2</v>
      </c>
      <c r="F1" s="307" t="s">
        <v>16</v>
      </c>
      <c r="G1" s="417" t="s">
        <v>65</v>
      </c>
      <c r="H1" s="326" t="s">
        <v>66</v>
      </c>
      <c r="I1" s="326"/>
      <c r="J1" s="326"/>
      <c r="K1" s="417" t="s">
        <v>486</v>
      </c>
      <c r="L1" s="307" t="s">
        <v>3</v>
      </c>
      <c r="M1" s="308" t="s">
        <v>68</v>
      </c>
      <c r="N1" s="308"/>
      <c r="O1" s="308"/>
      <c r="P1" s="308"/>
      <c r="Q1" s="308"/>
      <c r="R1" s="308"/>
      <c r="S1" s="308"/>
      <c r="T1" s="302"/>
    </row>
    <row r="2" spans="1:20" ht="12.75">
      <c r="A2" s="307"/>
      <c r="B2" s="375"/>
      <c r="C2" s="375"/>
      <c r="D2" s="302"/>
      <c r="E2" s="309"/>
      <c r="F2" s="307"/>
      <c r="G2" s="417"/>
      <c r="H2" s="302" t="s">
        <v>13</v>
      </c>
      <c r="I2" s="302" t="s">
        <v>14</v>
      </c>
      <c r="J2" s="302" t="s">
        <v>15</v>
      </c>
      <c r="K2" s="417"/>
      <c r="L2" s="307"/>
      <c r="M2" s="302" t="s">
        <v>6</v>
      </c>
      <c r="N2" s="335" t="s">
        <v>7</v>
      </c>
      <c r="O2" s="335" t="s">
        <v>8</v>
      </c>
      <c r="P2" s="302" t="s">
        <v>9</v>
      </c>
      <c r="Q2" s="302" t="s">
        <v>5</v>
      </c>
      <c r="R2" s="302" t="s">
        <v>355</v>
      </c>
      <c r="S2" s="302" t="s">
        <v>4</v>
      </c>
      <c r="T2" s="302" t="s">
        <v>12</v>
      </c>
    </row>
    <row r="3" spans="1:20" ht="18.75" customHeight="1">
      <c r="A3" s="307"/>
      <c r="B3" s="375"/>
      <c r="C3" s="375"/>
      <c r="D3" s="302"/>
      <c r="E3" s="309"/>
      <c r="F3" s="307"/>
      <c r="G3" s="417"/>
      <c r="H3" s="302"/>
      <c r="I3" s="302"/>
      <c r="J3" s="302"/>
      <c r="K3" s="417"/>
      <c r="L3" s="307"/>
      <c r="M3" s="309"/>
      <c r="N3" s="335"/>
      <c r="O3" s="335"/>
      <c r="P3" s="302"/>
      <c r="Q3" s="302"/>
      <c r="R3" s="302"/>
      <c r="S3" s="302"/>
      <c r="T3" s="302"/>
    </row>
    <row r="4" spans="1:20" ht="12.75" customHeight="1" hidden="1">
      <c r="A4" s="312" t="s">
        <v>11</v>
      </c>
      <c r="B4" s="314" t="s">
        <v>418</v>
      </c>
      <c r="C4" s="20"/>
      <c r="D4" s="7"/>
      <c r="E4" s="1"/>
      <c r="F4" s="2"/>
      <c r="G4" s="4"/>
      <c r="H4" s="2"/>
      <c r="I4" s="1"/>
      <c r="J4" s="1"/>
      <c r="K4" s="2"/>
      <c r="L4" s="12"/>
      <c r="M4" s="3"/>
      <c r="N4" s="1"/>
      <c r="O4" s="1"/>
      <c r="P4" s="1"/>
      <c r="Q4" s="1"/>
      <c r="R4" s="1"/>
      <c r="S4" s="1"/>
      <c r="T4" s="3"/>
    </row>
    <row r="5" spans="1:20" ht="45" customHeight="1">
      <c r="A5" s="312"/>
      <c r="B5" s="315"/>
      <c r="C5" s="40" t="s">
        <v>419</v>
      </c>
      <c r="D5" s="40" t="s">
        <v>417</v>
      </c>
      <c r="E5" s="40" t="s">
        <v>339</v>
      </c>
      <c r="F5" s="3">
        <v>8</v>
      </c>
      <c r="G5" s="3">
        <v>0</v>
      </c>
      <c r="H5" s="41" t="s">
        <v>71</v>
      </c>
      <c r="I5" s="4"/>
      <c r="J5" s="4"/>
      <c r="K5" s="3">
        <v>8</v>
      </c>
      <c r="L5" s="12"/>
      <c r="M5" s="3">
        <v>2000</v>
      </c>
      <c r="N5" s="1"/>
      <c r="O5" s="1"/>
      <c r="P5" s="1"/>
      <c r="Q5" s="1"/>
      <c r="R5" s="1"/>
      <c r="S5" s="1"/>
      <c r="T5" s="3">
        <f>SUM(M5:S5)</f>
        <v>2000</v>
      </c>
    </row>
    <row r="6" spans="1:20" ht="45">
      <c r="A6" s="312"/>
      <c r="B6" s="315"/>
      <c r="C6" s="40" t="s">
        <v>421</v>
      </c>
      <c r="D6" s="40" t="s">
        <v>420</v>
      </c>
      <c r="E6" s="40" t="s">
        <v>84</v>
      </c>
      <c r="F6" s="3">
        <v>3</v>
      </c>
      <c r="G6" s="17">
        <v>3</v>
      </c>
      <c r="H6" s="6"/>
      <c r="I6" s="23" t="s">
        <v>71</v>
      </c>
      <c r="J6" s="4"/>
      <c r="K6" s="3">
        <v>3</v>
      </c>
      <c r="L6" s="12"/>
      <c r="M6" s="3">
        <v>15000</v>
      </c>
      <c r="N6" s="1"/>
      <c r="O6" s="1"/>
      <c r="P6" s="1"/>
      <c r="Q6" s="1"/>
      <c r="R6" s="1"/>
      <c r="S6" s="1"/>
      <c r="T6" s="3">
        <f aca="true" t="shared" si="0" ref="T6:T20">SUM(M6:S6)</f>
        <v>15000</v>
      </c>
    </row>
    <row r="7" spans="1:20" ht="45">
      <c r="A7" s="312"/>
      <c r="B7" s="315"/>
      <c r="C7" s="40" t="s">
        <v>423</v>
      </c>
      <c r="D7" s="40" t="s">
        <v>424</v>
      </c>
      <c r="E7" s="40" t="s">
        <v>84</v>
      </c>
      <c r="F7" s="3">
        <v>3</v>
      </c>
      <c r="G7" s="17">
        <v>3</v>
      </c>
      <c r="H7" s="6"/>
      <c r="I7" s="23" t="s">
        <v>71</v>
      </c>
      <c r="J7" s="4"/>
      <c r="K7" s="3">
        <v>3</v>
      </c>
      <c r="L7" s="12"/>
      <c r="M7" s="3">
        <v>7500</v>
      </c>
      <c r="N7" s="1"/>
      <c r="O7" s="1"/>
      <c r="P7" s="1"/>
      <c r="Q7" s="1"/>
      <c r="R7" s="1"/>
      <c r="S7" s="1"/>
      <c r="T7" s="3">
        <f t="shared" si="0"/>
        <v>7500</v>
      </c>
    </row>
    <row r="8" spans="1:20" ht="63">
      <c r="A8" s="312"/>
      <c r="B8" s="315"/>
      <c r="C8" s="40" t="s">
        <v>72</v>
      </c>
      <c r="D8" s="21" t="s">
        <v>228</v>
      </c>
      <c r="E8" s="40" t="s">
        <v>18</v>
      </c>
      <c r="F8" s="34">
        <v>0.062</v>
      </c>
      <c r="G8" s="47">
        <v>0.082</v>
      </c>
      <c r="H8" s="6"/>
      <c r="I8" s="4"/>
      <c r="J8" s="23" t="s">
        <v>71</v>
      </c>
      <c r="K8" s="34">
        <v>0.062</v>
      </c>
      <c r="L8" s="12"/>
      <c r="M8" s="3">
        <v>1000</v>
      </c>
      <c r="N8" s="1"/>
      <c r="O8" s="1"/>
      <c r="P8" s="1"/>
      <c r="Q8" s="1"/>
      <c r="R8" s="1"/>
      <c r="S8" s="1"/>
      <c r="T8" s="3">
        <f t="shared" si="0"/>
        <v>1000</v>
      </c>
    </row>
    <row r="9" spans="1:20" ht="63">
      <c r="A9" s="415"/>
      <c r="B9" s="390"/>
      <c r="C9" s="7" t="s">
        <v>19</v>
      </c>
      <c r="D9" s="241" t="s">
        <v>229</v>
      </c>
      <c r="E9" s="40" t="s">
        <v>20</v>
      </c>
      <c r="F9" s="17">
        <v>3</v>
      </c>
      <c r="G9" s="48">
        <v>0</v>
      </c>
      <c r="H9" s="23" t="s">
        <v>71</v>
      </c>
      <c r="I9" s="4"/>
      <c r="J9" s="4"/>
      <c r="K9" s="17">
        <v>3</v>
      </c>
      <c r="L9" s="2"/>
      <c r="M9" s="3">
        <v>3000</v>
      </c>
      <c r="N9" s="13"/>
      <c r="O9" s="3"/>
      <c r="P9" s="3"/>
      <c r="Q9" s="3"/>
      <c r="R9" s="3"/>
      <c r="S9" s="3"/>
      <c r="T9" s="3">
        <f t="shared" si="0"/>
        <v>3000</v>
      </c>
    </row>
    <row r="10" spans="1:20" ht="54">
      <c r="A10" s="337"/>
      <c r="B10" s="440" t="s">
        <v>70</v>
      </c>
      <c r="C10" s="40" t="s">
        <v>80</v>
      </c>
      <c r="D10" s="40" t="s">
        <v>238</v>
      </c>
      <c r="E10" s="40" t="s">
        <v>75</v>
      </c>
      <c r="F10" s="17">
        <v>19</v>
      </c>
      <c r="G10" s="48">
        <v>19</v>
      </c>
      <c r="H10" s="23"/>
      <c r="I10" s="23" t="s">
        <v>71</v>
      </c>
      <c r="J10" s="4"/>
      <c r="K10" s="17">
        <v>19</v>
      </c>
      <c r="L10" s="2"/>
      <c r="M10" s="3">
        <v>25000</v>
      </c>
      <c r="N10" s="13"/>
      <c r="O10" s="3"/>
      <c r="P10" s="3"/>
      <c r="Q10" s="3"/>
      <c r="R10" s="3"/>
      <c r="S10" s="3"/>
      <c r="T10" s="3">
        <f>SUM(M10:S10)</f>
        <v>25000</v>
      </c>
    </row>
    <row r="11" spans="1:20" ht="45">
      <c r="A11" s="337"/>
      <c r="B11" s="414"/>
      <c r="C11" s="40" t="s">
        <v>78</v>
      </c>
      <c r="D11" s="40" t="s">
        <v>73</v>
      </c>
      <c r="E11" s="40" t="s">
        <v>79</v>
      </c>
      <c r="F11" s="17">
        <v>24</v>
      </c>
      <c r="G11" s="48">
        <v>0</v>
      </c>
      <c r="H11" s="23" t="s">
        <v>71</v>
      </c>
      <c r="I11" s="4"/>
      <c r="J11" s="4"/>
      <c r="K11" s="17">
        <v>24</v>
      </c>
      <c r="L11" s="2"/>
      <c r="M11" s="3">
        <v>3000</v>
      </c>
      <c r="N11" s="13"/>
      <c r="O11" s="3"/>
      <c r="P11" s="3"/>
      <c r="Q11" s="3"/>
      <c r="R11" s="3"/>
      <c r="S11" s="3"/>
      <c r="T11" s="3">
        <f>SUM(M11:S11)</f>
        <v>3000</v>
      </c>
    </row>
    <row r="12" spans="1:20" ht="18">
      <c r="A12" s="337"/>
      <c r="B12" s="329" t="s">
        <v>83</v>
      </c>
      <c r="C12" s="329" t="s">
        <v>351</v>
      </c>
      <c r="D12" s="241" t="s">
        <v>273</v>
      </c>
      <c r="E12" s="1"/>
      <c r="F12" s="3">
        <v>242</v>
      </c>
      <c r="G12" s="3">
        <v>242</v>
      </c>
      <c r="H12" s="23"/>
      <c r="I12" s="4" t="s">
        <v>71</v>
      </c>
      <c r="J12" s="4"/>
      <c r="K12" s="3">
        <v>242</v>
      </c>
      <c r="L12" s="2"/>
      <c r="M12" s="67">
        <v>44996.515</v>
      </c>
      <c r="N12" s="67">
        <v>22145</v>
      </c>
      <c r="O12" s="3"/>
      <c r="P12" s="3"/>
      <c r="Q12" s="3"/>
      <c r="R12" s="3"/>
      <c r="S12" s="3"/>
      <c r="T12" s="3">
        <f t="shared" si="0"/>
        <v>67141.515</v>
      </c>
    </row>
    <row r="13" spans="1:20" ht="18">
      <c r="A13" s="337"/>
      <c r="B13" s="329"/>
      <c r="C13" s="329"/>
      <c r="D13" s="241" t="s">
        <v>274</v>
      </c>
      <c r="E13" s="1"/>
      <c r="F13" s="3">
        <v>1282</v>
      </c>
      <c r="G13" s="3">
        <v>1282</v>
      </c>
      <c r="H13" s="23"/>
      <c r="I13" s="4" t="s">
        <v>71</v>
      </c>
      <c r="J13" s="4"/>
      <c r="K13" s="3">
        <v>1282</v>
      </c>
      <c r="L13" s="2"/>
      <c r="M13" s="63"/>
      <c r="N13" s="3"/>
      <c r="O13" s="3"/>
      <c r="P13" s="3"/>
      <c r="Q13" s="3">
        <v>306219</v>
      </c>
      <c r="R13" s="3"/>
      <c r="S13" s="3"/>
      <c r="T13" s="3">
        <f t="shared" si="0"/>
        <v>306219</v>
      </c>
    </row>
    <row r="14" spans="1:20" s="5" customFormat="1" ht="12.75">
      <c r="A14" s="273"/>
      <c r="B14" s="273"/>
      <c r="C14" s="273"/>
      <c r="D14" s="246"/>
      <c r="E14" s="264"/>
      <c r="F14" s="195"/>
      <c r="G14" s="195"/>
      <c r="H14" s="192"/>
      <c r="I14" s="213"/>
      <c r="J14" s="213"/>
      <c r="K14" s="195"/>
      <c r="L14" s="209"/>
      <c r="M14" s="274"/>
      <c r="N14" s="195"/>
      <c r="O14" s="195"/>
      <c r="P14" s="195"/>
      <c r="Q14" s="195"/>
      <c r="R14" s="195"/>
      <c r="S14" s="195"/>
      <c r="T14" s="195"/>
    </row>
    <row r="15" spans="1:20" s="5" customFormat="1" ht="12.75">
      <c r="A15" s="273"/>
      <c r="B15" s="273"/>
      <c r="C15" s="273"/>
      <c r="D15" s="246"/>
      <c r="E15" s="264"/>
      <c r="F15" s="195"/>
      <c r="G15" s="195"/>
      <c r="H15" s="192"/>
      <c r="I15" s="213"/>
      <c r="J15" s="213"/>
      <c r="K15" s="195"/>
      <c r="L15" s="209"/>
      <c r="M15" s="274"/>
      <c r="N15" s="195"/>
      <c r="O15" s="195"/>
      <c r="P15" s="195"/>
      <c r="Q15" s="195"/>
      <c r="R15" s="195"/>
      <c r="S15" s="195"/>
      <c r="T15" s="195"/>
    </row>
    <row r="16" spans="1:20" s="5" customFormat="1" ht="12.75">
      <c r="A16" s="273"/>
      <c r="B16" s="273"/>
      <c r="C16" s="273"/>
      <c r="D16" s="246"/>
      <c r="E16" s="264"/>
      <c r="F16" s="195"/>
      <c r="G16" s="195"/>
      <c r="H16" s="192"/>
      <c r="I16" s="213"/>
      <c r="J16" s="213"/>
      <c r="K16" s="195"/>
      <c r="L16" s="209"/>
      <c r="M16" s="274"/>
      <c r="N16" s="195"/>
      <c r="O16" s="195"/>
      <c r="P16" s="195"/>
      <c r="Q16" s="195"/>
      <c r="R16" s="195"/>
      <c r="S16" s="195"/>
      <c r="T16" s="195"/>
    </row>
    <row r="17" spans="1:20" ht="12.75" customHeight="1">
      <c r="A17" s="307" t="s">
        <v>0</v>
      </c>
      <c r="B17" s="375" t="s">
        <v>17</v>
      </c>
      <c r="C17" s="375" t="s">
        <v>69</v>
      </c>
      <c r="D17" s="302" t="s">
        <v>1</v>
      </c>
      <c r="E17" s="302" t="s">
        <v>2</v>
      </c>
      <c r="F17" s="307" t="s">
        <v>16</v>
      </c>
      <c r="G17" s="417" t="s">
        <v>65</v>
      </c>
      <c r="H17" s="326" t="s">
        <v>66</v>
      </c>
      <c r="I17" s="326"/>
      <c r="J17" s="326"/>
      <c r="K17" s="417" t="s">
        <v>486</v>
      </c>
      <c r="L17" s="307" t="s">
        <v>3</v>
      </c>
      <c r="M17" s="308" t="s">
        <v>68</v>
      </c>
      <c r="N17" s="308"/>
      <c r="O17" s="308"/>
      <c r="P17" s="308"/>
      <c r="Q17" s="308"/>
      <c r="R17" s="308"/>
      <c r="S17" s="308"/>
      <c r="T17" s="302"/>
    </row>
    <row r="18" spans="1:20" ht="12.75">
      <c r="A18" s="307"/>
      <c r="B18" s="375"/>
      <c r="C18" s="375"/>
      <c r="D18" s="302"/>
      <c r="E18" s="309"/>
      <c r="F18" s="307"/>
      <c r="G18" s="417"/>
      <c r="H18" s="302" t="s">
        <v>13</v>
      </c>
      <c r="I18" s="302" t="s">
        <v>14</v>
      </c>
      <c r="J18" s="302" t="s">
        <v>15</v>
      </c>
      <c r="K18" s="417"/>
      <c r="L18" s="307"/>
      <c r="M18" s="302" t="s">
        <v>6</v>
      </c>
      <c r="N18" s="335" t="s">
        <v>7</v>
      </c>
      <c r="O18" s="335" t="s">
        <v>8</v>
      </c>
      <c r="P18" s="302" t="s">
        <v>9</v>
      </c>
      <c r="Q18" s="302" t="s">
        <v>5</v>
      </c>
      <c r="R18" s="302" t="s">
        <v>355</v>
      </c>
      <c r="S18" s="302" t="s">
        <v>4</v>
      </c>
      <c r="T18" s="302" t="s">
        <v>12</v>
      </c>
    </row>
    <row r="19" spans="1:20" ht="18.75" customHeight="1">
      <c r="A19" s="307"/>
      <c r="B19" s="375"/>
      <c r="C19" s="375"/>
      <c r="D19" s="302"/>
      <c r="E19" s="309"/>
      <c r="F19" s="307"/>
      <c r="G19" s="417"/>
      <c r="H19" s="302"/>
      <c r="I19" s="302"/>
      <c r="J19" s="302"/>
      <c r="K19" s="417"/>
      <c r="L19" s="307"/>
      <c r="M19" s="309"/>
      <c r="N19" s="335"/>
      <c r="O19" s="335"/>
      <c r="P19" s="302"/>
      <c r="Q19" s="302"/>
      <c r="R19" s="302"/>
      <c r="S19" s="302"/>
      <c r="T19" s="302"/>
    </row>
    <row r="20" spans="1:20" ht="27">
      <c r="A20" s="420" t="s">
        <v>478</v>
      </c>
      <c r="B20" s="40" t="s">
        <v>387</v>
      </c>
      <c r="C20" s="7" t="s">
        <v>386</v>
      </c>
      <c r="D20" s="284" t="s">
        <v>533</v>
      </c>
      <c r="E20" s="40" t="s">
        <v>534</v>
      </c>
      <c r="F20" s="3">
        <v>1098</v>
      </c>
      <c r="G20" s="4" t="s">
        <v>57</v>
      </c>
      <c r="H20" s="23"/>
      <c r="I20" s="4" t="s">
        <v>71</v>
      </c>
      <c r="J20" s="4"/>
      <c r="K20" s="3">
        <v>1098</v>
      </c>
      <c r="L20" s="2"/>
      <c r="M20" s="67">
        <v>37093</v>
      </c>
      <c r="N20" s="3"/>
      <c r="O20" s="3"/>
      <c r="P20" s="3"/>
      <c r="Q20" s="3"/>
      <c r="R20" s="3"/>
      <c r="S20" s="3"/>
      <c r="T20" s="3">
        <f t="shared" si="0"/>
        <v>37093</v>
      </c>
    </row>
    <row r="21" spans="1:20" ht="45">
      <c r="A21" s="420"/>
      <c r="B21" s="40" t="s">
        <v>518</v>
      </c>
      <c r="C21" s="60" t="s">
        <v>74</v>
      </c>
      <c r="D21" s="40" t="s">
        <v>519</v>
      </c>
      <c r="E21" s="65" t="s">
        <v>75</v>
      </c>
      <c r="F21" s="17">
        <v>7</v>
      </c>
      <c r="G21" s="48">
        <v>19</v>
      </c>
      <c r="H21" s="23" t="s">
        <v>71</v>
      </c>
      <c r="I21" s="4"/>
      <c r="J21" s="4"/>
      <c r="K21" s="17">
        <v>7</v>
      </c>
      <c r="L21" s="2"/>
      <c r="M21" s="3">
        <v>135000</v>
      </c>
      <c r="N21" s="67">
        <v>35000</v>
      </c>
      <c r="O21" s="3"/>
      <c r="P21" s="67"/>
      <c r="Q21" s="3">
        <v>3150000</v>
      </c>
      <c r="R21" s="3"/>
      <c r="S21" s="3">
        <v>180000</v>
      </c>
      <c r="T21" s="3">
        <f>SUM(M21:S21)</f>
        <v>3500000</v>
      </c>
    </row>
    <row r="22" spans="1:20" ht="108">
      <c r="A22" s="337"/>
      <c r="B22" s="22" t="s">
        <v>85</v>
      </c>
      <c r="C22" s="40" t="s">
        <v>206</v>
      </c>
      <c r="D22" s="40" t="s">
        <v>362</v>
      </c>
      <c r="E22" s="40" t="s">
        <v>233</v>
      </c>
      <c r="F22" s="17">
        <v>19</v>
      </c>
      <c r="G22" s="121">
        <v>14</v>
      </c>
      <c r="H22" s="23" t="s">
        <v>71</v>
      </c>
      <c r="I22" s="4"/>
      <c r="J22" s="4"/>
      <c r="K22" s="17">
        <v>19</v>
      </c>
      <c r="L22" s="2"/>
      <c r="M22" s="3">
        <v>2500</v>
      </c>
      <c r="N22" s="13"/>
      <c r="O22" s="3"/>
      <c r="P22" s="3"/>
      <c r="Q22" s="3">
        <v>10000</v>
      </c>
      <c r="R22" s="3"/>
      <c r="S22" s="3"/>
      <c r="T22" s="3">
        <f>SUM(M22:S22)</f>
        <v>12500</v>
      </c>
    </row>
    <row r="23" spans="1:20" ht="18.75" customHeight="1">
      <c r="A23" s="337"/>
      <c r="B23" s="53"/>
      <c r="C23" s="53"/>
      <c r="D23" s="52" t="s">
        <v>60</v>
      </c>
      <c r="E23" s="55"/>
      <c r="F23" s="56"/>
      <c r="G23" s="56"/>
      <c r="H23" s="57"/>
      <c r="I23" s="57"/>
      <c r="J23" s="57"/>
      <c r="K23" s="56"/>
      <c r="L23" s="24"/>
      <c r="M23" s="24">
        <f aca="true" t="shared" si="1" ref="M23:T23">SUM(M5:M22)</f>
        <v>276089.515</v>
      </c>
      <c r="N23" s="24">
        <f t="shared" si="1"/>
        <v>57145</v>
      </c>
      <c r="O23" s="24">
        <f t="shared" si="1"/>
        <v>0</v>
      </c>
      <c r="P23" s="24">
        <f t="shared" si="1"/>
        <v>0</v>
      </c>
      <c r="Q23" s="24">
        <f t="shared" si="1"/>
        <v>3466219</v>
      </c>
      <c r="R23" s="24">
        <f t="shared" si="1"/>
        <v>0</v>
      </c>
      <c r="S23" s="24">
        <f t="shared" si="1"/>
        <v>180000</v>
      </c>
      <c r="T23" s="24">
        <f t="shared" si="1"/>
        <v>3979453.515</v>
      </c>
    </row>
    <row r="24" spans="1:20" s="5" customFormat="1" ht="18.75" customHeight="1">
      <c r="A24" s="19"/>
      <c r="B24" s="30"/>
      <c r="C24" s="30"/>
      <c r="D24" s="31"/>
      <c r="E24" s="28"/>
      <c r="F24" s="29"/>
      <c r="G24" s="29"/>
      <c r="H24" s="133"/>
      <c r="I24" s="133"/>
      <c r="J24" s="133"/>
      <c r="K24" s="29"/>
      <c r="L24" s="14"/>
      <c r="M24" s="14"/>
      <c r="N24" s="14"/>
      <c r="O24" s="14"/>
      <c r="P24" s="14"/>
      <c r="Q24" s="14"/>
      <c r="R24" s="14"/>
      <c r="S24" s="14"/>
      <c r="T24" s="14"/>
    </row>
    <row r="25" spans="1:20" s="5" customFormat="1" ht="18.75" customHeight="1">
      <c r="A25" s="19"/>
      <c r="B25" s="30"/>
      <c r="C25" s="30"/>
      <c r="D25" s="31"/>
      <c r="E25" s="28"/>
      <c r="F25" s="29"/>
      <c r="G25" s="29"/>
      <c r="H25" s="133"/>
      <c r="I25" s="133"/>
      <c r="J25" s="133"/>
      <c r="K25" s="29"/>
      <c r="L25" s="14"/>
      <c r="M25" s="14"/>
      <c r="N25" s="14"/>
      <c r="O25" s="14"/>
      <c r="P25" s="14"/>
      <c r="Q25" s="14"/>
      <c r="R25" s="14"/>
      <c r="S25" s="14"/>
      <c r="T25" s="14"/>
    </row>
    <row r="26" spans="1:20" s="5" customFormat="1" ht="18.75" customHeight="1">
      <c r="A26" s="19"/>
      <c r="B26" s="30"/>
      <c r="C26" s="30"/>
      <c r="D26" s="31"/>
      <c r="E26" s="28"/>
      <c r="F26" s="29"/>
      <c r="G26" s="29"/>
      <c r="H26" s="133"/>
      <c r="I26" s="133"/>
      <c r="J26" s="133"/>
      <c r="K26" s="29"/>
      <c r="L26" s="14"/>
      <c r="M26" s="14"/>
      <c r="N26" s="14"/>
      <c r="O26" s="14"/>
      <c r="P26" s="14"/>
      <c r="Q26" s="14"/>
      <c r="R26" s="14"/>
      <c r="S26" s="14"/>
      <c r="T26" s="14"/>
    </row>
    <row r="27" spans="1:20" s="5" customFormat="1" ht="18.75" customHeight="1">
      <c r="A27" s="19"/>
      <c r="B27" s="30"/>
      <c r="C27" s="30"/>
      <c r="D27" s="31"/>
      <c r="E27" s="28"/>
      <c r="F27" s="29"/>
      <c r="G27" s="29"/>
      <c r="H27" s="133"/>
      <c r="I27" s="133"/>
      <c r="J27" s="133"/>
      <c r="K27" s="29"/>
      <c r="L27" s="14"/>
      <c r="M27" s="14"/>
      <c r="N27" s="14"/>
      <c r="O27" s="14"/>
      <c r="P27" s="14"/>
      <c r="Q27" s="14"/>
      <c r="R27" s="14"/>
      <c r="S27" s="14"/>
      <c r="T27" s="14"/>
    </row>
    <row r="28" spans="1:20" s="5" customFormat="1" ht="18.75" customHeight="1">
      <c r="A28" s="19"/>
      <c r="B28" s="30"/>
      <c r="C28" s="30"/>
      <c r="D28" s="31"/>
      <c r="E28" s="28"/>
      <c r="F28" s="29"/>
      <c r="G28" s="29"/>
      <c r="H28" s="133"/>
      <c r="I28" s="133"/>
      <c r="J28" s="133"/>
      <c r="K28" s="29"/>
      <c r="L28" s="14"/>
      <c r="M28" s="14"/>
      <c r="N28" s="14"/>
      <c r="O28" s="14"/>
      <c r="P28" s="14"/>
      <c r="Q28" s="14"/>
      <c r="R28" s="14"/>
      <c r="S28" s="14"/>
      <c r="T28" s="14"/>
    </row>
    <row r="29" spans="1:20" s="5" customFormat="1" ht="18.75" customHeight="1">
      <c r="A29" s="19"/>
      <c r="B29" s="30"/>
      <c r="C29" s="30"/>
      <c r="D29" s="31"/>
      <c r="E29" s="28"/>
      <c r="F29" s="29"/>
      <c r="G29" s="29"/>
      <c r="H29" s="133"/>
      <c r="I29" s="133"/>
      <c r="J29" s="133"/>
      <c r="K29" s="29"/>
      <c r="L29" s="14"/>
      <c r="M29" s="14"/>
      <c r="N29" s="14"/>
      <c r="O29" s="14"/>
      <c r="P29" s="14"/>
      <c r="Q29" s="14"/>
      <c r="R29" s="14"/>
      <c r="S29" s="14"/>
      <c r="T29" s="14"/>
    </row>
    <row r="30" spans="1:20" s="5" customFormat="1" ht="18.75" customHeight="1">
      <c r="A30" s="19"/>
      <c r="B30" s="30"/>
      <c r="C30" s="30"/>
      <c r="D30" s="31"/>
      <c r="E30" s="28"/>
      <c r="F30" s="29"/>
      <c r="G30" s="29"/>
      <c r="H30" s="133"/>
      <c r="I30" s="133"/>
      <c r="J30" s="133"/>
      <c r="K30" s="29"/>
      <c r="L30" s="14"/>
      <c r="M30" s="14"/>
      <c r="N30" s="14"/>
      <c r="O30" s="14"/>
      <c r="P30" s="14"/>
      <c r="Q30" s="14"/>
      <c r="R30" s="14"/>
      <c r="S30" s="14"/>
      <c r="T30" s="14"/>
    </row>
    <row r="31" spans="1:20" s="5" customFormat="1" ht="18.75" customHeight="1">
      <c r="A31" s="19"/>
      <c r="B31" s="30"/>
      <c r="C31" s="30"/>
      <c r="D31" s="31"/>
      <c r="E31" s="28"/>
      <c r="F31" s="29"/>
      <c r="G31" s="29"/>
      <c r="H31" s="133"/>
      <c r="I31" s="133"/>
      <c r="J31" s="133"/>
      <c r="K31" s="29"/>
      <c r="L31" s="14"/>
      <c r="M31" s="14"/>
      <c r="N31" s="14"/>
      <c r="O31" s="14"/>
      <c r="P31" s="14"/>
      <c r="Q31" s="14"/>
      <c r="R31" s="14"/>
      <c r="S31" s="14"/>
      <c r="T31" s="14"/>
    </row>
    <row r="32" spans="1:20" s="5" customFormat="1" ht="18.75" customHeight="1">
      <c r="A32" s="19"/>
      <c r="B32" s="30"/>
      <c r="C32" s="30"/>
      <c r="D32" s="31"/>
      <c r="E32" s="28"/>
      <c r="F32" s="29"/>
      <c r="G32" s="29"/>
      <c r="H32" s="133"/>
      <c r="I32" s="133"/>
      <c r="J32" s="133"/>
      <c r="K32" s="29"/>
      <c r="L32" s="14"/>
      <c r="M32" s="14"/>
      <c r="N32" s="14"/>
      <c r="O32" s="14"/>
      <c r="P32" s="14"/>
      <c r="Q32" s="14"/>
      <c r="R32" s="14"/>
      <c r="S32" s="14"/>
      <c r="T32" s="14"/>
    </row>
    <row r="33" spans="1:20" s="5" customFormat="1" ht="18.75" customHeight="1">
      <c r="A33" s="19"/>
      <c r="B33" s="30"/>
      <c r="C33" s="30"/>
      <c r="D33" s="31"/>
      <c r="E33" s="28"/>
      <c r="F33" s="29"/>
      <c r="G33" s="29"/>
      <c r="H33" s="133"/>
      <c r="I33" s="133"/>
      <c r="J33" s="133"/>
      <c r="K33" s="29"/>
      <c r="L33" s="14"/>
      <c r="M33" s="14"/>
      <c r="N33" s="14"/>
      <c r="O33" s="14"/>
      <c r="P33" s="14"/>
      <c r="Q33" s="14"/>
      <c r="R33" s="14"/>
      <c r="S33" s="14"/>
      <c r="T33" s="14"/>
    </row>
    <row r="34" spans="1:20" s="5" customFormat="1" ht="18.75" customHeight="1">
      <c r="A34" s="19"/>
      <c r="B34" s="30"/>
      <c r="C34" s="30"/>
      <c r="D34" s="31"/>
      <c r="E34" s="28"/>
      <c r="F34" s="29"/>
      <c r="G34" s="29"/>
      <c r="H34" s="133"/>
      <c r="I34" s="133"/>
      <c r="J34" s="133"/>
      <c r="K34" s="29"/>
      <c r="L34" s="14"/>
      <c r="M34" s="14"/>
      <c r="N34" s="14"/>
      <c r="O34" s="14"/>
      <c r="P34" s="14"/>
      <c r="Q34" s="14"/>
      <c r="R34" s="14"/>
      <c r="S34" s="14"/>
      <c r="T34" s="14"/>
    </row>
    <row r="35" spans="1:20" s="5" customFormat="1" ht="18.75" customHeight="1">
      <c r="A35" s="19"/>
      <c r="B35" s="30"/>
      <c r="C35" s="30"/>
      <c r="D35" s="31"/>
      <c r="E35" s="28"/>
      <c r="F35" s="29"/>
      <c r="G35" s="29"/>
      <c r="H35" s="133"/>
      <c r="I35" s="133"/>
      <c r="J35" s="133"/>
      <c r="K35" s="29"/>
      <c r="L35" s="14"/>
      <c r="M35" s="14"/>
      <c r="N35" s="14"/>
      <c r="O35" s="14"/>
      <c r="P35" s="14"/>
      <c r="Q35" s="14"/>
      <c r="R35" s="14"/>
      <c r="S35" s="14"/>
      <c r="T35" s="14"/>
    </row>
    <row r="36" spans="1:20" s="5" customFormat="1" ht="12" customHeight="1">
      <c r="A36" s="19"/>
      <c r="B36" s="30"/>
      <c r="C36" s="30"/>
      <c r="D36" s="31"/>
      <c r="E36" s="28"/>
      <c r="F36" s="29"/>
      <c r="G36" s="29"/>
      <c r="H36" s="133"/>
      <c r="I36" s="133"/>
      <c r="J36" s="133"/>
      <c r="K36" s="29"/>
      <c r="L36" s="14"/>
      <c r="M36" s="14"/>
      <c r="N36" s="14"/>
      <c r="O36" s="14"/>
      <c r="P36" s="14"/>
      <c r="Q36" s="14"/>
      <c r="R36" s="14"/>
      <c r="S36" s="14"/>
      <c r="T36" s="14"/>
    </row>
    <row r="37" spans="1:20" ht="12.75" customHeight="1">
      <c r="A37" s="307" t="s">
        <v>0</v>
      </c>
      <c r="B37" s="375" t="s">
        <v>17</v>
      </c>
      <c r="C37" s="375" t="s">
        <v>69</v>
      </c>
      <c r="D37" s="302" t="s">
        <v>1</v>
      </c>
      <c r="E37" s="302" t="s">
        <v>2</v>
      </c>
      <c r="F37" s="307" t="s">
        <v>16</v>
      </c>
      <c r="G37" s="417" t="s">
        <v>65</v>
      </c>
      <c r="H37" s="326" t="s">
        <v>66</v>
      </c>
      <c r="I37" s="326"/>
      <c r="J37" s="326"/>
      <c r="K37" s="417" t="s">
        <v>486</v>
      </c>
      <c r="L37" s="307" t="s">
        <v>3</v>
      </c>
      <c r="M37" s="308" t="s">
        <v>68</v>
      </c>
      <c r="N37" s="308"/>
      <c r="O37" s="308"/>
      <c r="P37" s="308"/>
      <c r="Q37" s="308"/>
      <c r="R37" s="308"/>
      <c r="S37" s="308"/>
      <c r="T37" s="302"/>
    </row>
    <row r="38" spans="1:20" ht="12.75">
      <c r="A38" s="307"/>
      <c r="B38" s="375"/>
      <c r="C38" s="375"/>
      <c r="D38" s="302"/>
      <c r="E38" s="309"/>
      <c r="F38" s="307"/>
      <c r="G38" s="417"/>
      <c r="H38" s="302" t="s">
        <v>13</v>
      </c>
      <c r="I38" s="302" t="s">
        <v>14</v>
      </c>
      <c r="J38" s="302" t="s">
        <v>15</v>
      </c>
      <c r="K38" s="417"/>
      <c r="L38" s="307"/>
      <c r="M38" s="302" t="s">
        <v>6</v>
      </c>
      <c r="N38" s="335" t="s">
        <v>7</v>
      </c>
      <c r="O38" s="335" t="s">
        <v>8</v>
      </c>
      <c r="P38" s="302" t="s">
        <v>9</v>
      </c>
      <c r="Q38" s="302" t="s">
        <v>5</v>
      </c>
      <c r="R38" s="302" t="s">
        <v>355</v>
      </c>
      <c r="S38" s="302" t="s">
        <v>4</v>
      </c>
      <c r="T38" s="302" t="s">
        <v>12</v>
      </c>
    </row>
    <row r="39" spans="1:20" ht="18.75" customHeight="1">
      <c r="A39" s="307"/>
      <c r="B39" s="375"/>
      <c r="C39" s="375"/>
      <c r="D39" s="302"/>
      <c r="E39" s="309"/>
      <c r="F39" s="307"/>
      <c r="G39" s="417"/>
      <c r="H39" s="302"/>
      <c r="I39" s="302"/>
      <c r="J39" s="302"/>
      <c r="K39" s="417"/>
      <c r="L39" s="307"/>
      <c r="M39" s="309"/>
      <c r="N39" s="335"/>
      <c r="O39" s="335"/>
      <c r="P39" s="302"/>
      <c r="Q39" s="302"/>
      <c r="R39" s="302"/>
      <c r="S39" s="302"/>
      <c r="T39" s="302"/>
    </row>
    <row r="40" spans="1:20" ht="36">
      <c r="A40" s="303" t="s">
        <v>440</v>
      </c>
      <c r="B40" s="22" t="s">
        <v>88</v>
      </c>
      <c r="C40" s="40" t="s">
        <v>91</v>
      </c>
      <c r="D40" s="7" t="s">
        <v>457</v>
      </c>
      <c r="E40" s="75" t="s">
        <v>92</v>
      </c>
      <c r="F40" s="49">
        <v>1</v>
      </c>
      <c r="G40" s="54">
        <v>0.9808</v>
      </c>
      <c r="H40" s="50"/>
      <c r="I40" s="23" t="s">
        <v>71</v>
      </c>
      <c r="J40" s="50"/>
      <c r="K40" s="49">
        <v>1</v>
      </c>
      <c r="L40" s="32"/>
      <c r="M40" s="3">
        <v>1518947.2</v>
      </c>
      <c r="N40" s="3"/>
      <c r="O40" s="63"/>
      <c r="P40" s="3">
        <v>102379.689</v>
      </c>
      <c r="Q40" s="3">
        <v>1079984.155</v>
      </c>
      <c r="R40" s="3"/>
      <c r="S40" s="3"/>
      <c r="T40" s="3">
        <f>SUM(M40:S40)</f>
        <v>2701311.0439999998</v>
      </c>
    </row>
    <row r="41" spans="1:20" ht="45">
      <c r="A41" s="304"/>
      <c r="B41" s="314" t="s">
        <v>458</v>
      </c>
      <c r="C41" s="40" t="s">
        <v>89</v>
      </c>
      <c r="D41" s="21" t="s">
        <v>90</v>
      </c>
      <c r="E41" s="76" t="s">
        <v>49</v>
      </c>
      <c r="F41" s="17">
        <v>4</v>
      </c>
      <c r="G41" s="17">
        <v>7</v>
      </c>
      <c r="H41" s="23" t="s">
        <v>71</v>
      </c>
      <c r="I41" s="23"/>
      <c r="J41" s="42"/>
      <c r="K41" s="17">
        <v>4</v>
      </c>
      <c r="L41" s="32"/>
      <c r="M41" s="3"/>
      <c r="N41" s="3"/>
      <c r="O41" s="3"/>
      <c r="P41" s="3"/>
      <c r="Q41" s="3"/>
      <c r="R41" s="3"/>
      <c r="S41" s="3"/>
      <c r="T41" s="3">
        <f aca="true" t="shared" si="2" ref="T41:T48">SUM(M41:S41)</f>
        <v>0</v>
      </c>
    </row>
    <row r="42" spans="1:20" ht="45">
      <c r="A42" s="304"/>
      <c r="B42" s="390"/>
      <c r="C42" s="60" t="s">
        <v>459</v>
      </c>
      <c r="D42" s="21" t="s">
        <v>227</v>
      </c>
      <c r="E42" s="76" t="s">
        <v>149</v>
      </c>
      <c r="F42" s="72">
        <v>16</v>
      </c>
      <c r="G42" s="87">
        <v>0</v>
      </c>
      <c r="H42" s="23" t="s">
        <v>71</v>
      </c>
      <c r="I42" s="43"/>
      <c r="J42" s="43"/>
      <c r="K42" s="72">
        <v>16</v>
      </c>
      <c r="L42" s="32"/>
      <c r="M42" s="3"/>
      <c r="N42" s="3"/>
      <c r="O42" s="3"/>
      <c r="P42" s="3"/>
      <c r="Q42" s="3"/>
      <c r="R42" s="3"/>
      <c r="S42" s="3"/>
      <c r="T42" s="3">
        <f t="shared" si="2"/>
        <v>0</v>
      </c>
    </row>
    <row r="43" spans="1:20" ht="54">
      <c r="A43" s="304"/>
      <c r="B43" s="15" t="s">
        <v>427</v>
      </c>
      <c r="C43" s="40" t="s">
        <v>428</v>
      </c>
      <c r="D43" s="245" t="s">
        <v>460</v>
      </c>
      <c r="E43" s="76" t="s">
        <v>95</v>
      </c>
      <c r="F43" s="72">
        <v>1</v>
      </c>
      <c r="G43" s="87">
        <v>1</v>
      </c>
      <c r="H43" s="23"/>
      <c r="I43" s="131" t="s">
        <v>71</v>
      </c>
      <c r="J43" s="43"/>
      <c r="K43" s="72">
        <v>1</v>
      </c>
      <c r="L43" s="32"/>
      <c r="M43" s="3">
        <v>8225.968</v>
      </c>
      <c r="N43" s="3"/>
      <c r="O43" s="3"/>
      <c r="P43" s="3"/>
      <c r="Q43" s="3"/>
      <c r="R43" s="3"/>
      <c r="S43" s="3"/>
      <c r="T43" s="3">
        <f t="shared" si="2"/>
        <v>8225.968</v>
      </c>
    </row>
    <row r="44" spans="1:20" ht="54">
      <c r="A44" s="304"/>
      <c r="B44" s="314" t="s">
        <v>87</v>
      </c>
      <c r="C44" s="40" t="s">
        <v>429</v>
      </c>
      <c r="D44" s="7" t="s">
        <v>437</v>
      </c>
      <c r="E44" s="76" t="s">
        <v>95</v>
      </c>
      <c r="F44" s="72">
        <v>1</v>
      </c>
      <c r="G44" s="87">
        <v>1</v>
      </c>
      <c r="H44" s="23"/>
      <c r="I44" s="131" t="s">
        <v>71</v>
      </c>
      <c r="J44" s="43"/>
      <c r="K44" s="72">
        <v>1</v>
      </c>
      <c r="L44" s="32"/>
      <c r="M44" s="3">
        <v>4112.983</v>
      </c>
      <c r="N44" s="3"/>
      <c r="O44" s="3"/>
      <c r="P44" s="3"/>
      <c r="Q44" s="3"/>
      <c r="R44" s="3"/>
      <c r="S44" s="3"/>
      <c r="T44" s="3">
        <f t="shared" si="2"/>
        <v>4112.983</v>
      </c>
    </row>
    <row r="45" spans="1:20" ht="27">
      <c r="A45" s="304"/>
      <c r="B45" s="324"/>
      <c r="C45" s="40" t="s">
        <v>432</v>
      </c>
      <c r="D45" s="7" t="s">
        <v>438</v>
      </c>
      <c r="E45" s="76" t="s">
        <v>95</v>
      </c>
      <c r="F45" s="72">
        <v>1</v>
      </c>
      <c r="G45" s="87">
        <v>1</v>
      </c>
      <c r="H45" s="23"/>
      <c r="I45" s="131" t="s">
        <v>71</v>
      </c>
      <c r="J45" s="43"/>
      <c r="K45" s="72">
        <v>1</v>
      </c>
      <c r="L45" s="8"/>
      <c r="M45" s="3">
        <v>4112.983</v>
      </c>
      <c r="N45" s="3"/>
      <c r="O45" s="3"/>
      <c r="P45" s="3"/>
      <c r="Q45" s="3"/>
      <c r="R45" s="3"/>
      <c r="S45" s="3"/>
      <c r="T45" s="3">
        <f t="shared" si="2"/>
        <v>4112.983</v>
      </c>
    </row>
    <row r="46" spans="1:20" ht="45">
      <c r="A46" s="304"/>
      <c r="B46" s="324"/>
      <c r="C46" s="40" t="s">
        <v>433</v>
      </c>
      <c r="D46" s="7" t="s">
        <v>436</v>
      </c>
      <c r="E46" s="76" t="s">
        <v>95</v>
      </c>
      <c r="F46" s="72">
        <v>1</v>
      </c>
      <c r="G46" s="87">
        <v>1</v>
      </c>
      <c r="H46" s="23"/>
      <c r="I46" s="131" t="s">
        <v>71</v>
      </c>
      <c r="J46" s="43"/>
      <c r="K46" s="72">
        <v>1</v>
      </c>
      <c r="L46" s="32"/>
      <c r="M46" s="3">
        <v>4112.983</v>
      </c>
      <c r="N46" s="3"/>
      <c r="O46" s="3"/>
      <c r="P46" s="3"/>
      <c r="Q46" s="3"/>
      <c r="R46" s="3"/>
      <c r="S46" s="3"/>
      <c r="T46" s="3">
        <f t="shared" si="2"/>
        <v>4112.983</v>
      </c>
    </row>
    <row r="47" spans="1:20" ht="36">
      <c r="A47" s="304"/>
      <c r="B47" s="324"/>
      <c r="C47" s="40" t="s">
        <v>434</v>
      </c>
      <c r="D47" s="7" t="s">
        <v>439</v>
      </c>
      <c r="E47" s="76" t="s">
        <v>95</v>
      </c>
      <c r="F47" s="72">
        <v>1</v>
      </c>
      <c r="G47" s="87">
        <v>1</v>
      </c>
      <c r="H47" s="23"/>
      <c r="I47" s="131" t="s">
        <v>71</v>
      </c>
      <c r="J47" s="43"/>
      <c r="K47" s="72">
        <v>1</v>
      </c>
      <c r="L47" s="32"/>
      <c r="M47" s="3">
        <v>4112.983</v>
      </c>
      <c r="N47" s="3"/>
      <c r="O47" s="3"/>
      <c r="P47" s="3"/>
      <c r="Q47" s="3"/>
      <c r="R47" s="3"/>
      <c r="S47" s="3"/>
      <c r="T47" s="3">
        <f t="shared" si="2"/>
        <v>4112.983</v>
      </c>
    </row>
    <row r="48" spans="1:20" ht="81">
      <c r="A48" s="305"/>
      <c r="B48" s="324"/>
      <c r="C48" s="40" t="s">
        <v>435</v>
      </c>
      <c r="D48" s="245" t="s">
        <v>461</v>
      </c>
      <c r="E48" s="244" t="s">
        <v>462</v>
      </c>
      <c r="F48" s="72">
        <v>1</v>
      </c>
      <c r="G48" s="87">
        <v>1</v>
      </c>
      <c r="H48" s="23"/>
      <c r="I48" s="131" t="s">
        <v>71</v>
      </c>
      <c r="J48" s="43"/>
      <c r="K48" s="72">
        <v>1</v>
      </c>
      <c r="L48" s="32"/>
      <c r="M48" s="3">
        <v>4112.983</v>
      </c>
      <c r="N48" s="3"/>
      <c r="O48" s="3"/>
      <c r="P48" s="3"/>
      <c r="Q48" s="3"/>
      <c r="R48" s="3"/>
      <c r="S48" s="3"/>
      <c r="T48" s="3">
        <f t="shared" si="2"/>
        <v>4112.983</v>
      </c>
    </row>
    <row r="49" spans="1:20" s="5" customFormat="1" ht="12.75">
      <c r="A49" s="132"/>
      <c r="B49" s="199"/>
      <c r="C49" s="206"/>
      <c r="D49" s="257"/>
      <c r="E49" s="265"/>
      <c r="F49" s="218"/>
      <c r="G49" s="219"/>
      <c r="H49" s="192"/>
      <c r="I49" s="220"/>
      <c r="J49" s="221"/>
      <c r="K49" s="218"/>
      <c r="L49" s="222"/>
      <c r="M49" s="195"/>
      <c r="N49" s="195"/>
      <c r="O49" s="195"/>
      <c r="P49" s="195"/>
      <c r="Q49" s="195"/>
      <c r="R49" s="195"/>
      <c r="S49" s="195"/>
      <c r="T49" s="195"/>
    </row>
    <row r="50" spans="1:20" ht="12.75" customHeight="1">
      <c r="A50" s="307" t="s">
        <v>0</v>
      </c>
      <c r="B50" s="375" t="s">
        <v>17</v>
      </c>
      <c r="C50" s="375" t="s">
        <v>69</v>
      </c>
      <c r="D50" s="302" t="s">
        <v>1</v>
      </c>
      <c r="E50" s="302" t="s">
        <v>2</v>
      </c>
      <c r="F50" s="307" t="s">
        <v>16</v>
      </c>
      <c r="G50" s="417" t="s">
        <v>65</v>
      </c>
      <c r="H50" s="326" t="s">
        <v>66</v>
      </c>
      <c r="I50" s="326"/>
      <c r="J50" s="326"/>
      <c r="K50" s="417" t="s">
        <v>486</v>
      </c>
      <c r="L50" s="307" t="s">
        <v>3</v>
      </c>
      <c r="M50" s="308" t="s">
        <v>68</v>
      </c>
      <c r="N50" s="308"/>
      <c r="O50" s="308"/>
      <c r="P50" s="308"/>
      <c r="Q50" s="308"/>
      <c r="R50" s="308"/>
      <c r="S50" s="308"/>
      <c r="T50" s="302"/>
    </row>
    <row r="51" spans="1:20" ht="12.75">
      <c r="A51" s="307"/>
      <c r="B51" s="375"/>
      <c r="C51" s="375"/>
      <c r="D51" s="302"/>
      <c r="E51" s="309"/>
      <c r="F51" s="307"/>
      <c r="G51" s="417"/>
      <c r="H51" s="302" t="s">
        <v>13</v>
      </c>
      <c r="I51" s="302" t="s">
        <v>14</v>
      </c>
      <c r="J51" s="302" t="s">
        <v>15</v>
      </c>
      <c r="K51" s="417"/>
      <c r="L51" s="307"/>
      <c r="M51" s="302" t="s">
        <v>6</v>
      </c>
      <c r="N51" s="335" t="s">
        <v>7</v>
      </c>
      <c r="O51" s="335" t="s">
        <v>8</v>
      </c>
      <c r="P51" s="302" t="s">
        <v>9</v>
      </c>
      <c r="Q51" s="302" t="s">
        <v>5</v>
      </c>
      <c r="R51" s="302" t="s">
        <v>355</v>
      </c>
      <c r="S51" s="302" t="s">
        <v>4</v>
      </c>
      <c r="T51" s="302" t="s">
        <v>12</v>
      </c>
    </row>
    <row r="52" spans="1:20" ht="18.75" customHeight="1">
      <c r="A52" s="307"/>
      <c r="B52" s="375"/>
      <c r="C52" s="375"/>
      <c r="D52" s="302"/>
      <c r="E52" s="309"/>
      <c r="F52" s="307"/>
      <c r="G52" s="417"/>
      <c r="H52" s="302"/>
      <c r="I52" s="302"/>
      <c r="J52" s="302"/>
      <c r="K52" s="417"/>
      <c r="L52" s="307"/>
      <c r="M52" s="309"/>
      <c r="N52" s="335"/>
      <c r="O52" s="335"/>
      <c r="P52" s="302"/>
      <c r="Q52" s="302"/>
      <c r="R52" s="302"/>
      <c r="S52" s="302"/>
      <c r="T52" s="302"/>
    </row>
    <row r="53" spans="1:20" ht="36">
      <c r="A53" s="303" t="s">
        <v>440</v>
      </c>
      <c r="B53" s="15" t="s">
        <v>86</v>
      </c>
      <c r="C53" s="40" t="s">
        <v>430</v>
      </c>
      <c r="D53" s="7" t="s">
        <v>431</v>
      </c>
      <c r="E53" s="76" t="s">
        <v>95</v>
      </c>
      <c r="F53" s="72">
        <v>1</v>
      </c>
      <c r="G53" s="87">
        <v>1</v>
      </c>
      <c r="H53" s="23"/>
      <c r="I53" s="131" t="s">
        <v>71</v>
      </c>
      <c r="J53" s="43"/>
      <c r="K53" s="72">
        <v>1</v>
      </c>
      <c r="L53" s="32"/>
      <c r="M53" s="3">
        <v>4112.983</v>
      </c>
      <c r="N53" s="3"/>
      <c r="O53" s="3"/>
      <c r="P53" s="3"/>
      <c r="Q53" s="3"/>
      <c r="R53" s="3"/>
      <c r="S53" s="3"/>
      <c r="T53" s="3"/>
    </row>
    <row r="54" spans="1:20" ht="45">
      <c r="A54" s="435"/>
      <c r="B54" s="325" t="s">
        <v>96</v>
      </c>
      <c r="C54" s="7" t="s">
        <v>97</v>
      </c>
      <c r="D54" s="7" t="s">
        <v>55</v>
      </c>
      <c r="E54" s="77" t="s">
        <v>94</v>
      </c>
      <c r="F54" s="16">
        <v>3</v>
      </c>
      <c r="G54" s="48">
        <v>3</v>
      </c>
      <c r="H54" s="23" t="s">
        <v>71</v>
      </c>
      <c r="I54" s="44"/>
      <c r="J54" s="44"/>
      <c r="K54" s="16">
        <v>3</v>
      </c>
      <c r="L54" s="33"/>
      <c r="M54" s="3"/>
      <c r="N54" s="3">
        <v>1500</v>
      </c>
      <c r="O54" s="3"/>
      <c r="P54" s="3"/>
      <c r="Q54" s="3"/>
      <c r="R54" s="3"/>
      <c r="S54" s="3"/>
      <c r="T54" s="3">
        <f>SUM(M54:S54)</f>
        <v>1500</v>
      </c>
    </row>
    <row r="55" spans="1:21" ht="36">
      <c r="A55" s="436"/>
      <c r="B55" s="325"/>
      <c r="C55" s="7" t="s">
        <v>98</v>
      </c>
      <c r="D55" s="7" t="s">
        <v>56</v>
      </c>
      <c r="E55" s="75" t="s">
        <v>99</v>
      </c>
      <c r="F55" s="16">
        <v>3</v>
      </c>
      <c r="G55" s="48">
        <v>3</v>
      </c>
      <c r="H55" s="23"/>
      <c r="I55" s="23" t="s">
        <v>71</v>
      </c>
      <c r="J55" s="44"/>
      <c r="K55" s="16">
        <v>3</v>
      </c>
      <c r="L55" s="33"/>
      <c r="M55" s="3"/>
      <c r="N55" s="3">
        <v>1500</v>
      </c>
      <c r="O55" s="3"/>
      <c r="P55" s="3"/>
      <c r="Q55" s="3"/>
      <c r="R55" s="3"/>
      <c r="S55" s="3"/>
      <c r="T55" s="3">
        <f>SUM(M55:S55)</f>
        <v>1500</v>
      </c>
      <c r="U55" s="11"/>
    </row>
    <row r="56" spans="1:21" ht="12.75">
      <c r="A56" s="103"/>
      <c r="B56" s="38"/>
      <c r="C56" s="38"/>
      <c r="D56" s="55" t="s">
        <v>61</v>
      </c>
      <c r="E56" s="55"/>
      <c r="F56" s="55"/>
      <c r="G56" s="56"/>
      <c r="H56" s="104"/>
      <c r="I56" s="104"/>
      <c r="J56" s="104"/>
      <c r="K56" s="56"/>
      <c r="L56" s="86"/>
      <c r="M56" s="24">
        <f aca="true" t="shared" si="3" ref="M56:T56">SUM(M40:M55)</f>
        <v>1551851.066</v>
      </c>
      <c r="N56" s="24">
        <f t="shared" si="3"/>
        <v>3000</v>
      </c>
      <c r="O56" s="24">
        <f t="shared" si="3"/>
        <v>0</v>
      </c>
      <c r="P56" s="24">
        <f t="shared" si="3"/>
        <v>102379.689</v>
      </c>
      <c r="Q56" s="24">
        <f t="shared" si="3"/>
        <v>1079984.155</v>
      </c>
      <c r="R56" s="24">
        <f t="shared" si="3"/>
        <v>0</v>
      </c>
      <c r="S56" s="24">
        <f t="shared" si="3"/>
        <v>0</v>
      </c>
      <c r="T56" s="24">
        <f t="shared" si="3"/>
        <v>2733101.9269999997</v>
      </c>
      <c r="U56" s="11"/>
    </row>
    <row r="57" spans="1:21" ht="27" customHeight="1">
      <c r="A57" s="312" t="s">
        <v>452</v>
      </c>
      <c r="B57" s="312" t="s">
        <v>54</v>
      </c>
      <c r="C57" s="314" t="s">
        <v>101</v>
      </c>
      <c r="D57" s="7" t="s">
        <v>451</v>
      </c>
      <c r="E57" s="21" t="s">
        <v>53</v>
      </c>
      <c r="F57" s="49">
        <v>1</v>
      </c>
      <c r="G57" s="49">
        <v>0.97</v>
      </c>
      <c r="H57" s="23" t="s">
        <v>71</v>
      </c>
      <c r="I57" s="23"/>
      <c r="J57" s="23"/>
      <c r="K57" s="49">
        <v>1</v>
      </c>
      <c r="L57" s="33"/>
      <c r="M57" s="154">
        <v>75000</v>
      </c>
      <c r="N57" s="177"/>
      <c r="O57" s="97"/>
      <c r="P57" s="26"/>
      <c r="Q57" s="155"/>
      <c r="R57" s="155">
        <v>125000</v>
      </c>
      <c r="S57" s="26"/>
      <c r="T57" s="3">
        <f aca="true" t="shared" si="4" ref="T57:T65">SUM(M57:S57)</f>
        <v>200000</v>
      </c>
      <c r="U57" s="11"/>
    </row>
    <row r="58" spans="1:21" ht="27">
      <c r="A58" s="323"/>
      <c r="B58" s="323"/>
      <c r="C58" s="390"/>
      <c r="D58" s="7" t="s">
        <v>52</v>
      </c>
      <c r="E58" s="21" t="s">
        <v>151</v>
      </c>
      <c r="F58" s="172">
        <v>1104</v>
      </c>
      <c r="G58" s="172">
        <v>1104</v>
      </c>
      <c r="H58" s="4"/>
      <c r="I58" s="23" t="s">
        <v>71</v>
      </c>
      <c r="J58" s="4"/>
      <c r="K58" s="172">
        <v>1104</v>
      </c>
      <c r="L58" s="126"/>
      <c r="M58" s="78">
        <v>99782</v>
      </c>
      <c r="N58" s="163"/>
      <c r="O58" s="3"/>
      <c r="P58" s="3"/>
      <c r="Q58" s="3"/>
      <c r="R58" s="3"/>
      <c r="S58" s="3"/>
      <c r="T58" s="3">
        <f t="shared" si="4"/>
        <v>99782</v>
      </c>
      <c r="U58" s="11"/>
    </row>
    <row r="59" spans="1:21" ht="18">
      <c r="A59" s="323"/>
      <c r="B59" s="323"/>
      <c r="C59" s="390"/>
      <c r="D59" s="21" t="s">
        <v>100</v>
      </c>
      <c r="E59" s="7" t="s">
        <v>23</v>
      </c>
      <c r="F59" s="46">
        <v>0.8</v>
      </c>
      <c r="G59" s="46">
        <v>0.73</v>
      </c>
      <c r="H59" s="23" t="s">
        <v>71</v>
      </c>
      <c r="I59" s="4"/>
      <c r="J59" s="4"/>
      <c r="K59" s="46">
        <v>0.8</v>
      </c>
      <c r="L59" s="174"/>
      <c r="M59" s="176">
        <v>55580</v>
      </c>
      <c r="N59" s="155">
        <v>40000</v>
      </c>
      <c r="O59" s="9"/>
      <c r="P59" s="9"/>
      <c r="Q59" s="25"/>
      <c r="R59" s="92"/>
      <c r="S59" s="9"/>
      <c r="T59" s="3">
        <f t="shared" si="4"/>
        <v>95580</v>
      </c>
      <c r="U59" s="11"/>
    </row>
    <row r="60" spans="1:21" ht="27">
      <c r="A60" s="323"/>
      <c r="B60" s="323"/>
      <c r="C60" s="390"/>
      <c r="D60" s="10" t="s">
        <v>365</v>
      </c>
      <c r="E60" s="21" t="s">
        <v>152</v>
      </c>
      <c r="F60" s="17">
        <v>2</v>
      </c>
      <c r="G60" s="17">
        <v>22</v>
      </c>
      <c r="H60" s="23" t="s">
        <v>71</v>
      </c>
      <c r="I60" s="112"/>
      <c r="J60" s="112"/>
      <c r="K60" s="17">
        <v>2</v>
      </c>
      <c r="L60" s="112"/>
      <c r="M60" s="155"/>
      <c r="N60" s="112"/>
      <c r="O60" s="98"/>
      <c r="P60" s="8"/>
      <c r="Q60" s="3"/>
      <c r="R60" s="3"/>
      <c r="S60" s="3">
        <v>800000</v>
      </c>
      <c r="T60" s="3">
        <f t="shared" si="4"/>
        <v>800000</v>
      </c>
      <c r="U60" s="11"/>
    </row>
    <row r="61" spans="1:21" ht="27">
      <c r="A61" s="323"/>
      <c r="B61" s="323"/>
      <c r="C61" s="314" t="s">
        <v>155</v>
      </c>
      <c r="D61" s="21" t="s">
        <v>158</v>
      </c>
      <c r="E61" s="65" t="s">
        <v>149</v>
      </c>
      <c r="F61" s="17">
        <v>22</v>
      </c>
      <c r="G61" s="48" t="s">
        <v>57</v>
      </c>
      <c r="H61" s="23" t="s">
        <v>71</v>
      </c>
      <c r="I61" s="4"/>
      <c r="J61" s="4"/>
      <c r="K61" s="17">
        <v>22</v>
      </c>
      <c r="L61" s="126"/>
      <c r="M61" s="78">
        <v>2500</v>
      </c>
      <c r="N61" s="78"/>
      <c r="O61" s="3"/>
      <c r="P61" s="3"/>
      <c r="Q61" s="3"/>
      <c r="R61" s="3"/>
      <c r="S61" s="3"/>
      <c r="T61" s="3">
        <f t="shared" si="4"/>
        <v>2500</v>
      </c>
      <c r="U61" s="11"/>
    </row>
    <row r="62" spans="1:21" ht="36">
      <c r="A62" s="323"/>
      <c r="B62" s="323"/>
      <c r="C62" s="314"/>
      <c r="D62" s="21" t="s">
        <v>160</v>
      </c>
      <c r="E62" s="65" t="s">
        <v>161</v>
      </c>
      <c r="F62" s="17">
        <v>492</v>
      </c>
      <c r="G62" s="48">
        <v>123</v>
      </c>
      <c r="H62" s="23" t="s">
        <v>71</v>
      </c>
      <c r="I62" s="4"/>
      <c r="J62" s="4"/>
      <c r="K62" s="17">
        <v>492</v>
      </c>
      <c r="L62" s="126"/>
      <c r="M62" s="78">
        <v>1400</v>
      </c>
      <c r="N62" s="78"/>
      <c r="O62" s="3"/>
      <c r="P62" s="3"/>
      <c r="Q62" s="3"/>
      <c r="R62" s="3"/>
      <c r="S62" s="3"/>
      <c r="T62" s="3">
        <f t="shared" si="4"/>
        <v>1400</v>
      </c>
      <c r="U62" s="11"/>
    </row>
    <row r="63" spans="1:21" ht="36">
      <c r="A63" s="323"/>
      <c r="B63" s="323"/>
      <c r="C63" s="314"/>
      <c r="D63" s="21" t="s">
        <v>162</v>
      </c>
      <c r="E63" s="65" t="s">
        <v>163</v>
      </c>
      <c r="F63" s="46">
        <v>1</v>
      </c>
      <c r="G63" s="46">
        <v>1</v>
      </c>
      <c r="H63" s="4"/>
      <c r="I63" s="23" t="s">
        <v>71</v>
      </c>
      <c r="J63" s="4"/>
      <c r="K63" s="46">
        <v>1</v>
      </c>
      <c r="L63" s="126"/>
      <c r="M63" s="78">
        <v>1200</v>
      </c>
      <c r="N63" s="78"/>
      <c r="O63" s="3"/>
      <c r="P63" s="3"/>
      <c r="Q63" s="3"/>
      <c r="R63" s="3"/>
      <c r="S63" s="3"/>
      <c r="T63" s="3">
        <f t="shared" si="4"/>
        <v>1200</v>
      </c>
      <c r="U63" s="11"/>
    </row>
    <row r="64" spans="1:21" ht="29.25" customHeight="1">
      <c r="A64" s="316"/>
      <c r="B64" s="312" t="s">
        <v>102</v>
      </c>
      <c r="C64" s="314" t="s">
        <v>103</v>
      </c>
      <c r="D64" s="7" t="s">
        <v>390</v>
      </c>
      <c r="E64" s="1" t="s">
        <v>388</v>
      </c>
      <c r="F64" s="17">
        <v>100</v>
      </c>
      <c r="G64" s="17" t="s">
        <v>57</v>
      </c>
      <c r="H64" s="23" t="s">
        <v>71</v>
      </c>
      <c r="I64" s="4"/>
      <c r="J64" s="4"/>
      <c r="K64" s="17">
        <v>100</v>
      </c>
      <c r="L64" s="126"/>
      <c r="M64" s="78"/>
      <c r="N64" s="78">
        <v>35000</v>
      </c>
      <c r="O64" s="3"/>
      <c r="P64" s="3"/>
      <c r="Q64" s="3"/>
      <c r="R64" s="3"/>
      <c r="S64" s="3"/>
      <c r="T64" s="3">
        <f t="shared" si="4"/>
        <v>35000</v>
      </c>
      <c r="U64" s="11"/>
    </row>
    <row r="65" spans="1:21" ht="29.25" customHeight="1">
      <c r="A65" s="316"/>
      <c r="B65" s="439"/>
      <c r="C65" s="314"/>
      <c r="D65" s="7" t="s">
        <v>165</v>
      </c>
      <c r="E65" s="65" t="s">
        <v>166</v>
      </c>
      <c r="F65" s="17">
        <v>3</v>
      </c>
      <c r="G65" s="17">
        <v>0</v>
      </c>
      <c r="H65" s="23" t="s">
        <v>71</v>
      </c>
      <c r="I65" s="4"/>
      <c r="J65" s="4"/>
      <c r="K65" s="17">
        <v>3</v>
      </c>
      <c r="L65" s="126"/>
      <c r="M65" s="78">
        <v>6000</v>
      </c>
      <c r="N65" s="78"/>
      <c r="O65" s="3"/>
      <c r="P65" s="3"/>
      <c r="Q65" s="3"/>
      <c r="R65" s="3"/>
      <c r="S65" s="3"/>
      <c r="T65" s="3">
        <f t="shared" si="4"/>
        <v>6000</v>
      </c>
      <c r="U65" s="11"/>
    </row>
    <row r="66" spans="1:21" s="5" customFormat="1" ht="12.75">
      <c r="A66" s="266"/>
      <c r="B66" s="266"/>
      <c r="C66" s="266"/>
      <c r="D66" s="216"/>
      <c r="E66" s="254"/>
      <c r="F66" s="191"/>
      <c r="G66" s="191"/>
      <c r="H66" s="192"/>
      <c r="I66" s="213"/>
      <c r="J66" s="213"/>
      <c r="K66" s="191"/>
      <c r="L66" s="224"/>
      <c r="M66" s="262"/>
      <c r="N66" s="262"/>
      <c r="O66" s="195"/>
      <c r="P66" s="195"/>
      <c r="Q66" s="195"/>
      <c r="R66" s="195"/>
      <c r="S66" s="195"/>
      <c r="T66" s="195"/>
      <c r="U66" s="156"/>
    </row>
    <row r="67" spans="1:21" s="5" customFormat="1" ht="12.75">
      <c r="A67" s="266"/>
      <c r="B67" s="266"/>
      <c r="C67" s="266"/>
      <c r="D67" s="216"/>
      <c r="E67" s="254"/>
      <c r="F67" s="191"/>
      <c r="G67" s="191"/>
      <c r="H67" s="192"/>
      <c r="I67" s="213"/>
      <c r="J67" s="213"/>
      <c r="K67" s="191"/>
      <c r="L67" s="224"/>
      <c r="M67" s="262"/>
      <c r="N67" s="262"/>
      <c r="O67" s="195"/>
      <c r="P67" s="195"/>
      <c r="Q67" s="195"/>
      <c r="R67" s="195"/>
      <c r="S67" s="195"/>
      <c r="T67" s="195"/>
      <c r="U67" s="156"/>
    </row>
    <row r="68" spans="1:21" s="5" customFormat="1" ht="12.75">
      <c r="A68" s="266"/>
      <c r="B68" s="266"/>
      <c r="C68" s="266"/>
      <c r="D68" s="216"/>
      <c r="E68" s="254"/>
      <c r="F68" s="191"/>
      <c r="G68" s="191"/>
      <c r="H68" s="192"/>
      <c r="I68" s="213"/>
      <c r="J68" s="213"/>
      <c r="K68" s="191"/>
      <c r="L68" s="224"/>
      <c r="M68" s="262"/>
      <c r="N68" s="262"/>
      <c r="O68" s="195"/>
      <c r="P68" s="195"/>
      <c r="Q68" s="195"/>
      <c r="R68" s="195"/>
      <c r="S68" s="195"/>
      <c r="T68" s="195"/>
      <c r="U68" s="156"/>
    </row>
    <row r="69" spans="1:21" s="5" customFormat="1" ht="12.75">
      <c r="A69" s="266"/>
      <c r="B69" s="266"/>
      <c r="C69" s="266"/>
      <c r="D69" s="216"/>
      <c r="E69" s="254"/>
      <c r="F69" s="191"/>
      <c r="G69" s="191"/>
      <c r="H69" s="192"/>
      <c r="I69" s="213"/>
      <c r="J69" s="213"/>
      <c r="K69" s="191"/>
      <c r="L69" s="224"/>
      <c r="M69" s="262"/>
      <c r="N69" s="262"/>
      <c r="O69" s="195"/>
      <c r="P69" s="195"/>
      <c r="Q69" s="195"/>
      <c r="R69" s="195"/>
      <c r="S69" s="195"/>
      <c r="T69" s="195"/>
      <c r="U69" s="156"/>
    </row>
    <row r="70" spans="1:20" ht="12.75" customHeight="1">
      <c r="A70" s="307" t="s">
        <v>0</v>
      </c>
      <c r="B70" s="375" t="s">
        <v>17</v>
      </c>
      <c r="C70" s="375" t="s">
        <v>69</v>
      </c>
      <c r="D70" s="302" t="s">
        <v>1</v>
      </c>
      <c r="E70" s="302" t="s">
        <v>2</v>
      </c>
      <c r="F70" s="307" t="s">
        <v>16</v>
      </c>
      <c r="G70" s="417" t="s">
        <v>65</v>
      </c>
      <c r="H70" s="326" t="s">
        <v>66</v>
      </c>
      <c r="I70" s="326"/>
      <c r="J70" s="326"/>
      <c r="K70" s="417" t="s">
        <v>486</v>
      </c>
      <c r="L70" s="307" t="s">
        <v>3</v>
      </c>
      <c r="M70" s="308" t="s">
        <v>68</v>
      </c>
      <c r="N70" s="308"/>
      <c r="O70" s="308"/>
      <c r="P70" s="308"/>
      <c r="Q70" s="308"/>
      <c r="R70" s="308"/>
      <c r="S70" s="308"/>
      <c r="T70" s="302"/>
    </row>
    <row r="71" spans="1:20" ht="12.75">
      <c r="A71" s="307"/>
      <c r="B71" s="375"/>
      <c r="C71" s="375"/>
      <c r="D71" s="302"/>
      <c r="E71" s="309"/>
      <c r="F71" s="307"/>
      <c r="G71" s="417"/>
      <c r="H71" s="302" t="s">
        <v>13</v>
      </c>
      <c r="I71" s="302" t="s">
        <v>14</v>
      </c>
      <c r="J71" s="302" t="s">
        <v>15</v>
      </c>
      <c r="K71" s="417"/>
      <c r="L71" s="307"/>
      <c r="M71" s="302" t="s">
        <v>6</v>
      </c>
      <c r="N71" s="335" t="s">
        <v>7</v>
      </c>
      <c r="O71" s="335" t="s">
        <v>8</v>
      </c>
      <c r="P71" s="302" t="s">
        <v>9</v>
      </c>
      <c r="Q71" s="302" t="s">
        <v>5</v>
      </c>
      <c r="R71" s="302" t="s">
        <v>355</v>
      </c>
      <c r="S71" s="302" t="s">
        <v>4</v>
      </c>
      <c r="T71" s="302" t="s">
        <v>12</v>
      </c>
    </row>
    <row r="72" spans="1:20" ht="18.75" customHeight="1">
      <c r="A72" s="307"/>
      <c r="B72" s="375"/>
      <c r="C72" s="375"/>
      <c r="D72" s="302"/>
      <c r="E72" s="309"/>
      <c r="F72" s="307"/>
      <c r="G72" s="417"/>
      <c r="H72" s="302"/>
      <c r="I72" s="302"/>
      <c r="J72" s="302"/>
      <c r="K72" s="417"/>
      <c r="L72" s="307"/>
      <c r="M72" s="309"/>
      <c r="N72" s="335"/>
      <c r="O72" s="335"/>
      <c r="P72" s="302"/>
      <c r="Q72" s="302"/>
      <c r="R72" s="302"/>
      <c r="S72" s="302"/>
      <c r="T72" s="302"/>
    </row>
    <row r="73" spans="1:21" ht="18">
      <c r="A73" s="303" t="s">
        <v>452</v>
      </c>
      <c r="B73" s="303" t="s">
        <v>29</v>
      </c>
      <c r="C73" s="315" t="s">
        <v>104</v>
      </c>
      <c r="D73" s="7" t="s">
        <v>367</v>
      </c>
      <c r="E73" s="21" t="s">
        <v>168</v>
      </c>
      <c r="F73" s="17">
        <v>1</v>
      </c>
      <c r="G73" s="17">
        <v>1</v>
      </c>
      <c r="H73" s="4"/>
      <c r="I73" s="23" t="s">
        <v>71</v>
      </c>
      <c r="J73" s="4"/>
      <c r="K73" s="17">
        <v>1</v>
      </c>
      <c r="L73" s="126"/>
      <c r="M73" s="175">
        <v>38500</v>
      </c>
      <c r="N73" s="78"/>
      <c r="O73" s="3"/>
      <c r="P73" s="3"/>
      <c r="Q73" s="3"/>
      <c r="R73" s="3"/>
      <c r="S73" s="3"/>
      <c r="T73" s="3">
        <f>SUM(M73:S73)</f>
        <v>38500</v>
      </c>
      <c r="U73" s="11"/>
    </row>
    <row r="74" spans="1:21" ht="45">
      <c r="A74" s="327"/>
      <c r="B74" s="304"/>
      <c r="C74" s="315"/>
      <c r="D74" s="21" t="s">
        <v>169</v>
      </c>
      <c r="E74" s="21" t="s">
        <v>170</v>
      </c>
      <c r="F74" s="17">
        <v>9</v>
      </c>
      <c r="G74" s="17">
        <v>0</v>
      </c>
      <c r="H74" s="23" t="s">
        <v>71</v>
      </c>
      <c r="I74" s="23"/>
      <c r="J74" s="4"/>
      <c r="K74" s="17">
        <v>9</v>
      </c>
      <c r="L74" s="126"/>
      <c r="M74" s="175">
        <v>2000</v>
      </c>
      <c r="N74" s="78"/>
      <c r="O74" s="3"/>
      <c r="P74" s="3"/>
      <c r="Q74" s="3"/>
      <c r="R74" s="3"/>
      <c r="S74" s="3"/>
      <c r="T74" s="3">
        <f>SUM(M74:S74)</f>
        <v>2000</v>
      </c>
      <c r="U74" s="11"/>
    </row>
    <row r="75" spans="1:21" ht="45">
      <c r="A75" s="327"/>
      <c r="B75" s="305"/>
      <c r="C75" s="315"/>
      <c r="D75" s="7" t="s">
        <v>368</v>
      </c>
      <c r="E75" s="21" t="s">
        <v>171</v>
      </c>
      <c r="F75" s="17">
        <v>1</v>
      </c>
      <c r="G75" s="17">
        <v>0</v>
      </c>
      <c r="H75" s="23" t="s">
        <v>71</v>
      </c>
      <c r="I75" s="23"/>
      <c r="J75" s="4"/>
      <c r="K75" s="17">
        <v>1</v>
      </c>
      <c r="L75" s="126"/>
      <c r="M75" s="175"/>
      <c r="N75" s="78"/>
      <c r="O75" s="3"/>
      <c r="P75" s="3"/>
      <c r="Q75" s="3">
        <v>400000</v>
      </c>
      <c r="R75" s="3"/>
      <c r="S75" s="3"/>
      <c r="T75" s="3">
        <f>SUM(M75:S75)</f>
        <v>400000</v>
      </c>
      <c r="U75" s="11"/>
    </row>
    <row r="76" spans="1:21" ht="27">
      <c r="A76" s="327"/>
      <c r="B76" s="144" t="s">
        <v>391</v>
      </c>
      <c r="C76" s="145" t="s">
        <v>392</v>
      </c>
      <c r="D76" s="146" t="s">
        <v>407</v>
      </c>
      <c r="E76" s="118"/>
      <c r="F76" s="71"/>
      <c r="G76" s="71"/>
      <c r="H76" s="89" t="s">
        <v>71</v>
      </c>
      <c r="I76" s="178"/>
      <c r="J76" s="89"/>
      <c r="K76" s="71"/>
      <c r="L76" s="179"/>
      <c r="M76" s="175">
        <f>148284*1.03</f>
        <v>152732.52</v>
      </c>
      <c r="N76" s="175"/>
      <c r="O76" s="67"/>
      <c r="P76" s="67"/>
      <c r="Q76" s="67"/>
      <c r="R76" s="67"/>
      <c r="S76" s="67"/>
      <c r="T76" s="67">
        <f>SUM(M76:S76)</f>
        <v>152732.52</v>
      </c>
      <c r="U76" s="11"/>
    </row>
    <row r="77" spans="1:21" ht="54">
      <c r="A77" s="327"/>
      <c r="B77" s="234" t="s">
        <v>105</v>
      </c>
      <c r="C77" s="22" t="s">
        <v>106</v>
      </c>
      <c r="D77" s="7" t="s">
        <v>393</v>
      </c>
      <c r="E77" s="65" t="s">
        <v>94</v>
      </c>
      <c r="F77" s="17">
        <v>10</v>
      </c>
      <c r="G77" s="17">
        <v>0</v>
      </c>
      <c r="H77" s="23" t="s">
        <v>71</v>
      </c>
      <c r="I77" s="4"/>
      <c r="J77" s="4"/>
      <c r="K77" s="17">
        <v>10</v>
      </c>
      <c r="L77" s="126"/>
      <c r="M77" s="78">
        <v>20000</v>
      </c>
      <c r="N77" s="180"/>
      <c r="O77" s="3"/>
      <c r="P77" s="153"/>
      <c r="Q77" s="3"/>
      <c r="R77" s="3"/>
      <c r="S77" s="3"/>
      <c r="T77" s="3">
        <f>SUM(M77:S77)</f>
        <v>20000</v>
      </c>
      <c r="U77" s="11"/>
    </row>
    <row r="78" spans="1:21" ht="36">
      <c r="A78" s="328"/>
      <c r="B78" s="53"/>
      <c r="C78" s="53"/>
      <c r="D78" s="52" t="s">
        <v>453</v>
      </c>
      <c r="E78" s="55"/>
      <c r="F78" s="55"/>
      <c r="G78" s="55"/>
      <c r="H78" s="104"/>
      <c r="I78" s="104"/>
      <c r="J78" s="104"/>
      <c r="K78" s="55"/>
      <c r="L78" s="86"/>
      <c r="M78" s="24">
        <f aca="true" t="shared" si="5" ref="M78:T78">SUM(M57:M77)</f>
        <v>454694.52</v>
      </c>
      <c r="N78" s="24">
        <f t="shared" si="5"/>
        <v>75000</v>
      </c>
      <c r="O78" s="24">
        <f>SUM(O57:O77)</f>
        <v>0</v>
      </c>
      <c r="P78" s="24">
        <f t="shared" si="5"/>
        <v>0</v>
      </c>
      <c r="Q78" s="24">
        <f t="shared" si="5"/>
        <v>400000</v>
      </c>
      <c r="R78" s="24">
        <f t="shared" si="5"/>
        <v>125000</v>
      </c>
      <c r="S78" s="24">
        <f t="shared" si="5"/>
        <v>800000</v>
      </c>
      <c r="T78" s="24">
        <f t="shared" si="5"/>
        <v>1854694.52</v>
      </c>
      <c r="U78" s="11"/>
    </row>
    <row r="79" spans="1:21" ht="12.75">
      <c r="A79" s="331" t="s">
        <v>63</v>
      </c>
      <c r="B79" s="331"/>
      <c r="C79" s="331"/>
      <c r="D79" s="331"/>
      <c r="E79" s="331"/>
      <c r="F79" s="331"/>
      <c r="G79" s="331"/>
      <c r="H79" s="331"/>
      <c r="I79" s="331"/>
      <c r="J79" s="331"/>
      <c r="K79" s="331"/>
      <c r="L79" s="86"/>
      <c r="M79" s="24">
        <f aca="true" t="shared" si="6" ref="M79:T79">M23+M56+M78</f>
        <v>2282635.1010000003</v>
      </c>
      <c r="N79" s="24">
        <f t="shared" si="6"/>
        <v>135145</v>
      </c>
      <c r="O79" s="24">
        <f t="shared" si="6"/>
        <v>0</v>
      </c>
      <c r="P79" s="24">
        <f t="shared" si="6"/>
        <v>102379.689</v>
      </c>
      <c r="Q79" s="24">
        <f t="shared" si="6"/>
        <v>4946203.155</v>
      </c>
      <c r="R79" s="24">
        <f t="shared" si="6"/>
        <v>125000</v>
      </c>
      <c r="S79" s="24">
        <f t="shared" si="6"/>
        <v>980000</v>
      </c>
      <c r="T79" s="24">
        <f t="shared" si="6"/>
        <v>8567249.962</v>
      </c>
      <c r="U79" s="11"/>
    </row>
    <row r="80" spans="1:21" s="5" customFormat="1" ht="12.75">
      <c r="A80" s="19"/>
      <c r="B80" s="30"/>
      <c r="C80" s="30"/>
      <c r="D80" s="31"/>
      <c r="E80" s="28"/>
      <c r="F80" s="28"/>
      <c r="G80" s="28"/>
      <c r="H80" s="28"/>
      <c r="I80" s="28"/>
      <c r="J80" s="28"/>
      <c r="K80" s="28"/>
      <c r="L80" s="28"/>
      <c r="M80" s="14"/>
      <c r="N80" s="14"/>
      <c r="O80" s="14"/>
      <c r="P80" s="14"/>
      <c r="Q80" s="14"/>
      <c r="R80" s="14"/>
      <c r="S80" s="14"/>
      <c r="T80" s="14"/>
      <c r="U80" s="156"/>
    </row>
    <row r="81" spans="1:21" s="5" customFormat="1" ht="12.75">
      <c r="A81" s="19"/>
      <c r="B81" s="30"/>
      <c r="C81" s="30"/>
      <c r="D81" s="31"/>
      <c r="E81" s="28"/>
      <c r="F81" s="28"/>
      <c r="G81" s="28"/>
      <c r="H81" s="28"/>
      <c r="I81" s="28"/>
      <c r="J81" s="28"/>
      <c r="K81" s="28"/>
      <c r="L81" s="28"/>
      <c r="M81" s="14"/>
      <c r="N81" s="14"/>
      <c r="O81" s="14"/>
      <c r="P81" s="14"/>
      <c r="Q81" s="14"/>
      <c r="R81" s="14"/>
      <c r="S81" s="14"/>
      <c r="T81" s="14"/>
      <c r="U81" s="156"/>
    </row>
    <row r="82" spans="1:21" s="5" customFormat="1" ht="12.75">
      <c r="A82" s="19"/>
      <c r="B82" s="30"/>
      <c r="C82" s="30"/>
      <c r="D82" s="31"/>
      <c r="E82" s="28"/>
      <c r="F82" s="28"/>
      <c r="G82" s="28"/>
      <c r="H82" s="28"/>
      <c r="I82" s="28"/>
      <c r="J82" s="28"/>
      <c r="K82" s="28"/>
      <c r="L82" s="28"/>
      <c r="M82" s="14"/>
      <c r="N82" s="14"/>
      <c r="O82" s="14"/>
      <c r="P82" s="14"/>
      <c r="Q82" s="14"/>
      <c r="R82" s="14"/>
      <c r="S82" s="14"/>
      <c r="T82" s="14"/>
      <c r="U82" s="156"/>
    </row>
    <row r="83" spans="1:21" s="5" customFormat="1" ht="12.75">
      <c r="A83" s="19"/>
      <c r="B83" s="30"/>
      <c r="C83" s="30"/>
      <c r="D83" s="31"/>
      <c r="E83" s="28"/>
      <c r="F83" s="28"/>
      <c r="G83" s="28"/>
      <c r="H83" s="28"/>
      <c r="I83" s="28"/>
      <c r="J83" s="28"/>
      <c r="K83" s="28"/>
      <c r="L83" s="28"/>
      <c r="M83" s="14"/>
      <c r="N83" s="14"/>
      <c r="O83" s="14"/>
      <c r="P83" s="14"/>
      <c r="Q83" s="14"/>
      <c r="R83" s="14"/>
      <c r="S83" s="14"/>
      <c r="T83" s="14"/>
      <c r="U83" s="156"/>
    </row>
    <row r="84" spans="1:21" s="5" customFormat="1" ht="12.75">
      <c r="A84" s="19"/>
      <c r="B84" s="30"/>
      <c r="C84" s="30"/>
      <c r="D84" s="31"/>
      <c r="E84" s="28"/>
      <c r="F84" s="28"/>
      <c r="G84" s="28"/>
      <c r="H84" s="28"/>
      <c r="I84" s="28"/>
      <c r="J84" s="28"/>
      <c r="K84" s="28"/>
      <c r="L84" s="28"/>
      <c r="M84" s="14"/>
      <c r="N84" s="14"/>
      <c r="O84" s="14"/>
      <c r="P84" s="14"/>
      <c r="Q84" s="14"/>
      <c r="R84" s="14"/>
      <c r="S84" s="14"/>
      <c r="T84" s="14"/>
      <c r="U84" s="156"/>
    </row>
    <row r="85" spans="1:21" s="5" customFormat="1" ht="12.75">
      <c r="A85" s="19"/>
      <c r="B85" s="30"/>
      <c r="C85" s="30"/>
      <c r="D85" s="31"/>
      <c r="E85" s="28"/>
      <c r="F85" s="28"/>
      <c r="G85" s="28"/>
      <c r="H85" s="28"/>
      <c r="I85" s="28"/>
      <c r="J85" s="28"/>
      <c r="K85" s="28"/>
      <c r="L85" s="28"/>
      <c r="M85" s="14"/>
      <c r="N85" s="14"/>
      <c r="O85" s="14"/>
      <c r="P85" s="14"/>
      <c r="Q85" s="14"/>
      <c r="R85" s="14"/>
      <c r="S85" s="14"/>
      <c r="T85" s="14"/>
      <c r="U85" s="156"/>
    </row>
    <row r="86" spans="1:21" s="5" customFormat="1" ht="12.75">
      <c r="A86" s="19"/>
      <c r="B86" s="30"/>
      <c r="C86" s="30"/>
      <c r="D86" s="31"/>
      <c r="E86" s="28"/>
      <c r="F86" s="28"/>
      <c r="G86" s="28"/>
      <c r="H86" s="28"/>
      <c r="I86" s="28"/>
      <c r="J86" s="28"/>
      <c r="K86" s="28"/>
      <c r="L86" s="28"/>
      <c r="M86" s="14"/>
      <c r="N86" s="14"/>
      <c r="O86" s="14"/>
      <c r="P86" s="14"/>
      <c r="Q86" s="14"/>
      <c r="R86" s="14"/>
      <c r="S86" s="14"/>
      <c r="T86" s="14"/>
      <c r="U86" s="156"/>
    </row>
    <row r="87" spans="1:21" s="5" customFormat="1" ht="12.75">
      <c r="A87" s="19"/>
      <c r="B87" s="30"/>
      <c r="C87" s="30"/>
      <c r="D87" s="31"/>
      <c r="E87" s="28"/>
      <c r="F87" s="28"/>
      <c r="G87" s="28"/>
      <c r="H87" s="28"/>
      <c r="I87" s="28"/>
      <c r="J87" s="28"/>
      <c r="K87" s="28"/>
      <c r="L87" s="28"/>
      <c r="M87" s="14"/>
      <c r="N87" s="14"/>
      <c r="O87" s="14"/>
      <c r="P87" s="14"/>
      <c r="Q87" s="14"/>
      <c r="R87" s="14"/>
      <c r="S87" s="14"/>
      <c r="T87" s="14"/>
      <c r="U87" s="156"/>
    </row>
    <row r="88" spans="1:21" s="5" customFormat="1" ht="12.75">
      <c r="A88" s="19"/>
      <c r="B88" s="30"/>
      <c r="C88" s="30"/>
      <c r="D88" s="31"/>
      <c r="E88" s="28"/>
      <c r="F88" s="28"/>
      <c r="G88" s="28"/>
      <c r="H88" s="28"/>
      <c r="I88" s="28"/>
      <c r="J88" s="28"/>
      <c r="K88" s="28"/>
      <c r="L88" s="28"/>
      <c r="M88" s="14"/>
      <c r="N88" s="14"/>
      <c r="O88" s="14"/>
      <c r="P88" s="14"/>
      <c r="Q88" s="14"/>
      <c r="R88" s="14"/>
      <c r="S88" s="14"/>
      <c r="T88" s="14"/>
      <c r="U88" s="156"/>
    </row>
    <row r="89" spans="1:21" s="5" customFormat="1" ht="12.75">
      <c r="A89" s="19"/>
      <c r="B89" s="30"/>
      <c r="C89" s="30"/>
      <c r="D89" s="31"/>
      <c r="E89" s="28"/>
      <c r="F89" s="28"/>
      <c r="G89" s="28"/>
      <c r="H89" s="28"/>
      <c r="I89" s="28"/>
      <c r="J89" s="28"/>
      <c r="K89" s="28"/>
      <c r="L89" s="28"/>
      <c r="M89" s="14"/>
      <c r="N89" s="14"/>
      <c r="O89" s="14"/>
      <c r="P89" s="14"/>
      <c r="Q89" s="14"/>
      <c r="R89" s="14"/>
      <c r="S89" s="14"/>
      <c r="T89" s="14"/>
      <c r="U89" s="156"/>
    </row>
    <row r="90" spans="1:21" s="5" customFormat="1" ht="12.75">
      <c r="A90" s="19"/>
      <c r="B90" s="30"/>
      <c r="C90" s="30"/>
      <c r="D90" s="31"/>
      <c r="E90" s="28"/>
      <c r="F90" s="28"/>
      <c r="G90" s="28"/>
      <c r="H90" s="28"/>
      <c r="I90" s="28"/>
      <c r="J90" s="28"/>
      <c r="K90" s="28"/>
      <c r="L90" s="28"/>
      <c r="M90" s="14"/>
      <c r="N90" s="14"/>
      <c r="O90" s="14"/>
      <c r="P90" s="14"/>
      <c r="Q90" s="14"/>
      <c r="R90" s="14"/>
      <c r="S90" s="14"/>
      <c r="T90" s="14"/>
      <c r="U90" s="156"/>
    </row>
    <row r="91" spans="1:21" s="5" customFormat="1" ht="12.75">
      <c r="A91" s="19"/>
      <c r="B91" s="30"/>
      <c r="C91" s="30"/>
      <c r="D91" s="31"/>
      <c r="E91" s="28"/>
      <c r="F91" s="28"/>
      <c r="G91" s="28"/>
      <c r="H91" s="28"/>
      <c r="I91" s="28"/>
      <c r="J91" s="28"/>
      <c r="K91" s="28"/>
      <c r="L91" s="28"/>
      <c r="M91" s="14"/>
      <c r="N91" s="14"/>
      <c r="O91" s="14"/>
      <c r="P91" s="14"/>
      <c r="Q91" s="14"/>
      <c r="R91" s="14"/>
      <c r="S91" s="14"/>
      <c r="T91" s="14"/>
      <c r="U91" s="156"/>
    </row>
    <row r="92" spans="1:21" ht="12.75">
      <c r="A92" s="19"/>
      <c r="B92" s="30"/>
      <c r="C92" s="30"/>
      <c r="D92" s="31"/>
      <c r="E92" s="28"/>
      <c r="F92" s="28"/>
      <c r="G92" s="28"/>
      <c r="H92" s="28"/>
      <c r="I92" s="28"/>
      <c r="J92" s="28"/>
      <c r="K92" s="28"/>
      <c r="L92" s="28"/>
      <c r="M92" s="14"/>
      <c r="N92" s="14"/>
      <c r="O92" s="14"/>
      <c r="P92" s="14"/>
      <c r="Q92" s="14"/>
      <c r="R92" s="14"/>
      <c r="S92" s="14"/>
      <c r="T92" s="14"/>
      <c r="U92" s="11"/>
    </row>
    <row r="93" spans="1:21" ht="12.75">
      <c r="A93" s="19"/>
      <c r="B93" s="30"/>
      <c r="C93" s="30"/>
      <c r="D93" s="31"/>
      <c r="E93" s="28"/>
      <c r="F93" s="28"/>
      <c r="G93" s="28"/>
      <c r="H93" s="28"/>
      <c r="I93" s="28"/>
      <c r="J93" s="28"/>
      <c r="K93" s="28"/>
      <c r="L93" s="28"/>
      <c r="M93" s="14"/>
      <c r="N93" s="14"/>
      <c r="O93" s="14"/>
      <c r="P93" s="14"/>
      <c r="Q93" s="14"/>
      <c r="R93" s="14"/>
      <c r="S93" s="14"/>
      <c r="T93" s="14"/>
      <c r="U93" s="11"/>
    </row>
    <row r="94" spans="1:21" ht="12.75">
      <c r="A94" s="19"/>
      <c r="B94" s="30"/>
      <c r="C94" s="30"/>
      <c r="D94" s="31"/>
      <c r="E94" s="28"/>
      <c r="F94" s="28"/>
      <c r="G94" s="28"/>
      <c r="H94" s="28"/>
      <c r="I94" s="28"/>
      <c r="J94" s="28"/>
      <c r="K94" s="28"/>
      <c r="L94" s="28"/>
      <c r="M94" s="14"/>
      <c r="N94" s="14"/>
      <c r="O94" s="14"/>
      <c r="P94" s="14"/>
      <c r="Q94" s="14"/>
      <c r="R94" s="14"/>
      <c r="S94" s="14"/>
      <c r="T94" s="14"/>
      <c r="U94" s="11"/>
    </row>
    <row r="95" spans="1:20" ht="12.75" customHeight="1">
      <c r="A95" s="307" t="s">
        <v>0</v>
      </c>
      <c r="B95" s="375" t="s">
        <v>17</v>
      </c>
      <c r="C95" s="375" t="s">
        <v>69</v>
      </c>
      <c r="D95" s="302" t="s">
        <v>1</v>
      </c>
      <c r="E95" s="302" t="s">
        <v>2</v>
      </c>
      <c r="F95" s="307" t="s">
        <v>16</v>
      </c>
      <c r="G95" s="417" t="s">
        <v>65</v>
      </c>
      <c r="H95" s="326" t="s">
        <v>66</v>
      </c>
      <c r="I95" s="326"/>
      <c r="J95" s="326"/>
      <c r="K95" s="417" t="s">
        <v>486</v>
      </c>
      <c r="L95" s="307" t="s">
        <v>3</v>
      </c>
      <c r="M95" s="308" t="s">
        <v>68</v>
      </c>
      <c r="N95" s="308"/>
      <c r="O95" s="308"/>
      <c r="P95" s="308"/>
      <c r="Q95" s="308"/>
      <c r="R95" s="308"/>
      <c r="S95" s="308"/>
      <c r="T95" s="302"/>
    </row>
    <row r="96" spans="1:20" ht="12.75">
      <c r="A96" s="307"/>
      <c r="B96" s="375"/>
      <c r="C96" s="375"/>
      <c r="D96" s="302"/>
      <c r="E96" s="309"/>
      <c r="F96" s="307"/>
      <c r="G96" s="417"/>
      <c r="H96" s="302" t="s">
        <v>13</v>
      </c>
      <c r="I96" s="302" t="s">
        <v>14</v>
      </c>
      <c r="J96" s="302" t="s">
        <v>15</v>
      </c>
      <c r="K96" s="417"/>
      <c r="L96" s="307"/>
      <c r="M96" s="302" t="s">
        <v>6</v>
      </c>
      <c r="N96" s="335" t="s">
        <v>7</v>
      </c>
      <c r="O96" s="335" t="s">
        <v>8</v>
      </c>
      <c r="P96" s="302" t="s">
        <v>9</v>
      </c>
      <c r="Q96" s="302" t="s">
        <v>5</v>
      </c>
      <c r="R96" s="302" t="s">
        <v>355</v>
      </c>
      <c r="S96" s="302" t="s">
        <v>4</v>
      </c>
      <c r="T96" s="302" t="s">
        <v>12</v>
      </c>
    </row>
    <row r="97" spans="1:20" ht="18.75" customHeight="1">
      <c r="A97" s="307"/>
      <c r="B97" s="375"/>
      <c r="C97" s="375"/>
      <c r="D97" s="302"/>
      <c r="E97" s="309"/>
      <c r="F97" s="307"/>
      <c r="G97" s="417"/>
      <c r="H97" s="302"/>
      <c r="I97" s="302"/>
      <c r="J97" s="302"/>
      <c r="K97" s="417"/>
      <c r="L97" s="307"/>
      <c r="M97" s="309"/>
      <c r="N97" s="335"/>
      <c r="O97" s="335"/>
      <c r="P97" s="302"/>
      <c r="Q97" s="302"/>
      <c r="R97" s="302"/>
      <c r="S97" s="302"/>
      <c r="T97" s="302"/>
    </row>
    <row r="98" spans="1:20" ht="18" customHeight="1">
      <c r="A98" s="312" t="s">
        <v>21</v>
      </c>
      <c r="B98" s="312" t="s">
        <v>22</v>
      </c>
      <c r="C98" s="336" t="s">
        <v>280</v>
      </c>
      <c r="D98" s="76" t="s">
        <v>272</v>
      </c>
      <c r="E98" s="7" t="s">
        <v>509</v>
      </c>
      <c r="F98" s="17">
        <v>324</v>
      </c>
      <c r="G98" s="17">
        <v>324</v>
      </c>
      <c r="H98" s="42"/>
      <c r="I98" s="4" t="s">
        <v>71</v>
      </c>
      <c r="J98" s="42"/>
      <c r="K98" s="17">
        <v>324</v>
      </c>
      <c r="L98" s="61"/>
      <c r="M98" s="3"/>
      <c r="N98" s="3"/>
      <c r="O98" s="3"/>
      <c r="P98" s="3"/>
      <c r="Q98" s="78">
        <v>43580</v>
      </c>
      <c r="R98" s="3"/>
      <c r="S98" s="3"/>
      <c r="T98" s="63">
        <f aca="true" t="shared" si="7" ref="T98:T107">SUM(M98:S98)</f>
        <v>43580</v>
      </c>
    </row>
    <row r="99" spans="1:20" ht="18" customHeight="1">
      <c r="A99" s="312"/>
      <c r="B99" s="312"/>
      <c r="C99" s="337"/>
      <c r="D99" s="76" t="s">
        <v>353</v>
      </c>
      <c r="E99" s="7" t="s">
        <v>95</v>
      </c>
      <c r="F99" s="17">
        <v>50</v>
      </c>
      <c r="G99" s="17">
        <v>50</v>
      </c>
      <c r="H99" s="42"/>
      <c r="I99" s="4" t="s">
        <v>71</v>
      </c>
      <c r="J99" s="42"/>
      <c r="K99" s="17">
        <v>50</v>
      </c>
      <c r="L99" s="61"/>
      <c r="M99" s="3"/>
      <c r="N99" s="3"/>
      <c r="O99" s="3"/>
      <c r="P99" s="3"/>
      <c r="Q99" s="78"/>
      <c r="R99" s="3"/>
      <c r="S99" s="3"/>
      <c r="T99" s="3">
        <f t="shared" si="7"/>
        <v>0</v>
      </c>
    </row>
    <row r="100" spans="1:20" ht="45">
      <c r="A100" s="323"/>
      <c r="B100" s="323"/>
      <c r="C100" s="337"/>
      <c r="D100" s="7" t="s">
        <v>510</v>
      </c>
      <c r="E100" s="60" t="s">
        <v>508</v>
      </c>
      <c r="F100" s="79">
        <v>312</v>
      </c>
      <c r="G100" s="79">
        <v>312</v>
      </c>
      <c r="H100" s="80"/>
      <c r="I100" s="4" t="s">
        <v>71</v>
      </c>
      <c r="J100" s="4"/>
      <c r="K100" s="79">
        <v>312</v>
      </c>
      <c r="L100" s="36"/>
      <c r="M100" s="3">
        <v>600</v>
      </c>
      <c r="N100" s="25"/>
      <c r="O100" s="25"/>
      <c r="P100" s="3"/>
      <c r="Q100" s="155">
        <v>63481</v>
      </c>
      <c r="R100" s="3"/>
      <c r="S100" s="3"/>
      <c r="T100" s="3">
        <f t="shared" si="7"/>
        <v>64081</v>
      </c>
    </row>
    <row r="101" spans="1:20" ht="45">
      <c r="A101" s="323"/>
      <c r="B101" s="323"/>
      <c r="C101" s="337"/>
      <c r="D101" s="7" t="s">
        <v>511</v>
      </c>
      <c r="E101" s="60" t="s">
        <v>508</v>
      </c>
      <c r="F101" s="79">
        <v>228</v>
      </c>
      <c r="G101" s="79">
        <v>228</v>
      </c>
      <c r="H101" s="80"/>
      <c r="I101" s="4" t="s">
        <v>71</v>
      </c>
      <c r="J101" s="4"/>
      <c r="K101" s="79">
        <v>228</v>
      </c>
      <c r="L101" s="36"/>
      <c r="M101" s="3">
        <v>700</v>
      </c>
      <c r="N101" s="25"/>
      <c r="O101" s="25"/>
      <c r="P101" s="3"/>
      <c r="Q101" s="155">
        <v>199096</v>
      </c>
      <c r="R101" s="3"/>
      <c r="S101" s="3"/>
      <c r="T101" s="3">
        <f t="shared" si="7"/>
        <v>199796</v>
      </c>
    </row>
    <row r="102" spans="1:20" ht="18" customHeight="1">
      <c r="A102" s="323"/>
      <c r="B102" s="323"/>
      <c r="C102" s="404" t="s">
        <v>512</v>
      </c>
      <c r="D102" s="58" t="s">
        <v>536</v>
      </c>
      <c r="E102" s="1" t="s">
        <v>535</v>
      </c>
      <c r="F102" s="17">
        <v>120</v>
      </c>
      <c r="G102" s="17">
        <v>0</v>
      </c>
      <c r="H102" s="4" t="s">
        <v>71</v>
      </c>
      <c r="I102" s="4"/>
      <c r="J102" s="4"/>
      <c r="K102" s="17">
        <v>120</v>
      </c>
      <c r="L102" s="2"/>
      <c r="M102" s="3"/>
      <c r="N102" s="3"/>
      <c r="O102" s="13"/>
      <c r="P102" s="3"/>
      <c r="Q102" s="3">
        <v>6504</v>
      </c>
      <c r="R102" s="3"/>
      <c r="S102" s="3"/>
      <c r="T102" s="3">
        <f t="shared" si="7"/>
        <v>6504</v>
      </c>
    </row>
    <row r="103" spans="1:20" ht="27.75">
      <c r="A103" s="323"/>
      <c r="B103" s="323"/>
      <c r="C103" s="405"/>
      <c r="D103" s="58" t="s">
        <v>537</v>
      </c>
      <c r="E103" s="60" t="s">
        <v>538</v>
      </c>
      <c r="F103" s="79">
        <v>120</v>
      </c>
      <c r="G103" s="79">
        <v>0</v>
      </c>
      <c r="H103" s="4" t="s">
        <v>71</v>
      </c>
      <c r="I103" s="4"/>
      <c r="J103" s="4"/>
      <c r="K103" s="79">
        <v>120</v>
      </c>
      <c r="L103" s="2"/>
      <c r="M103" s="3"/>
      <c r="N103" s="3"/>
      <c r="O103" s="13"/>
      <c r="P103" s="3"/>
      <c r="Q103" s="3">
        <v>6504</v>
      </c>
      <c r="R103" s="3"/>
      <c r="S103" s="3"/>
      <c r="T103" s="3">
        <f t="shared" si="7"/>
        <v>6504</v>
      </c>
    </row>
    <row r="104" spans="1:20" ht="27">
      <c r="A104" s="323"/>
      <c r="B104" s="323"/>
      <c r="C104" s="406"/>
      <c r="D104" s="59" t="s">
        <v>455</v>
      </c>
      <c r="E104" s="60" t="s">
        <v>250</v>
      </c>
      <c r="F104" s="17">
        <v>4</v>
      </c>
      <c r="G104" s="17">
        <v>0</v>
      </c>
      <c r="H104" s="23"/>
      <c r="I104" s="42"/>
      <c r="J104" s="42"/>
      <c r="K104" s="17">
        <v>4</v>
      </c>
      <c r="L104" s="32"/>
      <c r="M104" s="3">
        <v>5160</v>
      </c>
      <c r="N104" s="3"/>
      <c r="O104" s="3"/>
      <c r="P104" s="3"/>
      <c r="Q104" s="3"/>
      <c r="R104" s="3"/>
      <c r="S104" s="3"/>
      <c r="T104" s="3">
        <f>SUM(M104:S104)</f>
        <v>5160</v>
      </c>
    </row>
    <row r="105" spans="1:20" ht="18">
      <c r="A105" s="323"/>
      <c r="B105" s="323"/>
      <c r="C105" s="366"/>
      <c r="D105" s="59" t="s">
        <v>506</v>
      </c>
      <c r="E105" s="60" t="s">
        <v>507</v>
      </c>
      <c r="F105" s="17">
        <v>6</v>
      </c>
      <c r="G105" s="17">
        <v>0</v>
      </c>
      <c r="H105" s="23" t="s">
        <v>71</v>
      </c>
      <c r="I105" s="42"/>
      <c r="J105" s="42"/>
      <c r="K105" s="17">
        <v>6</v>
      </c>
      <c r="L105" s="157"/>
      <c r="M105" s="67">
        <v>14000</v>
      </c>
      <c r="N105" s="3"/>
      <c r="O105" s="3"/>
      <c r="P105" s="3"/>
      <c r="Q105" s="3"/>
      <c r="R105" s="3"/>
      <c r="S105" s="3"/>
      <c r="T105" s="3">
        <f>SUM(M105:S105)</f>
        <v>14000</v>
      </c>
    </row>
    <row r="106" spans="1:20" ht="63.75">
      <c r="A106" s="323"/>
      <c r="B106" s="323"/>
      <c r="C106" s="81" t="s">
        <v>279</v>
      </c>
      <c r="D106" s="82" t="s">
        <v>278</v>
      </c>
      <c r="E106" s="83" t="s">
        <v>275</v>
      </c>
      <c r="F106" s="46">
        <v>0.8</v>
      </c>
      <c r="G106" s="17">
        <v>0</v>
      </c>
      <c r="H106" s="4" t="s">
        <v>71</v>
      </c>
      <c r="I106" s="42"/>
      <c r="J106" s="42"/>
      <c r="K106" s="46">
        <v>0.8</v>
      </c>
      <c r="L106" s="2"/>
      <c r="M106" s="3">
        <v>200</v>
      </c>
      <c r="N106" s="3"/>
      <c r="O106" s="13"/>
      <c r="P106" s="3"/>
      <c r="Q106" s="3"/>
      <c r="R106" s="3"/>
      <c r="S106" s="3"/>
      <c r="T106" s="3">
        <f t="shared" si="7"/>
        <v>200</v>
      </c>
    </row>
    <row r="107" spans="1:20" ht="63.75">
      <c r="A107" s="323"/>
      <c r="B107" s="323"/>
      <c r="C107" s="81" t="s">
        <v>276</v>
      </c>
      <c r="D107" s="82" t="s">
        <v>354</v>
      </c>
      <c r="E107" s="83" t="s">
        <v>277</v>
      </c>
      <c r="F107" s="47">
        <v>1.583</v>
      </c>
      <c r="G107" s="47">
        <v>1.583</v>
      </c>
      <c r="H107" s="84"/>
      <c r="I107" s="4" t="s">
        <v>71</v>
      </c>
      <c r="J107" s="42"/>
      <c r="K107" s="47">
        <v>1.583</v>
      </c>
      <c r="L107" s="2"/>
      <c r="M107" s="3">
        <v>1500</v>
      </c>
      <c r="N107" s="3"/>
      <c r="O107" s="3"/>
      <c r="P107" s="3"/>
      <c r="Q107" s="3"/>
      <c r="R107" s="3"/>
      <c r="S107" s="3"/>
      <c r="T107" s="3">
        <f t="shared" si="7"/>
        <v>1500</v>
      </c>
    </row>
    <row r="108" spans="1:20" s="5" customFormat="1" ht="36">
      <c r="A108" s="316"/>
      <c r="B108" s="312" t="s">
        <v>532</v>
      </c>
      <c r="C108" s="81" t="s">
        <v>521</v>
      </c>
      <c r="D108" s="82" t="s">
        <v>520</v>
      </c>
      <c r="E108" s="83" t="s">
        <v>522</v>
      </c>
      <c r="F108" s="17">
        <v>4</v>
      </c>
      <c r="G108" s="17">
        <v>0</v>
      </c>
      <c r="H108" s="23" t="s">
        <v>71</v>
      </c>
      <c r="I108" s="4"/>
      <c r="J108" s="42"/>
      <c r="K108" s="17">
        <v>4</v>
      </c>
      <c r="L108" s="2"/>
      <c r="M108" s="67">
        <v>5300</v>
      </c>
      <c r="N108" s="3"/>
      <c r="O108" s="3"/>
      <c r="P108" s="3"/>
      <c r="Q108" s="3"/>
      <c r="R108" s="3"/>
      <c r="S108" s="3"/>
      <c r="T108" s="3">
        <f>SUM(M108:S108)</f>
        <v>5300</v>
      </c>
    </row>
    <row r="109" spans="1:20" s="5" customFormat="1" ht="36">
      <c r="A109" s="316"/>
      <c r="B109" s="312"/>
      <c r="C109" s="82" t="s">
        <v>523</v>
      </c>
      <c r="D109" s="82" t="s">
        <v>524</v>
      </c>
      <c r="E109" s="83" t="s">
        <v>525</v>
      </c>
      <c r="F109" s="17">
        <f>36*4</f>
        <v>144</v>
      </c>
      <c r="G109" s="17">
        <v>0</v>
      </c>
      <c r="H109" s="23" t="s">
        <v>71</v>
      </c>
      <c r="I109" s="4"/>
      <c r="J109" s="42"/>
      <c r="K109" s="17">
        <v>144</v>
      </c>
      <c r="L109" s="2"/>
      <c r="M109" s="67">
        <v>1800</v>
      </c>
      <c r="N109" s="3"/>
      <c r="O109" s="3"/>
      <c r="P109" s="3"/>
      <c r="Q109" s="3"/>
      <c r="R109" s="3"/>
      <c r="S109" s="3"/>
      <c r="T109" s="3">
        <f>SUM(M109:S109)</f>
        <v>1800</v>
      </c>
    </row>
    <row r="110" spans="1:20" s="5" customFormat="1" ht="12.75">
      <c r="A110" s="197"/>
      <c r="B110" s="197"/>
      <c r="C110" s="225"/>
      <c r="D110" s="225"/>
      <c r="E110" s="226"/>
      <c r="F110" s="208"/>
      <c r="G110" s="208"/>
      <c r="H110" s="260"/>
      <c r="I110" s="268"/>
      <c r="J110" s="268"/>
      <c r="K110" s="208"/>
      <c r="L110" s="269"/>
      <c r="M110" s="228"/>
      <c r="N110" s="195"/>
      <c r="O110" s="195"/>
      <c r="P110" s="195"/>
      <c r="Q110" s="195"/>
      <c r="R110" s="195"/>
      <c r="S110" s="195"/>
      <c r="T110" s="195"/>
    </row>
    <row r="111" spans="1:20" ht="12.75" customHeight="1">
      <c r="A111" s="307" t="s">
        <v>0</v>
      </c>
      <c r="B111" s="375" t="s">
        <v>17</v>
      </c>
      <c r="C111" s="375" t="s">
        <v>69</v>
      </c>
      <c r="D111" s="302" t="s">
        <v>1</v>
      </c>
      <c r="E111" s="302" t="s">
        <v>2</v>
      </c>
      <c r="F111" s="307" t="s">
        <v>16</v>
      </c>
      <c r="G111" s="417" t="s">
        <v>65</v>
      </c>
      <c r="H111" s="326" t="s">
        <v>66</v>
      </c>
      <c r="I111" s="326"/>
      <c r="J111" s="326"/>
      <c r="K111" s="417" t="s">
        <v>486</v>
      </c>
      <c r="L111" s="307" t="s">
        <v>3</v>
      </c>
      <c r="M111" s="308" t="s">
        <v>68</v>
      </c>
      <c r="N111" s="308"/>
      <c r="O111" s="308"/>
      <c r="P111" s="308"/>
      <c r="Q111" s="308"/>
      <c r="R111" s="308"/>
      <c r="S111" s="308"/>
      <c r="T111" s="302"/>
    </row>
    <row r="112" spans="1:20" ht="12.75">
      <c r="A112" s="307"/>
      <c r="B112" s="375"/>
      <c r="C112" s="375"/>
      <c r="D112" s="302"/>
      <c r="E112" s="309"/>
      <c r="F112" s="307"/>
      <c r="G112" s="417"/>
      <c r="H112" s="302" t="s">
        <v>13</v>
      </c>
      <c r="I112" s="302" t="s">
        <v>14</v>
      </c>
      <c r="J112" s="302" t="s">
        <v>15</v>
      </c>
      <c r="K112" s="417"/>
      <c r="L112" s="307"/>
      <c r="M112" s="302" t="s">
        <v>6</v>
      </c>
      <c r="N112" s="335" t="s">
        <v>7</v>
      </c>
      <c r="O112" s="335" t="s">
        <v>8</v>
      </c>
      <c r="P112" s="302" t="s">
        <v>9</v>
      </c>
      <c r="Q112" s="302" t="s">
        <v>5</v>
      </c>
      <c r="R112" s="302" t="s">
        <v>355</v>
      </c>
      <c r="S112" s="302" t="s">
        <v>4</v>
      </c>
      <c r="T112" s="302" t="s">
        <v>12</v>
      </c>
    </row>
    <row r="113" spans="1:20" ht="18.75" customHeight="1">
      <c r="A113" s="307"/>
      <c r="B113" s="375"/>
      <c r="C113" s="375"/>
      <c r="D113" s="302"/>
      <c r="E113" s="309"/>
      <c r="F113" s="307"/>
      <c r="G113" s="417"/>
      <c r="H113" s="302"/>
      <c r="I113" s="302"/>
      <c r="J113" s="302"/>
      <c r="K113" s="417"/>
      <c r="L113" s="307"/>
      <c r="M113" s="309"/>
      <c r="N113" s="335"/>
      <c r="O113" s="335"/>
      <c r="P113" s="302"/>
      <c r="Q113" s="302"/>
      <c r="R113" s="302"/>
      <c r="S113" s="302"/>
      <c r="T113" s="302"/>
    </row>
    <row r="114" spans="1:20" ht="72">
      <c r="A114" s="312" t="s">
        <v>21</v>
      </c>
      <c r="B114" s="317" t="s">
        <v>25</v>
      </c>
      <c r="C114" s="73" t="s">
        <v>246</v>
      </c>
      <c r="D114" s="99" t="s">
        <v>369</v>
      </c>
      <c r="E114" s="73" t="s">
        <v>239</v>
      </c>
      <c r="F114" s="17">
        <v>8</v>
      </c>
      <c r="G114" s="17">
        <v>0</v>
      </c>
      <c r="H114" s="23" t="s">
        <v>71</v>
      </c>
      <c r="I114" s="42"/>
      <c r="J114" s="42"/>
      <c r="K114" s="17">
        <v>8</v>
      </c>
      <c r="L114" s="34"/>
      <c r="M114" s="8"/>
      <c r="N114" s="3"/>
      <c r="O114" s="135">
        <v>1000</v>
      </c>
      <c r="P114" s="13"/>
      <c r="Q114" s="3"/>
      <c r="R114" s="3"/>
      <c r="S114" s="3"/>
      <c r="T114" s="3">
        <f>SUM(N114:S114)</f>
        <v>1000</v>
      </c>
    </row>
    <row r="115" spans="1:20" ht="36">
      <c r="A115" s="323"/>
      <c r="B115" s="317"/>
      <c r="C115" s="341" t="s">
        <v>251</v>
      </c>
      <c r="D115" s="73" t="s">
        <v>247</v>
      </c>
      <c r="E115" s="73" t="s">
        <v>244</v>
      </c>
      <c r="F115" s="17">
        <v>500</v>
      </c>
      <c r="G115" s="18">
        <v>1416</v>
      </c>
      <c r="H115" s="23" t="s">
        <v>71</v>
      </c>
      <c r="I115" s="42"/>
      <c r="J115" s="42"/>
      <c r="K115" s="17">
        <v>500</v>
      </c>
      <c r="L115" s="34"/>
      <c r="M115" s="8"/>
      <c r="N115" s="3"/>
      <c r="O115" s="3">
        <v>5000</v>
      </c>
      <c r="P115" s="13"/>
      <c r="Q115" s="3"/>
      <c r="R115" s="3"/>
      <c r="S115" s="3"/>
      <c r="T115" s="3">
        <f>SUM(N115:S115)</f>
        <v>5000</v>
      </c>
    </row>
    <row r="116" spans="1:20" ht="54">
      <c r="A116" s="323"/>
      <c r="B116" s="318"/>
      <c r="C116" s="342"/>
      <c r="D116" s="73" t="s">
        <v>248</v>
      </c>
      <c r="E116" s="73" t="s">
        <v>249</v>
      </c>
      <c r="F116" s="17">
        <v>8</v>
      </c>
      <c r="G116" s="17">
        <v>0</v>
      </c>
      <c r="H116" s="23" t="s">
        <v>71</v>
      </c>
      <c r="I116" s="42"/>
      <c r="J116" s="42"/>
      <c r="K116" s="17">
        <v>8</v>
      </c>
      <c r="L116" s="34"/>
      <c r="M116" s="8"/>
      <c r="N116" s="3"/>
      <c r="O116" s="3">
        <v>8000</v>
      </c>
      <c r="P116" s="13"/>
      <c r="Q116" s="3"/>
      <c r="R116" s="3"/>
      <c r="S116" s="3"/>
      <c r="T116" s="3">
        <f>SUM(N116:S116)</f>
        <v>8000</v>
      </c>
    </row>
    <row r="117" spans="1:20" ht="27">
      <c r="A117" s="323"/>
      <c r="B117" s="318"/>
      <c r="C117" s="342"/>
      <c r="D117" s="99" t="s">
        <v>531</v>
      </c>
      <c r="E117" s="83" t="s">
        <v>525</v>
      </c>
      <c r="F117" s="17">
        <v>24</v>
      </c>
      <c r="G117" s="17"/>
      <c r="H117" s="23" t="s">
        <v>71</v>
      </c>
      <c r="I117" s="42"/>
      <c r="J117" s="42"/>
      <c r="K117" s="17">
        <v>24</v>
      </c>
      <c r="L117" s="34"/>
      <c r="M117" s="8"/>
      <c r="N117" s="3"/>
      <c r="O117" s="3">
        <v>8000</v>
      </c>
      <c r="P117" s="13"/>
      <c r="Q117" s="3"/>
      <c r="R117" s="3"/>
      <c r="S117" s="3"/>
      <c r="T117" s="3">
        <f>SUM(N117:S117)</f>
        <v>8000</v>
      </c>
    </row>
    <row r="118" spans="1:20" ht="18">
      <c r="A118" s="323"/>
      <c r="B118" s="318"/>
      <c r="C118" s="342"/>
      <c r="D118" s="99" t="s">
        <v>441</v>
      </c>
      <c r="E118" s="73" t="s">
        <v>250</v>
      </c>
      <c r="F118" s="17">
        <v>4</v>
      </c>
      <c r="G118" s="17">
        <v>0</v>
      </c>
      <c r="H118" s="23" t="s">
        <v>71</v>
      </c>
      <c r="I118" s="42"/>
      <c r="J118" s="42"/>
      <c r="K118" s="17">
        <v>4</v>
      </c>
      <c r="L118" s="34"/>
      <c r="M118" s="8"/>
      <c r="N118" s="3"/>
      <c r="O118" s="3">
        <v>61400</v>
      </c>
      <c r="P118" s="13"/>
      <c r="Q118" s="3"/>
      <c r="R118" s="3"/>
      <c r="S118" s="3"/>
      <c r="T118" s="3">
        <f>SUM(N118:S118)</f>
        <v>61400</v>
      </c>
    </row>
    <row r="119" spans="1:20" ht="45">
      <c r="A119" s="323"/>
      <c r="B119" s="387" t="s">
        <v>252</v>
      </c>
      <c r="C119" s="74" t="s">
        <v>253</v>
      </c>
      <c r="D119" s="74" t="s">
        <v>253</v>
      </c>
      <c r="E119" s="73" t="s">
        <v>95</v>
      </c>
      <c r="F119" s="17">
        <v>4</v>
      </c>
      <c r="G119" s="17">
        <v>0</v>
      </c>
      <c r="H119" s="23" t="s">
        <v>71</v>
      </c>
      <c r="I119" s="42"/>
      <c r="J119" s="42"/>
      <c r="K119" s="17">
        <v>4</v>
      </c>
      <c r="L119" s="34"/>
      <c r="M119" s="3">
        <v>3200</v>
      </c>
      <c r="N119" s="3"/>
      <c r="O119" s="13"/>
      <c r="P119" s="13"/>
      <c r="Q119" s="3"/>
      <c r="R119" s="3"/>
      <c r="S119" s="3"/>
      <c r="T119" s="3">
        <f>SUM(M119:S119)</f>
        <v>3200</v>
      </c>
    </row>
    <row r="120" spans="1:20" ht="63">
      <c r="A120" s="323"/>
      <c r="B120" s="388"/>
      <c r="C120" s="74" t="s">
        <v>254</v>
      </c>
      <c r="D120" s="74" t="s">
        <v>256</v>
      </c>
      <c r="E120" s="74" t="s">
        <v>255</v>
      </c>
      <c r="F120" s="17">
        <v>20</v>
      </c>
      <c r="G120" s="17">
        <v>0</v>
      </c>
      <c r="H120" s="23" t="s">
        <v>71</v>
      </c>
      <c r="I120" s="42"/>
      <c r="J120" s="42"/>
      <c r="K120" s="17">
        <v>20</v>
      </c>
      <c r="L120" s="34"/>
      <c r="M120" s="3">
        <v>2340</v>
      </c>
      <c r="N120" s="3"/>
      <c r="O120" s="13"/>
      <c r="P120" s="13"/>
      <c r="Q120" s="3"/>
      <c r="R120" s="3"/>
      <c r="S120" s="3"/>
      <c r="T120" s="3">
        <f>SUM(M120:S120)</f>
        <v>2340</v>
      </c>
    </row>
    <row r="121" spans="1:20" ht="41.25">
      <c r="A121" s="323"/>
      <c r="B121" s="312" t="s">
        <v>263</v>
      </c>
      <c r="C121" s="296" t="s">
        <v>259</v>
      </c>
      <c r="D121" s="40" t="s">
        <v>265</v>
      </c>
      <c r="E121" s="73" t="s">
        <v>260</v>
      </c>
      <c r="F121" s="17">
        <v>8</v>
      </c>
      <c r="G121" s="17">
        <v>0</v>
      </c>
      <c r="H121" s="23" t="s">
        <v>71</v>
      </c>
      <c r="I121" s="42"/>
      <c r="J121" s="42"/>
      <c r="K121" s="17">
        <v>8</v>
      </c>
      <c r="L121" s="34"/>
      <c r="M121" s="3">
        <v>2680</v>
      </c>
      <c r="N121" s="3"/>
      <c r="O121" s="13"/>
      <c r="P121" s="13"/>
      <c r="Q121" s="3"/>
      <c r="R121" s="3"/>
      <c r="S121" s="3"/>
      <c r="T121" s="3">
        <f>SUM(M121:S121)</f>
        <v>2680</v>
      </c>
    </row>
    <row r="122" spans="1:20" ht="74.25">
      <c r="A122" s="323"/>
      <c r="B122" s="312"/>
      <c r="C122" s="296" t="s">
        <v>261</v>
      </c>
      <c r="D122" s="40" t="s">
        <v>262</v>
      </c>
      <c r="E122" s="74" t="s">
        <v>95</v>
      </c>
      <c r="F122" s="17">
        <v>1</v>
      </c>
      <c r="G122" s="17">
        <v>0</v>
      </c>
      <c r="H122" s="23" t="s">
        <v>71</v>
      </c>
      <c r="I122" s="42"/>
      <c r="J122" s="42"/>
      <c r="K122" s="17">
        <v>1</v>
      </c>
      <c r="L122" s="34"/>
      <c r="M122" s="3">
        <v>8500</v>
      </c>
      <c r="N122" s="3"/>
      <c r="O122" s="13"/>
      <c r="P122" s="13"/>
      <c r="Q122" s="3"/>
      <c r="R122" s="3"/>
      <c r="S122" s="3"/>
      <c r="T122" s="3">
        <f>SUM(M122:S122)</f>
        <v>8500</v>
      </c>
    </row>
    <row r="123" spans="1:20" ht="12.75" customHeight="1">
      <c r="A123" s="307" t="s">
        <v>0</v>
      </c>
      <c r="B123" s="375" t="s">
        <v>17</v>
      </c>
      <c r="C123" s="375" t="s">
        <v>69</v>
      </c>
      <c r="D123" s="302" t="s">
        <v>1</v>
      </c>
      <c r="E123" s="302" t="s">
        <v>2</v>
      </c>
      <c r="F123" s="307" t="s">
        <v>16</v>
      </c>
      <c r="G123" s="417" t="s">
        <v>65</v>
      </c>
      <c r="H123" s="326" t="s">
        <v>66</v>
      </c>
      <c r="I123" s="326"/>
      <c r="J123" s="326"/>
      <c r="K123" s="417" t="s">
        <v>486</v>
      </c>
      <c r="L123" s="307" t="s">
        <v>3</v>
      </c>
      <c r="M123" s="308" t="s">
        <v>68</v>
      </c>
      <c r="N123" s="308"/>
      <c r="O123" s="308"/>
      <c r="P123" s="308"/>
      <c r="Q123" s="308"/>
      <c r="R123" s="308"/>
      <c r="S123" s="308"/>
      <c r="T123" s="302"/>
    </row>
    <row r="124" spans="1:20" ht="12.75">
      <c r="A124" s="307"/>
      <c r="B124" s="375"/>
      <c r="C124" s="375"/>
      <c r="D124" s="302"/>
      <c r="E124" s="309"/>
      <c r="F124" s="307"/>
      <c r="G124" s="417"/>
      <c r="H124" s="302" t="s">
        <v>13</v>
      </c>
      <c r="I124" s="302" t="s">
        <v>14</v>
      </c>
      <c r="J124" s="302" t="s">
        <v>15</v>
      </c>
      <c r="K124" s="417"/>
      <c r="L124" s="307"/>
      <c r="M124" s="302" t="s">
        <v>6</v>
      </c>
      <c r="N124" s="335" t="s">
        <v>7</v>
      </c>
      <c r="O124" s="335" t="s">
        <v>8</v>
      </c>
      <c r="P124" s="302" t="s">
        <v>9</v>
      </c>
      <c r="Q124" s="302" t="s">
        <v>5</v>
      </c>
      <c r="R124" s="302" t="s">
        <v>355</v>
      </c>
      <c r="S124" s="302" t="s">
        <v>4</v>
      </c>
      <c r="T124" s="302" t="s">
        <v>12</v>
      </c>
    </row>
    <row r="125" spans="1:20" ht="18.75" customHeight="1">
      <c r="A125" s="307"/>
      <c r="B125" s="375"/>
      <c r="C125" s="375"/>
      <c r="D125" s="302"/>
      <c r="E125" s="309"/>
      <c r="F125" s="307"/>
      <c r="G125" s="417"/>
      <c r="H125" s="302"/>
      <c r="I125" s="302"/>
      <c r="J125" s="302"/>
      <c r="K125" s="417"/>
      <c r="L125" s="307"/>
      <c r="M125" s="309"/>
      <c r="N125" s="335"/>
      <c r="O125" s="335"/>
      <c r="P125" s="302"/>
      <c r="Q125" s="302"/>
      <c r="R125" s="302"/>
      <c r="S125" s="302"/>
      <c r="T125" s="302"/>
    </row>
    <row r="126" spans="1:20" ht="36">
      <c r="A126" s="312" t="s">
        <v>21</v>
      </c>
      <c r="B126" s="312" t="s">
        <v>24</v>
      </c>
      <c r="C126" s="74" t="s">
        <v>266</v>
      </c>
      <c r="D126" s="74" t="s">
        <v>267</v>
      </c>
      <c r="E126" s="74" t="s">
        <v>94</v>
      </c>
      <c r="F126" s="17">
        <v>1</v>
      </c>
      <c r="G126" s="17">
        <v>0</v>
      </c>
      <c r="H126" s="23" t="s">
        <v>71</v>
      </c>
      <c r="I126" s="42"/>
      <c r="J126" s="42"/>
      <c r="K126" s="17">
        <v>1</v>
      </c>
      <c r="L126" s="34"/>
      <c r="M126" s="3">
        <v>1400</v>
      </c>
      <c r="N126" s="3"/>
      <c r="O126" s="13"/>
      <c r="P126" s="13"/>
      <c r="Q126" s="3"/>
      <c r="R126" s="3"/>
      <c r="S126" s="3"/>
      <c r="T126" s="3">
        <f>SUM(M126:S126)</f>
        <v>1400</v>
      </c>
    </row>
    <row r="127" spans="1:20" ht="54">
      <c r="A127" s="312"/>
      <c r="B127" s="323"/>
      <c r="C127" s="40" t="s">
        <v>268</v>
      </c>
      <c r="D127" s="40" t="s">
        <v>271</v>
      </c>
      <c r="E127" s="73" t="s">
        <v>269</v>
      </c>
      <c r="F127" s="17">
        <v>100</v>
      </c>
      <c r="G127" s="17">
        <v>0</v>
      </c>
      <c r="H127" s="23" t="s">
        <v>71</v>
      </c>
      <c r="I127" s="42"/>
      <c r="J127" s="42"/>
      <c r="K127" s="17">
        <v>100</v>
      </c>
      <c r="L127" s="34"/>
      <c r="M127" s="3"/>
      <c r="N127" s="3"/>
      <c r="O127" s="13"/>
      <c r="P127" s="13"/>
      <c r="Q127" s="3"/>
      <c r="R127" s="3"/>
      <c r="S127" s="3"/>
      <c r="T127" s="3">
        <f>SUM(M127:S127)</f>
        <v>0</v>
      </c>
    </row>
    <row r="128" spans="1:20" ht="90">
      <c r="A128" s="323"/>
      <c r="B128" s="388"/>
      <c r="C128" s="40" t="s">
        <v>395</v>
      </c>
      <c r="D128" s="40" t="s">
        <v>396</v>
      </c>
      <c r="E128" s="73" t="s">
        <v>270</v>
      </c>
      <c r="F128" s="17">
        <v>50</v>
      </c>
      <c r="G128" s="17">
        <v>0</v>
      </c>
      <c r="H128" s="23" t="s">
        <v>71</v>
      </c>
      <c r="I128" s="42"/>
      <c r="J128" s="42"/>
      <c r="K128" s="17">
        <v>50</v>
      </c>
      <c r="L128" s="34"/>
      <c r="M128" s="3">
        <v>4100</v>
      </c>
      <c r="N128" s="3"/>
      <c r="O128" s="13"/>
      <c r="P128" s="13"/>
      <c r="Q128" s="3"/>
      <c r="R128" s="3"/>
      <c r="S128" s="3"/>
      <c r="T128" s="3">
        <f>SUM(M128:S128)</f>
        <v>4100</v>
      </c>
    </row>
    <row r="129" spans="1:21" ht="27">
      <c r="A129" s="323"/>
      <c r="B129" s="105"/>
      <c r="C129" s="105"/>
      <c r="D129" s="106" t="s">
        <v>27</v>
      </c>
      <c r="E129" s="55"/>
      <c r="F129" s="55"/>
      <c r="G129" s="55"/>
      <c r="H129" s="104"/>
      <c r="I129" s="104"/>
      <c r="J129" s="104"/>
      <c r="K129" s="55"/>
      <c r="L129" s="96"/>
      <c r="M129" s="24">
        <f aca="true" t="shared" si="8" ref="M129:T129">SUM(M98:M128)</f>
        <v>51480</v>
      </c>
      <c r="N129" s="24">
        <f t="shared" si="8"/>
        <v>0</v>
      </c>
      <c r="O129" s="24">
        <f t="shared" si="8"/>
        <v>83400</v>
      </c>
      <c r="P129" s="24">
        <f t="shared" si="8"/>
        <v>0</v>
      </c>
      <c r="Q129" s="24">
        <f t="shared" si="8"/>
        <v>319165</v>
      </c>
      <c r="R129" s="24">
        <f t="shared" si="8"/>
        <v>0</v>
      </c>
      <c r="S129" s="24">
        <f t="shared" si="8"/>
        <v>0</v>
      </c>
      <c r="T129" s="24">
        <f t="shared" si="8"/>
        <v>454045</v>
      </c>
      <c r="U129" s="11"/>
    </row>
    <row r="130" spans="1:21" s="5" customFormat="1" ht="12.75">
      <c r="A130" s="197"/>
      <c r="B130" s="185"/>
      <c r="C130" s="185"/>
      <c r="D130" s="186"/>
      <c r="E130" s="28"/>
      <c r="F130" s="28"/>
      <c r="G130" s="28"/>
      <c r="H130" s="182"/>
      <c r="I130" s="182"/>
      <c r="J130" s="182"/>
      <c r="K130" s="28"/>
      <c r="L130" s="187"/>
      <c r="M130" s="14"/>
      <c r="N130" s="14"/>
      <c r="O130" s="14"/>
      <c r="P130" s="14"/>
      <c r="Q130" s="14"/>
      <c r="R130" s="14"/>
      <c r="S130" s="14"/>
      <c r="T130" s="14"/>
      <c r="U130" s="156"/>
    </row>
    <row r="131" spans="1:21" s="5" customFormat="1" ht="12.75">
      <c r="A131" s="197"/>
      <c r="B131" s="185"/>
      <c r="C131" s="185"/>
      <c r="D131" s="186"/>
      <c r="E131" s="28"/>
      <c r="F131" s="28"/>
      <c r="G131" s="28"/>
      <c r="H131" s="182"/>
      <c r="I131" s="182"/>
      <c r="J131" s="182"/>
      <c r="K131" s="28"/>
      <c r="L131" s="187"/>
      <c r="M131" s="14"/>
      <c r="N131" s="14"/>
      <c r="O131" s="14"/>
      <c r="P131" s="14"/>
      <c r="Q131" s="14"/>
      <c r="R131" s="14"/>
      <c r="S131" s="14"/>
      <c r="T131" s="14"/>
      <c r="U131" s="156"/>
    </row>
    <row r="132" spans="1:21" s="5" customFormat="1" ht="12.75">
      <c r="A132" s="197"/>
      <c r="B132" s="185"/>
      <c r="C132" s="185"/>
      <c r="D132" s="186"/>
      <c r="E132" s="28"/>
      <c r="F132" s="28"/>
      <c r="G132" s="28"/>
      <c r="H132" s="182"/>
      <c r="I132" s="182"/>
      <c r="J132" s="182"/>
      <c r="K132" s="28"/>
      <c r="L132" s="187"/>
      <c r="M132" s="14"/>
      <c r="N132" s="14"/>
      <c r="O132" s="14"/>
      <c r="P132" s="14"/>
      <c r="Q132" s="14"/>
      <c r="R132" s="14"/>
      <c r="S132" s="14"/>
      <c r="T132" s="14"/>
      <c r="U132" s="156"/>
    </row>
    <row r="133" spans="1:21" s="5" customFormat="1" ht="12.75">
      <c r="A133" s="197"/>
      <c r="B133" s="185"/>
      <c r="C133" s="185"/>
      <c r="D133" s="186"/>
      <c r="E133" s="28"/>
      <c r="F133" s="28"/>
      <c r="G133" s="28"/>
      <c r="H133" s="182"/>
      <c r="I133" s="182"/>
      <c r="J133" s="182"/>
      <c r="K133" s="28"/>
      <c r="L133" s="187"/>
      <c r="M133" s="14"/>
      <c r="N133" s="14"/>
      <c r="O133" s="14"/>
      <c r="P133" s="14"/>
      <c r="Q133" s="14"/>
      <c r="R133" s="14"/>
      <c r="S133" s="14"/>
      <c r="T133" s="14"/>
      <c r="U133" s="156"/>
    </row>
    <row r="134" spans="1:21" s="5" customFormat="1" ht="12.75">
      <c r="A134" s="197"/>
      <c r="B134" s="185"/>
      <c r="C134" s="185"/>
      <c r="D134" s="186"/>
      <c r="E134" s="28"/>
      <c r="F134" s="28"/>
      <c r="G134" s="28"/>
      <c r="H134" s="182"/>
      <c r="I134" s="182"/>
      <c r="J134" s="182"/>
      <c r="K134" s="28"/>
      <c r="L134" s="187"/>
      <c r="M134" s="14"/>
      <c r="N134" s="14"/>
      <c r="O134" s="14"/>
      <c r="P134" s="14"/>
      <c r="Q134" s="14"/>
      <c r="R134" s="14"/>
      <c r="S134" s="14"/>
      <c r="T134" s="14"/>
      <c r="U134" s="156"/>
    </row>
    <row r="135" spans="1:21" s="5" customFormat="1" ht="12.75">
      <c r="A135" s="197"/>
      <c r="B135" s="185"/>
      <c r="C135" s="185"/>
      <c r="D135" s="186"/>
      <c r="E135" s="28"/>
      <c r="F135" s="28"/>
      <c r="G135" s="28"/>
      <c r="H135" s="182"/>
      <c r="I135" s="182"/>
      <c r="J135" s="182"/>
      <c r="K135" s="28"/>
      <c r="L135" s="187"/>
      <c r="M135" s="14"/>
      <c r="N135" s="14"/>
      <c r="O135" s="14"/>
      <c r="P135" s="14"/>
      <c r="Q135" s="14"/>
      <c r="R135" s="14"/>
      <c r="S135" s="14"/>
      <c r="T135" s="14"/>
      <c r="U135" s="156"/>
    </row>
    <row r="136" spans="1:21" s="5" customFormat="1" ht="12.75">
      <c r="A136" s="197"/>
      <c r="B136" s="185"/>
      <c r="C136" s="185"/>
      <c r="D136" s="186"/>
      <c r="E136" s="28"/>
      <c r="F136" s="28"/>
      <c r="G136" s="28"/>
      <c r="H136" s="182"/>
      <c r="I136" s="182"/>
      <c r="J136" s="182"/>
      <c r="K136" s="28"/>
      <c r="L136" s="187"/>
      <c r="M136" s="14"/>
      <c r="N136" s="14"/>
      <c r="O136" s="14"/>
      <c r="P136" s="14"/>
      <c r="Q136" s="14"/>
      <c r="R136" s="14"/>
      <c r="S136" s="14"/>
      <c r="T136" s="14"/>
      <c r="U136" s="156"/>
    </row>
    <row r="137" spans="1:21" s="5" customFormat="1" ht="12.75">
      <c r="A137" s="197"/>
      <c r="B137" s="185"/>
      <c r="C137" s="185"/>
      <c r="D137" s="186"/>
      <c r="E137" s="28"/>
      <c r="F137" s="28"/>
      <c r="G137" s="28"/>
      <c r="H137" s="182"/>
      <c r="I137" s="182"/>
      <c r="J137" s="182"/>
      <c r="K137" s="28"/>
      <c r="L137" s="187"/>
      <c r="M137" s="14"/>
      <c r="N137" s="14"/>
      <c r="O137" s="14"/>
      <c r="P137" s="14"/>
      <c r="Q137" s="14"/>
      <c r="R137" s="14"/>
      <c r="S137" s="14"/>
      <c r="T137" s="14"/>
      <c r="U137" s="156"/>
    </row>
    <row r="138" spans="1:21" s="5" customFormat="1" ht="12.75">
      <c r="A138" s="197"/>
      <c r="B138" s="185"/>
      <c r="C138" s="185"/>
      <c r="D138" s="186"/>
      <c r="E138" s="28"/>
      <c r="F138" s="28"/>
      <c r="G138" s="28"/>
      <c r="H138" s="182"/>
      <c r="I138" s="182"/>
      <c r="J138" s="182"/>
      <c r="K138" s="28"/>
      <c r="L138" s="187"/>
      <c r="M138" s="14"/>
      <c r="N138" s="14"/>
      <c r="O138" s="14"/>
      <c r="P138" s="14"/>
      <c r="Q138" s="14"/>
      <c r="R138" s="14"/>
      <c r="S138" s="14"/>
      <c r="T138" s="14"/>
      <c r="U138" s="156"/>
    </row>
    <row r="139" spans="1:21" s="5" customFormat="1" ht="12.75">
      <c r="A139" s="197"/>
      <c r="B139" s="185"/>
      <c r="C139" s="185"/>
      <c r="D139" s="186"/>
      <c r="E139" s="28"/>
      <c r="F139" s="28"/>
      <c r="G139" s="28"/>
      <c r="H139" s="182"/>
      <c r="I139" s="182"/>
      <c r="J139" s="182"/>
      <c r="K139" s="28"/>
      <c r="L139" s="187"/>
      <c r="M139" s="14"/>
      <c r="N139" s="14"/>
      <c r="O139" s="14"/>
      <c r="P139" s="14"/>
      <c r="Q139" s="14"/>
      <c r="R139" s="14"/>
      <c r="S139" s="14"/>
      <c r="T139" s="14"/>
      <c r="U139" s="156"/>
    </row>
    <row r="140" spans="1:21" s="5" customFormat="1" ht="12.75">
      <c r="A140" s="197"/>
      <c r="B140" s="185"/>
      <c r="C140" s="185"/>
      <c r="D140" s="186"/>
      <c r="E140" s="28"/>
      <c r="F140" s="28"/>
      <c r="G140" s="28"/>
      <c r="H140" s="182"/>
      <c r="I140" s="182"/>
      <c r="J140" s="182"/>
      <c r="K140" s="28"/>
      <c r="L140" s="187"/>
      <c r="M140" s="14"/>
      <c r="N140" s="14"/>
      <c r="O140" s="14"/>
      <c r="P140" s="14"/>
      <c r="Q140" s="14"/>
      <c r="R140" s="14"/>
      <c r="S140" s="14"/>
      <c r="T140" s="14"/>
      <c r="U140" s="156"/>
    </row>
    <row r="141" spans="1:21" s="5" customFormat="1" ht="12.75">
      <c r="A141" s="197"/>
      <c r="B141" s="185"/>
      <c r="C141" s="185"/>
      <c r="D141" s="186"/>
      <c r="E141" s="28"/>
      <c r="F141" s="28"/>
      <c r="G141" s="28"/>
      <c r="H141" s="182"/>
      <c r="I141" s="182"/>
      <c r="J141" s="182"/>
      <c r="K141" s="28"/>
      <c r="L141" s="187"/>
      <c r="M141" s="14"/>
      <c r="N141" s="14"/>
      <c r="O141" s="14"/>
      <c r="P141" s="14"/>
      <c r="Q141" s="14"/>
      <c r="R141" s="14"/>
      <c r="S141" s="14"/>
      <c r="T141" s="14"/>
      <c r="U141" s="156"/>
    </row>
    <row r="142" spans="1:21" s="5" customFormat="1" ht="12.75">
      <c r="A142" s="197"/>
      <c r="B142" s="185"/>
      <c r="C142" s="185"/>
      <c r="D142" s="186"/>
      <c r="E142" s="28"/>
      <c r="F142" s="28"/>
      <c r="G142" s="28"/>
      <c r="H142" s="182"/>
      <c r="I142" s="182"/>
      <c r="J142" s="182"/>
      <c r="K142" s="28"/>
      <c r="L142" s="187"/>
      <c r="M142" s="14"/>
      <c r="N142" s="14"/>
      <c r="O142" s="14"/>
      <c r="P142" s="14"/>
      <c r="Q142" s="14"/>
      <c r="R142" s="14"/>
      <c r="S142" s="14"/>
      <c r="T142" s="14"/>
      <c r="U142" s="156"/>
    </row>
    <row r="143" spans="1:21" s="5" customFormat="1" ht="12.75">
      <c r="A143" s="197"/>
      <c r="B143" s="185"/>
      <c r="C143" s="185"/>
      <c r="D143" s="186"/>
      <c r="E143" s="28"/>
      <c r="F143" s="28"/>
      <c r="G143" s="28"/>
      <c r="H143" s="182"/>
      <c r="I143" s="182"/>
      <c r="J143" s="182"/>
      <c r="K143" s="28"/>
      <c r="L143" s="187"/>
      <c r="M143" s="14"/>
      <c r="N143" s="14"/>
      <c r="O143" s="14"/>
      <c r="P143" s="14"/>
      <c r="Q143" s="14"/>
      <c r="R143" s="14"/>
      <c r="S143" s="14"/>
      <c r="T143" s="14"/>
      <c r="U143" s="156"/>
    </row>
    <row r="144" spans="1:21" s="5" customFormat="1" ht="12.75">
      <c r="A144" s="197"/>
      <c r="B144" s="185"/>
      <c r="C144" s="185"/>
      <c r="D144" s="186"/>
      <c r="E144" s="28"/>
      <c r="F144" s="28"/>
      <c r="G144" s="28"/>
      <c r="H144" s="182"/>
      <c r="I144" s="182"/>
      <c r="J144" s="182"/>
      <c r="K144" s="28"/>
      <c r="L144" s="187"/>
      <c r="M144" s="14"/>
      <c r="N144" s="14"/>
      <c r="O144" s="14"/>
      <c r="P144" s="14"/>
      <c r="Q144" s="14"/>
      <c r="R144" s="14"/>
      <c r="S144" s="14"/>
      <c r="T144" s="14"/>
      <c r="U144" s="156"/>
    </row>
    <row r="145" spans="1:21" s="5" customFormat="1" ht="12.75">
      <c r="A145" s="197"/>
      <c r="B145" s="185"/>
      <c r="C145" s="185"/>
      <c r="D145" s="186"/>
      <c r="E145" s="28"/>
      <c r="F145" s="28"/>
      <c r="G145" s="28"/>
      <c r="H145" s="182"/>
      <c r="I145" s="182"/>
      <c r="J145" s="182"/>
      <c r="K145" s="28"/>
      <c r="L145" s="187"/>
      <c r="M145" s="14"/>
      <c r="N145" s="14"/>
      <c r="O145" s="14"/>
      <c r="P145" s="14"/>
      <c r="Q145" s="14"/>
      <c r="R145" s="14"/>
      <c r="S145" s="14"/>
      <c r="T145" s="14"/>
      <c r="U145" s="156"/>
    </row>
    <row r="146" spans="1:21" s="5" customFormat="1" ht="12.75">
      <c r="A146" s="197"/>
      <c r="B146" s="185"/>
      <c r="C146" s="185"/>
      <c r="D146" s="186"/>
      <c r="E146" s="28"/>
      <c r="F146" s="28"/>
      <c r="G146" s="28"/>
      <c r="H146" s="182"/>
      <c r="I146" s="182"/>
      <c r="J146" s="182"/>
      <c r="K146" s="28"/>
      <c r="L146" s="187"/>
      <c r="M146" s="14"/>
      <c r="N146" s="14"/>
      <c r="O146" s="14"/>
      <c r="P146" s="14"/>
      <c r="Q146" s="14"/>
      <c r="R146" s="14"/>
      <c r="S146" s="14"/>
      <c r="T146" s="14"/>
      <c r="U146" s="156"/>
    </row>
    <row r="147" spans="1:21" s="5" customFormat="1" ht="12.75">
      <c r="A147" s="197"/>
      <c r="B147" s="185"/>
      <c r="C147" s="185"/>
      <c r="D147" s="186"/>
      <c r="E147" s="28"/>
      <c r="F147" s="28"/>
      <c r="G147" s="28"/>
      <c r="H147" s="182"/>
      <c r="I147" s="182"/>
      <c r="J147" s="182"/>
      <c r="K147" s="28"/>
      <c r="L147" s="187"/>
      <c r="M147" s="14"/>
      <c r="N147" s="14"/>
      <c r="O147" s="14"/>
      <c r="P147" s="14"/>
      <c r="Q147" s="14"/>
      <c r="R147" s="14"/>
      <c r="S147" s="14"/>
      <c r="T147" s="14"/>
      <c r="U147" s="156"/>
    </row>
    <row r="148" spans="1:20" ht="12.75" customHeight="1">
      <c r="A148" s="307" t="s">
        <v>0</v>
      </c>
      <c r="B148" s="375" t="s">
        <v>17</v>
      </c>
      <c r="C148" s="375" t="s">
        <v>69</v>
      </c>
      <c r="D148" s="302" t="s">
        <v>1</v>
      </c>
      <c r="E148" s="302" t="s">
        <v>2</v>
      </c>
      <c r="F148" s="307" t="s">
        <v>16</v>
      </c>
      <c r="G148" s="417" t="s">
        <v>65</v>
      </c>
      <c r="H148" s="326" t="s">
        <v>66</v>
      </c>
      <c r="I148" s="326"/>
      <c r="J148" s="326"/>
      <c r="K148" s="417" t="s">
        <v>486</v>
      </c>
      <c r="L148" s="307" t="s">
        <v>3</v>
      </c>
      <c r="M148" s="308" t="s">
        <v>68</v>
      </c>
      <c r="N148" s="308"/>
      <c r="O148" s="308"/>
      <c r="P148" s="308"/>
      <c r="Q148" s="308"/>
      <c r="R148" s="308"/>
      <c r="S148" s="308"/>
      <c r="T148" s="302"/>
    </row>
    <row r="149" spans="1:20" ht="12.75">
      <c r="A149" s="307"/>
      <c r="B149" s="375"/>
      <c r="C149" s="375"/>
      <c r="D149" s="302"/>
      <c r="E149" s="309"/>
      <c r="F149" s="307"/>
      <c r="G149" s="417"/>
      <c r="H149" s="302" t="s">
        <v>13</v>
      </c>
      <c r="I149" s="302" t="s">
        <v>14</v>
      </c>
      <c r="J149" s="302" t="s">
        <v>15</v>
      </c>
      <c r="K149" s="417"/>
      <c r="L149" s="307"/>
      <c r="M149" s="302" t="s">
        <v>6</v>
      </c>
      <c r="N149" s="335" t="s">
        <v>7</v>
      </c>
      <c r="O149" s="335" t="s">
        <v>8</v>
      </c>
      <c r="P149" s="302" t="s">
        <v>9</v>
      </c>
      <c r="Q149" s="302" t="s">
        <v>5</v>
      </c>
      <c r="R149" s="302" t="s">
        <v>355</v>
      </c>
      <c r="S149" s="302" t="s">
        <v>4</v>
      </c>
      <c r="T149" s="302" t="s">
        <v>12</v>
      </c>
    </row>
    <row r="150" spans="1:20" ht="18.75" customHeight="1">
      <c r="A150" s="307"/>
      <c r="B150" s="375"/>
      <c r="C150" s="375"/>
      <c r="D150" s="302"/>
      <c r="E150" s="309"/>
      <c r="F150" s="307"/>
      <c r="G150" s="417"/>
      <c r="H150" s="302"/>
      <c r="I150" s="302"/>
      <c r="J150" s="302"/>
      <c r="K150" s="417"/>
      <c r="L150" s="307"/>
      <c r="M150" s="309"/>
      <c r="N150" s="335"/>
      <c r="O150" s="335"/>
      <c r="P150" s="302"/>
      <c r="Q150" s="302"/>
      <c r="R150" s="302"/>
      <c r="S150" s="302"/>
      <c r="T150" s="302"/>
    </row>
    <row r="151" spans="1:20" ht="54">
      <c r="A151" s="312" t="s">
        <v>456</v>
      </c>
      <c r="B151" s="312" t="s">
        <v>484</v>
      </c>
      <c r="C151" s="10" t="s">
        <v>397</v>
      </c>
      <c r="D151" s="10" t="s">
        <v>398</v>
      </c>
      <c r="E151" s="59" t="s">
        <v>107</v>
      </c>
      <c r="F151" s="17">
        <v>32</v>
      </c>
      <c r="G151" s="71">
        <v>13</v>
      </c>
      <c r="H151" s="23"/>
      <c r="I151" s="23" t="s">
        <v>71</v>
      </c>
      <c r="J151" s="42"/>
      <c r="K151" s="17">
        <v>32</v>
      </c>
      <c r="L151" s="32"/>
      <c r="M151" s="3"/>
      <c r="N151" s="3">
        <v>55000</v>
      </c>
      <c r="O151" s="3"/>
      <c r="P151" s="3"/>
      <c r="Q151" s="3"/>
      <c r="R151" s="3"/>
      <c r="S151" s="3"/>
      <c r="T151" s="3">
        <f aca="true" t="shared" si="9" ref="T151:T157">SUM(M151:S151)</f>
        <v>55000</v>
      </c>
    </row>
    <row r="152" spans="1:20" ht="45">
      <c r="A152" s="312"/>
      <c r="B152" s="312"/>
      <c r="C152" s="59" t="s">
        <v>112</v>
      </c>
      <c r="D152" s="59" t="s">
        <v>126</v>
      </c>
      <c r="E152" s="59" t="s">
        <v>109</v>
      </c>
      <c r="F152" s="17">
        <v>12</v>
      </c>
      <c r="G152" s="17">
        <v>0</v>
      </c>
      <c r="H152" s="23" t="s">
        <v>71</v>
      </c>
      <c r="I152" s="42"/>
      <c r="J152" s="42"/>
      <c r="K152" s="17">
        <v>12</v>
      </c>
      <c r="L152" s="32"/>
      <c r="M152" s="3"/>
      <c r="N152" s="3">
        <v>50000</v>
      </c>
      <c r="O152" s="3"/>
      <c r="P152" s="3"/>
      <c r="Q152" s="3"/>
      <c r="R152" s="3"/>
      <c r="S152" s="3"/>
      <c r="T152" s="3">
        <f t="shared" si="9"/>
        <v>50000</v>
      </c>
    </row>
    <row r="153" spans="1:20" ht="72">
      <c r="A153" s="312"/>
      <c r="B153" s="312"/>
      <c r="C153" s="59" t="s">
        <v>113</v>
      </c>
      <c r="D153" s="59" t="s">
        <v>224</v>
      </c>
      <c r="E153" s="59" t="s">
        <v>110</v>
      </c>
      <c r="F153" s="17">
        <v>8</v>
      </c>
      <c r="G153" s="17">
        <v>0</v>
      </c>
      <c r="H153" s="23" t="s">
        <v>71</v>
      </c>
      <c r="I153" s="42"/>
      <c r="J153" s="42"/>
      <c r="K153" s="17">
        <v>8</v>
      </c>
      <c r="L153" s="32"/>
      <c r="M153" s="3">
        <v>4400</v>
      </c>
      <c r="N153" s="3"/>
      <c r="O153" s="3"/>
      <c r="P153" s="3"/>
      <c r="Q153" s="3"/>
      <c r="R153" s="3"/>
      <c r="S153" s="3"/>
      <c r="T153" s="3">
        <f t="shared" si="9"/>
        <v>4400</v>
      </c>
    </row>
    <row r="154" spans="1:20" ht="27">
      <c r="A154" s="312"/>
      <c r="B154" s="312"/>
      <c r="C154" s="385" t="s">
        <v>121</v>
      </c>
      <c r="D154" s="59" t="s">
        <v>370</v>
      </c>
      <c r="E154" s="59" t="s">
        <v>114</v>
      </c>
      <c r="F154" s="17">
        <v>1</v>
      </c>
      <c r="G154" s="17">
        <v>0</v>
      </c>
      <c r="H154" s="23" t="s">
        <v>71</v>
      </c>
      <c r="I154" s="42"/>
      <c r="J154" s="42"/>
      <c r="K154" s="17">
        <v>1</v>
      </c>
      <c r="L154" s="32"/>
      <c r="M154" s="3"/>
      <c r="N154" s="3"/>
      <c r="O154" s="67"/>
      <c r="P154" s="3"/>
      <c r="Q154" s="3">
        <v>3600000</v>
      </c>
      <c r="R154" s="3"/>
      <c r="S154" s="3">
        <v>400000</v>
      </c>
      <c r="T154" s="3">
        <f t="shared" si="9"/>
        <v>4000000</v>
      </c>
    </row>
    <row r="155" spans="1:20" ht="36">
      <c r="A155" s="312"/>
      <c r="B155" s="312"/>
      <c r="C155" s="385"/>
      <c r="D155" s="59" t="s">
        <v>371</v>
      </c>
      <c r="E155" s="59" t="s">
        <v>115</v>
      </c>
      <c r="F155" s="17">
        <v>2</v>
      </c>
      <c r="G155" s="71">
        <v>7</v>
      </c>
      <c r="H155" s="23" t="s">
        <v>71</v>
      </c>
      <c r="I155" s="42"/>
      <c r="J155" s="42"/>
      <c r="K155" s="17">
        <v>2</v>
      </c>
      <c r="L155" s="32"/>
      <c r="M155" s="3">
        <v>37000</v>
      </c>
      <c r="N155" s="3"/>
      <c r="O155" s="67"/>
      <c r="P155" s="3"/>
      <c r="Q155" s="3">
        <v>163000</v>
      </c>
      <c r="R155" s="3"/>
      <c r="S155" s="3"/>
      <c r="T155" s="3">
        <f t="shared" si="9"/>
        <v>200000</v>
      </c>
    </row>
    <row r="156" spans="1:20" ht="45">
      <c r="A156" s="312"/>
      <c r="B156" s="312"/>
      <c r="C156" s="385"/>
      <c r="D156" s="59" t="s">
        <v>372</v>
      </c>
      <c r="E156" s="59" t="s">
        <v>116</v>
      </c>
      <c r="F156" s="17">
        <v>2</v>
      </c>
      <c r="G156" s="17"/>
      <c r="H156" s="23" t="s">
        <v>71</v>
      </c>
      <c r="I156" s="42"/>
      <c r="J156" s="42"/>
      <c r="K156" s="17">
        <v>2</v>
      </c>
      <c r="L156" s="32"/>
      <c r="M156" s="3">
        <v>20000</v>
      </c>
      <c r="N156" s="3"/>
      <c r="O156" s="67"/>
      <c r="P156" s="3"/>
      <c r="Q156" s="3">
        <v>130000</v>
      </c>
      <c r="R156" s="3"/>
      <c r="S156" s="3"/>
      <c r="T156" s="3">
        <f t="shared" si="9"/>
        <v>150000</v>
      </c>
    </row>
    <row r="157" spans="1:20" ht="36">
      <c r="A157" s="312"/>
      <c r="B157" s="312"/>
      <c r="C157" s="70" t="s">
        <v>204</v>
      </c>
      <c r="D157" s="70" t="s">
        <v>205</v>
      </c>
      <c r="E157" s="70" t="s">
        <v>203</v>
      </c>
      <c r="F157" s="17">
        <v>64</v>
      </c>
      <c r="G157" s="17">
        <v>0</v>
      </c>
      <c r="H157" s="42"/>
      <c r="I157" s="23" t="s">
        <v>71</v>
      </c>
      <c r="J157" s="42"/>
      <c r="K157" s="17">
        <v>64</v>
      </c>
      <c r="L157" s="32"/>
      <c r="M157" s="3">
        <v>1500</v>
      </c>
      <c r="N157" s="3"/>
      <c r="O157" s="3"/>
      <c r="P157" s="3"/>
      <c r="Q157" s="3"/>
      <c r="R157" s="3"/>
      <c r="S157" s="3"/>
      <c r="T157" s="3">
        <f t="shared" si="9"/>
        <v>1500</v>
      </c>
    </row>
    <row r="158" spans="1:21" ht="12.75">
      <c r="A158" s="312"/>
      <c r="B158" s="323"/>
      <c r="C158" s="100"/>
      <c r="D158" s="55" t="s">
        <v>26</v>
      </c>
      <c r="E158" s="55"/>
      <c r="F158" s="56"/>
      <c r="G158" s="56"/>
      <c r="H158" s="57"/>
      <c r="I158" s="57"/>
      <c r="J158" s="57"/>
      <c r="K158" s="56"/>
      <c r="L158" s="86"/>
      <c r="M158" s="24">
        <f aca="true" t="shared" si="10" ref="M158:T158">SUM(M151:M157)</f>
        <v>62900</v>
      </c>
      <c r="N158" s="24">
        <f t="shared" si="10"/>
        <v>105000</v>
      </c>
      <c r="O158" s="24">
        <f t="shared" si="10"/>
        <v>0</v>
      </c>
      <c r="P158" s="24">
        <f t="shared" si="10"/>
        <v>0</v>
      </c>
      <c r="Q158" s="24">
        <f t="shared" si="10"/>
        <v>3893000</v>
      </c>
      <c r="R158" s="24">
        <f t="shared" si="10"/>
        <v>0</v>
      </c>
      <c r="S158" s="24">
        <f t="shared" si="10"/>
        <v>400000</v>
      </c>
      <c r="T158" s="24">
        <f t="shared" si="10"/>
        <v>4460900</v>
      </c>
      <c r="U158" s="11"/>
    </row>
    <row r="159" spans="1:21" s="5" customFormat="1" ht="12.75">
      <c r="A159" s="253"/>
      <c r="B159" s="30"/>
      <c r="C159" s="197"/>
      <c r="D159" s="28"/>
      <c r="E159" s="28"/>
      <c r="F159" s="29"/>
      <c r="G159" s="29"/>
      <c r="H159" s="133"/>
      <c r="I159" s="133"/>
      <c r="J159" s="133"/>
      <c r="K159" s="29"/>
      <c r="L159" s="183"/>
      <c r="M159" s="14"/>
      <c r="N159" s="14"/>
      <c r="O159" s="14"/>
      <c r="P159" s="14"/>
      <c r="Q159" s="14"/>
      <c r="R159" s="14"/>
      <c r="S159" s="14"/>
      <c r="T159" s="14"/>
      <c r="U159" s="156"/>
    </row>
    <row r="160" spans="1:21" s="5" customFormat="1" ht="12.75">
      <c r="A160" s="253"/>
      <c r="B160" s="30"/>
      <c r="C160" s="197"/>
      <c r="D160" s="28"/>
      <c r="E160" s="28"/>
      <c r="F160" s="29"/>
      <c r="G160" s="29"/>
      <c r="H160" s="133"/>
      <c r="I160" s="133"/>
      <c r="J160" s="133"/>
      <c r="K160" s="29"/>
      <c r="L160" s="183"/>
      <c r="M160" s="14"/>
      <c r="N160" s="14"/>
      <c r="O160" s="14"/>
      <c r="P160" s="14"/>
      <c r="Q160" s="14"/>
      <c r="R160" s="14"/>
      <c r="S160" s="14"/>
      <c r="T160" s="14"/>
      <c r="U160" s="156"/>
    </row>
    <row r="161" spans="1:21" s="5" customFormat="1" ht="12.75">
      <c r="A161" s="253"/>
      <c r="B161" s="30"/>
      <c r="C161" s="197"/>
      <c r="D161" s="28"/>
      <c r="E161" s="28"/>
      <c r="F161" s="29"/>
      <c r="G161" s="29"/>
      <c r="H161" s="133"/>
      <c r="I161" s="133"/>
      <c r="J161" s="133"/>
      <c r="K161" s="29"/>
      <c r="L161" s="183"/>
      <c r="M161" s="14"/>
      <c r="N161" s="14"/>
      <c r="O161" s="14"/>
      <c r="P161" s="14"/>
      <c r="Q161" s="14"/>
      <c r="R161" s="14"/>
      <c r="S161" s="14"/>
      <c r="T161" s="14"/>
      <c r="U161" s="156"/>
    </row>
    <row r="162" spans="1:21" s="5" customFormat="1" ht="12.75">
      <c r="A162" s="253"/>
      <c r="B162" s="30"/>
      <c r="C162" s="197"/>
      <c r="D162" s="28"/>
      <c r="E162" s="28"/>
      <c r="F162" s="29"/>
      <c r="G162" s="29"/>
      <c r="H162" s="133"/>
      <c r="I162" s="133"/>
      <c r="J162" s="133"/>
      <c r="K162" s="29"/>
      <c r="L162" s="183"/>
      <c r="M162" s="14"/>
      <c r="N162" s="14"/>
      <c r="O162" s="14"/>
      <c r="P162" s="14"/>
      <c r="Q162" s="14"/>
      <c r="R162" s="14"/>
      <c r="S162" s="14"/>
      <c r="T162" s="14"/>
      <c r="U162" s="156"/>
    </row>
    <row r="163" spans="1:21" s="5" customFormat="1" ht="12.75">
      <c r="A163" s="253"/>
      <c r="B163" s="30"/>
      <c r="C163" s="197"/>
      <c r="D163" s="28"/>
      <c r="E163" s="28"/>
      <c r="F163" s="29"/>
      <c r="G163" s="29"/>
      <c r="H163" s="133"/>
      <c r="I163" s="133"/>
      <c r="J163" s="133"/>
      <c r="K163" s="29"/>
      <c r="L163" s="183"/>
      <c r="M163" s="14"/>
      <c r="N163" s="14"/>
      <c r="O163" s="14"/>
      <c r="P163" s="14"/>
      <c r="Q163" s="14"/>
      <c r="R163" s="14"/>
      <c r="S163" s="14"/>
      <c r="T163" s="14"/>
      <c r="U163" s="156"/>
    </row>
    <row r="164" spans="1:21" s="5" customFormat="1" ht="12.75">
      <c r="A164" s="253"/>
      <c r="B164" s="30"/>
      <c r="C164" s="197"/>
      <c r="D164" s="28"/>
      <c r="E164" s="28"/>
      <c r="F164" s="29"/>
      <c r="G164" s="29"/>
      <c r="H164" s="133"/>
      <c r="I164" s="133"/>
      <c r="J164" s="133"/>
      <c r="K164" s="29"/>
      <c r="L164" s="183"/>
      <c r="M164" s="14"/>
      <c r="N164" s="14"/>
      <c r="O164" s="14"/>
      <c r="P164" s="14"/>
      <c r="Q164" s="14"/>
      <c r="R164" s="14"/>
      <c r="S164" s="14"/>
      <c r="T164" s="14"/>
      <c r="U164" s="156"/>
    </row>
    <row r="165" spans="1:21" s="5" customFormat="1" ht="12.75">
      <c r="A165" s="253"/>
      <c r="B165" s="30"/>
      <c r="C165" s="197"/>
      <c r="D165" s="28"/>
      <c r="E165" s="28"/>
      <c r="F165" s="29"/>
      <c r="G165" s="29"/>
      <c r="H165" s="133"/>
      <c r="I165" s="133"/>
      <c r="J165" s="133"/>
      <c r="K165" s="29"/>
      <c r="L165" s="183"/>
      <c r="M165" s="14"/>
      <c r="N165" s="14"/>
      <c r="O165" s="14"/>
      <c r="P165" s="14"/>
      <c r="Q165" s="14"/>
      <c r="R165" s="14"/>
      <c r="S165" s="14"/>
      <c r="T165" s="14"/>
      <c r="U165" s="156"/>
    </row>
    <row r="166" spans="1:21" s="5" customFormat="1" ht="12.75">
      <c r="A166" s="253"/>
      <c r="B166" s="30"/>
      <c r="C166" s="197"/>
      <c r="D166" s="28"/>
      <c r="E166" s="28"/>
      <c r="F166" s="29"/>
      <c r="G166" s="29"/>
      <c r="H166" s="133"/>
      <c r="I166" s="133"/>
      <c r="J166" s="133"/>
      <c r="K166" s="29"/>
      <c r="L166" s="183"/>
      <c r="M166" s="14"/>
      <c r="N166" s="14"/>
      <c r="O166" s="14"/>
      <c r="P166" s="14"/>
      <c r="Q166" s="14"/>
      <c r="R166" s="14"/>
      <c r="S166" s="14"/>
      <c r="T166" s="14"/>
      <c r="U166" s="156"/>
    </row>
    <row r="167" spans="1:20" ht="12.75" customHeight="1">
      <c r="A167" s="307" t="s">
        <v>0</v>
      </c>
      <c r="B167" s="375" t="s">
        <v>17</v>
      </c>
      <c r="C167" s="375" t="s">
        <v>69</v>
      </c>
      <c r="D167" s="302" t="s">
        <v>1</v>
      </c>
      <c r="E167" s="302" t="s">
        <v>2</v>
      </c>
      <c r="F167" s="307" t="s">
        <v>16</v>
      </c>
      <c r="G167" s="417" t="s">
        <v>65</v>
      </c>
      <c r="H167" s="326" t="s">
        <v>66</v>
      </c>
      <c r="I167" s="326"/>
      <c r="J167" s="326"/>
      <c r="K167" s="417" t="s">
        <v>486</v>
      </c>
      <c r="L167" s="307" t="s">
        <v>3</v>
      </c>
      <c r="M167" s="308" t="s">
        <v>68</v>
      </c>
      <c r="N167" s="308"/>
      <c r="O167" s="308"/>
      <c r="P167" s="308"/>
      <c r="Q167" s="308"/>
      <c r="R167" s="308"/>
      <c r="S167" s="308"/>
      <c r="T167" s="302"/>
    </row>
    <row r="168" spans="1:20" ht="12.75">
      <c r="A168" s="307"/>
      <c r="B168" s="375"/>
      <c r="C168" s="375"/>
      <c r="D168" s="302"/>
      <c r="E168" s="309"/>
      <c r="F168" s="307"/>
      <c r="G168" s="417"/>
      <c r="H168" s="302" t="s">
        <v>13</v>
      </c>
      <c r="I168" s="302" t="s">
        <v>14</v>
      </c>
      <c r="J168" s="302" t="s">
        <v>15</v>
      </c>
      <c r="K168" s="417"/>
      <c r="L168" s="307"/>
      <c r="M168" s="302" t="s">
        <v>6</v>
      </c>
      <c r="N168" s="335" t="s">
        <v>7</v>
      </c>
      <c r="O168" s="335" t="s">
        <v>8</v>
      </c>
      <c r="P168" s="302" t="s">
        <v>9</v>
      </c>
      <c r="Q168" s="302" t="s">
        <v>5</v>
      </c>
      <c r="R168" s="302" t="s">
        <v>355</v>
      </c>
      <c r="S168" s="302" t="s">
        <v>4</v>
      </c>
      <c r="T168" s="302" t="s">
        <v>12</v>
      </c>
    </row>
    <row r="169" spans="1:20" ht="18.75" customHeight="1">
      <c r="A169" s="307"/>
      <c r="B169" s="375"/>
      <c r="C169" s="375"/>
      <c r="D169" s="302"/>
      <c r="E169" s="309"/>
      <c r="F169" s="307"/>
      <c r="G169" s="417"/>
      <c r="H169" s="302"/>
      <c r="I169" s="302"/>
      <c r="J169" s="302"/>
      <c r="K169" s="417"/>
      <c r="L169" s="307"/>
      <c r="M169" s="309"/>
      <c r="N169" s="335"/>
      <c r="O169" s="335"/>
      <c r="P169" s="302"/>
      <c r="Q169" s="302"/>
      <c r="R169" s="302"/>
      <c r="S169" s="302"/>
      <c r="T169" s="302"/>
    </row>
    <row r="170" spans="1:21" ht="63">
      <c r="A170" s="312" t="s">
        <v>463</v>
      </c>
      <c r="B170" s="312" t="s">
        <v>465</v>
      </c>
      <c r="C170" s="278" t="s">
        <v>505</v>
      </c>
      <c r="D170" s="280" t="s">
        <v>516</v>
      </c>
      <c r="E170" s="40" t="s">
        <v>517</v>
      </c>
      <c r="F170" s="51">
        <v>25</v>
      </c>
      <c r="G170" s="108">
        <v>13</v>
      </c>
      <c r="H170" s="23" t="s">
        <v>71</v>
      </c>
      <c r="I170" s="23"/>
      <c r="J170" s="39"/>
      <c r="K170" s="51">
        <v>25</v>
      </c>
      <c r="L170" s="32"/>
      <c r="M170" s="107">
        <v>15000</v>
      </c>
      <c r="N170" s="107"/>
      <c r="O170" s="107"/>
      <c r="P170" s="107"/>
      <c r="Q170" s="107"/>
      <c r="R170" s="107"/>
      <c r="S170" s="107"/>
      <c r="T170" s="3">
        <f aca="true" t="shared" si="11" ref="T170:T175">SUM(M170:S170)</f>
        <v>15000</v>
      </c>
      <c r="U170" s="11"/>
    </row>
    <row r="171" spans="1:21" ht="99">
      <c r="A171" s="369"/>
      <c r="B171" s="312"/>
      <c r="C171" s="241" t="s">
        <v>137</v>
      </c>
      <c r="D171" s="241" t="s">
        <v>131</v>
      </c>
      <c r="E171" s="241" t="s">
        <v>132</v>
      </c>
      <c r="F171" s="51">
        <v>3</v>
      </c>
      <c r="G171" s="51">
        <v>0</v>
      </c>
      <c r="H171" s="23" t="s">
        <v>71</v>
      </c>
      <c r="I171" s="23"/>
      <c r="J171" s="39"/>
      <c r="K171" s="51">
        <v>3</v>
      </c>
      <c r="L171" s="32"/>
      <c r="M171" s="107">
        <v>3600</v>
      </c>
      <c r="N171" s="107"/>
      <c r="O171" s="107"/>
      <c r="P171" s="3"/>
      <c r="Q171" s="107"/>
      <c r="R171" s="107"/>
      <c r="S171" s="107"/>
      <c r="T171" s="3">
        <f t="shared" si="11"/>
        <v>3600</v>
      </c>
      <c r="U171" s="11"/>
    </row>
    <row r="172" spans="1:21" ht="36">
      <c r="A172" s="369"/>
      <c r="B172" s="312"/>
      <c r="C172" s="241" t="s">
        <v>145</v>
      </c>
      <c r="D172" s="241" t="s">
        <v>139</v>
      </c>
      <c r="E172" s="241" t="s">
        <v>140</v>
      </c>
      <c r="F172" s="51">
        <v>4</v>
      </c>
      <c r="G172" s="51">
        <v>0</v>
      </c>
      <c r="H172" s="23" t="s">
        <v>71</v>
      </c>
      <c r="I172" s="23"/>
      <c r="J172" s="39"/>
      <c r="K172" s="51">
        <v>4</v>
      </c>
      <c r="L172" s="32"/>
      <c r="M172" s="107">
        <v>6000</v>
      </c>
      <c r="N172" s="107"/>
      <c r="O172" s="107"/>
      <c r="P172" s="107"/>
      <c r="Q172" s="107"/>
      <c r="R172" s="107"/>
      <c r="S172" s="107"/>
      <c r="T172" s="3">
        <f t="shared" si="11"/>
        <v>6000</v>
      </c>
      <c r="U172" s="11"/>
    </row>
    <row r="173" spans="1:21" ht="54">
      <c r="A173" s="369"/>
      <c r="B173" s="312"/>
      <c r="C173" s="278" t="s">
        <v>488</v>
      </c>
      <c r="D173" s="278" t="s">
        <v>493</v>
      </c>
      <c r="E173" s="278" t="s">
        <v>142</v>
      </c>
      <c r="F173" s="51">
        <v>12</v>
      </c>
      <c r="G173" s="51">
        <v>0</v>
      </c>
      <c r="H173" s="23" t="s">
        <v>71</v>
      </c>
      <c r="I173" s="23"/>
      <c r="J173" s="39"/>
      <c r="K173" s="51">
        <v>12</v>
      </c>
      <c r="L173" s="32"/>
      <c r="M173" s="107">
        <v>6000</v>
      </c>
      <c r="N173" s="107"/>
      <c r="O173" s="107">
        <v>35000</v>
      </c>
      <c r="P173" s="107"/>
      <c r="Q173" s="107"/>
      <c r="R173" s="107"/>
      <c r="S173" s="107"/>
      <c r="T173" s="3">
        <f t="shared" si="11"/>
        <v>41000</v>
      </c>
      <c r="U173" s="11"/>
    </row>
    <row r="174" spans="1:21" ht="36">
      <c r="A174" s="369"/>
      <c r="B174" s="312"/>
      <c r="C174" s="60" t="s">
        <v>489</v>
      </c>
      <c r="D174" s="60" t="s">
        <v>490</v>
      </c>
      <c r="E174" s="60" t="s">
        <v>491</v>
      </c>
      <c r="F174" s="276">
        <v>8</v>
      </c>
      <c r="G174" s="276" t="s">
        <v>57</v>
      </c>
      <c r="H174" s="276" t="s">
        <v>71</v>
      </c>
      <c r="I174" s="89"/>
      <c r="J174" s="95"/>
      <c r="K174" s="276">
        <v>8</v>
      </c>
      <c r="L174" s="32"/>
      <c r="M174" s="107"/>
      <c r="N174" s="107"/>
      <c r="O174" s="159">
        <v>4000</v>
      </c>
      <c r="P174" s="107"/>
      <c r="Q174" s="107"/>
      <c r="R174" s="107"/>
      <c r="S174" s="107"/>
      <c r="T174" s="3">
        <f t="shared" si="11"/>
        <v>4000</v>
      </c>
      <c r="U174" s="11"/>
    </row>
    <row r="175" spans="1:21" ht="36">
      <c r="A175" s="369"/>
      <c r="B175" s="312"/>
      <c r="C175" s="241" t="s">
        <v>464</v>
      </c>
      <c r="D175" s="241" t="s">
        <v>468</v>
      </c>
      <c r="E175" s="241" t="s">
        <v>95</v>
      </c>
      <c r="F175" s="51">
        <v>12</v>
      </c>
      <c r="G175" s="51">
        <v>0</v>
      </c>
      <c r="H175" s="23" t="s">
        <v>71</v>
      </c>
      <c r="I175" s="23"/>
      <c r="J175" s="39"/>
      <c r="K175" s="51">
        <v>12</v>
      </c>
      <c r="L175" s="32"/>
      <c r="M175" s="107">
        <v>31633</v>
      </c>
      <c r="N175" s="107">
        <v>26000</v>
      </c>
      <c r="O175" s="107">
        <v>231000</v>
      </c>
      <c r="P175" s="107"/>
      <c r="Q175" s="107"/>
      <c r="R175" s="107"/>
      <c r="S175" s="107"/>
      <c r="T175" s="3">
        <f t="shared" si="11"/>
        <v>288633</v>
      </c>
      <c r="U175" s="11"/>
    </row>
    <row r="176" spans="1:21" ht="12.75">
      <c r="A176" s="369"/>
      <c r="B176" s="312"/>
      <c r="C176" s="38"/>
      <c r="D176" s="55" t="s">
        <v>46</v>
      </c>
      <c r="E176" s="55"/>
      <c r="F176" s="56"/>
      <c r="G176" s="56"/>
      <c r="H176" s="57"/>
      <c r="I176" s="57"/>
      <c r="J176" s="57"/>
      <c r="K176" s="56"/>
      <c r="L176" s="86"/>
      <c r="M176" s="24">
        <f aca="true" t="shared" si="12" ref="M176:T176">SUM(M171:M175)</f>
        <v>47233</v>
      </c>
      <c r="N176" s="24">
        <f t="shared" si="12"/>
        <v>26000</v>
      </c>
      <c r="O176" s="24">
        <f t="shared" si="12"/>
        <v>270000</v>
      </c>
      <c r="P176" s="24">
        <f t="shared" si="12"/>
        <v>0</v>
      </c>
      <c r="Q176" s="24">
        <f t="shared" si="12"/>
        <v>0</v>
      </c>
      <c r="R176" s="24">
        <f t="shared" si="12"/>
        <v>0</v>
      </c>
      <c r="S176" s="24">
        <f t="shared" si="12"/>
        <v>0</v>
      </c>
      <c r="T176" s="24">
        <f t="shared" si="12"/>
        <v>343233</v>
      </c>
      <c r="U176" s="11"/>
    </row>
    <row r="177" spans="1:21" s="5" customFormat="1" ht="12.75">
      <c r="A177" s="203"/>
      <c r="B177" s="31"/>
      <c r="C177" s="19"/>
      <c r="D177" s="28"/>
      <c r="E177" s="28"/>
      <c r="F177" s="29"/>
      <c r="G177" s="29"/>
      <c r="H177" s="133"/>
      <c r="I177" s="133"/>
      <c r="J177" s="133"/>
      <c r="K177" s="29"/>
      <c r="L177" s="183"/>
      <c r="M177" s="14"/>
      <c r="N177" s="14"/>
      <c r="O177" s="14"/>
      <c r="P177" s="14"/>
      <c r="Q177" s="14"/>
      <c r="R177" s="14"/>
      <c r="S177" s="14"/>
      <c r="T177" s="14"/>
      <c r="U177" s="156"/>
    </row>
    <row r="178" spans="1:21" s="5" customFormat="1" ht="12.75">
      <c r="A178" s="203"/>
      <c r="B178" s="31"/>
      <c r="C178" s="19"/>
      <c r="D178" s="28"/>
      <c r="E178" s="28"/>
      <c r="F178" s="29"/>
      <c r="G178" s="29"/>
      <c r="H178" s="133"/>
      <c r="I178" s="133"/>
      <c r="J178" s="133"/>
      <c r="K178" s="29"/>
      <c r="L178" s="183"/>
      <c r="M178" s="14"/>
      <c r="N178" s="14"/>
      <c r="O178" s="14"/>
      <c r="P178" s="14"/>
      <c r="Q178" s="14"/>
      <c r="R178" s="14"/>
      <c r="S178" s="14"/>
      <c r="T178" s="14"/>
      <c r="U178" s="156"/>
    </row>
    <row r="179" spans="1:21" s="5" customFormat="1" ht="12.75">
      <c r="A179" s="203"/>
      <c r="B179" s="31"/>
      <c r="C179" s="19"/>
      <c r="D179" s="28"/>
      <c r="E179" s="28"/>
      <c r="F179" s="29"/>
      <c r="G179" s="29"/>
      <c r="H179" s="133"/>
      <c r="I179" s="133"/>
      <c r="J179" s="133"/>
      <c r="K179" s="29"/>
      <c r="L179" s="183"/>
      <c r="M179" s="14"/>
      <c r="N179" s="14"/>
      <c r="O179" s="14"/>
      <c r="P179" s="14"/>
      <c r="Q179" s="14"/>
      <c r="R179" s="14"/>
      <c r="S179" s="14"/>
      <c r="T179" s="14"/>
      <c r="U179" s="156"/>
    </row>
    <row r="180" spans="1:21" s="5" customFormat="1" ht="12.75">
      <c r="A180" s="203"/>
      <c r="B180" s="31"/>
      <c r="C180" s="19"/>
      <c r="D180" s="28"/>
      <c r="E180" s="28"/>
      <c r="F180" s="29"/>
      <c r="G180" s="29"/>
      <c r="H180" s="133"/>
      <c r="I180" s="133"/>
      <c r="J180" s="133"/>
      <c r="K180" s="29"/>
      <c r="L180" s="183"/>
      <c r="M180" s="14"/>
      <c r="N180" s="14"/>
      <c r="O180" s="14"/>
      <c r="P180" s="14"/>
      <c r="Q180" s="14"/>
      <c r="R180" s="14"/>
      <c r="S180" s="14"/>
      <c r="T180" s="14"/>
      <c r="U180" s="156"/>
    </row>
    <row r="181" spans="1:21" s="5" customFormat="1" ht="12.75">
      <c r="A181" s="203"/>
      <c r="B181" s="31"/>
      <c r="C181" s="19"/>
      <c r="D181" s="28"/>
      <c r="E181" s="28"/>
      <c r="F181" s="29"/>
      <c r="G181" s="29"/>
      <c r="H181" s="133"/>
      <c r="I181" s="133"/>
      <c r="J181" s="133"/>
      <c r="K181" s="29"/>
      <c r="L181" s="183"/>
      <c r="M181" s="14"/>
      <c r="N181" s="14"/>
      <c r="O181" s="14"/>
      <c r="P181" s="14"/>
      <c r="Q181" s="14"/>
      <c r="R181" s="14"/>
      <c r="S181" s="14"/>
      <c r="T181" s="14"/>
      <c r="U181" s="156"/>
    </row>
    <row r="182" spans="1:21" s="5" customFormat="1" ht="12.75">
      <c r="A182" s="203"/>
      <c r="B182" s="31"/>
      <c r="C182" s="19"/>
      <c r="D182" s="28"/>
      <c r="E182" s="28"/>
      <c r="F182" s="29"/>
      <c r="G182" s="29"/>
      <c r="H182" s="133"/>
      <c r="I182" s="133"/>
      <c r="J182" s="133"/>
      <c r="K182" s="29"/>
      <c r="L182" s="183"/>
      <c r="M182" s="14"/>
      <c r="N182" s="14"/>
      <c r="O182" s="14"/>
      <c r="P182" s="14"/>
      <c r="Q182" s="14"/>
      <c r="R182" s="14"/>
      <c r="S182" s="14"/>
      <c r="T182" s="14"/>
      <c r="U182" s="156"/>
    </row>
    <row r="183" spans="1:21" s="5" customFormat="1" ht="12.75">
      <c r="A183" s="203"/>
      <c r="B183" s="31"/>
      <c r="C183" s="19"/>
      <c r="D183" s="28"/>
      <c r="E183" s="28"/>
      <c r="F183" s="29"/>
      <c r="G183" s="29"/>
      <c r="H183" s="133"/>
      <c r="I183" s="133"/>
      <c r="J183" s="133"/>
      <c r="K183" s="29"/>
      <c r="L183" s="183"/>
      <c r="M183" s="14"/>
      <c r="N183" s="14"/>
      <c r="O183" s="14"/>
      <c r="P183" s="14"/>
      <c r="Q183" s="14"/>
      <c r="R183" s="14"/>
      <c r="S183" s="14"/>
      <c r="T183" s="14"/>
      <c r="U183" s="156"/>
    </row>
    <row r="184" spans="1:21" s="5" customFormat="1" ht="12.75">
      <c r="A184" s="203"/>
      <c r="B184" s="31"/>
      <c r="C184" s="19"/>
      <c r="D184" s="28"/>
      <c r="E184" s="28"/>
      <c r="F184" s="29"/>
      <c r="G184" s="29"/>
      <c r="H184" s="133"/>
      <c r="I184" s="133"/>
      <c r="J184" s="133"/>
      <c r="K184" s="29"/>
      <c r="L184" s="183"/>
      <c r="M184" s="14"/>
      <c r="N184" s="14"/>
      <c r="O184" s="14"/>
      <c r="P184" s="14"/>
      <c r="Q184" s="14"/>
      <c r="R184" s="14"/>
      <c r="S184" s="14"/>
      <c r="T184" s="14"/>
      <c r="U184" s="156"/>
    </row>
    <row r="185" spans="1:20" ht="12.75" customHeight="1">
      <c r="A185" s="307" t="s">
        <v>0</v>
      </c>
      <c r="B185" s="375" t="s">
        <v>17</v>
      </c>
      <c r="C185" s="375" t="s">
        <v>69</v>
      </c>
      <c r="D185" s="302" t="s">
        <v>1</v>
      </c>
      <c r="E185" s="302" t="s">
        <v>2</v>
      </c>
      <c r="F185" s="307" t="s">
        <v>16</v>
      </c>
      <c r="G185" s="417" t="s">
        <v>65</v>
      </c>
      <c r="H185" s="326" t="s">
        <v>66</v>
      </c>
      <c r="I185" s="326"/>
      <c r="J185" s="326"/>
      <c r="K185" s="417" t="s">
        <v>486</v>
      </c>
      <c r="L185" s="307" t="s">
        <v>3</v>
      </c>
      <c r="M185" s="308" t="s">
        <v>68</v>
      </c>
      <c r="N185" s="308"/>
      <c r="O185" s="308"/>
      <c r="P185" s="308"/>
      <c r="Q185" s="308"/>
      <c r="R185" s="308"/>
      <c r="S185" s="308"/>
      <c r="T185" s="302"/>
    </row>
    <row r="186" spans="1:20" ht="12.75">
      <c r="A186" s="307"/>
      <c r="B186" s="375"/>
      <c r="C186" s="375"/>
      <c r="D186" s="302"/>
      <c r="E186" s="309"/>
      <c r="F186" s="307"/>
      <c r="G186" s="417"/>
      <c r="H186" s="302" t="s">
        <v>13</v>
      </c>
      <c r="I186" s="302" t="s">
        <v>14</v>
      </c>
      <c r="J186" s="302" t="s">
        <v>15</v>
      </c>
      <c r="K186" s="417"/>
      <c r="L186" s="307"/>
      <c r="M186" s="302" t="s">
        <v>6</v>
      </c>
      <c r="N186" s="335" t="s">
        <v>7</v>
      </c>
      <c r="O186" s="335" t="s">
        <v>8</v>
      </c>
      <c r="P186" s="302" t="s">
        <v>9</v>
      </c>
      <c r="Q186" s="302" t="s">
        <v>5</v>
      </c>
      <c r="R186" s="302" t="s">
        <v>355</v>
      </c>
      <c r="S186" s="302" t="s">
        <v>4</v>
      </c>
      <c r="T186" s="302" t="s">
        <v>12</v>
      </c>
    </row>
    <row r="187" spans="1:20" ht="18.75" customHeight="1">
      <c r="A187" s="307"/>
      <c r="B187" s="375"/>
      <c r="C187" s="375"/>
      <c r="D187" s="302"/>
      <c r="E187" s="309"/>
      <c r="F187" s="307"/>
      <c r="G187" s="417"/>
      <c r="H187" s="302"/>
      <c r="I187" s="302"/>
      <c r="J187" s="302"/>
      <c r="K187" s="417"/>
      <c r="L187" s="307"/>
      <c r="M187" s="309"/>
      <c r="N187" s="335"/>
      <c r="O187" s="335"/>
      <c r="P187" s="302"/>
      <c r="Q187" s="302"/>
      <c r="R187" s="302"/>
      <c r="S187" s="302"/>
      <c r="T187" s="302"/>
    </row>
    <row r="188" spans="1:20" ht="18" customHeight="1">
      <c r="A188" s="319" t="s">
        <v>62</v>
      </c>
      <c r="B188" s="303" t="s">
        <v>28</v>
      </c>
      <c r="C188" s="339" t="s">
        <v>281</v>
      </c>
      <c r="D188" s="152" t="s">
        <v>289</v>
      </c>
      <c r="E188" s="146" t="s">
        <v>282</v>
      </c>
      <c r="F188" s="71">
        <v>100</v>
      </c>
      <c r="G188" s="71" t="s">
        <v>57</v>
      </c>
      <c r="H188" s="95" t="s">
        <v>71</v>
      </c>
      <c r="I188" s="95"/>
      <c r="J188" s="95"/>
      <c r="K188" s="71">
        <v>100</v>
      </c>
      <c r="L188" s="32"/>
      <c r="M188" s="3">
        <v>20000</v>
      </c>
      <c r="N188" s="3"/>
      <c r="O188" s="3"/>
      <c r="P188" s="3"/>
      <c r="Q188" s="3"/>
      <c r="R188" s="3"/>
      <c r="S188" s="3"/>
      <c r="T188" s="3">
        <f>SUM(M188:S188)</f>
        <v>20000</v>
      </c>
    </row>
    <row r="189" spans="1:20" ht="18" customHeight="1">
      <c r="A189" s="319"/>
      <c r="B189" s="304"/>
      <c r="C189" s="339"/>
      <c r="D189" s="146" t="s">
        <v>58</v>
      </c>
      <c r="E189" s="146" t="s">
        <v>283</v>
      </c>
      <c r="F189" s="71">
        <v>1</v>
      </c>
      <c r="G189" s="71">
        <v>0</v>
      </c>
      <c r="H189" s="95" t="s">
        <v>71</v>
      </c>
      <c r="I189" s="95"/>
      <c r="J189" s="95"/>
      <c r="K189" s="71">
        <v>1</v>
      </c>
      <c r="L189" s="32"/>
      <c r="M189" s="67">
        <v>170000</v>
      </c>
      <c r="N189" s="3"/>
      <c r="O189" s="3"/>
      <c r="P189" s="3"/>
      <c r="Q189" s="67">
        <v>1530000</v>
      </c>
      <c r="R189" s="3"/>
      <c r="S189" s="3"/>
      <c r="T189" s="3">
        <f>SUM(M189:S189)</f>
        <v>1700000</v>
      </c>
    </row>
    <row r="190" spans="1:20" ht="12.75">
      <c r="A190" s="337"/>
      <c r="B190" s="328"/>
      <c r="C190" s="100"/>
      <c r="D190" s="55" t="s">
        <v>30</v>
      </c>
      <c r="E190" s="52"/>
      <c r="F190" s="111"/>
      <c r="G190" s="111"/>
      <c r="H190" s="57"/>
      <c r="I190" s="57"/>
      <c r="J190" s="57"/>
      <c r="K190" s="111"/>
      <c r="L190" s="86"/>
      <c r="M190" s="24">
        <f aca="true" t="shared" si="13" ref="M190:T190">SUM(M188:M189)</f>
        <v>190000</v>
      </c>
      <c r="N190" s="24">
        <f t="shared" si="13"/>
        <v>0</v>
      </c>
      <c r="O190" s="24">
        <f t="shared" si="13"/>
        <v>0</v>
      </c>
      <c r="P190" s="24">
        <f t="shared" si="13"/>
        <v>0</v>
      </c>
      <c r="Q190" s="24">
        <f t="shared" si="13"/>
        <v>1530000</v>
      </c>
      <c r="R190" s="24">
        <f t="shared" si="13"/>
        <v>0</v>
      </c>
      <c r="S190" s="24">
        <f t="shared" si="13"/>
        <v>0</v>
      </c>
      <c r="T190" s="24">
        <f t="shared" si="13"/>
        <v>1720000</v>
      </c>
    </row>
    <row r="191" spans="1:20" ht="27">
      <c r="A191" s="337"/>
      <c r="B191" s="303" t="s">
        <v>31</v>
      </c>
      <c r="C191" s="383" t="s">
        <v>284</v>
      </c>
      <c r="D191" s="146" t="s">
        <v>377</v>
      </c>
      <c r="E191" s="146" t="s">
        <v>285</v>
      </c>
      <c r="F191" s="123">
        <v>2302</v>
      </c>
      <c r="G191" s="123">
        <v>2272</v>
      </c>
      <c r="H191" s="89" t="s">
        <v>71</v>
      </c>
      <c r="I191" s="89"/>
      <c r="J191" s="89"/>
      <c r="K191" s="123">
        <v>2302</v>
      </c>
      <c r="L191" s="2"/>
      <c r="M191" s="3">
        <v>20000</v>
      </c>
      <c r="N191" s="3"/>
      <c r="O191" s="67"/>
      <c r="P191" s="3"/>
      <c r="Q191" s="3">
        <v>130000</v>
      </c>
      <c r="R191" s="3"/>
      <c r="S191" s="3"/>
      <c r="T191" s="3">
        <f>SUM(M191:S191)</f>
        <v>150000</v>
      </c>
    </row>
    <row r="192" spans="1:20" ht="18">
      <c r="A192" s="337"/>
      <c r="B192" s="304"/>
      <c r="C192" s="383"/>
      <c r="D192" s="146" t="s">
        <v>378</v>
      </c>
      <c r="E192" s="146"/>
      <c r="F192" s="93">
        <v>1</v>
      </c>
      <c r="G192" s="93">
        <v>1</v>
      </c>
      <c r="H192" s="95"/>
      <c r="I192" s="95" t="s">
        <v>71</v>
      </c>
      <c r="J192" s="95"/>
      <c r="K192" s="93">
        <v>1</v>
      </c>
      <c r="L192" s="2"/>
      <c r="M192" s="3">
        <v>6804</v>
      </c>
      <c r="N192" s="3"/>
      <c r="O192" s="3"/>
      <c r="P192" s="3"/>
      <c r="Q192" s="3"/>
      <c r="R192" s="3"/>
      <c r="S192" s="3"/>
      <c r="T192" s="3">
        <f>SUM(M192:S192)</f>
        <v>6804</v>
      </c>
    </row>
    <row r="193" spans="1:20" ht="36">
      <c r="A193" s="337"/>
      <c r="B193" s="304"/>
      <c r="C193" s="147" t="s">
        <v>286</v>
      </c>
      <c r="D193" s="146" t="s">
        <v>287</v>
      </c>
      <c r="E193" s="146" t="s">
        <v>288</v>
      </c>
      <c r="F193" s="94">
        <v>0.95</v>
      </c>
      <c r="G193" s="94">
        <v>0.6</v>
      </c>
      <c r="H193" s="95" t="s">
        <v>71</v>
      </c>
      <c r="I193" s="95"/>
      <c r="J193" s="95"/>
      <c r="K193" s="94">
        <v>0.7</v>
      </c>
      <c r="L193" s="2"/>
      <c r="M193" s="3">
        <v>12000</v>
      </c>
      <c r="N193" s="3"/>
      <c r="O193" s="3"/>
      <c r="P193" s="3"/>
      <c r="Q193" s="3"/>
      <c r="R193" s="3"/>
      <c r="S193" s="3"/>
      <c r="T193" s="3">
        <f>SUM(M193:S193)</f>
        <v>12000</v>
      </c>
    </row>
    <row r="194" spans="1:20" ht="12.75">
      <c r="A194" s="337"/>
      <c r="B194" s="340"/>
      <c r="C194" s="112"/>
      <c r="D194" s="55" t="s">
        <v>32</v>
      </c>
      <c r="E194" s="113"/>
      <c r="F194" s="114"/>
      <c r="G194" s="114"/>
      <c r="H194" s="115"/>
      <c r="I194" s="115"/>
      <c r="J194" s="115"/>
      <c r="K194" s="114"/>
      <c r="L194" s="86"/>
      <c r="M194" s="24">
        <f>SUM(M191:M193)</f>
        <v>38804</v>
      </c>
      <c r="N194" s="24">
        <f>SUM(N191:N193)</f>
        <v>0</v>
      </c>
      <c r="O194" s="24">
        <f aca="true" t="shared" si="14" ref="O194:T194">SUM(O191:O193)</f>
        <v>0</v>
      </c>
      <c r="P194" s="24">
        <f t="shared" si="14"/>
        <v>0</v>
      </c>
      <c r="Q194" s="24">
        <f t="shared" si="14"/>
        <v>130000</v>
      </c>
      <c r="R194" s="24">
        <f t="shared" si="14"/>
        <v>0</v>
      </c>
      <c r="S194" s="24">
        <f t="shared" si="14"/>
        <v>0</v>
      </c>
      <c r="T194" s="24">
        <f t="shared" si="14"/>
        <v>168804</v>
      </c>
    </row>
    <row r="195" spans="1:20" ht="36" customHeight="1">
      <c r="A195" s="384" t="s">
        <v>210</v>
      </c>
      <c r="B195" s="384" t="s">
        <v>497</v>
      </c>
      <c r="C195" s="419" t="s">
        <v>495</v>
      </c>
      <c r="D195" s="278" t="s">
        <v>494</v>
      </c>
      <c r="E195" s="25" t="s">
        <v>496</v>
      </c>
      <c r="F195" s="18">
        <v>480</v>
      </c>
      <c r="G195" s="71">
        <v>1831</v>
      </c>
      <c r="H195" s="23" t="s">
        <v>71</v>
      </c>
      <c r="I195" s="42"/>
      <c r="J195" s="42"/>
      <c r="K195" s="18">
        <v>480</v>
      </c>
      <c r="L195" s="2"/>
      <c r="M195" s="3">
        <v>1600</v>
      </c>
      <c r="N195" s="3"/>
      <c r="O195" s="3"/>
      <c r="P195" s="3"/>
      <c r="Q195" s="3"/>
      <c r="R195" s="3"/>
      <c r="S195" s="3"/>
      <c r="T195" s="3">
        <f>SUM(M195:S195)</f>
        <v>1600</v>
      </c>
    </row>
    <row r="196" spans="1:20" ht="45">
      <c r="A196" s="384"/>
      <c r="B196" s="384"/>
      <c r="C196" s="419"/>
      <c r="D196" s="40" t="s">
        <v>217</v>
      </c>
      <c r="E196" s="40" t="s">
        <v>496</v>
      </c>
      <c r="F196" s="18">
        <v>120</v>
      </c>
      <c r="G196" s="71">
        <v>0</v>
      </c>
      <c r="H196" s="23" t="s">
        <v>71</v>
      </c>
      <c r="I196" s="42"/>
      <c r="J196" s="42"/>
      <c r="K196" s="18">
        <v>120</v>
      </c>
      <c r="L196" s="2"/>
      <c r="M196" s="1">
        <v>400</v>
      </c>
      <c r="N196" s="3"/>
      <c r="O196" s="3"/>
      <c r="P196" s="3"/>
      <c r="Q196" s="3"/>
      <c r="R196" s="3"/>
      <c r="S196" s="3"/>
      <c r="T196" s="3">
        <f>SUM(M196:S196)</f>
        <v>400</v>
      </c>
    </row>
    <row r="197" spans="1:20" ht="72">
      <c r="A197" s="384"/>
      <c r="B197" s="384"/>
      <c r="C197" s="419"/>
      <c r="D197" s="40" t="s">
        <v>219</v>
      </c>
      <c r="E197" s="40" t="s">
        <v>149</v>
      </c>
      <c r="F197" s="17">
        <v>12</v>
      </c>
      <c r="G197" s="17">
        <v>0</v>
      </c>
      <c r="H197" s="23" t="s">
        <v>71</v>
      </c>
      <c r="I197" s="42"/>
      <c r="J197" s="42"/>
      <c r="K197" s="17">
        <v>12</v>
      </c>
      <c r="L197" s="2"/>
      <c r="M197" s="3">
        <v>750</v>
      </c>
      <c r="N197" s="3"/>
      <c r="O197" s="3"/>
      <c r="P197" s="3"/>
      <c r="Q197" s="3"/>
      <c r="R197" s="3"/>
      <c r="S197" s="3"/>
      <c r="T197" s="3">
        <f>SUM(M197:S197)</f>
        <v>750</v>
      </c>
    </row>
    <row r="198" spans="1:20" ht="36">
      <c r="A198" s="384"/>
      <c r="B198" s="384"/>
      <c r="C198" s="419"/>
      <c r="D198" s="40" t="s">
        <v>499</v>
      </c>
      <c r="E198" s="40" t="s">
        <v>212</v>
      </c>
      <c r="F198" s="17">
        <v>8</v>
      </c>
      <c r="G198" s="17">
        <v>0</v>
      </c>
      <c r="H198" s="23" t="s">
        <v>71</v>
      </c>
      <c r="I198" s="42"/>
      <c r="J198" s="42"/>
      <c r="K198" s="17">
        <v>8</v>
      </c>
      <c r="L198" s="2"/>
      <c r="M198" s="3">
        <v>4000</v>
      </c>
      <c r="N198" s="3"/>
      <c r="O198" s="3"/>
      <c r="P198" s="3"/>
      <c r="Q198" s="3"/>
      <c r="R198" s="3"/>
      <c r="S198" s="3"/>
      <c r="T198" s="3">
        <f>SUM(M198:S198)</f>
        <v>4000</v>
      </c>
    </row>
    <row r="199" spans="1:2" s="5" customFormat="1" ht="12.75">
      <c r="A199" s="432"/>
      <c r="B199" s="432"/>
    </row>
    <row r="200" spans="1:2" s="5" customFormat="1" ht="12.75">
      <c r="A200" s="432"/>
      <c r="B200" s="432"/>
    </row>
    <row r="201" spans="1:2" s="5" customFormat="1" ht="12.75">
      <c r="A201" s="432"/>
      <c r="B201" s="432"/>
    </row>
    <row r="202" spans="1:2" s="5" customFormat="1" ht="12.75">
      <c r="A202" s="432"/>
      <c r="B202" s="432"/>
    </row>
    <row r="203" spans="1:2" s="5" customFormat="1" ht="12.75">
      <c r="A203" s="281"/>
      <c r="B203" s="281"/>
    </row>
    <row r="204" spans="1:2" ht="12.75">
      <c r="A204" s="281"/>
      <c r="B204" s="281"/>
    </row>
    <row r="205" spans="1:2" ht="12.75">
      <c r="A205" s="281"/>
      <c r="B205" s="281"/>
    </row>
    <row r="206" spans="1:20" s="5" customFormat="1" ht="12.75">
      <c r="A206" s="204"/>
      <c r="B206" s="204"/>
      <c r="C206" s="205"/>
      <c r="D206" s="206"/>
      <c r="E206" s="206"/>
      <c r="F206" s="207"/>
      <c r="G206" s="208"/>
      <c r="H206" s="192"/>
      <c r="I206" s="193"/>
      <c r="J206" s="193"/>
      <c r="K206" s="207"/>
      <c r="L206" s="209"/>
      <c r="M206" s="195"/>
      <c r="N206" s="195"/>
      <c r="O206" s="195"/>
      <c r="P206" s="195"/>
      <c r="Q206" s="195"/>
      <c r="R206" s="195"/>
      <c r="S206" s="195"/>
      <c r="T206" s="195"/>
    </row>
    <row r="207" spans="1:20" ht="12.75" customHeight="1">
      <c r="A207" s="307" t="s">
        <v>0</v>
      </c>
      <c r="B207" s="375" t="s">
        <v>17</v>
      </c>
      <c r="C207" s="375" t="s">
        <v>69</v>
      </c>
      <c r="D207" s="302" t="s">
        <v>1</v>
      </c>
      <c r="E207" s="302" t="s">
        <v>2</v>
      </c>
      <c r="F207" s="307" t="s">
        <v>16</v>
      </c>
      <c r="G207" s="417" t="s">
        <v>65</v>
      </c>
      <c r="H207" s="326" t="s">
        <v>66</v>
      </c>
      <c r="I207" s="326"/>
      <c r="J207" s="326"/>
      <c r="K207" s="417" t="s">
        <v>486</v>
      </c>
      <c r="L207" s="307" t="s">
        <v>3</v>
      </c>
      <c r="M207" s="308" t="s">
        <v>68</v>
      </c>
      <c r="N207" s="308"/>
      <c r="O207" s="308"/>
      <c r="P207" s="308"/>
      <c r="Q207" s="308"/>
      <c r="R207" s="308"/>
      <c r="S207" s="308"/>
      <c r="T207" s="302"/>
    </row>
    <row r="208" spans="1:20" ht="12.75">
      <c r="A208" s="307"/>
      <c r="B208" s="375"/>
      <c r="C208" s="375"/>
      <c r="D208" s="302"/>
      <c r="E208" s="309"/>
      <c r="F208" s="307"/>
      <c r="G208" s="417"/>
      <c r="H208" s="302" t="s">
        <v>13</v>
      </c>
      <c r="I208" s="302" t="s">
        <v>14</v>
      </c>
      <c r="J208" s="302" t="s">
        <v>15</v>
      </c>
      <c r="K208" s="417"/>
      <c r="L208" s="307"/>
      <c r="M208" s="302" t="s">
        <v>6</v>
      </c>
      <c r="N208" s="335" t="s">
        <v>7</v>
      </c>
      <c r="O208" s="335" t="s">
        <v>8</v>
      </c>
      <c r="P208" s="302" t="s">
        <v>9</v>
      </c>
      <c r="Q208" s="302" t="s">
        <v>5</v>
      </c>
      <c r="R208" s="302" t="s">
        <v>355</v>
      </c>
      <c r="S208" s="302" t="s">
        <v>4</v>
      </c>
      <c r="T208" s="302" t="s">
        <v>12</v>
      </c>
    </row>
    <row r="209" spans="1:20" ht="18.75" customHeight="1">
      <c r="A209" s="307"/>
      <c r="B209" s="375"/>
      <c r="C209" s="375"/>
      <c r="D209" s="302"/>
      <c r="E209" s="309"/>
      <c r="F209" s="307"/>
      <c r="G209" s="417"/>
      <c r="H209" s="302"/>
      <c r="I209" s="302"/>
      <c r="J209" s="302"/>
      <c r="K209" s="417"/>
      <c r="L209" s="307"/>
      <c r="M209" s="309"/>
      <c r="N209" s="335"/>
      <c r="O209" s="335"/>
      <c r="P209" s="302"/>
      <c r="Q209" s="302"/>
      <c r="R209" s="302"/>
      <c r="S209" s="302"/>
      <c r="T209" s="302"/>
    </row>
    <row r="210" spans="1:20" ht="18.75" customHeight="1">
      <c r="A210" s="303" t="s">
        <v>210</v>
      </c>
      <c r="B210" s="433" t="s">
        <v>497</v>
      </c>
      <c r="C210" s="297" t="s">
        <v>498</v>
      </c>
      <c r="D210" s="40" t="s">
        <v>214</v>
      </c>
      <c r="E210" s="40" t="s">
        <v>207</v>
      </c>
      <c r="F210" s="18">
        <v>60</v>
      </c>
      <c r="G210" s="71">
        <v>0</v>
      </c>
      <c r="H210" s="23" t="s">
        <v>71</v>
      </c>
      <c r="I210" s="42"/>
      <c r="J210" s="42"/>
      <c r="K210" s="18">
        <v>60</v>
      </c>
      <c r="L210" s="2"/>
      <c r="M210" s="3">
        <v>1500</v>
      </c>
      <c r="N210" s="3"/>
      <c r="O210" s="3"/>
      <c r="P210" s="3"/>
      <c r="Q210" s="3"/>
      <c r="R210" s="3"/>
      <c r="S210" s="3"/>
      <c r="T210" s="3">
        <f aca="true" t="shared" si="15" ref="T210:T217">SUM(M210:S210)</f>
        <v>1500</v>
      </c>
    </row>
    <row r="211" spans="1:20" ht="18.75" customHeight="1">
      <c r="A211" s="327"/>
      <c r="B211" s="299"/>
      <c r="C211" s="298"/>
      <c r="D211" s="40" t="s">
        <v>215</v>
      </c>
      <c r="E211" s="40" t="s">
        <v>208</v>
      </c>
      <c r="F211" s="18">
        <v>16</v>
      </c>
      <c r="G211" s="71">
        <v>0</v>
      </c>
      <c r="H211" s="23" t="s">
        <v>71</v>
      </c>
      <c r="I211" s="42"/>
      <c r="J211" s="42"/>
      <c r="K211" s="18">
        <v>16</v>
      </c>
      <c r="L211" s="2"/>
      <c r="M211" s="3">
        <v>600</v>
      </c>
      <c r="N211" s="3"/>
      <c r="O211" s="3"/>
      <c r="P211" s="3"/>
      <c r="Q211" s="3"/>
      <c r="R211" s="3"/>
      <c r="S211" s="3"/>
      <c r="T211" s="3">
        <f t="shared" si="15"/>
        <v>600</v>
      </c>
    </row>
    <row r="212" spans="1:20" ht="18.75" customHeight="1">
      <c r="A212" s="327"/>
      <c r="B212" s="299"/>
      <c r="C212" s="299"/>
      <c r="D212" s="40" t="s">
        <v>443</v>
      </c>
      <c r="E212" s="40" t="s">
        <v>209</v>
      </c>
      <c r="F212" s="18">
        <v>160</v>
      </c>
      <c r="G212" s="71">
        <v>0</v>
      </c>
      <c r="H212" s="23" t="s">
        <v>71</v>
      </c>
      <c r="I212" s="42"/>
      <c r="J212" s="42"/>
      <c r="K212" s="18">
        <v>160</v>
      </c>
      <c r="L212" s="2"/>
      <c r="M212" s="3">
        <v>1000</v>
      </c>
      <c r="N212" s="3"/>
      <c r="O212" s="3"/>
      <c r="P212" s="3"/>
      <c r="Q212" s="3"/>
      <c r="R212" s="3"/>
      <c r="S212" s="3"/>
      <c r="T212" s="3">
        <f t="shared" si="15"/>
        <v>1000</v>
      </c>
    </row>
    <row r="213" spans="1:20" ht="18.75" customHeight="1">
      <c r="A213" s="327"/>
      <c r="B213" s="299"/>
      <c r="C213" s="300"/>
      <c r="D213" s="40" t="s">
        <v>216</v>
      </c>
      <c r="E213" s="40" t="s">
        <v>209</v>
      </c>
      <c r="F213" s="18">
        <v>4800</v>
      </c>
      <c r="G213" s="71">
        <v>0</v>
      </c>
      <c r="H213" s="23" t="s">
        <v>71</v>
      </c>
      <c r="I213" s="42"/>
      <c r="J213" s="42"/>
      <c r="K213" s="18">
        <v>4800</v>
      </c>
      <c r="L213" s="2"/>
      <c r="M213" s="3">
        <v>94200</v>
      </c>
      <c r="N213" s="3"/>
      <c r="O213" s="3"/>
      <c r="P213" s="3"/>
      <c r="Q213" s="3"/>
      <c r="R213" s="3"/>
      <c r="S213" s="3"/>
      <c r="T213" s="3">
        <f t="shared" si="15"/>
        <v>94200</v>
      </c>
    </row>
    <row r="214" spans="1:20" ht="36" customHeight="1">
      <c r="A214" s="327"/>
      <c r="B214" s="299"/>
      <c r="C214" s="297" t="s">
        <v>500</v>
      </c>
      <c r="D214" s="40" t="s">
        <v>218</v>
      </c>
      <c r="E214" s="40" t="s">
        <v>211</v>
      </c>
      <c r="F214" s="18">
        <v>40</v>
      </c>
      <c r="G214" s="71">
        <v>0</v>
      </c>
      <c r="H214" s="23" t="s">
        <v>71</v>
      </c>
      <c r="I214" s="42"/>
      <c r="J214" s="42"/>
      <c r="K214" s="18">
        <v>20</v>
      </c>
      <c r="L214" s="2"/>
      <c r="M214" s="3">
        <v>4800</v>
      </c>
      <c r="N214" s="3"/>
      <c r="O214" s="3"/>
      <c r="P214" s="3"/>
      <c r="Q214" s="3"/>
      <c r="R214" s="3"/>
      <c r="S214" s="3"/>
      <c r="T214" s="3">
        <f t="shared" si="15"/>
        <v>4800</v>
      </c>
    </row>
    <row r="215" spans="1:20" ht="36" customHeight="1">
      <c r="A215" s="327"/>
      <c r="B215" s="299"/>
      <c r="C215" s="298"/>
      <c r="D215" s="40" t="s">
        <v>503</v>
      </c>
      <c r="E215" s="40" t="s">
        <v>211</v>
      </c>
      <c r="F215" s="18">
        <v>720</v>
      </c>
      <c r="G215" s="71">
        <v>0</v>
      </c>
      <c r="H215" s="23" t="s">
        <v>71</v>
      </c>
      <c r="I215" s="42"/>
      <c r="J215" s="42"/>
      <c r="K215" s="18">
        <v>360</v>
      </c>
      <c r="L215" s="2"/>
      <c r="M215" s="3">
        <v>4500</v>
      </c>
      <c r="N215" s="3"/>
      <c r="O215" s="3"/>
      <c r="P215" s="3"/>
      <c r="Q215" s="3"/>
      <c r="R215" s="3"/>
      <c r="S215" s="3"/>
      <c r="T215" s="3">
        <f t="shared" si="15"/>
        <v>4500</v>
      </c>
    </row>
    <row r="216" spans="1:20" ht="18">
      <c r="A216" s="327"/>
      <c r="B216" s="299"/>
      <c r="C216" s="298"/>
      <c r="D216" s="40" t="s">
        <v>502</v>
      </c>
      <c r="E216" s="40" t="s">
        <v>94</v>
      </c>
      <c r="F216" s="18">
        <v>4</v>
      </c>
      <c r="G216" s="71">
        <v>0</v>
      </c>
      <c r="H216" s="4" t="s">
        <v>71</v>
      </c>
      <c r="I216" s="42"/>
      <c r="J216" s="42"/>
      <c r="K216" s="18">
        <v>2</v>
      </c>
      <c r="L216" s="2"/>
      <c r="M216" s="3">
        <v>7830</v>
      </c>
      <c r="N216" s="3">
        <v>20000</v>
      </c>
      <c r="O216" s="3"/>
      <c r="P216" s="3"/>
      <c r="Q216" s="3"/>
      <c r="R216" s="3"/>
      <c r="S216" s="3"/>
      <c r="T216" s="3">
        <f t="shared" si="15"/>
        <v>27830</v>
      </c>
    </row>
    <row r="217" spans="1:20" ht="27" customHeight="1">
      <c r="A217" s="327"/>
      <c r="B217" s="414"/>
      <c r="C217" s="300"/>
      <c r="D217" s="40" t="s">
        <v>501</v>
      </c>
      <c r="E217" s="40" t="s">
        <v>94</v>
      </c>
      <c r="F217" s="17">
        <v>1</v>
      </c>
      <c r="G217" s="17">
        <v>0</v>
      </c>
      <c r="H217" s="23" t="s">
        <v>71</v>
      </c>
      <c r="I217" s="42"/>
      <c r="J217" s="42"/>
      <c r="K217" s="17">
        <v>1</v>
      </c>
      <c r="L217" s="2"/>
      <c r="M217" s="3"/>
      <c r="N217" s="3"/>
      <c r="O217" s="3">
        <v>170000</v>
      </c>
      <c r="P217" s="3"/>
      <c r="Q217" s="3">
        <v>12830000</v>
      </c>
      <c r="R217" s="3">
        <v>4000000</v>
      </c>
      <c r="S217" s="3"/>
      <c r="T217" s="3">
        <f t="shared" si="15"/>
        <v>17000000</v>
      </c>
    </row>
    <row r="218" spans="1:21" ht="54">
      <c r="A218" s="328"/>
      <c r="B218" s="8"/>
      <c r="C218" s="8"/>
      <c r="D218" s="52" t="s">
        <v>213</v>
      </c>
      <c r="E218" s="55"/>
      <c r="F218" s="55"/>
      <c r="G218" s="55"/>
      <c r="H218" s="104"/>
      <c r="I218" s="104"/>
      <c r="J218" s="104"/>
      <c r="K218" s="55"/>
      <c r="L218" s="86"/>
      <c r="M218" s="24">
        <f aca="true" t="shared" si="16" ref="M218:T218">SUM(M195:M217)</f>
        <v>121180</v>
      </c>
      <c r="N218" s="24">
        <f t="shared" si="16"/>
        <v>20000</v>
      </c>
      <c r="O218" s="24">
        <f t="shared" si="16"/>
        <v>170000</v>
      </c>
      <c r="P218" s="24">
        <f t="shared" si="16"/>
        <v>0</v>
      </c>
      <c r="Q218" s="24">
        <f t="shared" si="16"/>
        <v>12830000</v>
      </c>
      <c r="R218" s="24">
        <f t="shared" si="16"/>
        <v>4000000</v>
      </c>
      <c r="S218" s="24">
        <f t="shared" si="16"/>
        <v>0</v>
      </c>
      <c r="T218" s="24">
        <f t="shared" si="16"/>
        <v>17141180</v>
      </c>
      <c r="U218" s="11"/>
    </row>
    <row r="219" spans="1:21" s="5" customFormat="1" ht="12.75">
      <c r="A219" s="204"/>
      <c r="D219" s="31"/>
      <c r="E219" s="28"/>
      <c r="F219" s="28"/>
      <c r="G219" s="28"/>
      <c r="H219" s="182"/>
      <c r="I219" s="182"/>
      <c r="J219" s="182"/>
      <c r="K219" s="28"/>
      <c r="L219" s="183"/>
      <c r="M219" s="14"/>
      <c r="N219" s="14"/>
      <c r="O219" s="14"/>
      <c r="P219" s="14"/>
      <c r="Q219" s="14"/>
      <c r="R219" s="14"/>
      <c r="S219" s="14"/>
      <c r="T219" s="14"/>
      <c r="U219" s="156"/>
    </row>
    <row r="220" spans="1:21" s="5" customFormat="1" ht="12.75">
      <c r="A220" s="204"/>
      <c r="D220" s="31"/>
      <c r="E220" s="28"/>
      <c r="F220" s="28"/>
      <c r="G220" s="28"/>
      <c r="H220" s="182"/>
      <c r="I220" s="182"/>
      <c r="J220" s="182"/>
      <c r="K220" s="28"/>
      <c r="L220" s="183"/>
      <c r="M220" s="14"/>
      <c r="N220" s="14"/>
      <c r="O220" s="14"/>
      <c r="P220" s="14"/>
      <c r="Q220" s="14"/>
      <c r="R220" s="14"/>
      <c r="S220" s="14"/>
      <c r="T220" s="14"/>
      <c r="U220" s="156"/>
    </row>
    <row r="221" spans="1:21" s="5" customFormat="1" ht="12.75">
      <c r="A221" s="204"/>
      <c r="D221" s="31"/>
      <c r="E221" s="28"/>
      <c r="F221" s="28"/>
      <c r="G221" s="28"/>
      <c r="H221" s="182"/>
      <c r="I221" s="182"/>
      <c r="J221" s="182"/>
      <c r="K221" s="28"/>
      <c r="L221" s="183"/>
      <c r="M221" s="14"/>
      <c r="N221" s="14"/>
      <c r="O221" s="14"/>
      <c r="P221" s="14"/>
      <c r="Q221" s="14"/>
      <c r="R221" s="14"/>
      <c r="S221" s="14"/>
      <c r="T221" s="14"/>
      <c r="U221" s="156"/>
    </row>
    <row r="222" spans="1:21" s="5" customFormat="1" ht="12.75">
      <c r="A222" s="204"/>
      <c r="D222" s="31"/>
      <c r="E222" s="28"/>
      <c r="F222" s="28"/>
      <c r="G222" s="28"/>
      <c r="H222" s="182"/>
      <c r="I222" s="182"/>
      <c r="J222" s="182"/>
      <c r="K222" s="28"/>
      <c r="L222" s="183"/>
      <c r="M222" s="14"/>
      <c r="N222" s="14"/>
      <c r="O222" s="14"/>
      <c r="P222" s="14"/>
      <c r="Q222" s="14"/>
      <c r="R222" s="14"/>
      <c r="S222" s="14"/>
      <c r="T222" s="14"/>
      <c r="U222" s="156"/>
    </row>
    <row r="223" spans="1:21" s="5" customFormat="1" ht="12.75">
      <c r="A223" s="204"/>
      <c r="D223" s="31"/>
      <c r="E223" s="28"/>
      <c r="F223" s="28"/>
      <c r="G223" s="28"/>
      <c r="H223" s="182"/>
      <c r="I223" s="182"/>
      <c r="J223" s="182"/>
      <c r="K223" s="28"/>
      <c r="L223" s="183"/>
      <c r="M223" s="14"/>
      <c r="N223" s="14"/>
      <c r="O223" s="14"/>
      <c r="P223" s="14"/>
      <c r="Q223" s="14"/>
      <c r="R223" s="14"/>
      <c r="S223" s="14"/>
      <c r="T223" s="14"/>
      <c r="U223" s="156"/>
    </row>
    <row r="224" spans="1:21" s="5" customFormat="1" ht="12.75">
      <c r="A224" s="204"/>
      <c r="D224" s="31"/>
      <c r="E224" s="28"/>
      <c r="F224" s="28"/>
      <c r="G224" s="28"/>
      <c r="H224" s="182"/>
      <c r="I224" s="182"/>
      <c r="J224" s="182"/>
      <c r="K224" s="28"/>
      <c r="L224" s="183"/>
      <c r="M224" s="14"/>
      <c r="N224" s="14"/>
      <c r="O224" s="14"/>
      <c r="P224" s="14"/>
      <c r="Q224" s="14"/>
      <c r="R224" s="14"/>
      <c r="S224" s="14"/>
      <c r="T224" s="14"/>
      <c r="U224" s="156"/>
    </row>
    <row r="225" spans="1:21" s="5" customFormat="1" ht="12.75">
      <c r="A225" s="204"/>
      <c r="D225" s="31"/>
      <c r="E225" s="28"/>
      <c r="F225" s="28"/>
      <c r="G225" s="28"/>
      <c r="H225" s="182"/>
      <c r="I225" s="182"/>
      <c r="J225" s="182"/>
      <c r="K225" s="28"/>
      <c r="L225" s="183"/>
      <c r="M225" s="14"/>
      <c r="N225" s="14"/>
      <c r="O225" s="14"/>
      <c r="P225" s="14"/>
      <c r="Q225" s="14"/>
      <c r="R225" s="14"/>
      <c r="S225" s="14"/>
      <c r="T225" s="14"/>
      <c r="U225" s="156"/>
    </row>
    <row r="226" spans="1:21" s="5" customFormat="1" ht="12.75">
      <c r="A226" s="204"/>
      <c r="D226" s="31"/>
      <c r="E226" s="28"/>
      <c r="F226" s="28"/>
      <c r="G226" s="28"/>
      <c r="H226" s="182"/>
      <c r="I226" s="182"/>
      <c r="J226" s="182"/>
      <c r="K226" s="28"/>
      <c r="L226" s="183"/>
      <c r="M226" s="14"/>
      <c r="N226" s="14"/>
      <c r="O226" s="14"/>
      <c r="P226" s="14"/>
      <c r="Q226" s="14"/>
      <c r="R226" s="14"/>
      <c r="S226" s="14"/>
      <c r="T226" s="14"/>
      <c r="U226" s="156"/>
    </row>
    <row r="227" spans="1:21" s="5" customFormat="1" ht="12.75">
      <c r="A227" s="204"/>
      <c r="D227" s="31"/>
      <c r="E227" s="28"/>
      <c r="F227" s="28"/>
      <c r="G227" s="28"/>
      <c r="H227" s="182"/>
      <c r="I227" s="182"/>
      <c r="J227" s="182"/>
      <c r="K227" s="28"/>
      <c r="L227" s="183"/>
      <c r="M227" s="14"/>
      <c r="N227" s="14"/>
      <c r="O227" s="14"/>
      <c r="P227" s="14"/>
      <c r="Q227" s="14"/>
      <c r="R227" s="14"/>
      <c r="S227" s="14"/>
      <c r="T227" s="14"/>
      <c r="U227" s="156"/>
    </row>
    <row r="228" spans="1:21" s="5" customFormat="1" ht="12.75">
      <c r="A228" s="204"/>
      <c r="D228" s="31"/>
      <c r="E228" s="28"/>
      <c r="F228" s="28"/>
      <c r="G228" s="28"/>
      <c r="H228" s="182"/>
      <c r="I228" s="182"/>
      <c r="J228" s="182"/>
      <c r="K228" s="28"/>
      <c r="L228" s="183"/>
      <c r="M228" s="14"/>
      <c r="N228" s="14"/>
      <c r="O228" s="14"/>
      <c r="P228" s="14"/>
      <c r="Q228" s="14"/>
      <c r="R228" s="14"/>
      <c r="S228" s="14"/>
      <c r="T228" s="14"/>
      <c r="U228" s="156"/>
    </row>
    <row r="229" spans="1:21" s="5" customFormat="1" ht="12.75">
      <c r="A229" s="204"/>
      <c r="D229" s="31"/>
      <c r="E229" s="28"/>
      <c r="F229" s="28"/>
      <c r="G229" s="28"/>
      <c r="H229" s="182"/>
      <c r="I229" s="182"/>
      <c r="J229" s="182"/>
      <c r="K229" s="28"/>
      <c r="L229" s="183"/>
      <c r="M229" s="14"/>
      <c r="N229" s="14"/>
      <c r="O229" s="14"/>
      <c r="P229" s="14"/>
      <c r="Q229" s="14"/>
      <c r="R229" s="14"/>
      <c r="S229" s="14"/>
      <c r="T229" s="14"/>
      <c r="U229" s="156"/>
    </row>
    <row r="230" spans="1:21" s="5" customFormat="1" ht="12.75">
      <c r="A230" s="204"/>
      <c r="D230" s="31"/>
      <c r="E230" s="28"/>
      <c r="F230" s="28"/>
      <c r="G230" s="28"/>
      <c r="H230" s="182"/>
      <c r="I230" s="182"/>
      <c r="J230" s="182"/>
      <c r="K230" s="28"/>
      <c r="L230" s="183"/>
      <c r="M230" s="14"/>
      <c r="N230" s="14"/>
      <c r="O230" s="14"/>
      <c r="P230" s="14"/>
      <c r="Q230" s="14"/>
      <c r="R230" s="14"/>
      <c r="S230" s="14"/>
      <c r="T230" s="14"/>
      <c r="U230" s="156"/>
    </row>
    <row r="231" spans="1:21" s="5" customFormat="1" ht="12.75">
      <c r="A231" s="204"/>
      <c r="D231" s="31"/>
      <c r="E231" s="28"/>
      <c r="F231" s="28"/>
      <c r="G231" s="28"/>
      <c r="H231" s="182"/>
      <c r="I231" s="182"/>
      <c r="J231" s="182"/>
      <c r="K231" s="28"/>
      <c r="L231" s="183"/>
      <c r="M231" s="14"/>
      <c r="N231" s="14"/>
      <c r="O231" s="14"/>
      <c r="P231" s="14"/>
      <c r="Q231" s="14"/>
      <c r="R231" s="14"/>
      <c r="S231" s="14"/>
      <c r="T231" s="14"/>
      <c r="U231" s="156"/>
    </row>
    <row r="232" spans="1:21" s="5" customFormat="1" ht="12.75">
      <c r="A232" s="204"/>
      <c r="D232" s="31"/>
      <c r="E232" s="28"/>
      <c r="F232" s="28"/>
      <c r="G232" s="28"/>
      <c r="H232" s="182"/>
      <c r="I232" s="182"/>
      <c r="J232" s="182"/>
      <c r="K232" s="28"/>
      <c r="L232" s="183"/>
      <c r="M232" s="14"/>
      <c r="N232" s="14"/>
      <c r="O232" s="14"/>
      <c r="P232" s="14"/>
      <c r="Q232" s="14"/>
      <c r="R232" s="14"/>
      <c r="S232" s="14"/>
      <c r="T232" s="14"/>
      <c r="U232" s="156"/>
    </row>
    <row r="233" spans="1:21" s="5" customFormat="1" ht="12.75">
      <c r="A233" s="204"/>
      <c r="D233" s="31"/>
      <c r="E233" s="28"/>
      <c r="F233" s="28"/>
      <c r="G233" s="28"/>
      <c r="H233" s="182"/>
      <c r="I233" s="182"/>
      <c r="J233" s="182"/>
      <c r="K233" s="28"/>
      <c r="L233" s="183"/>
      <c r="M233" s="14"/>
      <c r="N233" s="14"/>
      <c r="O233" s="14"/>
      <c r="P233" s="14"/>
      <c r="Q233" s="14"/>
      <c r="R233" s="14"/>
      <c r="S233" s="14"/>
      <c r="T233" s="14"/>
      <c r="U233" s="156"/>
    </row>
    <row r="234" spans="1:20" ht="12.75" customHeight="1">
      <c r="A234" s="307" t="s">
        <v>0</v>
      </c>
      <c r="B234" s="375" t="s">
        <v>17</v>
      </c>
      <c r="C234" s="375" t="s">
        <v>69</v>
      </c>
      <c r="D234" s="302" t="s">
        <v>1</v>
      </c>
      <c r="E234" s="302" t="s">
        <v>2</v>
      </c>
      <c r="F234" s="307" t="s">
        <v>16</v>
      </c>
      <c r="G234" s="417" t="s">
        <v>65</v>
      </c>
      <c r="H234" s="326" t="s">
        <v>66</v>
      </c>
      <c r="I234" s="326"/>
      <c r="J234" s="326"/>
      <c r="K234" s="417" t="s">
        <v>486</v>
      </c>
      <c r="L234" s="307" t="s">
        <v>3</v>
      </c>
      <c r="M234" s="308" t="s">
        <v>68</v>
      </c>
      <c r="N234" s="308"/>
      <c r="O234" s="308"/>
      <c r="P234" s="308"/>
      <c r="Q234" s="308"/>
      <c r="R234" s="308"/>
      <c r="S234" s="308"/>
      <c r="T234" s="302"/>
    </row>
    <row r="235" spans="1:20" ht="12.75">
      <c r="A235" s="307"/>
      <c r="B235" s="375"/>
      <c r="C235" s="375"/>
      <c r="D235" s="302"/>
      <c r="E235" s="309"/>
      <c r="F235" s="307"/>
      <c r="G235" s="417"/>
      <c r="H235" s="302" t="s">
        <v>13</v>
      </c>
      <c r="I235" s="302" t="s">
        <v>14</v>
      </c>
      <c r="J235" s="302" t="s">
        <v>15</v>
      </c>
      <c r="K235" s="417"/>
      <c r="L235" s="307"/>
      <c r="M235" s="302" t="s">
        <v>6</v>
      </c>
      <c r="N235" s="335" t="s">
        <v>7</v>
      </c>
      <c r="O235" s="335" t="s">
        <v>8</v>
      </c>
      <c r="P235" s="302" t="s">
        <v>9</v>
      </c>
      <c r="Q235" s="302" t="s">
        <v>5</v>
      </c>
      <c r="R235" s="302" t="s">
        <v>355</v>
      </c>
      <c r="S235" s="302" t="s">
        <v>4</v>
      </c>
      <c r="T235" s="302" t="s">
        <v>12</v>
      </c>
    </row>
    <row r="236" spans="1:20" ht="18.75" customHeight="1">
      <c r="A236" s="307"/>
      <c r="B236" s="375"/>
      <c r="C236" s="375"/>
      <c r="D236" s="302"/>
      <c r="E236" s="309"/>
      <c r="F236" s="307"/>
      <c r="G236" s="417"/>
      <c r="H236" s="302"/>
      <c r="I236" s="302"/>
      <c r="J236" s="302"/>
      <c r="K236" s="417"/>
      <c r="L236" s="307"/>
      <c r="M236" s="309"/>
      <c r="N236" s="335"/>
      <c r="O236" s="335"/>
      <c r="P236" s="302"/>
      <c r="Q236" s="302"/>
      <c r="R236" s="302"/>
      <c r="S236" s="302"/>
      <c r="T236" s="302"/>
    </row>
    <row r="237" spans="1:20" ht="45">
      <c r="A237" s="312" t="s">
        <v>33</v>
      </c>
      <c r="B237" s="317" t="s">
        <v>34</v>
      </c>
      <c r="C237" s="437" t="s">
        <v>290</v>
      </c>
      <c r="D237" s="146" t="s">
        <v>297</v>
      </c>
      <c r="E237" s="92" t="s">
        <v>295</v>
      </c>
      <c r="F237" s="123">
        <v>4500</v>
      </c>
      <c r="G237" s="123">
        <v>4000</v>
      </c>
      <c r="H237" s="124" t="s">
        <v>71</v>
      </c>
      <c r="I237" s="125"/>
      <c r="J237" s="125"/>
      <c r="K237" s="123">
        <v>4500</v>
      </c>
      <c r="L237" s="126"/>
      <c r="M237" s="3">
        <v>25000</v>
      </c>
      <c r="N237" s="9"/>
      <c r="O237" s="67"/>
      <c r="P237" s="67"/>
      <c r="Q237" s="3">
        <v>225000</v>
      </c>
      <c r="R237" s="3"/>
      <c r="S237" s="3"/>
      <c r="T237" s="3">
        <f>SUM(M237:S237)</f>
        <v>250000</v>
      </c>
    </row>
    <row r="238" spans="1:20" ht="27">
      <c r="A238" s="312"/>
      <c r="B238" s="317"/>
      <c r="C238" s="438"/>
      <c r="D238" s="146" t="s">
        <v>298</v>
      </c>
      <c r="E238" s="92" t="s">
        <v>296</v>
      </c>
      <c r="F238" s="123">
        <v>41.5</v>
      </c>
      <c r="G238" s="123">
        <v>42</v>
      </c>
      <c r="H238" s="124" t="s">
        <v>71</v>
      </c>
      <c r="I238" s="125"/>
      <c r="J238" s="125"/>
      <c r="K238" s="123">
        <v>42</v>
      </c>
      <c r="L238" s="126"/>
      <c r="M238" s="3">
        <v>93096</v>
      </c>
      <c r="N238" s="3">
        <v>55000</v>
      </c>
      <c r="O238" s="3"/>
      <c r="P238" s="3"/>
      <c r="Q238" s="88"/>
      <c r="R238" s="3"/>
      <c r="S238" s="3"/>
      <c r="T238" s="3">
        <f>SUM(M238:S238)</f>
        <v>148096</v>
      </c>
    </row>
    <row r="239" spans="1:20" ht="27">
      <c r="A239" s="312"/>
      <c r="B239" s="317"/>
      <c r="C239" s="438"/>
      <c r="D239" s="146" t="s">
        <v>291</v>
      </c>
      <c r="E239" s="92" t="s">
        <v>300</v>
      </c>
      <c r="F239" s="123">
        <v>4</v>
      </c>
      <c r="G239" s="123">
        <v>4</v>
      </c>
      <c r="H239" s="124" t="s">
        <v>71</v>
      </c>
      <c r="I239" s="125"/>
      <c r="J239" s="125"/>
      <c r="K239" s="123">
        <v>4</v>
      </c>
      <c r="L239" s="126"/>
      <c r="M239" s="3">
        <v>30000</v>
      </c>
      <c r="N239" s="9"/>
      <c r="O239" s="3"/>
      <c r="P239" s="3"/>
      <c r="Q239" s="88"/>
      <c r="R239" s="3"/>
      <c r="S239" s="3"/>
      <c r="T239" s="3">
        <f>SUM(M239:S239)</f>
        <v>30000</v>
      </c>
    </row>
    <row r="240" spans="1:20" ht="36">
      <c r="A240" s="312"/>
      <c r="B240" s="317"/>
      <c r="C240" s="438"/>
      <c r="D240" s="146" t="s">
        <v>301</v>
      </c>
      <c r="E240" s="92" t="s">
        <v>302</v>
      </c>
      <c r="F240" s="123">
        <v>2</v>
      </c>
      <c r="G240" s="123">
        <v>0</v>
      </c>
      <c r="H240" s="124" t="s">
        <v>71</v>
      </c>
      <c r="I240" s="125"/>
      <c r="J240" s="125"/>
      <c r="K240" s="123">
        <v>2</v>
      </c>
      <c r="L240" s="126"/>
      <c r="M240" s="3"/>
      <c r="N240" s="9"/>
      <c r="O240" s="3"/>
      <c r="P240" s="3"/>
      <c r="Q240" s="3">
        <v>70000</v>
      </c>
      <c r="R240" s="3"/>
      <c r="S240" s="3"/>
      <c r="T240" s="3">
        <f>SUM(M240:S240)</f>
        <v>70000</v>
      </c>
    </row>
    <row r="241" spans="1:21" ht="12.75">
      <c r="A241" s="312"/>
      <c r="B241" s="317"/>
      <c r="C241" s="20"/>
      <c r="D241" s="55" t="s">
        <v>35</v>
      </c>
      <c r="E241" s="55"/>
      <c r="F241" s="111"/>
      <c r="G241" s="111"/>
      <c r="H241" s="57"/>
      <c r="I241" s="57"/>
      <c r="J241" s="57"/>
      <c r="K241" s="56"/>
      <c r="L241" s="86"/>
      <c r="M241" s="24">
        <f aca="true" t="shared" si="17" ref="M241:T241">SUM(M237:M240)</f>
        <v>148096</v>
      </c>
      <c r="N241" s="24">
        <f t="shared" si="17"/>
        <v>55000</v>
      </c>
      <c r="O241" s="24">
        <f t="shared" si="17"/>
        <v>0</v>
      </c>
      <c r="P241" s="24">
        <f t="shared" si="17"/>
        <v>0</v>
      </c>
      <c r="Q241" s="24">
        <f t="shared" si="17"/>
        <v>295000</v>
      </c>
      <c r="R241" s="24">
        <f t="shared" si="17"/>
        <v>0</v>
      </c>
      <c r="S241" s="24">
        <f t="shared" si="17"/>
        <v>0</v>
      </c>
      <c r="T241" s="24">
        <f t="shared" si="17"/>
        <v>498096</v>
      </c>
      <c r="U241" s="11"/>
    </row>
    <row r="242" spans="1:20" ht="27" customHeight="1">
      <c r="A242" s="312" t="s">
        <v>405</v>
      </c>
      <c r="B242" s="312" t="s">
        <v>36</v>
      </c>
      <c r="C242" s="357" t="s">
        <v>178</v>
      </c>
      <c r="D242" s="40" t="s">
        <v>176</v>
      </c>
      <c r="E242" s="40" t="s">
        <v>177</v>
      </c>
      <c r="F242" s="17">
        <v>19</v>
      </c>
      <c r="G242" s="17">
        <v>19</v>
      </c>
      <c r="H242" s="23" t="s">
        <v>71</v>
      </c>
      <c r="I242" s="42"/>
      <c r="J242" s="42"/>
      <c r="K242" s="17">
        <v>19</v>
      </c>
      <c r="L242" s="2"/>
      <c r="M242" s="18">
        <v>4000</v>
      </c>
      <c r="N242" s="3"/>
      <c r="O242" s="13"/>
      <c r="P242" s="3"/>
      <c r="Q242" s="3"/>
      <c r="R242" s="3"/>
      <c r="S242" s="3"/>
      <c r="T242" s="3">
        <f aca="true" t="shared" si="18" ref="T242:T248">SUM(M242:S242)</f>
        <v>4000</v>
      </c>
    </row>
    <row r="243" spans="1:20" ht="45">
      <c r="A243" s="312"/>
      <c r="B243" s="312"/>
      <c r="C243" s="357"/>
      <c r="D243" s="40" t="s">
        <v>179</v>
      </c>
      <c r="E243" s="40" t="s">
        <v>173</v>
      </c>
      <c r="F243" s="17">
        <v>400</v>
      </c>
      <c r="G243" s="17">
        <v>0</v>
      </c>
      <c r="H243" s="23" t="s">
        <v>71</v>
      </c>
      <c r="I243" s="42"/>
      <c r="J243" s="42"/>
      <c r="K243" s="17">
        <v>400</v>
      </c>
      <c r="L243" s="2"/>
      <c r="M243" s="1">
        <v>500</v>
      </c>
      <c r="N243" s="3"/>
      <c r="O243" s="13"/>
      <c r="P243" s="3"/>
      <c r="Q243" s="3"/>
      <c r="R243" s="3"/>
      <c r="S243" s="3"/>
      <c r="T243" s="3">
        <f t="shared" si="18"/>
        <v>500</v>
      </c>
    </row>
    <row r="244" spans="1:20" ht="54">
      <c r="A244" s="312"/>
      <c r="B244" s="312"/>
      <c r="C244" s="357"/>
      <c r="D244" s="40" t="s">
        <v>180</v>
      </c>
      <c r="E244" s="40" t="s">
        <v>110</v>
      </c>
      <c r="F244" s="17">
        <v>12</v>
      </c>
      <c r="G244" s="17">
        <v>0</v>
      </c>
      <c r="H244" s="23" t="s">
        <v>71</v>
      </c>
      <c r="I244" s="42"/>
      <c r="J244" s="42"/>
      <c r="K244" s="17">
        <v>12</v>
      </c>
      <c r="L244" s="2"/>
      <c r="M244" s="18">
        <v>1200</v>
      </c>
      <c r="N244" s="3"/>
      <c r="O244" s="13"/>
      <c r="P244" s="3"/>
      <c r="Q244" s="3"/>
      <c r="R244" s="3"/>
      <c r="S244" s="3"/>
      <c r="T244" s="3">
        <f t="shared" si="18"/>
        <v>1200</v>
      </c>
    </row>
    <row r="245" spans="1:20" ht="45.75" customHeight="1">
      <c r="A245" s="312"/>
      <c r="B245" s="312"/>
      <c r="C245" s="68" t="s">
        <v>187</v>
      </c>
      <c r="D245" s="40" t="s">
        <v>445</v>
      </c>
      <c r="E245" s="40" t="s">
        <v>157</v>
      </c>
      <c r="F245" s="17">
        <v>21</v>
      </c>
      <c r="G245" s="17">
        <v>0</v>
      </c>
      <c r="H245" s="23" t="s">
        <v>71</v>
      </c>
      <c r="I245" s="42"/>
      <c r="J245" s="42"/>
      <c r="K245" s="17">
        <v>21</v>
      </c>
      <c r="L245" s="2"/>
      <c r="M245" s="18"/>
      <c r="N245" s="3">
        <v>80000</v>
      </c>
      <c r="O245" s="13"/>
      <c r="P245" s="3"/>
      <c r="Q245" s="3"/>
      <c r="R245" s="3"/>
      <c r="S245" s="3"/>
      <c r="T245" s="3">
        <f t="shared" si="18"/>
        <v>80000</v>
      </c>
    </row>
    <row r="246" spans="1:20" ht="36.75">
      <c r="A246" s="312"/>
      <c r="B246" s="312"/>
      <c r="C246" s="68" t="s">
        <v>188</v>
      </c>
      <c r="D246" s="40" t="s">
        <v>191</v>
      </c>
      <c r="E246" s="40" t="s">
        <v>189</v>
      </c>
      <c r="F246" s="17">
        <v>7</v>
      </c>
      <c r="G246" s="17">
        <v>0</v>
      </c>
      <c r="H246" s="23" t="s">
        <v>71</v>
      </c>
      <c r="I246" s="42"/>
      <c r="J246" s="42"/>
      <c r="K246" s="17">
        <v>7</v>
      </c>
      <c r="L246" s="2"/>
      <c r="M246" s="18">
        <v>2000</v>
      </c>
      <c r="N246" s="3"/>
      <c r="O246" s="13"/>
      <c r="P246" s="3"/>
      <c r="Q246" s="3"/>
      <c r="R246" s="3"/>
      <c r="S246" s="3"/>
      <c r="T246" s="3">
        <f t="shared" si="18"/>
        <v>2000</v>
      </c>
    </row>
    <row r="247" spans="1:20" ht="27.75">
      <c r="A247" s="312"/>
      <c r="B247" s="312"/>
      <c r="C247" s="68" t="s">
        <v>470</v>
      </c>
      <c r="D247" s="40" t="s">
        <v>469</v>
      </c>
      <c r="E247" s="40" t="s">
        <v>190</v>
      </c>
      <c r="F247" s="17">
        <v>2</v>
      </c>
      <c r="G247" s="17">
        <v>0</v>
      </c>
      <c r="H247" s="23" t="s">
        <v>71</v>
      </c>
      <c r="I247" s="42"/>
      <c r="J247" s="42"/>
      <c r="K247" s="17">
        <v>2</v>
      </c>
      <c r="L247" s="2"/>
      <c r="M247" s="18">
        <v>70000</v>
      </c>
      <c r="N247" s="3"/>
      <c r="O247" s="67"/>
      <c r="Q247" s="3"/>
      <c r="R247" s="3"/>
      <c r="S247" s="3"/>
      <c r="T247" s="3">
        <f t="shared" si="18"/>
        <v>70000</v>
      </c>
    </row>
    <row r="248" spans="1:20" ht="27">
      <c r="A248" s="312"/>
      <c r="B248" s="312"/>
      <c r="C248" s="21" t="s">
        <v>193</v>
      </c>
      <c r="D248" s="7" t="s">
        <v>411</v>
      </c>
      <c r="E248" s="65" t="s">
        <v>192</v>
      </c>
      <c r="F248" s="17">
        <v>1</v>
      </c>
      <c r="G248" s="17">
        <v>0</v>
      </c>
      <c r="H248" s="23" t="s">
        <v>71</v>
      </c>
      <c r="I248" s="42"/>
      <c r="J248" s="42"/>
      <c r="K248" s="17">
        <v>1</v>
      </c>
      <c r="L248" s="2"/>
      <c r="M248" s="18">
        <v>38388</v>
      </c>
      <c r="N248" s="3"/>
      <c r="O248" s="13"/>
      <c r="P248" s="3"/>
      <c r="Q248" s="3"/>
      <c r="R248" s="3"/>
      <c r="S248" s="3"/>
      <c r="T248" s="3">
        <f t="shared" si="18"/>
        <v>38388</v>
      </c>
    </row>
    <row r="249" spans="1:20" ht="18">
      <c r="A249" s="312"/>
      <c r="B249" s="312"/>
      <c r="C249" s="21"/>
      <c r="D249" s="106" t="s">
        <v>444</v>
      </c>
      <c r="E249" s="65"/>
      <c r="F249" s="17"/>
      <c r="G249" s="17"/>
      <c r="H249" s="23"/>
      <c r="I249" s="42"/>
      <c r="J249" s="42"/>
      <c r="K249" s="17"/>
      <c r="L249" s="86"/>
      <c r="M249" s="136">
        <f>SUM(M243:M248)</f>
        <v>112088</v>
      </c>
      <c r="N249" s="136">
        <f aca="true" t="shared" si="19" ref="N249:T249">SUM(N243:N248)</f>
        <v>80000</v>
      </c>
      <c r="O249" s="136">
        <f t="shared" si="19"/>
        <v>0</v>
      </c>
      <c r="P249" s="136">
        <f t="shared" si="19"/>
        <v>0</v>
      </c>
      <c r="Q249" s="136">
        <f t="shared" si="19"/>
        <v>0</v>
      </c>
      <c r="R249" s="136">
        <f t="shared" si="19"/>
        <v>0</v>
      </c>
      <c r="S249" s="136">
        <f t="shared" si="19"/>
        <v>0</v>
      </c>
      <c r="T249" s="136">
        <f t="shared" si="19"/>
        <v>192088</v>
      </c>
    </row>
    <row r="250" spans="1:20" ht="12.75" customHeight="1">
      <c r="A250" s="307" t="s">
        <v>0</v>
      </c>
      <c r="B250" s="375" t="s">
        <v>17</v>
      </c>
      <c r="C250" s="375" t="s">
        <v>69</v>
      </c>
      <c r="D250" s="302" t="s">
        <v>1</v>
      </c>
      <c r="E250" s="302" t="s">
        <v>2</v>
      </c>
      <c r="F250" s="307" t="s">
        <v>16</v>
      </c>
      <c r="G250" s="417" t="s">
        <v>65</v>
      </c>
      <c r="H250" s="326" t="s">
        <v>66</v>
      </c>
      <c r="I250" s="326"/>
      <c r="J250" s="326"/>
      <c r="K250" s="417" t="s">
        <v>486</v>
      </c>
      <c r="L250" s="307" t="s">
        <v>3</v>
      </c>
      <c r="M250" s="308" t="s">
        <v>68</v>
      </c>
      <c r="N250" s="308"/>
      <c r="O250" s="308"/>
      <c r="P250" s="308"/>
      <c r="Q250" s="308"/>
      <c r="R250" s="308"/>
      <c r="S250" s="308"/>
      <c r="T250" s="302"/>
    </row>
    <row r="251" spans="1:20" ht="12.75">
      <c r="A251" s="307"/>
      <c r="B251" s="375"/>
      <c r="C251" s="375"/>
      <c r="D251" s="302"/>
      <c r="E251" s="309"/>
      <c r="F251" s="307"/>
      <c r="G251" s="417"/>
      <c r="H251" s="302" t="s">
        <v>13</v>
      </c>
      <c r="I251" s="302" t="s">
        <v>14</v>
      </c>
      <c r="J251" s="302" t="s">
        <v>15</v>
      </c>
      <c r="K251" s="417"/>
      <c r="L251" s="307"/>
      <c r="M251" s="302" t="s">
        <v>6</v>
      </c>
      <c r="N251" s="335" t="s">
        <v>7</v>
      </c>
      <c r="O251" s="335" t="s">
        <v>8</v>
      </c>
      <c r="P251" s="302" t="s">
        <v>9</v>
      </c>
      <c r="Q251" s="302" t="s">
        <v>5</v>
      </c>
      <c r="R251" s="302" t="s">
        <v>355</v>
      </c>
      <c r="S251" s="302" t="s">
        <v>4</v>
      </c>
      <c r="T251" s="302" t="s">
        <v>12</v>
      </c>
    </row>
    <row r="252" spans="1:20" ht="18.75" customHeight="1">
      <c r="A252" s="307"/>
      <c r="B252" s="375"/>
      <c r="C252" s="375"/>
      <c r="D252" s="302"/>
      <c r="E252" s="309"/>
      <c r="F252" s="307"/>
      <c r="G252" s="417"/>
      <c r="H252" s="302"/>
      <c r="I252" s="302"/>
      <c r="J252" s="302"/>
      <c r="K252" s="417"/>
      <c r="L252" s="307"/>
      <c r="M252" s="309"/>
      <c r="N252" s="335"/>
      <c r="O252" s="335"/>
      <c r="P252" s="302"/>
      <c r="Q252" s="302"/>
      <c r="R252" s="302"/>
      <c r="S252" s="302"/>
      <c r="T252" s="302"/>
    </row>
    <row r="253" spans="1:20" ht="54">
      <c r="A253" s="312" t="s">
        <v>405</v>
      </c>
      <c r="B253" s="312" t="s">
        <v>38</v>
      </c>
      <c r="C253" s="40" t="s">
        <v>358</v>
      </c>
      <c r="D253" s="40" t="s">
        <v>198</v>
      </c>
      <c r="E253" s="40" t="s">
        <v>199</v>
      </c>
      <c r="F253" s="116">
        <v>1</v>
      </c>
      <c r="G253" s="69">
        <v>0</v>
      </c>
      <c r="H253" s="23" t="s">
        <v>71</v>
      </c>
      <c r="I253" s="42"/>
      <c r="J253" s="42"/>
      <c r="K253" s="46">
        <v>0.6</v>
      </c>
      <c r="L253" s="2"/>
      <c r="M253" s="3">
        <v>1500</v>
      </c>
      <c r="N253" s="3"/>
      <c r="O253" s="3"/>
      <c r="P253" s="3"/>
      <c r="Q253" s="3"/>
      <c r="R253" s="3"/>
      <c r="S253" s="3"/>
      <c r="T253" s="3">
        <f>SUM(M253:S253)</f>
        <v>1500</v>
      </c>
    </row>
    <row r="254" spans="1:20" ht="36">
      <c r="A254" s="312"/>
      <c r="B254" s="312"/>
      <c r="C254" s="40" t="s">
        <v>359</v>
      </c>
      <c r="D254" s="40" t="s">
        <v>200</v>
      </c>
      <c r="E254" s="40" t="s">
        <v>201</v>
      </c>
      <c r="F254" s="116">
        <v>1</v>
      </c>
      <c r="G254" s="116">
        <v>1</v>
      </c>
      <c r="H254" s="42"/>
      <c r="I254" s="23" t="s">
        <v>71</v>
      </c>
      <c r="J254" s="42"/>
      <c r="K254" s="116">
        <v>1</v>
      </c>
      <c r="L254" s="2"/>
      <c r="M254" s="3"/>
      <c r="N254" s="3"/>
      <c r="O254" s="3">
        <v>38800</v>
      </c>
      <c r="P254" s="3"/>
      <c r="Q254" s="3"/>
      <c r="R254" s="3"/>
      <c r="S254" s="3"/>
      <c r="T254" s="3">
        <f>SUM(M254:S254)</f>
        <v>38800</v>
      </c>
    </row>
    <row r="255" spans="1:20" ht="36.75">
      <c r="A255" s="312"/>
      <c r="B255" s="312"/>
      <c r="C255" s="243" t="s">
        <v>412</v>
      </c>
      <c r="D255" s="40" t="s">
        <v>413</v>
      </c>
      <c r="E255" s="40" t="s">
        <v>195</v>
      </c>
      <c r="F255" s="69">
        <v>3</v>
      </c>
      <c r="G255" s="69">
        <v>0</v>
      </c>
      <c r="H255" s="23" t="s">
        <v>71</v>
      </c>
      <c r="I255" s="42"/>
      <c r="J255" s="42"/>
      <c r="K255" s="17">
        <v>2</v>
      </c>
      <c r="L255" s="2"/>
      <c r="M255" s="8"/>
      <c r="N255" s="3"/>
      <c r="O255" s="3"/>
      <c r="P255" s="3"/>
      <c r="Q255" s="3"/>
      <c r="R255" s="3">
        <v>10000</v>
      </c>
      <c r="S255" s="3"/>
      <c r="T255" s="3">
        <f>SUM(M255:S255)</f>
        <v>10000</v>
      </c>
    </row>
    <row r="256" spans="1:20" ht="36.75">
      <c r="A256" s="312"/>
      <c r="B256" s="312"/>
      <c r="C256" s="243" t="s">
        <v>449</v>
      </c>
      <c r="D256" s="40" t="s">
        <v>447</v>
      </c>
      <c r="E256" s="40" t="s">
        <v>448</v>
      </c>
      <c r="F256" s="69">
        <v>3</v>
      </c>
      <c r="G256" s="69">
        <v>0</v>
      </c>
      <c r="H256" s="23" t="s">
        <v>71</v>
      </c>
      <c r="I256" s="42"/>
      <c r="J256" s="42"/>
      <c r="K256" s="17">
        <v>1</v>
      </c>
      <c r="L256" s="2"/>
      <c r="M256" s="3">
        <v>9587</v>
      </c>
      <c r="N256" s="3"/>
      <c r="O256" s="3"/>
      <c r="P256" s="3"/>
      <c r="Q256" s="3"/>
      <c r="R256" s="3"/>
      <c r="S256" s="3"/>
      <c r="T256" s="3">
        <f>SUM(M256:S256)</f>
        <v>9587</v>
      </c>
    </row>
    <row r="257" spans="1:20" ht="36">
      <c r="A257" s="312"/>
      <c r="B257" s="312"/>
      <c r="C257" s="243"/>
      <c r="D257" s="106" t="s">
        <v>446</v>
      </c>
      <c r="E257" s="65"/>
      <c r="F257" s="17"/>
      <c r="G257" s="17"/>
      <c r="H257" s="23"/>
      <c r="I257" s="42"/>
      <c r="J257" s="42"/>
      <c r="K257" s="17"/>
      <c r="L257" s="86"/>
      <c r="M257" s="136">
        <f>SUM(M253:M256)</f>
        <v>11087</v>
      </c>
      <c r="N257" s="136">
        <f aca="true" t="shared" si="20" ref="N257:T257">SUM(N253:N256)</f>
        <v>0</v>
      </c>
      <c r="O257" s="136">
        <f t="shared" si="20"/>
        <v>38800</v>
      </c>
      <c r="P257" s="136">
        <f t="shared" si="20"/>
        <v>0</v>
      </c>
      <c r="Q257" s="136">
        <f t="shared" si="20"/>
        <v>0</v>
      </c>
      <c r="R257" s="136">
        <f t="shared" si="20"/>
        <v>10000</v>
      </c>
      <c r="S257" s="136">
        <f t="shared" si="20"/>
        <v>0</v>
      </c>
      <c r="T257" s="136">
        <f t="shared" si="20"/>
        <v>59887</v>
      </c>
    </row>
    <row r="258" spans="1:21" ht="27">
      <c r="A258" s="312"/>
      <c r="B258" s="323"/>
      <c r="C258" s="38"/>
      <c r="D258" s="106" t="s">
        <v>47</v>
      </c>
      <c r="E258" s="113"/>
      <c r="F258" s="117"/>
      <c r="G258" s="117"/>
      <c r="H258" s="57"/>
      <c r="I258" s="57"/>
      <c r="J258" s="57"/>
      <c r="K258" s="56"/>
      <c r="L258" s="86"/>
      <c r="M258" s="24">
        <f aca="true" t="shared" si="21" ref="M258:T258">M249+M257</f>
        <v>123175</v>
      </c>
      <c r="N258" s="24">
        <f t="shared" si="21"/>
        <v>80000</v>
      </c>
      <c r="O258" s="24">
        <f t="shared" si="21"/>
        <v>38800</v>
      </c>
      <c r="P258" s="24">
        <f t="shared" si="21"/>
        <v>0</v>
      </c>
      <c r="Q258" s="24">
        <f t="shared" si="21"/>
        <v>0</v>
      </c>
      <c r="R258" s="24">
        <f t="shared" si="21"/>
        <v>10000</v>
      </c>
      <c r="S258" s="24">
        <f t="shared" si="21"/>
        <v>0</v>
      </c>
      <c r="T258" s="24">
        <f t="shared" si="21"/>
        <v>251975</v>
      </c>
      <c r="U258" s="11"/>
    </row>
    <row r="259" spans="1:21" s="5" customFormat="1" ht="12.75">
      <c r="A259" s="31"/>
      <c r="B259" s="19"/>
      <c r="C259" s="19"/>
      <c r="D259" s="186"/>
      <c r="E259" s="198"/>
      <c r="F259" s="200"/>
      <c r="G259" s="200"/>
      <c r="H259" s="133"/>
      <c r="I259" s="133"/>
      <c r="J259" s="133"/>
      <c r="K259" s="29"/>
      <c r="L259" s="183"/>
      <c r="M259" s="14"/>
      <c r="N259" s="14"/>
      <c r="O259" s="14"/>
      <c r="P259" s="14"/>
      <c r="Q259" s="14"/>
      <c r="R259" s="14"/>
      <c r="S259" s="14"/>
      <c r="T259" s="14"/>
      <c r="U259" s="156"/>
    </row>
    <row r="260" spans="1:21" s="5" customFormat="1" ht="12.75">
      <c r="A260" s="31"/>
      <c r="B260" s="19"/>
      <c r="C260" s="19"/>
      <c r="D260" s="186"/>
      <c r="E260" s="198"/>
      <c r="F260" s="200"/>
      <c r="G260" s="200"/>
      <c r="H260" s="133"/>
      <c r="I260" s="133"/>
      <c r="J260" s="133"/>
      <c r="K260" s="29"/>
      <c r="L260" s="183"/>
      <c r="M260" s="14"/>
      <c r="N260" s="14"/>
      <c r="O260" s="14"/>
      <c r="P260" s="14"/>
      <c r="Q260" s="14"/>
      <c r="R260" s="14"/>
      <c r="S260" s="14"/>
      <c r="T260" s="14"/>
      <c r="U260" s="156"/>
    </row>
    <row r="261" spans="1:21" s="5" customFormat="1" ht="12.75">
      <c r="A261" s="31"/>
      <c r="B261" s="19"/>
      <c r="C261" s="19"/>
      <c r="D261" s="186"/>
      <c r="E261" s="198"/>
      <c r="F261" s="200"/>
      <c r="G261" s="200"/>
      <c r="H261" s="133"/>
      <c r="I261" s="133"/>
      <c r="J261" s="133"/>
      <c r="K261" s="29"/>
      <c r="L261" s="183"/>
      <c r="M261" s="14"/>
      <c r="N261" s="14"/>
      <c r="O261" s="14"/>
      <c r="P261" s="14"/>
      <c r="Q261" s="14"/>
      <c r="R261" s="14"/>
      <c r="S261" s="14"/>
      <c r="T261" s="14"/>
      <c r="U261" s="156"/>
    </row>
    <row r="262" spans="1:21" s="5" customFormat="1" ht="12.75">
      <c r="A262" s="31"/>
      <c r="B262" s="19"/>
      <c r="C262" s="19"/>
      <c r="D262" s="186"/>
      <c r="E262" s="198"/>
      <c r="F262" s="200"/>
      <c r="G262" s="200"/>
      <c r="H262" s="133"/>
      <c r="I262" s="133"/>
      <c r="J262" s="133"/>
      <c r="K262" s="29"/>
      <c r="L262" s="183"/>
      <c r="M262" s="14"/>
      <c r="N262" s="14"/>
      <c r="O262" s="14"/>
      <c r="P262" s="14"/>
      <c r="Q262" s="14"/>
      <c r="R262" s="14"/>
      <c r="S262" s="14"/>
      <c r="T262" s="14"/>
      <c r="U262" s="156"/>
    </row>
    <row r="263" spans="1:21" s="5" customFormat="1" ht="12.75">
      <c r="A263" s="31"/>
      <c r="B263" s="19"/>
      <c r="C263" s="19"/>
      <c r="D263" s="186"/>
      <c r="E263" s="198"/>
      <c r="F263" s="200"/>
      <c r="G263" s="200"/>
      <c r="H263" s="133"/>
      <c r="I263" s="133"/>
      <c r="J263" s="133"/>
      <c r="K263" s="29"/>
      <c r="L263" s="183"/>
      <c r="M263" s="14"/>
      <c r="N263" s="14"/>
      <c r="O263" s="14"/>
      <c r="P263" s="14"/>
      <c r="Q263" s="14"/>
      <c r="R263" s="14"/>
      <c r="S263" s="14"/>
      <c r="T263" s="14"/>
      <c r="U263" s="156"/>
    </row>
    <row r="264" spans="1:21" s="5" customFormat="1" ht="12.75">
      <c r="A264" s="31"/>
      <c r="B264" s="19"/>
      <c r="C264" s="19"/>
      <c r="D264" s="186"/>
      <c r="E264" s="198"/>
      <c r="F264" s="200"/>
      <c r="G264" s="200"/>
      <c r="H264" s="133"/>
      <c r="I264" s="133"/>
      <c r="J264" s="133"/>
      <c r="K264" s="29"/>
      <c r="L264" s="183"/>
      <c r="M264" s="14"/>
      <c r="N264" s="14"/>
      <c r="O264" s="14"/>
      <c r="P264" s="14"/>
      <c r="Q264" s="14"/>
      <c r="R264" s="14"/>
      <c r="S264" s="14"/>
      <c r="T264" s="14"/>
      <c r="U264" s="156"/>
    </row>
    <row r="265" spans="1:21" s="5" customFormat="1" ht="12.75">
      <c r="A265" s="31"/>
      <c r="B265" s="19"/>
      <c r="C265" s="19"/>
      <c r="D265" s="186"/>
      <c r="E265" s="198"/>
      <c r="F265" s="200"/>
      <c r="G265" s="200"/>
      <c r="H265" s="133"/>
      <c r="I265" s="133"/>
      <c r="J265" s="133"/>
      <c r="K265" s="29"/>
      <c r="L265" s="183"/>
      <c r="M265" s="14"/>
      <c r="N265" s="14"/>
      <c r="O265" s="14"/>
      <c r="P265" s="14"/>
      <c r="Q265" s="14"/>
      <c r="R265" s="14"/>
      <c r="S265" s="14"/>
      <c r="T265" s="14"/>
      <c r="U265" s="156"/>
    </row>
    <row r="266" spans="1:21" s="5" customFormat="1" ht="12.75">
      <c r="A266" s="31"/>
      <c r="B266" s="19"/>
      <c r="C266" s="19"/>
      <c r="D266" s="186"/>
      <c r="E266" s="198"/>
      <c r="F266" s="200"/>
      <c r="G266" s="200"/>
      <c r="H266" s="133"/>
      <c r="I266" s="133"/>
      <c r="J266" s="133"/>
      <c r="K266" s="29"/>
      <c r="L266" s="183"/>
      <c r="M266" s="14"/>
      <c r="N266" s="14"/>
      <c r="O266" s="14"/>
      <c r="P266" s="14"/>
      <c r="Q266" s="14"/>
      <c r="R266" s="14"/>
      <c r="S266" s="14"/>
      <c r="T266" s="14"/>
      <c r="U266" s="156"/>
    </row>
    <row r="267" spans="1:21" s="5" customFormat="1" ht="12.75">
      <c r="A267" s="31"/>
      <c r="B267" s="19"/>
      <c r="C267" s="19"/>
      <c r="D267" s="186"/>
      <c r="E267" s="198"/>
      <c r="F267" s="200"/>
      <c r="G267" s="200"/>
      <c r="H267" s="133"/>
      <c r="I267" s="133"/>
      <c r="J267" s="133"/>
      <c r="K267" s="29"/>
      <c r="L267" s="183"/>
      <c r="M267" s="14"/>
      <c r="N267" s="14"/>
      <c r="O267" s="14"/>
      <c r="P267" s="14"/>
      <c r="Q267" s="14"/>
      <c r="R267" s="14"/>
      <c r="S267" s="14"/>
      <c r="T267" s="14"/>
      <c r="U267" s="156"/>
    </row>
    <row r="268" spans="1:21" s="5" customFormat="1" ht="12.75">
      <c r="A268" s="31"/>
      <c r="B268" s="19"/>
      <c r="C268" s="19"/>
      <c r="D268" s="186"/>
      <c r="E268" s="198"/>
      <c r="F268" s="200"/>
      <c r="G268" s="200"/>
      <c r="H268" s="133"/>
      <c r="I268" s="133"/>
      <c r="J268" s="133"/>
      <c r="K268" s="29"/>
      <c r="L268" s="183"/>
      <c r="M268" s="14"/>
      <c r="N268" s="14"/>
      <c r="O268" s="14"/>
      <c r="P268" s="14"/>
      <c r="Q268" s="14"/>
      <c r="R268" s="14"/>
      <c r="S268" s="14"/>
      <c r="T268" s="14"/>
      <c r="U268" s="156"/>
    </row>
    <row r="269" spans="1:21" s="5" customFormat="1" ht="12.75">
      <c r="A269" s="31"/>
      <c r="B269" s="19"/>
      <c r="C269" s="19"/>
      <c r="D269" s="186"/>
      <c r="E269" s="198"/>
      <c r="F269" s="200"/>
      <c r="G269" s="200"/>
      <c r="H269" s="133"/>
      <c r="I269" s="133"/>
      <c r="J269" s="133"/>
      <c r="K269" s="29"/>
      <c r="L269" s="183"/>
      <c r="M269" s="14"/>
      <c r="N269" s="14"/>
      <c r="O269" s="14"/>
      <c r="P269" s="14"/>
      <c r="Q269" s="14"/>
      <c r="R269" s="14"/>
      <c r="S269" s="14"/>
      <c r="T269" s="14"/>
      <c r="U269" s="156"/>
    </row>
    <row r="270" spans="1:21" s="5" customFormat="1" ht="12.75">
      <c r="A270" s="31"/>
      <c r="B270" s="19"/>
      <c r="C270" s="19"/>
      <c r="D270" s="186"/>
      <c r="E270" s="198"/>
      <c r="F270" s="200"/>
      <c r="G270" s="200"/>
      <c r="H270" s="133"/>
      <c r="I270" s="133"/>
      <c r="J270" s="133"/>
      <c r="K270" s="29"/>
      <c r="L270" s="183"/>
      <c r="M270" s="14"/>
      <c r="N270" s="14"/>
      <c r="O270" s="14"/>
      <c r="P270" s="14"/>
      <c r="Q270" s="14"/>
      <c r="R270" s="14"/>
      <c r="S270" s="14"/>
      <c r="T270" s="14"/>
      <c r="U270" s="156"/>
    </row>
    <row r="271" spans="1:21" s="5" customFormat="1" ht="12.75">
      <c r="A271" s="31"/>
      <c r="B271" s="19"/>
      <c r="C271" s="19"/>
      <c r="D271" s="186"/>
      <c r="E271" s="198"/>
      <c r="F271" s="200"/>
      <c r="G271" s="200"/>
      <c r="H271" s="133"/>
      <c r="I271" s="133"/>
      <c r="J271" s="133"/>
      <c r="K271" s="29"/>
      <c r="L271" s="183"/>
      <c r="M271" s="14"/>
      <c r="N271" s="14"/>
      <c r="O271" s="14"/>
      <c r="P271" s="14"/>
      <c r="Q271" s="14"/>
      <c r="R271" s="14"/>
      <c r="S271" s="14"/>
      <c r="T271" s="14"/>
      <c r="U271" s="156"/>
    </row>
    <row r="272" spans="1:21" s="5" customFormat="1" ht="12.75">
      <c r="A272" s="31"/>
      <c r="B272" s="19"/>
      <c r="C272" s="19"/>
      <c r="D272" s="186"/>
      <c r="E272" s="198"/>
      <c r="F272" s="200"/>
      <c r="G272" s="200"/>
      <c r="H272" s="133"/>
      <c r="I272" s="133"/>
      <c r="J272" s="133"/>
      <c r="K272" s="29"/>
      <c r="L272" s="183"/>
      <c r="M272" s="14"/>
      <c r="N272" s="14"/>
      <c r="O272" s="14"/>
      <c r="P272" s="14"/>
      <c r="Q272" s="14"/>
      <c r="R272" s="14"/>
      <c r="S272" s="14"/>
      <c r="T272" s="14"/>
      <c r="U272" s="156"/>
    </row>
    <row r="273" spans="1:21" s="5" customFormat="1" ht="12.75">
      <c r="A273" s="31"/>
      <c r="B273" s="19"/>
      <c r="C273" s="19"/>
      <c r="D273" s="186"/>
      <c r="E273" s="198"/>
      <c r="F273" s="200"/>
      <c r="G273" s="200"/>
      <c r="H273" s="133"/>
      <c r="I273" s="133"/>
      <c r="J273" s="133"/>
      <c r="K273" s="29"/>
      <c r="L273" s="183"/>
      <c r="M273" s="14"/>
      <c r="N273" s="14"/>
      <c r="O273" s="14"/>
      <c r="P273" s="14"/>
      <c r="Q273" s="14"/>
      <c r="R273" s="14"/>
      <c r="S273" s="14"/>
      <c r="T273" s="14"/>
      <c r="U273" s="156"/>
    </row>
    <row r="274" spans="1:21" s="5" customFormat="1" ht="12.75">
      <c r="A274" s="31"/>
      <c r="B274" s="19"/>
      <c r="C274" s="19"/>
      <c r="D274" s="186"/>
      <c r="E274" s="198"/>
      <c r="F274" s="200"/>
      <c r="G274" s="200"/>
      <c r="H274" s="133"/>
      <c r="I274" s="133"/>
      <c r="J274" s="133"/>
      <c r="K274" s="29"/>
      <c r="L274" s="183"/>
      <c r="M274" s="14"/>
      <c r="N274" s="14"/>
      <c r="O274" s="14"/>
      <c r="P274" s="14"/>
      <c r="Q274" s="14"/>
      <c r="R274" s="14"/>
      <c r="S274" s="14"/>
      <c r="T274" s="14"/>
      <c r="U274" s="156"/>
    </row>
    <row r="275" spans="1:20" ht="12.75" customHeight="1">
      <c r="A275" s="307" t="s">
        <v>0</v>
      </c>
      <c r="B275" s="375" t="s">
        <v>17</v>
      </c>
      <c r="C275" s="375" t="s">
        <v>69</v>
      </c>
      <c r="D275" s="302" t="s">
        <v>1</v>
      </c>
      <c r="E275" s="302" t="s">
        <v>2</v>
      </c>
      <c r="F275" s="307" t="s">
        <v>16</v>
      </c>
      <c r="G275" s="417" t="s">
        <v>65</v>
      </c>
      <c r="H275" s="326" t="s">
        <v>66</v>
      </c>
      <c r="I275" s="326"/>
      <c r="J275" s="326"/>
      <c r="K275" s="417" t="s">
        <v>486</v>
      </c>
      <c r="L275" s="307" t="s">
        <v>3</v>
      </c>
      <c r="M275" s="308" t="s">
        <v>68</v>
      </c>
      <c r="N275" s="308"/>
      <c r="O275" s="308"/>
      <c r="P275" s="308"/>
      <c r="Q275" s="308"/>
      <c r="R275" s="308"/>
      <c r="S275" s="308"/>
      <c r="T275" s="302"/>
    </row>
    <row r="276" spans="1:20" ht="12.75">
      <c r="A276" s="307"/>
      <c r="B276" s="375"/>
      <c r="C276" s="375"/>
      <c r="D276" s="302"/>
      <c r="E276" s="309"/>
      <c r="F276" s="307"/>
      <c r="G276" s="417"/>
      <c r="H276" s="302" t="s">
        <v>13</v>
      </c>
      <c r="I276" s="302" t="s">
        <v>14</v>
      </c>
      <c r="J276" s="302" t="s">
        <v>15</v>
      </c>
      <c r="K276" s="417"/>
      <c r="L276" s="307"/>
      <c r="M276" s="302" t="s">
        <v>6</v>
      </c>
      <c r="N276" s="335" t="s">
        <v>7</v>
      </c>
      <c r="O276" s="335" t="s">
        <v>8</v>
      </c>
      <c r="P276" s="302" t="s">
        <v>9</v>
      </c>
      <c r="Q276" s="302" t="s">
        <v>5</v>
      </c>
      <c r="R276" s="302" t="s">
        <v>355</v>
      </c>
      <c r="S276" s="302" t="s">
        <v>4</v>
      </c>
      <c r="T276" s="302" t="s">
        <v>12</v>
      </c>
    </row>
    <row r="277" spans="1:20" ht="18.75" customHeight="1">
      <c r="A277" s="307"/>
      <c r="B277" s="375"/>
      <c r="C277" s="375"/>
      <c r="D277" s="302"/>
      <c r="E277" s="309"/>
      <c r="F277" s="307"/>
      <c r="G277" s="417"/>
      <c r="H277" s="302"/>
      <c r="I277" s="302"/>
      <c r="J277" s="302"/>
      <c r="K277" s="417"/>
      <c r="L277" s="307"/>
      <c r="M277" s="309"/>
      <c r="N277" s="335"/>
      <c r="O277" s="335"/>
      <c r="P277" s="302"/>
      <c r="Q277" s="302"/>
      <c r="R277" s="302"/>
      <c r="S277" s="302"/>
      <c r="T277" s="302"/>
    </row>
    <row r="278" spans="1:20" ht="45" customHeight="1">
      <c r="A278" s="312" t="s">
        <v>39</v>
      </c>
      <c r="B278" s="312" t="s">
        <v>40</v>
      </c>
      <c r="C278" s="358"/>
      <c r="D278" s="245" t="s">
        <v>307</v>
      </c>
      <c r="E278" s="245" t="s">
        <v>308</v>
      </c>
      <c r="F278" s="161">
        <v>1</v>
      </c>
      <c r="G278" s="122">
        <v>0</v>
      </c>
      <c r="H278" s="89" t="s">
        <v>71</v>
      </c>
      <c r="I278" s="91"/>
      <c r="J278" s="91"/>
      <c r="K278" s="161">
        <v>1</v>
      </c>
      <c r="L278" s="126"/>
      <c r="M278" s="78">
        <v>4000</v>
      </c>
      <c r="N278" s="9"/>
      <c r="O278" s="3"/>
      <c r="P278" s="3"/>
      <c r="Q278" s="3"/>
      <c r="R278" s="3"/>
      <c r="S278" s="3"/>
      <c r="T278" s="3">
        <f>SUM(M278:S278)</f>
        <v>4000</v>
      </c>
    </row>
    <row r="279" spans="1:20" ht="36">
      <c r="A279" s="312"/>
      <c r="B279" s="312"/>
      <c r="C279" s="358"/>
      <c r="D279" s="60" t="s">
        <v>492</v>
      </c>
      <c r="E279" s="245" t="s">
        <v>311</v>
      </c>
      <c r="F279" s="161">
        <v>1</v>
      </c>
      <c r="G279" s="161">
        <v>0</v>
      </c>
      <c r="H279" s="89" t="s">
        <v>71</v>
      </c>
      <c r="I279" s="91"/>
      <c r="J279" s="91"/>
      <c r="K279" s="161">
        <v>1</v>
      </c>
      <c r="L279" s="126"/>
      <c r="M279" s="78">
        <v>2000</v>
      </c>
      <c r="N279" s="9"/>
      <c r="O279" s="3"/>
      <c r="P279" s="3"/>
      <c r="Q279" s="3"/>
      <c r="R279" s="3"/>
      <c r="S279" s="3"/>
      <c r="T279" s="3">
        <f>SUM(M279:S279)</f>
        <v>2000</v>
      </c>
    </row>
    <row r="280" spans="1:20" ht="18" customHeight="1">
      <c r="A280" s="323"/>
      <c r="B280" s="323"/>
      <c r="C280" s="349" t="s">
        <v>318</v>
      </c>
      <c r="D280" s="245" t="s">
        <v>319</v>
      </c>
      <c r="E280" s="245" t="s">
        <v>51</v>
      </c>
      <c r="F280" s="161">
        <v>0.3</v>
      </c>
      <c r="G280" s="161">
        <v>0</v>
      </c>
      <c r="H280" s="89" t="s">
        <v>71</v>
      </c>
      <c r="I280" s="89"/>
      <c r="J280" s="89"/>
      <c r="K280" s="161">
        <v>0.3</v>
      </c>
      <c r="L280" s="162"/>
      <c r="M280" s="78"/>
      <c r="N280" s="9"/>
      <c r="O280" s="13"/>
      <c r="P280" s="3"/>
      <c r="Q280" s="3"/>
      <c r="R280" s="3"/>
      <c r="S280" s="3"/>
      <c r="T280" s="3">
        <f>SUM(M280:S280)</f>
        <v>0</v>
      </c>
    </row>
    <row r="281" spans="1:20" ht="27">
      <c r="A281" s="323"/>
      <c r="B281" s="323"/>
      <c r="C281" s="349"/>
      <c r="D281" s="245" t="s">
        <v>320</v>
      </c>
      <c r="E281" s="245" t="s">
        <v>50</v>
      </c>
      <c r="F281" s="161">
        <v>0.2</v>
      </c>
      <c r="G281" s="161">
        <v>0</v>
      </c>
      <c r="H281" s="89" t="s">
        <v>71</v>
      </c>
      <c r="I281" s="89"/>
      <c r="J281" s="89"/>
      <c r="K281" s="161">
        <v>0.2</v>
      </c>
      <c r="L281" s="162"/>
      <c r="M281" s="163"/>
      <c r="N281" s="9"/>
      <c r="O281" s="3"/>
      <c r="P281" s="3"/>
      <c r="Q281" s="3"/>
      <c r="R281" s="3"/>
      <c r="S281" s="3"/>
      <c r="T281" s="3">
        <f>SUM(M281:S281)</f>
        <v>0</v>
      </c>
    </row>
    <row r="282" spans="1:20" ht="36">
      <c r="A282" s="323"/>
      <c r="B282" s="323"/>
      <c r="C282" s="349"/>
      <c r="D282" s="245" t="s">
        <v>321</v>
      </c>
      <c r="E282" s="245" t="s">
        <v>51</v>
      </c>
      <c r="F282" s="161">
        <v>0.5</v>
      </c>
      <c r="G282" s="161">
        <v>0.1</v>
      </c>
      <c r="H282" s="89" t="s">
        <v>71</v>
      </c>
      <c r="I282" s="89"/>
      <c r="J282" s="89"/>
      <c r="K282" s="161">
        <v>0.5</v>
      </c>
      <c r="L282" s="162"/>
      <c r="M282" s="163"/>
      <c r="N282" s="9"/>
      <c r="O282" s="3"/>
      <c r="P282" s="3"/>
      <c r="Q282" s="3"/>
      <c r="R282" s="3"/>
      <c r="S282" s="3"/>
      <c r="T282" s="3">
        <f>SUM(M282:S282)</f>
        <v>0</v>
      </c>
    </row>
    <row r="283" spans="1:20" ht="27">
      <c r="A283" s="323"/>
      <c r="B283" s="323"/>
      <c r="C283" s="38"/>
      <c r="D283" s="52" t="s">
        <v>41</v>
      </c>
      <c r="E283" s="55"/>
      <c r="F283" s="111"/>
      <c r="G283" s="111"/>
      <c r="H283" s="56"/>
      <c r="I283" s="56"/>
      <c r="J283" s="56"/>
      <c r="K283" s="111"/>
      <c r="L283" s="96"/>
      <c r="M283" s="24">
        <f aca="true" t="shared" si="22" ref="M283:T283">SUM(M278:M282)</f>
        <v>6000</v>
      </c>
      <c r="N283" s="24">
        <f t="shared" si="22"/>
        <v>0</v>
      </c>
      <c r="O283" s="24">
        <f t="shared" si="22"/>
        <v>0</v>
      </c>
      <c r="P283" s="24">
        <f t="shared" si="22"/>
        <v>0</v>
      </c>
      <c r="Q283" s="24">
        <f t="shared" si="22"/>
        <v>0</v>
      </c>
      <c r="R283" s="24">
        <f t="shared" si="22"/>
        <v>0</v>
      </c>
      <c r="S283" s="24">
        <f t="shared" si="22"/>
        <v>0</v>
      </c>
      <c r="T283" s="24">
        <f t="shared" si="22"/>
        <v>6000</v>
      </c>
    </row>
    <row r="284" spans="1:20" ht="27">
      <c r="A284" s="323"/>
      <c r="B284" s="312" t="s">
        <v>323</v>
      </c>
      <c r="C284" s="376" t="s">
        <v>328</v>
      </c>
      <c r="D284" s="245" t="s">
        <v>406</v>
      </c>
      <c r="E284" s="245" t="s">
        <v>329</v>
      </c>
      <c r="F284" s="71">
        <v>4</v>
      </c>
      <c r="G284" s="71">
        <v>0</v>
      </c>
      <c r="H284" s="89" t="s">
        <v>71</v>
      </c>
      <c r="I284" s="89"/>
      <c r="J284" s="89"/>
      <c r="K284" s="71">
        <v>2</v>
      </c>
      <c r="L284" s="164"/>
      <c r="M284" s="78">
        <v>1000</v>
      </c>
      <c r="N284" s="24"/>
      <c r="O284" s="24"/>
      <c r="P284" s="24"/>
      <c r="Q284" s="24"/>
      <c r="R284" s="24"/>
      <c r="S284" s="24"/>
      <c r="T284" s="3">
        <f>SUM(M284:S284)</f>
        <v>1000</v>
      </c>
    </row>
    <row r="285" spans="1:20" ht="18">
      <c r="A285" s="323"/>
      <c r="B285" s="312"/>
      <c r="C285" s="376"/>
      <c r="D285" s="245" t="s">
        <v>381</v>
      </c>
      <c r="E285" s="245" t="s">
        <v>382</v>
      </c>
      <c r="F285" s="71">
        <v>8</v>
      </c>
      <c r="G285" s="71">
        <v>0</v>
      </c>
      <c r="H285" s="89" t="s">
        <v>71</v>
      </c>
      <c r="I285" s="89"/>
      <c r="J285" s="89"/>
      <c r="K285" s="71">
        <v>4</v>
      </c>
      <c r="L285" s="164"/>
      <c r="M285" s="78">
        <v>9087</v>
      </c>
      <c r="N285" s="24"/>
      <c r="O285" s="24"/>
      <c r="P285" s="24"/>
      <c r="Q285" s="24"/>
      <c r="R285" s="24"/>
      <c r="S285" s="24"/>
      <c r="T285" s="3">
        <f>SUM(M285:S285)</f>
        <v>9087</v>
      </c>
    </row>
    <row r="286" spans="1:20" ht="27">
      <c r="A286" s="323"/>
      <c r="B286" s="312"/>
      <c r="C286" s="376"/>
      <c r="D286" s="245" t="s">
        <v>327</v>
      </c>
      <c r="E286" s="245" t="s">
        <v>330</v>
      </c>
      <c r="F286" s="71">
        <v>4</v>
      </c>
      <c r="G286" s="71">
        <v>0</v>
      </c>
      <c r="H286" s="89" t="s">
        <v>71</v>
      </c>
      <c r="I286" s="89"/>
      <c r="J286" s="89"/>
      <c r="K286" s="71">
        <v>1</v>
      </c>
      <c r="L286" s="126"/>
      <c r="M286" s="163">
        <v>1000</v>
      </c>
      <c r="N286" s="3"/>
      <c r="O286" s="3"/>
      <c r="P286" s="3"/>
      <c r="Q286" s="3"/>
      <c r="R286" s="3"/>
      <c r="S286" s="3"/>
      <c r="T286" s="3">
        <f>SUM(M286:S286)</f>
        <v>1000</v>
      </c>
    </row>
    <row r="287" spans="1:20" ht="27">
      <c r="A287" s="323"/>
      <c r="B287" s="312"/>
      <c r="C287" s="38"/>
      <c r="D287" s="52" t="s">
        <v>324</v>
      </c>
      <c r="E287" s="113"/>
      <c r="F287" s="117"/>
      <c r="G287" s="117"/>
      <c r="H287" s="57"/>
      <c r="I287" s="57"/>
      <c r="J287" s="57"/>
      <c r="K287" s="56"/>
      <c r="L287" s="86"/>
      <c r="M287" s="24">
        <f aca="true" t="shared" si="23" ref="M287:T287">SUM(M284:M286)</f>
        <v>11087</v>
      </c>
      <c r="N287" s="24">
        <f t="shared" si="23"/>
        <v>0</v>
      </c>
      <c r="O287" s="24">
        <f t="shared" si="23"/>
        <v>0</v>
      </c>
      <c r="P287" s="24">
        <f t="shared" si="23"/>
        <v>0</v>
      </c>
      <c r="Q287" s="24">
        <f t="shared" si="23"/>
        <v>0</v>
      </c>
      <c r="R287" s="24">
        <f t="shared" si="23"/>
        <v>0</v>
      </c>
      <c r="S287" s="24">
        <f t="shared" si="23"/>
        <v>0</v>
      </c>
      <c r="T287" s="24">
        <f t="shared" si="23"/>
        <v>11087</v>
      </c>
    </row>
    <row r="288" spans="1:20" s="5" customFormat="1" ht="12.75">
      <c r="A288" s="434"/>
      <c r="B288" s="31"/>
      <c r="C288" s="19"/>
      <c r="D288" s="31"/>
      <c r="E288" s="198"/>
      <c r="F288" s="200"/>
      <c r="G288" s="200"/>
      <c r="H288" s="133"/>
      <c r="I288" s="133"/>
      <c r="J288" s="133"/>
      <c r="K288" s="29"/>
      <c r="L288" s="183"/>
      <c r="M288" s="14"/>
      <c r="N288" s="14"/>
      <c r="O288" s="14"/>
      <c r="P288" s="14"/>
      <c r="Q288" s="14"/>
      <c r="R288" s="14"/>
      <c r="S288" s="14"/>
      <c r="T288" s="14"/>
    </row>
    <row r="289" spans="1:20" s="5" customFormat="1" ht="12.75">
      <c r="A289" s="434"/>
      <c r="B289" s="31"/>
      <c r="C289" s="19"/>
      <c r="D289" s="31"/>
      <c r="E289" s="198"/>
      <c r="F289" s="200"/>
      <c r="G289" s="200"/>
      <c r="H289" s="133"/>
      <c r="I289" s="133"/>
      <c r="J289" s="133"/>
      <c r="K289" s="29"/>
      <c r="L289" s="183"/>
      <c r="M289" s="14"/>
      <c r="N289" s="14"/>
      <c r="O289" s="14"/>
      <c r="P289" s="14"/>
      <c r="Q289" s="14"/>
      <c r="R289" s="14"/>
      <c r="S289" s="14"/>
      <c r="T289" s="14"/>
    </row>
    <row r="290" spans="1:20" s="5" customFormat="1" ht="12.75">
      <c r="A290" s="434"/>
      <c r="B290" s="31"/>
      <c r="C290" s="19"/>
      <c r="D290" s="31"/>
      <c r="E290" s="198"/>
      <c r="F290" s="200"/>
      <c r="G290" s="200"/>
      <c r="H290" s="133"/>
      <c r="I290" s="133"/>
      <c r="J290" s="133"/>
      <c r="K290" s="29"/>
      <c r="L290" s="183"/>
      <c r="M290" s="14"/>
      <c r="N290" s="14"/>
      <c r="O290" s="14"/>
      <c r="P290" s="14"/>
      <c r="Q290" s="14"/>
      <c r="R290" s="14"/>
      <c r="S290" s="14"/>
      <c r="T290" s="14"/>
    </row>
    <row r="291" spans="1:20" s="5" customFormat="1" ht="12.75">
      <c r="A291" s="434"/>
      <c r="B291" s="31"/>
      <c r="C291" s="19"/>
      <c r="D291" s="31"/>
      <c r="E291" s="198"/>
      <c r="F291" s="200"/>
      <c r="G291" s="200"/>
      <c r="H291" s="133"/>
      <c r="I291" s="133"/>
      <c r="J291" s="133"/>
      <c r="K291" s="29"/>
      <c r="L291" s="183"/>
      <c r="M291" s="14"/>
      <c r="N291" s="14"/>
      <c r="O291" s="14"/>
      <c r="P291" s="14"/>
      <c r="Q291" s="14"/>
      <c r="R291" s="14"/>
      <c r="S291" s="14"/>
      <c r="T291" s="14"/>
    </row>
    <row r="292" spans="1:20" s="5" customFormat="1" ht="12.75">
      <c r="A292" s="434"/>
      <c r="B292" s="31"/>
      <c r="C292" s="19"/>
      <c r="D292" s="31"/>
      <c r="E292" s="198"/>
      <c r="F292" s="200"/>
      <c r="G292" s="200"/>
      <c r="H292" s="133"/>
      <c r="I292" s="133"/>
      <c r="J292" s="133"/>
      <c r="K292" s="29"/>
      <c r="L292" s="183"/>
      <c r="M292" s="14"/>
      <c r="N292" s="14"/>
      <c r="O292" s="14"/>
      <c r="P292" s="14"/>
      <c r="Q292" s="14"/>
      <c r="R292" s="14"/>
      <c r="S292" s="14"/>
      <c r="T292" s="14"/>
    </row>
    <row r="293" spans="1:20" s="5" customFormat="1" ht="12.75">
      <c r="A293" s="434"/>
      <c r="B293" s="31"/>
      <c r="C293" s="19"/>
      <c r="D293" s="31"/>
      <c r="E293" s="198"/>
      <c r="F293" s="200"/>
      <c r="G293" s="200"/>
      <c r="H293" s="133"/>
      <c r="I293" s="133"/>
      <c r="J293" s="133"/>
      <c r="K293" s="29"/>
      <c r="L293" s="183"/>
      <c r="M293" s="14"/>
      <c r="N293" s="14"/>
      <c r="O293" s="14"/>
      <c r="P293" s="14"/>
      <c r="Q293" s="14"/>
      <c r="R293" s="14"/>
      <c r="S293" s="14"/>
      <c r="T293" s="14"/>
    </row>
    <row r="294" spans="1:20" s="5" customFormat="1" ht="12.75">
      <c r="A294" s="434"/>
      <c r="B294" s="31"/>
      <c r="C294" s="19"/>
      <c r="D294" s="31"/>
      <c r="E294" s="198"/>
      <c r="F294" s="200"/>
      <c r="G294" s="200"/>
      <c r="H294" s="133"/>
      <c r="I294" s="133"/>
      <c r="J294" s="133"/>
      <c r="K294" s="29"/>
      <c r="L294" s="183"/>
      <c r="M294" s="14"/>
      <c r="N294" s="14"/>
      <c r="O294" s="14"/>
      <c r="P294" s="14"/>
      <c r="Q294" s="14"/>
      <c r="R294" s="14"/>
      <c r="S294" s="14"/>
      <c r="T294" s="14"/>
    </row>
    <row r="295" spans="1:20" s="5" customFormat="1" ht="12.75">
      <c r="A295" s="434"/>
      <c r="B295" s="31"/>
      <c r="C295" s="19"/>
      <c r="D295" s="31"/>
      <c r="E295" s="198"/>
      <c r="F295" s="200"/>
      <c r="G295" s="200"/>
      <c r="H295" s="133"/>
      <c r="I295" s="133"/>
      <c r="J295" s="133"/>
      <c r="K295" s="29"/>
      <c r="L295" s="183"/>
      <c r="M295" s="14"/>
      <c r="N295" s="14"/>
      <c r="O295" s="14"/>
      <c r="P295" s="14"/>
      <c r="Q295" s="14"/>
      <c r="R295" s="14"/>
      <c r="S295" s="14"/>
      <c r="T295" s="14"/>
    </row>
    <row r="296" spans="1:20" s="5" customFormat="1" ht="12.75">
      <c r="A296" s="31"/>
      <c r="B296" s="31"/>
      <c r="C296" s="19"/>
      <c r="D296" s="31"/>
      <c r="E296" s="198"/>
      <c r="F296" s="200"/>
      <c r="G296" s="200"/>
      <c r="H296" s="133"/>
      <c r="I296" s="133"/>
      <c r="J296" s="133"/>
      <c r="K296" s="29"/>
      <c r="L296" s="183"/>
      <c r="M296" s="14"/>
      <c r="N296" s="14"/>
      <c r="O296" s="14"/>
      <c r="P296" s="14"/>
      <c r="Q296" s="14"/>
      <c r="R296" s="14"/>
      <c r="S296" s="14"/>
      <c r="T296" s="14"/>
    </row>
    <row r="297" spans="1:20" s="5" customFormat="1" ht="12.75">
      <c r="A297" s="31"/>
      <c r="B297" s="31"/>
      <c r="C297" s="19"/>
      <c r="D297" s="31"/>
      <c r="E297" s="198"/>
      <c r="F297" s="200"/>
      <c r="G297" s="200"/>
      <c r="H297" s="133"/>
      <c r="I297" s="133"/>
      <c r="J297" s="133"/>
      <c r="K297" s="29"/>
      <c r="L297" s="183"/>
      <c r="M297" s="14"/>
      <c r="N297" s="14"/>
      <c r="O297" s="14"/>
      <c r="P297" s="14"/>
      <c r="Q297" s="14"/>
      <c r="R297" s="14"/>
      <c r="S297" s="14"/>
      <c r="T297" s="14"/>
    </row>
    <row r="298" spans="1:20" s="5" customFormat="1" ht="12.75">
      <c r="A298" s="31"/>
      <c r="B298" s="31"/>
      <c r="C298" s="19"/>
      <c r="D298" s="31"/>
      <c r="E298" s="198"/>
      <c r="F298" s="200"/>
      <c r="G298" s="200"/>
      <c r="H298" s="133"/>
      <c r="I298" s="133"/>
      <c r="J298" s="133"/>
      <c r="K298" s="29"/>
      <c r="L298" s="183"/>
      <c r="M298" s="14"/>
      <c r="N298" s="14"/>
      <c r="O298" s="14"/>
      <c r="P298" s="14"/>
      <c r="Q298" s="14"/>
      <c r="R298" s="14"/>
      <c r="S298" s="14"/>
      <c r="T298" s="14"/>
    </row>
    <row r="299" spans="1:20" ht="12.75" customHeight="1">
      <c r="A299" s="307" t="s">
        <v>481</v>
      </c>
      <c r="B299" s="375" t="s">
        <v>17</v>
      </c>
      <c r="C299" s="375" t="s">
        <v>69</v>
      </c>
      <c r="D299" s="302" t="s">
        <v>1</v>
      </c>
      <c r="E299" s="302" t="s">
        <v>2</v>
      </c>
      <c r="F299" s="307" t="s">
        <v>16</v>
      </c>
      <c r="G299" s="417" t="s">
        <v>65</v>
      </c>
      <c r="H299" s="326" t="s">
        <v>66</v>
      </c>
      <c r="I299" s="326"/>
      <c r="J299" s="326"/>
      <c r="K299" s="417" t="s">
        <v>486</v>
      </c>
      <c r="L299" s="307" t="s">
        <v>3</v>
      </c>
      <c r="M299" s="308" t="s">
        <v>68</v>
      </c>
      <c r="N299" s="308"/>
      <c r="O299" s="308"/>
      <c r="P299" s="308"/>
      <c r="Q299" s="308"/>
      <c r="R299" s="308"/>
      <c r="S299" s="308"/>
      <c r="T299" s="302"/>
    </row>
    <row r="300" spans="1:20" ht="12.75">
      <c r="A300" s="307"/>
      <c r="B300" s="375"/>
      <c r="C300" s="375"/>
      <c r="D300" s="302"/>
      <c r="E300" s="309"/>
      <c r="F300" s="307"/>
      <c r="G300" s="417"/>
      <c r="H300" s="302" t="s">
        <v>13</v>
      </c>
      <c r="I300" s="302" t="s">
        <v>14</v>
      </c>
      <c r="J300" s="302" t="s">
        <v>15</v>
      </c>
      <c r="K300" s="417"/>
      <c r="L300" s="307"/>
      <c r="M300" s="302" t="s">
        <v>6</v>
      </c>
      <c r="N300" s="335" t="s">
        <v>7</v>
      </c>
      <c r="O300" s="335" t="s">
        <v>8</v>
      </c>
      <c r="P300" s="302" t="s">
        <v>9</v>
      </c>
      <c r="Q300" s="302" t="s">
        <v>5</v>
      </c>
      <c r="R300" s="302" t="s">
        <v>355</v>
      </c>
      <c r="S300" s="302" t="s">
        <v>4</v>
      </c>
      <c r="T300" s="302" t="s">
        <v>12</v>
      </c>
    </row>
    <row r="301" spans="1:20" ht="18.75" customHeight="1">
      <c r="A301" s="307"/>
      <c r="B301" s="375"/>
      <c r="C301" s="375"/>
      <c r="D301" s="302"/>
      <c r="E301" s="309"/>
      <c r="F301" s="307"/>
      <c r="G301" s="417"/>
      <c r="H301" s="302"/>
      <c r="I301" s="302"/>
      <c r="J301" s="302"/>
      <c r="K301" s="417"/>
      <c r="L301" s="307"/>
      <c r="M301" s="309"/>
      <c r="N301" s="335"/>
      <c r="O301" s="335"/>
      <c r="P301" s="302"/>
      <c r="Q301" s="302"/>
      <c r="R301" s="302"/>
      <c r="S301" s="302"/>
      <c r="T301" s="302"/>
    </row>
    <row r="302" spans="1:20" ht="90">
      <c r="A302" s="312" t="s">
        <v>39</v>
      </c>
      <c r="B302" s="312" t="s">
        <v>42</v>
      </c>
      <c r="C302" s="120" t="s">
        <v>349</v>
      </c>
      <c r="D302" s="81" t="s">
        <v>414</v>
      </c>
      <c r="E302" s="16" t="s">
        <v>149</v>
      </c>
      <c r="F302" s="17">
        <v>40</v>
      </c>
      <c r="G302" s="17">
        <v>0</v>
      </c>
      <c r="H302" s="4" t="s">
        <v>71</v>
      </c>
      <c r="I302" s="4"/>
      <c r="J302" s="4"/>
      <c r="K302" s="17">
        <v>40</v>
      </c>
      <c r="L302" s="165"/>
      <c r="M302" s="78">
        <v>5000</v>
      </c>
      <c r="N302" s="24"/>
      <c r="O302" s="24"/>
      <c r="P302" s="24"/>
      <c r="Q302" s="24"/>
      <c r="R302" s="24"/>
      <c r="S302" s="24"/>
      <c r="T302" s="3">
        <f aca="true" t="shared" si="24" ref="T302:T307">SUM(M302:S302)</f>
        <v>5000</v>
      </c>
    </row>
    <row r="303" spans="1:20" ht="36.75">
      <c r="A303" s="369"/>
      <c r="B303" s="369"/>
      <c r="C303" s="367" t="s">
        <v>350</v>
      </c>
      <c r="D303" s="81" t="s">
        <v>415</v>
      </c>
      <c r="E303" s="16" t="s">
        <v>149</v>
      </c>
      <c r="F303" s="17">
        <v>20</v>
      </c>
      <c r="G303" s="17">
        <v>0</v>
      </c>
      <c r="H303" s="4" t="s">
        <v>71</v>
      </c>
      <c r="I303" s="56"/>
      <c r="J303" s="112"/>
      <c r="K303" s="17">
        <v>20</v>
      </c>
      <c r="L303" s="165"/>
      <c r="M303" s="78">
        <v>2000</v>
      </c>
      <c r="N303" s="24"/>
      <c r="O303" s="24"/>
      <c r="P303" s="24"/>
      <c r="Q303" s="24"/>
      <c r="R303" s="24"/>
      <c r="S303" s="24"/>
      <c r="T303" s="3">
        <f t="shared" si="24"/>
        <v>2000</v>
      </c>
    </row>
    <row r="304" spans="1:20" ht="54.75">
      <c r="A304" s="369"/>
      <c r="B304" s="369"/>
      <c r="C304" s="431"/>
      <c r="D304" s="81" t="s">
        <v>416</v>
      </c>
      <c r="E304" s="167" t="s">
        <v>343</v>
      </c>
      <c r="F304" s="17">
        <v>1</v>
      </c>
      <c r="G304" s="17">
        <v>0</v>
      </c>
      <c r="H304" s="4"/>
      <c r="I304" s="4" t="s">
        <v>71</v>
      </c>
      <c r="J304" s="56"/>
      <c r="K304" s="17">
        <v>1</v>
      </c>
      <c r="L304" s="165"/>
      <c r="M304" s="78">
        <v>4400</v>
      </c>
      <c r="N304" s="24"/>
      <c r="O304" s="24"/>
      <c r="P304" s="24"/>
      <c r="Q304" s="24"/>
      <c r="R304" s="24"/>
      <c r="S304" s="24"/>
      <c r="T304" s="3">
        <f t="shared" si="24"/>
        <v>4400</v>
      </c>
    </row>
    <row r="305" spans="1:21" ht="45">
      <c r="A305" s="369"/>
      <c r="B305" s="369"/>
      <c r="C305" s="81" t="s">
        <v>546</v>
      </c>
      <c r="D305" s="245" t="s">
        <v>332</v>
      </c>
      <c r="E305" s="168" t="s">
        <v>333</v>
      </c>
      <c r="F305" s="161">
        <v>1</v>
      </c>
      <c r="G305" s="122">
        <v>0</v>
      </c>
      <c r="H305" s="89" t="s">
        <v>71</v>
      </c>
      <c r="I305" s="90"/>
      <c r="J305" s="89"/>
      <c r="K305" s="161">
        <v>1</v>
      </c>
      <c r="L305" s="126"/>
      <c r="M305" s="78">
        <v>5000</v>
      </c>
      <c r="N305" s="88"/>
      <c r="O305" s="18"/>
      <c r="P305" s="88"/>
      <c r="Q305" s="18"/>
      <c r="R305" s="18"/>
      <c r="S305" s="18"/>
      <c r="T305" s="3">
        <f t="shared" si="24"/>
        <v>5000</v>
      </c>
      <c r="U305" s="11"/>
    </row>
    <row r="306" spans="1:21" ht="45">
      <c r="A306" s="369"/>
      <c r="B306" s="369"/>
      <c r="C306" s="245" t="s">
        <v>334</v>
      </c>
      <c r="D306" s="245" t="s">
        <v>335</v>
      </c>
      <c r="E306" s="168" t="s">
        <v>336</v>
      </c>
      <c r="F306" s="161">
        <v>0.8</v>
      </c>
      <c r="G306" s="122" t="s">
        <v>57</v>
      </c>
      <c r="H306" s="89"/>
      <c r="I306" s="89" t="s">
        <v>71</v>
      </c>
      <c r="J306" s="89"/>
      <c r="K306" s="161">
        <v>0.8</v>
      </c>
      <c r="L306" s="126"/>
      <c r="M306" s="78">
        <v>1000</v>
      </c>
      <c r="N306" s="88"/>
      <c r="O306" s="18"/>
      <c r="P306" s="88"/>
      <c r="Q306" s="18"/>
      <c r="R306" s="18"/>
      <c r="S306" s="18"/>
      <c r="T306" s="3">
        <f t="shared" si="24"/>
        <v>1000</v>
      </c>
      <c r="U306" s="11"/>
    </row>
    <row r="307" spans="1:21" ht="36">
      <c r="A307" s="369"/>
      <c r="B307" s="369"/>
      <c r="C307" s="245" t="s">
        <v>337</v>
      </c>
      <c r="D307" s="245" t="s">
        <v>338</v>
      </c>
      <c r="E307" s="168" t="s">
        <v>339</v>
      </c>
      <c r="F307" s="122">
        <v>8</v>
      </c>
      <c r="G307" s="122">
        <v>0</v>
      </c>
      <c r="H307" s="89" t="s">
        <v>71</v>
      </c>
      <c r="I307" s="90"/>
      <c r="J307" s="89"/>
      <c r="K307" s="122">
        <v>8</v>
      </c>
      <c r="L307" s="126"/>
      <c r="M307" s="78">
        <v>1500</v>
      </c>
      <c r="N307" s="88"/>
      <c r="O307" s="18"/>
      <c r="P307" s="88"/>
      <c r="Q307" s="18"/>
      <c r="R307" s="18"/>
      <c r="S307" s="18"/>
      <c r="T307" s="3">
        <f t="shared" si="24"/>
        <v>1500</v>
      </c>
      <c r="U307" s="11"/>
    </row>
    <row r="308" spans="1:20" ht="12.75">
      <c r="A308" s="369"/>
      <c r="B308" s="369"/>
      <c r="C308" s="7"/>
      <c r="D308" s="55" t="s">
        <v>43</v>
      </c>
      <c r="E308" s="55"/>
      <c r="F308" s="56"/>
      <c r="G308" s="56"/>
      <c r="H308" s="57"/>
      <c r="I308" s="57"/>
      <c r="J308" s="57"/>
      <c r="K308" s="56"/>
      <c r="L308" s="86"/>
      <c r="M308" s="24">
        <f aca="true" t="shared" si="25" ref="M308:T308">SUM(M302:M307)</f>
        <v>18900</v>
      </c>
      <c r="N308" s="24">
        <f t="shared" si="25"/>
        <v>0</v>
      </c>
      <c r="O308" s="24">
        <f t="shared" si="25"/>
        <v>0</v>
      </c>
      <c r="P308" s="24">
        <f t="shared" si="25"/>
        <v>0</v>
      </c>
      <c r="Q308" s="24">
        <f t="shared" si="25"/>
        <v>0</v>
      </c>
      <c r="R308" s="24">
        <f t="shared" si="25"/>
        <v>0</v>
      </c>
      <c r="S308" s="24">
        <f t="shared" si="25"/>
        <v>0</v>
      </c>
      <c r="T308" s="24">
        <f t="shared" si="25"/>
        <v>18900</v>
      </c>
    </row>
    <row r="309" spans="1:20" ht="27">
      <c r="A309" s="312" t="s">
        <v>44</v>
      </c>
      <c r="B309" s="347" t="s">
        <v>482</v>
      </c>
      <c r="C309" s="336" t="s">
        <v>348</v>
      </c>
      <c r="D309" s="245" t="s">
        <v>472</v>
      </c>
      <c r="E309" s="245" t="s">
        <v>473</v>
      </c>
      <c r="F309" s="122">
        <v>2</v>
      </c>
      <c r="G309" s="122">
        <v>0</v>
      </c>
      <c r="H309" s="89" t="s">
        <v>71</v>
      </c>
      <c r="I309" s="89"/>
      <c r="J309" s="89"/>
      <c r="K309" s="122">
        <v>2</v>
      </c>
      <c r="L309" s="32"/>
      <c r="M309" s="107">
        <v>10000</v>
      </c>
      <c r="N309" s="107"/>
      <c r="O309" s="107"/>
      <c r="P309" s="3"/>
      <c r="Q309" s="107">
        <v>40000</v>
      </c>
      <c r="R309" s="107">
        <v>20000</v>
      </c>
      <c r="S309" s="24"/>
      <c r="T309" s="3">
        <f>SUM(M309:S309)</f>
        <v>70000</v>
      </c>
    </row>
    <row r="310" spans="1:20" ht="27">
      <c r="A310" s="336"/>
      <c r="B310" s="348"/>
      <c r="C310" s="336"/>
      <c r="D310" s="245" t="s">
        <v>346</v>
      </c>
      <c r="E310" s="245" t="s">
        <v>347</v>
      </c>
      <c r="F310" s="122">
        <v>2</v>
      </c>
      <c r="G310" s="122">
        <v>0</v>
      </c>
      <c r="H310" s="90" t="s">
        <v>71</v>
      </c>
      <c r="I310" s="89"/>
      <c r="J310" s="89"/>
      <c r="K310" s="122">
        <v>2</v>
      </c>
      <c r="L310" s="2"/>
      <c r="M310" s="3">
        <v>20000</v>
      </c>
      <c r="N310" s="88"/>
      <c r="O310" s="3"/>
      <c r="P310" s="3"/>
      <c r="Q310" s="3">
        <v>130000</v>
      </c>
      <c r="R310" s="3"/>
      <c r="S310" s="3"/>
      <c r="T310" s="3">
        <f>SUM(M310:S310)</f>
        <v>150000</v>
      </c>
    </row>
    <row r="311" spans="1:20" ht="12.75">
      <c r="A311" s="336"/>
      <c r="B311" s="348"/>
      <c r="C311" s="7"/>
      <c r="D311" s="55" t="s">
        <v>45</v>
      </c>
      <c r="E311" s="55"/>
      <c r="F311" s="56"/>
      <c r="G311" s="56"/>
      <c r="H311" s="57"/>
      <c r="I311" s="57"/>
      <c r="J311" s="57"/>
      <c r="K311" s="56"/>
      <c r="L311" s="86"/>
      <c r="M311" s="24">
        <f aca="true" t="shared" si="26" ref="M311:T311">SUM(M309:M310)</f>
        <v>30000</v>
      </c>
      <c r="N311" s="24">
        <f t="shared" si="26"/>
        <v>0</v>
      </c>
      <c r="O311" s="24">
        <f t="shared" si="26"/>
        <v>0</v>
      </c>
      <c r="P311" s="24">
        <f t="shared" si="26"/>
        <v>0</v>
      </c>
      <c r="Q311" s="24">
        <f t="shared" si="26"/>
        <v>170000</v>
      </c>
      <c r="R311" s="24">
        <f t="shared" si="26"/>
        <v>20000</v>
      </c>
      <c r="S311" s="24">
        <f t="shared" si="26"/>
        <v>0</v>
      </c>
      <c r="T311" s="24">
        <f t="shared" si="26"/>
        <v>220000</v>
      </c>
    </row>
    <row r="312" spans="1:20" ht="22.5" customHeight="1">
      <c r="A312" s="336"/>
      <c r="B312" s="317" t="s">
        <v>48</v>
      </c>
      <c r="C312" s="317"/>
      <c r="D312" s="317"/>
      <c r="E312" s="1"/>
      <c r="F312" s="4"/>
      <c r="G312" s="4"/>
      <c r="H312" s="42"/>
      <c r="I312" s="42"/>
      <c r="J312" s="42"/>
      <c r="K312" s="4"/>
      <c r="L312" s="86"/>
      <c r="M312" s="24">
        <f aca="true" t="shared" si="27" ref="M312:T312">M283+M287+M308+M311</f>
        <v>65987</v>
      </c>
      <c r="N312" s="24">
        <f t="shared" si="27"/>
        <v>0</v>
      </c>
      <c r="O312" s="24">
        <f t="shared" si="27"/>
        <v>0</v>
      </c>
      <c r="P312" s="24">
        <f t="shared" si="27"/>
        <v>0</v>
      </c>
      <c r="Q312" s="24">
        <f t="shared" si="27"/>
        <v>170000</v>
      </c>
      <c r="R312" s="24">
        <f t="shared" si="27"/>
        <v>20000</v>
      </c>
      <c r="S312" s="24">
        <f t="shared" si="27"/>
        <v>0</v>
      </c>
      <c r="T312" s="24">
        <f t="shared" si="27"/>
        <v>255987</v>
      </c>
    </row>
    <row r="313" spans="1:20" ht="12.75">
      <c r="A313" s="331" t="s">
        <v>64</v>
      </c>
      <c r="B313" s="331"/>
      <c r="C313" s="331"/>
      <c r="D313" s="331"/>
      <c r="E313" s="331"/>
      <c r="F313" s="331"/>
      <c r="G313" s="331"/>
      <c r="H313" s="331"/>
      <c r="I313" s="331"/>
      <c r="J313" s="331"/>
      <c r="K313" s="331"/>
      <c r="L313" s="86"/>
      <c r="M313" s="24">
        <f aca="true" t="shared" si="28" ref="M313:T313">M129+M158+M176+M194+M241+M218+M258+M312</f>
        <v>658855</v>
      </c>
      <c r="N313" s="24">
        <f t="shared" si="28"/>
        <v>286000</v>
      </c>
      <c r="O313" s="24">
        <f t="shared" si="28"/>
        <v>562200</v>
      </c>
      <c r="P313" s="24">
        <f t="shared" si="28"/>
        <v>0</v>
      </c>
      <c r="Q313" s="24">
        <f t="shared" si="28"/>
        <v>17637165</v>
      </c>
      <c r="R313" s="24">
        <f t="shared" si="28"/>
        <v>4030000</v>
      </c>
      <c r="S313" s="24">
        <f t="shared" si="28"/>
        <v>400000</v>
      </c>
      <c r="T313" s="24">
        <f t="shared" si="28"/>
        <v>23574220</v>
      </c>
    </row>
    <row r="314" ht="12.75">
      <c r="L314" s="37"/>
    </row>
    <row r="315" spans="12:14" ht="12.75">
      <c r="L315" s="35"/>
      <c r="M315" s="11"/>
      <c r="N315" s="11"/>
    </row>
    <row r="316" spans="14:18" ht="12.75">
      <c r="N316" s="11"/>
      <c r="P316" s="11"/>
      <c r="R316" s="11"/>
    </row>
    <row r="317" ht="12.75">
      <c r="N317" s="11"/>
    </row>
    <row r="318" ht="12.75">
      <c r="N318" s="11"/>
    </row>
    <row r="319" ht="12.75">
      <c r="N319" s="11"/>
    </row>
    <row r="321" ht="12.75">
      <c r="N321" s="11"/>
    </row>
  </sheetData>
  <sheetProtection/>
  <mergeCells count="428">
    <mergeCell ref="A1:A3"/>
    <mergeCell ref="B1:B3"/>
    <mergeCell ref="C1:C3"/>
    <mergeCell ref="D1:D3"/>
    <mergeCell ref="E1:E3"/>
    <mergeCell ref="F1:F3"/>
    <mergeCell ref="P2:P3"/>
    <mergeCell ref="Q2:Q3"/>
    <mergeCell ref="R2:R3"/>
    <mergeCell ref="S2:S3"/>
    <mergeCell ref="T2:T3"/>
    <mergeCell ref="G1:G3"/>
    <mergeCell ref="H1:J1"/>
    <mergeCell ref="K1:K3"/>
    <mergeCell ref="L1:L3"/>
    <mergeCell ref="M1:T1"/>
    <mergeCell ref="B4:B9"/>
    <mergeCell ref="B10:B11"/>
    <mergeCell ref="B12:B13"/>
    <mergeCell ref="C12:C13"/>
    <mergeCell ref="O2:O3"/>
    <mergeCell ref="H2:H3"/>
    <mergeCell ref="I2:I3"/>
    <mergeCell ref="J2:J3"/>
    <mergeCell ref="M2:M3"/>
    <mergeCell ref="N2:N3"/>
    <mergeCell ref="B41:B42"/>
    <mergeCell ref="B44:B48"/>
    <mergeCell ref="B54:B55"/>
    <mergeCell ref="B57:B63"/>
    <mergeCell ref="A73:A78"/>
    <mergeCell ref="A70:A72"/>
    <mergeCell ref="C57:C60"/>
    <mergeCell ref="C61:C63"/>
    <mergeCell ref="B64:B65"/>
    <mergeCell ref="C64:C65"/>
    <mergeCell ref="B73:B75"/>
    <mergeCell ref="C73:C75"/>
    <mergeCell ref="B70:B72"/>
    <mergeCell ref="C70:C72"/>
    <mergeCell ref="S112:S113"/>
    <mergeCell ref="T112:T113"/>
    <mergeCell ref="A111:A113"/>
    <mergeCell ref="E207:E209"/>
    <mergeCell ref="F207:F209"/>
    <mergeCell ref="G207:G209"/>
    <mergeCell ref="H207:J207"/>
    <mergeCell ref="K207:K209"/>
    <mergeCell ref="N112:N113"/>
    <mergeCell ref="O112:O113"/>
    <mergeCell ref="P112:P113"/>
    <mergeCell ref="Q112:Q113"/>
    <mergeCell ref="A79:K79"/>
    <mergeCell ref="R112:R113"/>
    <mergeCell ref="B126:B128"/>
    <mergeCell ref="G111:G113"/>
    <mergeCell ref="H111:J111"/>
    <mergeCell ref="K111:K113"/>
    <mergeCell ref="L111:L113"/>
    <mergeCell ref="M111:T111"/>
    <mergeCell ref="H112:H113"/>
    <mergeCell ref="I112:I113"/>
    <mergeCell ref="J112:J113"/>
    <mergeCell ref="M112:M113"/>
    <mergeCell ref="C98:C101"/>
    <mergeCell ref="C102:C105"/>
    <mergeCell ref="B114:B118"/>
    <mergeCell ref="C115:C118"/>
    <mergeCell ref="B119:B120"/>
    <mergeCell ref="B121:B122"/>
    <mergeCell ref="A151:A158"/>
    <mergeCell ref="B151:B158"/>
    <mergeCell ref="C154:C156"/>
    <mergeCell ref="A114:A122"/>
    <mergeCell ref="A123:A125"/>
    <mergeCell ref="B123:B125"/>
    <mergeCell ref="A170:A176"/>
    <mergeCell ref="B170:B176"/>
    <mergeCell ref="A188:A194"/>
    <mergeCell ref="B188:B190"/>
    <mergeCell ref="C188:C189"/>
    <mergeCell ref="B191:B194"/>
    <mergeCell ref="C191:C192"/>
    <mergeCell ref="A237:A241"/>
    <mergeCell ref="B237:B241"/>
    <mergeCell ref="C237:C240"/>
    <mergeCell ref="A195:A198"/>
    <mergeCell ref="A199:A202"/>
    <mergeCell ref="A210:A218"/>
    <mergeCell ref="A207:A209"/>
    <mergeCell ref="B207:B209"/>
    <mergeCell ref="C207:C209"/>
    <mergeCell ref="A234:A236"/>
    <mergeCell ref="B278:B283"/>
    <mergeCell ref="C278:C279"/>
    <mergeCell ref="C280:C282"/>
    <mergeCell ref="B284:B287"/>
    <mergeCell ref="C284:C286"/>
    <mergeCell ref="A309:A312"/>
    <mergeCell ref="C303:C304"/>
    <mergeCell ref="A313:K313"/>
    <mergeCell ref="B98:B107"/>
    <mergeCell ref="B302:B308"/>
    <mergeCell ref="B309:B311"/>
    <mergeCell ref="C309:C310"/>
    <mergeCell ref="B312:D312"/>
    <mergeCell ref="B242:B249"/>
    <mergeCell ref="C242:C244"/>
    <mergeCell ref="B253:B258"/>
    <mergeCell ref="C123:C125"/>
    <mergeCell ref="A17:A19"/>
    <mergeCell ref="B17:B19"/>
    <mergeCell ref="C17:C19"/>
    <mergeCell ref="L50:L52"/>
    <mergeCell ref="M50:T50"/>
    <mergeCell ref="H51:H52"/>
    <mergeCell ref="I51:I52"/>
    <mergeCell ref="J51:J52"/>
    <mergeCell ref="M51:M52"/>
    <mergeCell ref="N51:N52"/>
    <mergeCell ref="D17:D19"/>
    <mergeCell ref="E17:E19"/>
    <mergeCell ref="F17:F19"/>
    <mergeCell ref="G17:G19"/>
    <mergeCell ref="H17:J17"/>
    <mergeCell ref="K17:K19"/>
    <mergeCell ref="L17:L19"/>
    <mergeCell ref="M17:T17"/>
    <mergeCell ref="H18:H19"/>
    <mergeCell ref="I18:I19"/>
    <mergeCell ref="J18:J19"/>
    <mergeCell ref="M18:M19"/>
    <mergeCell ref="N18:N19"/>
    <mergeCell ref="O18:O19"/>
    <mergeCell ref="P18:P19"/>
    <mergeCell ref="Q18:Q19"/>
    <mergeCell ref="R18:R19"/>
    <mergeCell ref="S18:S19"/>
    <mergeCell ref="T18:T19"/>
    <mergeCell ref="A4:A13"/>
    <mergeCell ref="A20:A23"/>
    <mergeCell ref="A37:A39"/>
    <mergeCell ref="B37:B39"/>
    <mergeCell ref="C37:C39"/>
    <mergeCell ref="D37:D39"/>
    <mergeCell ref="E37:E39"/>
    <mergeCell ref="F37:F39"/>
    <mergeCell ref="G37:G39"/>
    <mergeCell ref="H37:J37"/>
    <mergeCell ref="K37:K39"/>
    <mergeCell ref="L37:L39"/>
    <mergeCell ref="M37:T37"/>
    <mergeCell ref="H38:H39"/>
    <mergeCell ref="I38:I39"/>
    <mergeCell ref="J38:J39"/>
    <mergeCell ref="M38:M39"/>
    <mergeCell ref="N38:N39"/>
    <mergeCell ref="O38:O39"/>
    <mergeCell ref="P38:P39"/>
    <mergeCell ref="Q38:Q39"/>
    <mergeCell ref="R38:R39"/>
    <mergeCell ref="S38:S39"/>
    <mergeCell ref="T38:T39"/>
    <mergeCell ref="A50:A52"/>
    <mergeCell ref="B50:B52"/>
    <mergeCell ref="C50:C52"/>
    <mergeCell ref="D50:D52"/>
    <mergeCell ref="E50:E52"/>
    <mergeCell ref="F50:F52"/>
    <mergeCell ref="G50:G52"/>
    <mergeCell ref="H50:J50"/>
    <mergeCell ref="K50:K52"/>
    <mergeCell ref="O51:O52"/>
    <mergeCell ref="P51:P52"/>
    <mergeCell ref="Q51:Q52"/>
    <mergeCell ref="R51:R52"/>
    <mergeCell ref="S51:S52"/>
    <mergeCell ref="T51:T52"/>
    <mergeCell ref="O71:O72"/>
    <mergeCell ref="P71:P72"/>
    <mergeCell ref="Q71:Q72"/>
    <mergeCell ref="D70:D72"/>
    <mergeCell ref="E70:E72"/>
    <mergeCell ref="F70:F72"/>
    <mergeCell ref="G70:G72"/>
    <mergeCell ref="H70:J70"/>
    <mergeCell ref="K70:K72"/>
    <mergeCell ref="T71:T72"/>
    <mergeCell ref="A53:A55"/>
    <mergeCell ref="A57:A65"/>
    <mergeCell ref="A95:A97"/>
    <mergeCell ref="B95:B97"/>
    <mergeCell ref="C95:C97"/>
    <mergeCell ref="D95:D97"/>
    <mergeCell ref="E95:E97"/>
    <mergeCell ref="L70:L72"/>
    <mergeCell ref="M70:T70"/>
    <mergeCell ref="I96:I97"/>
    <mergeCell ref="J96:J97"/>
    <mergeCell ref="M96:M97"/>
    <mergeCell ref="R71:R72"/>
    <mergeCell ref="S71:S72"/>
    <mergeCell ref="H71:H72"/>
    <mergeCell ref="I71:I72"/>
    <mergeCell ref="J71:J72"/>
    <mergeCell ref="M71:M72"/>
    <mergeCell ref="N71:N72"/>
    <mergeCell ref="Q96:Q97"/>
    <mergeCell ref="R96:R97"/>
    <mergeCell ref="S96:S97"/>
    <mergeCell ref="F95:F97"/>
    <mergeCell ref="G95:G97"/>
    <mergeCell ref="H95:J95"/>
    <mergeCell ref="K95:K97"/>
    <mergeCell ref="L95:L97"/>
    <mergeCell ref="M95:T95"/>
    <mergeCell ref="H96:H97"/>
    <mergeCell ref="T96:T97"/>
    <mergeCell ref="A126:A129"/>
    <mergeCell ref="B111:B113"/>
    <mergeCell ref="C111:C113"/>
    <mergeCell ref="D111:D113"/>
    <mergeCell ref="E111:E113"/>
    <mergeCell ref="F111:F113"/>
    <mergeCell ref="N96:N97"/>
    <mergeCell ref="O96:O97"/>
    <mergeCell ref="P96:P97"/>
    <mergeCell ref="D123:D125"/>
    <mergeCell ref="E123:E125"/>
    <mergeCell ref="F123:F125"/>
    <mergeCell ref="G123:G125"/>
    <mergeCell ref="H123:J123"/>
    <mergeCell ref="K123:K125"/>
    <mergeCell ref="L123:L125"/>
    <mergeCell ref="M123:T123"/>
    <mergeCell ref="H124:H125"/>
    <mergeCell ref="I124:I125"/>
    <mergeCell ref="J124:J125"/>
    <mergeCell ref="M124:M125"/>
    <mergeCell ref="N124:N125"/>
    <mergeCell ref="O124:O125"/>
    <mergeCell ref="P124:P125"/>
    <mergeCell ref="Q124:Q125"/>
    <mergeCell ref="R124:R125"/>
    <mergeCell ref="S124:S125"/>
    <mergeCell ref="T124:T125"/>
    <mergeCell ref="A148:A150"/>
    <mergeCell ref="B148:B150"/>
    <mergeCell ref="C148:C150"/>
    <mergeCell ref="D148:D150"/>
    <mergeCell ref="E148:E150"/>
    <mergeCell ref="F148:F150"/>
    <mergeCell ref="Q149:Q150"/>
    <mergeCell ref="R149:R150"/>
    <mergeCell ref="S149:S150"/>
    <mergeCell ref="T149:T150"/>
    <mergeCell ref="G148:G150"/>
    <mergeCell ref="H148:J148"/>
    <mergeCell ref="K148:K150"/>
    <mergeCell ref="L148:L150"/>
    <mergeCell ref="M148:T148"/>
    <mergeCell ref="H149:H150"/>
    <mergeCell ref="C167:C169"/>
    <mergeCell ref="D167:D169"/>
    <mergeCell ref="E167:E169"/>
    <mergeCell ref="F167:F169"/>
    <mergeCell ref="O149:O150"/>
    <mergeCell ref="P149:P150"/>
    <mergeCell ref="I149:I150"/>
    <mergeCell ref="J149:J150"/>
    <mergeCell ref="M149:M150"/>
    <mergeCell ref="N149:N150"/>
    <mergeCell ref="H167:J167"/>
    <mergeCell ref="K167:K169"/>
    <mergeCell ref="L167:L169"/>
    <mergeCell ref="M167:T167"/>
    <mergeCell ref="H168:H169"/>
    <mergeCell ref="I168:I169"/>
    <mergeCell ref="J168:J169"/>
    <mergeCell ref="M168:M169"/>
    <mergeCell ref="N168:N169"/>
    <mergeCell ref="S168:S169"/>
    <mergeCell ref="T168:T169"/>
    <mergeCell ref="A185:A187"/>
    <mergeCell ref="B185:B187"/>
    <mergeCell ref="C185:C187"/>
    <mergeCell ref="D185:D187"/>
    <mergeCell ref="E185:E187"/>
    <mergeCell ref="I186:I187"/>
    <mergeCell ref="J186:J187"/>
    <mergeCell ref="G167:G169"/>
    <mergeCell ref="M186:M187"/>
    <mergeCell ref="P168:P169"/>
    <mergeCell ref="Q168:Q169"/>
    <mergeCell ref="R168:R169"/>
    <mergeCell ref="Q186:Q187"/>
    <mergeCell ref="R186:R187"/>
    <mergeCell ref="O168:O169"/>
    <mergeCell ref="S186:S187"/>
    <mergeCell ref="F185:F187"/>
    <mergeCell ref="G185:G187"/>
    <mergeCell ref="H185:J185"/>
    <mergeCell ref="K185:K187"/>
    <mergeCell ref="L185:L187"/>
    <mergeCell ref="M185:T185"/>
    <mergeCell ref="H186:H187"/>
    <mergeCell ref="T186:T187"/>
    <mergeCell ref="P186:P187"/>
    <mergeCell ref="D207:D209"/>
    <mergeCell ref="N186:N187"/>
    <mergeCell ref="O186:O187"/>
    <mergeCell ref="L207:L209"/>
    <mergeCell ref="M207:T207"/>
    <mergeCell ref="H208:H209"/>
    <mergeCell ref="I208:I209"/>
    <mergeCell ref="J208:J209"/>
    <mergeCell ref="M208:M209"/>
    <mergeCell ref="N208:N209"/>
    <mergeCell ref="O208:O209"/>
    <mergeCell ref="P208:P209"/>
    <mergeCell ref="Q208:Q209"/>
    <mergeCell ref="R208:R209"/>
    <mergeCell ref="S208:S209"/>
    <mergeCell ref="T208:T209"/>
    <mergeCell ref="B234:B236"/>
    <mergeCell ref="C234:C236"/>
    <mergeCell ref="D234:D236"/>
    <mergeCell ref="E234:E236"/>
    <mergeCell ref="F234:F236"/>
    <mergeCell ref="G234:G236"/>
    <mergeCell ref="R235:R236"/>
    <mergeCell ref="S235:S236"/>
    <mergeCell ref="T235:T236"/>
    <mergeCell ref="A242:A249"/>
    <mergeCell ref="H234:J234"/>
    <mergeCell ref="K234:K236"/>
    <mergeCell ref="L234:L236"/>
    <mergeCell ref="M234:T234"/>
    <mergeCell ref="H235:H236"/>
    <mergeCell ref="I235:I236"/>
    <mergeCell ref="A253:A258"/>
    <mergeCell ref="A250:A252"/>
    <mergeCell ref="B250:B252"/>
    <mergeCell ref="C250:C252"/>
    <mergeCell ref="P235:P236"/>
    <mergeCell ref="Q235:Q236"/>
    <mergeCell ref="J235:J236"/>
    <mergeCell ref="M235:M236"/>
    <mergeCell ref="N235:N236"/>
    <mergeCell ref="O235:O236"/>
    <mergeCell ref="P251:P252"/>
    <mergeCell ref="Q251:Q252"/>
    <mergeCell ref="D250:D252"/>
    <mergeCell ref="E250:E252"/>
    <mergeCell ref="F250:F252"/>
    <mergeCell ref="G250:G252"/>
    <mergeCell ref="H250:J250"/>
    <mergeCell ref="K250:K252"/>
    <mergeCell ref="S251:S252"/>
    <mergeCell ref="T251:T252"/>
    <mergeCell ref="A275:A277"/>
    <mergeCell ref="B275:B277"/>
    <mergeCell ref="C275:C277"/>
    <mergeCell ref="D275:D277"/>
    <mergeCell ref="L250:L252"/>
    <mergeCell ref="M250:T250"/>
    <mergeCell ref="H251:H252"/>
    <mergeCell ref="I251:I252"/>
    <mergeCell ref="F275:F277"/>
    <mergeCell ref="G275:G277"/>
    <mergeCell ref="H275:J275"/>
    <mergeCell ref="K275:K277"/>
    <mergeCell ref="L275:L277"/>
    <mergeCell ref="R251:R252"/>
    <mergeCell ref="J251:J252"/>
    <mergeCell ref="M251:M252"/>
    <mergeCell ref="N251:N252"/>
    <mergeCell ref="O251:O252"/>
    <mergeCell ref="M275:T275"/>
    <mergeCell ref="H276:H277"/>
    <mergeCell ref="I276:I277"/>
    <mergeCell ref="J276:J277"/>
    <mergeCell ref="M276:M277"/>
    <mergeCell ref="N276:N277"/>
    <mergeCell ref="O276:O277"/>
    <mergeCell ref="P276:P277"/>
    <mergeCell ref="Q276:Q277"/>
    <mergeCell ref="R276:R277"/>
    <mergeCell ref="M300:M301"/>
    <mergeCell ref="S276:S277"/>
    <mergeCell ref="T276:T277"/>
    <mergeCell ref="A288:A291"/>
    <mergeCell ref="A292:A295"/>
    <mergeCell ref="B299:B301"/>
    <mergeCell ref="C299:C301"/>
    <mergeCell ref="D299:D301"/>
    <mergeCell ref="E299:E301"/>
    <mergeCell ref="E275:E277"/>
    <mergeCell ref="S300:S301"/>
    <mergeCell ref="F299:F301"/>
    <mergeCell ref="G299:G301"/>
    <mergeCell ref="H299:J299"/>
    <mergeCell ref="K299:K301"/>
    <mergeCell ref="L299:L301"/>
    <mergeCell ref="M299:T299"/>
    <mergeCell ref="H300:H301"/>
    <mergeCell ref="I300:I301"/>
    <mergeCell ref="J300:J301"/>
    <mergeCell ref="T300:T301"/>
    <mergeCell ref="A278:A287"/>
    <mergeCell ref="A299:A301"/>
    <mergeCell ref="A302:A308"/>
    <mergeCell ref="A40:A48"/>
    <mergeCell ref="N300:N301"/>
    <mergeCell ref="O300:O301"/>
    <mergeCell ref="P300:P301"/>
    <mergeCell ref="Q300:Q301"/>
    <mergeCell ref="R300:R301"/>
    <mergeCell ref="B108:B109"/>
    <mergeCell ref="A98:A109"/>
    <mergeCell ref="C195:C198"/>
    <mergeCell ref="C210:C213"/>
    <mergeCell ref="C214:C217"/>
    <mergeCell ref="B195:B198"/>
    <mergeCell ref="B199:B202"/>
    <mergeCell ref="B210:B217"/>
    <mergeCell ref="A167:A169"/>
    <mergeCell ref="B167:B169"/>
  </mergeCells>
  <printOptions/>
  <pageMargins left="0.1968503937007874" right="0.1968503937007874" top="1.1811023622047245" bottom="0.7874015748031497" header="0.3937007874015748" footer="0"/>
  <pageSetup horizontalDpi="600" verticalDpi="600" orientation="landscape" r:id="rId1"/>
  <headerFooter>
    <oddHeader>&amp;CMUNICIPIO DE IMUES-NARIÑO
PLAN PLURIANUAL DE INVERSIONES
AÑO 2015
SECTORES BASICOS CON RECURSOS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GOBERNACION DE NARIÑO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GOMEZ</dc:creator>
  <cp:keywords/>
  <dc:description/>
  <cp:lastModifiedBy>rubiurre</cp:lastModifiedBy>
  <cp:lastPrinted>2012-06-26T21:52:12Z</cp:lastPrinted>
  <dcterms:created xsi:type="dcterms:W3CDTF">2008-01-15T14:09:04Z</dcterms:created>
  <dcterms:modified xsi:type="dcterms:W3CDTF">2012-12-11T19:27:27Z</dcterms:modified>
  <cp:category/>
  <cp:version/>
  <cp:contentType/>
  <cp:contentStatus/>
</cp:coreProperties>
</file>