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880" windowHeight="5040" activeTab="0"/>
  </bookViews>
  <sheets>
    <sheet name="SUBPROGRAMA 1" sheetId="1" r:id="rId1"/>
    <sheet name="SUBPROGRAMA 2" sheetId="2" r:id="rId2"/>
    <sheet name="SUBPROGRAMA 3" sheetId="3" r:id="rId3"/>
    <sheet name="SUBPROGRAMA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<sst xmlns="http://schemas.openxmlformats.org/spreadsheetml/2006/main" count="1278" uniqueCount="257">
  <si>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</si>
  <si>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</si>
  <si>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</si>
  <si>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</si>
  <si>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</si>
  <si>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</si>
  <si>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</si>
  <si>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</si>
  <si>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</si>
  <si>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</si>
  <si>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</si>
  <si>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</si>
  <si>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</si>
  <si>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</si>
  <si>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</si>
  <si>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</si>
  <si>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</si>
  <si>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</si>
  <si>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</si>
  <si>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</si>
  <si>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</si>
  <si>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</si>
  <si>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</si>
  <si>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</si>
  <si>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</si>
  <si>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</si>
  <si>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</si>
  <si>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</si>
  <si>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</si>
  <si>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</si>
  <si>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</si>
  <si>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</si>
  <si>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</si>
  <si>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NACION</t>
  </si>
  <si>
    <t>NOMBRE DEL PROYECTO</t>
  </si>
  <si>
    <t>PLAN DE DESARROLLO: “El cambio es con todos y todas (tod@s) 2012 – 2015”</t>
  </si>
  <si>
    <t>OBJETO Y No DE CONTRATO</t>
  </si>
  <si>
    <t>SGP LIBRE INVERSION</t>
  </si>
  <si>
    <t>ALCALDE  MUNICIPAL</t>
  </si>
  <si>
    <t>META DE PRODUCTO 3</t>
  </si>
  <si>
    <t>META DE PRODUCTO 4</t>
  </si>
  <si>
    <t>NA</t>
  </si>
  <si>
    <t>EJE TEMÁTICO No 01: ZIPAQUIRA, GARANTIA DE BIENESTAR  Y PROSPERIDAD</t>
  </si>
  <si>
    <t>OBJETIVO DEL EJE / DIMENSIÓN:1. Garantizar a los Zipaquireños sus derechos fundamentales, sociales y culturales  en educación, actividad física y deporte para construir a través del tejido social una sociedad más justa, equitativa, saludable e incluyente</t>
  </si>
  <si>
    <t>PROGRAMA No 5: RECREACIÓN Y DEPORTE PARA ZIPAQUIRÁ, ACTIVA Y SALUDABLE CON TODOS Y TODAS (TOD@S).</t>
  </si>
  <si>
    <r>
      <t>OBJETIVO</t>
    </r>
    <r>
      <rPr>
        <sz val="6"/>
        <rFont val="Arial"/>
        <family val="2"/>
      </rPr>
      <t>: Brindar espacios y servicios en recreación y deporte a nuestros adultos jóvenes, adultos y adultos mayores con el propósito de mejorar la calidad de vida generando hábitos saludables. Para lograrlo el programa se desarrollara generando la inclusión en su totalidad y unas políticas de interinstitucionalidad</t>
    </r>
  </si>
  <si>
    <t>Aumentar en un 60% las personas que participan de los programas de actividad física</t>
  </si>
  <si>
    <t>Nº de nuevas personas beneficiadas/ 6000</t>
  </si>
  <si>
    <t>6%</t>
  </si>
  <si>
    <t>66%</t>
  </si>
  <si>
    <t>META DE PRODUCTO 6</t>
  </si>
  <si>
    <t>META DE PRODUCTO 5</t>
  </si>
  <si>
    <t>Realización de cuatro festivales de desarrollo motriz en la población preescolar</t>
  </si>
  <si>
    <t>Realización de cuatro festivales de desarrollo físico en la básica primaria</t>
  </si>
  <si>
    <t>Nº de centros de pre natalidad con programas de actividad física / Nº de centro propuestos</t>
  </si>
  <si>
    <t>DOTACION DE ELEMENTOS DEPORTIVOS</t>
  </si>
  <si>
    <t>CAPACITACIONES</t>
  </si>
  <si>
    <t>UND</t>
  </si>
  <si>
    <t>RECREACIÓN Y DEPORTE PARA ZIPAQUIRÁ, ACTIVA Y SALUDABLE CON TODOS Y TODAS (TOD@S).</t>
  </si>
  <si>
    <t>SECTOR : DEPORTE</t>
  </si>
  <si>
    <t>Realización de juegos intercolegiados con la participación de por lo menos 9000 estudiantes</t>
  </si>
  <si>
    <t>Realizar cuatro festivales de la familia que estimule y motive a la misma en la práctica de la actividad física</t>
  </si>
  <si>
    <t>META DE PRODUCTO 7</t>
  </si>
  <si>
    <t>META DE PRODUCTO 8</t>
  </si>
  <si>
    <t>META DE PRODUCTO 9</t>
  </si>
  <si>
    <t>META DE PRODUCTO 10</t>
  </si>
  <si>
    <t>META DE PRODUCTO 11</t>
  </si>
  <si>
    <t>META DE PRODUCTO 12</t>
  </si>
  <si>
    <t>META DE PRODUCTO 13</t>
  </si>
  <si>
    <t>META DE PRODUCTO 14</t>
  </si>
  <si>
    <t>Avalar 35 escuelas deportivas</t>
  </si>
  <si>
    <t>Realizar  4 juegos universitarios</t>
  </si>
  <si>
    <t>Realizar 18 jornadas lúdico deportivas para la población entre los 15 y 25 años</t>
  </si>
  <si>
    <t>Realizar 24 capacitaciones en temas de administración y juzgamiento deportivo en el municipio.</t>
  </si>
  <si>
    <t>Capacitar 300 voluntarios</t>
  </si>
  <si>
    <t>Involucrar a 9000 personas en 4 juegos comunales.</t>
  </si>
  <si>
    <t>200 jornadas de ciclovia realizadas.</t>
  </si>
  <si>
    <t>META DE PRODUCTO 15</t>
  </si>
  <si>
    <t>META DE PRODUCTO 16</t>
  </si>
  <si>
    <t>META DE PRODUCTO 17</t>
  </si>
  <si>
    <t>Realizar 60 actividades  para el adulto mayor.</t>
  </si>
  <si>
    <t>Realizar 4 juegos de la función pública.</t>
  </si>
  <si>
    <t xml:space="preserve">Realizar 38 actividades en cuatro discapacidades
Impactar cuatro discapacidades
</t>
  </si>
  <si>
    <t xml:space="preserve"> Nº de centros que cuenten con programas de estimulación temprana / Nº de centros existentes</t>
  </si>
  <si>
    <t>festivales realizados / Nº de festivales propuestos</t>
  </si>
  <si>
    <t>Nº de festivales propuestos / festivales realizados</t>
  </si>
  <si>
    <t>Nº de estudiantes participantes / Nº estudiantes proyectados</t>
  </si>
  <si>
    <t>Festivales realizados / Festivales propuestos</t>
  </si>
  <si>
    <t>Nº escuelas avaladas / Nº de avales propuestos</t>
  </si>
  <si>
    <t>Juegos realizados / Juegos propuestos</t>
  </si>
  <si>
    <t>Jornadas realizadas /Jornadas propuestas</t>
  </si>
  <si>
    <t>Capacitaciones realizadas / Capacitaciones ofrecidas</t>
  </si>
  <si>
    <t>Voluntarios capacitados / Voluntarios propuestos</t>
  </si>
  <si>
    <t>Nº de personas participantes / Nº de personas objeto</t>
  </si>
  <si>
    <t>Nº de jornadas de ciclovía realizadas / Nº de jornadas de ciclovía propuesta</t>
  </si>
  <si>
    <t xml:space="preserve">Actividades para el adulto mayor realizadas / Actividades propuestas </t>
  </si>
  <si>
    <t xml:space="preserve">Juegos de la función pública realizados / Juegos de la función pública propuestos </t>
  </si>
  <si>
    <t xml:space="preserve">Actividades realizadas / Actividades propuestas
Discapacidades impactadas / Discapacidades propuestas a impactar
</t>
  </si>
  <si>
    <t>Juegos carcelarios realizados / Juegos carcelarios programados</t>
  </si>
  <si>
    <t>PROGRAMA No 5: ZIPAQUIRA CUNA DE GRANDES CAMPEONES Y GRANDES EVENTOS DEPORTIVOS PARA TODOS Y TODAS (TOD@S)</t>
  </si>
  <si>
    <t>Realizar 16 actividades de detección de talentos</t>
  </si>
  <si>
    <t>Nº de actividades realizadas / Nº de actividades programadas</t>
  </si>
  <si>
    <t>Conformar  32 clubes con reconocimiento deportivo y personería jurídica</t>
  </si>
  <si>
    <t>Nº clubes conformados con reconocimiento/ Cantidad de clubes con reconocimiento deportivo propuestos</t>
  </si>
  <si>
    <t>Participar en 63 competencias a nivel departamental y nacional.</t>
  </si>
  <si>
    <t>Nº competencias Departamentales y Nacionales competencias en las que participan los Zipaquireños / Nº de propuestas</t>
  </si>
  <si>
    <t>Lograr que los deportistas accedan por lo menos a 6 ciencias aplicadas al deporte.</t>
  </si>
  <si>
    <t>Nº de ciencias aplicadas al servicio del deportista / Nº de ciencias aplicadas propuestas</t>
  </si>
  <si>
    <t>Llegar a 6 disciplinas deportivas paralímpicas funcionando</t>
  </si>
  <si>
    <t>Disciplinas deportivas paralímpicas funcionando / Disciplinas deportivas paralímpicas propuestas</t>
  </si>
  <si>
    <t>60 deportistas premiados y reconocidos</t>
  </si>
  <si>
    <t>Nº de deportistas premiados y reconocidos / Deportistas programados</t>
  </si>
  <si>
    <t>PROGRAMA No 5: AUMENTEMOS, MEJOREMOS Y MODERNICEMOS NUESTROS ESPACIOS DEPORTIVOS PARA TODOS Y TODAS (TOD@S)</t>
  </si>
  <si>
    <t xml:space="preserve">Recuperar en un 22% los escenarios existentes
</t>
  </si>
  <si>
    <t xml:space="preserve">Nº de escenarios recuperados / Nº de escenarios existentes
</t>
  </si>
  <si>
    <t>14 escenarios recuperados</t>
  </si>
  <si>
    <t>Nº de escenarios recuperados  / Nº de escenarios propuestos</t>
  </si>
  <si>
    <t>Construir 1 unidad deportiva</t>
  </si>
  <si>
    <t>Unidades deportivas construidas / Unidades  propuestas</t>
  </si>
  <si>
    <t>Construcción de un bioparque</t>
  </si>
  <si>
    <t xml:space="preserve">Bioparque construidos / Nº de Bioparques programados </t>
  </si>
  <si>
    <t>6  gimnasios al aire libre instalados</t>
  </si>
  <si>
    <t>Nº de gimnasios construidos  / Gimnasios propuestos</t>
  </si>
  <si>
    <t>20 escenarios dotados técnicamente</t>
  </si>
  <si>
    <t>Escenarios dotados / Escenarios propuestos para ser dotados</t>
  </si>
  <si>
    <t>3 esquemas de administración y mantenimiento</t>
  </si>
  <si>
    <t>Esquemas puestos en funcionamiento/ Esquemas propuestos</t>
  </si>
  <si>
    <t>900 mts2 de construcción deportiva en la unidad San Carlos</t>
  </si>
  <si>
    <t xml:space="preserve">Mts2 de construcción actual
/ mts2 de construcción deportiva nueva   del  complejo deportivo san Carlos
</t>
  </si>
  <si>
    <t>Construcción de una pista sintética de atletismo</t>
  </si>
  <si>
    <t>Escenario construido./ Escenario propuesto</t>
  </si>
  <si>
    <t>Recursos producto de la comercialización / presupuesto de inversión del IMRDZ</t>
  </si>
  <si>
    <t>PROGRAMA No 5: COMERCIALIZACION PARA EL DESARROLLO SOSTENIBLE DEL DEPORTE DE TODOS Y TODAS (TOD@S).</t>
  </si>
  <si>
    <t>4 cuatro capacitaciones en mercadeo deportivo(foros)realizados</t>
  </si>
  <si>
    <t>Nº de capacitaciones en mercadeo deportivo realizadas/ Nº de capacitaciones en mercadeo deportivo propuestas</t>
  </si>
  <si>
    <t>Creación de la fundación ídolos del deporte Zipaquireño</t>
  </si>
  <si>
    <t>Organismos creados /  Organismos propuestos</t>
  </si>
  <si>
    <t>Desarrollar un medio escrito y un programa de radio.</t>
  </si>
  <si>
    <t>Medios puestos en marcha / Medios propuestos</t>
  </si>
  <si>
    <t>1 software adquirido y en funcionamiento para cada  uno de los cuatro subprogramas</t>
  </si>
  <si>
    <t>Software adquiridos / Software propuestos</t>
  </si>
  <si>
    <t>CONSECUCION DE REFRIGERIOS PARA PARTICIPANTES</t>
  </si>
  <si>
    <t>CONTRATACION DE JUZGAMIENTO</t>
  </si>
  <si>
    <t>DOTACIÓN DE IMPLEMENTACIÓN DEPORTIVA,  MEDALLERIA Y REFRIGERIOS</t>
  </si>
  <si>
    <t>LOGISTICA PARA LOS JUEGOS</t>
  </si>
  <si>
    <t>PREMIACION DE LOS JUEGOS</t>
  </si>
  <si>
    <t>JUZGAMIENTOS</t>
  </si>
  <si>
    <t>BRIGADA DE MANTENIMIENTO</t>
  </si>
  <si>
    <t>ACTIVIDADES RECREODEPORTIVAS</t>
  </si>
  <si>
    <t>REFRIGERIOS</t>
  </si>
  <si>
    <t xml:space="preserve">GESTION DE DOCENTES </t>
  </si>
  <si>
    <t>LOGISTICA</t>
  </si>
  <si>
    <t>INTERVENCION DE LOS PROGRAMAS DEL INSTITUTO</t>
  </si>
  <si>
    <t>JUZGAMIENTO</t>
  </si>
  <si>
    <t>PLANILLAS ASIST</t>
  </si>
  <si>
    <t>RODRIGO LAVERDE</t>
  </si>
  <si>
    <t xml:space="preserve">CAPACITACION </t>
  </si>
  <si>
    <t>EVENTOS</t>
  </si>
  <si>
    <t xml:space="preserve"> REG FOTOGRAF</t>
  </si>
  <si>
    <t>MUNICIP CHIA</t>
  </si>
  <si>
    <t xml:space="preserve">Aumentar en un 90% los deportistas con posibilidades a juegos nacionales 2015.
</t>
  </si>
  <si>
    <t xml:space="preserve">Nº de deportistas de alto rendimiento ranqueados / total deportistas ranqueados programados </t>
  </si>
  <si>
    <t>CPS 018/2012 CUYO OBJETO ES PRESTACIÓN DE SERVICIOS PARA LA INICIACIÓN, FORMACIÓN Y PERFECCIONAMIENTO DEPORTIVO DE LOS USUARIOS INSCRITOS EN EL PROGRAMA DE ACTIVIDAD FÍSICA Y DEPORTIVA PARA LA POBLACIÓN EN CONDICIÓN DE DISCAPACIDAD, EL CUAL SE ENCUENTRA INCLUIDO EN EL PROGRAMA ESCUELAS DE FORMACIÓN DEPORTIVA DESARROLLADO POR EL INSTITUTO MUNICIPAL DE CULTURA, RECREACIÓN Y DEPORTE DE ZIPAQUIRÁ</t>
  </si>
  <si>
    <t>Por lo menos 1 proyecto de investigación publicado</t>
  </si>
  <si>
    <t>Formulación y elaboración de proyecto de investigación/1</t>
  </si>
  <si>
    <t>0</t>
  </si>
  <si>
    <t>15%</t>
  </si>
  <si>
    <t>3,75%</t>
  </si>
  <si>
    <r>
      <t>OBJETIVO</t>
    </r>
    <r>
      <rPr>
        <sz val="6"/>
        <rFont val="Arial"/>
        <family val="2"/>
      </rPr>
      <t>: Generar acciones que faciliten a los jóvenes talentos desarrollarse en las mejores condiciones técnicas, científicas para el entrenamiento y la competencia que el deporte moderno requiere, con el firme propósito de que los deportistas del municipio se proyecten como los mejores a nivel nacional e internacional.</t>
    </r>
  </si>
  <si>
    <r>
      <t>OBJETIVO</t>
    </r>
    <r>
      <rPr>
        <sz val="6"/>
        <rFont val="Arial"/>
        <family val="2"/>
      </rPr>
      <t>: Recuperar y modernizar el 60% de los escenarios ya construídos para hacerlos útiles a un costo razonable. Construir verdaderas unidades deportivas en los sitios alejados de la ciudad, la contrucción de parques biosaludables al aire libre, todos dotados con implementación adecuada y con un esquema administrativo que garantice su mantenimiento y adecuada utilización</t>
    </r>
  </si>
  <si>
    <r>
      <t>OBJETIVO</t>
    </r>
    <r>
      <rPr>
        <sz val="6"/>
        <rFont val="Arial"/>
        <family val="2"/>
      </rPr>
      <t>: Buscar la promoción y fortalecimiento de las iniciativas de integración gremial con el sector privado para incentivar la comercialización de los servicios deportivos.</t>
    </r>
  </si>
  <si>
    <t>10</t>
  </si>
  <si>
    <t>90%</t>
  </si>
  <si>
    <t>30%</t>
  </si>
  <si>
    <t>56</t>
  </si>
  <si>
    <t>12</t>
  </si>
  <si>
    <t>4</t>
  </si>
  <si>
    <t>SELECCIÓN DE LOS TALENTOS</t>
  </si>
  <si>
    <t>SEGUIMIENTO DE LOS TALENTOS</t>
  </si>
  <si>
    <t>PROMOCIÓN</t>
  </si>
  <si>
    <t>ASESORÍA, CONTROL Y SEGUIMIENTO</t>
  </si>
  <si>
    <t>PARTICIPACION EN COMPETENCIAS NACIONALES Y DEPARTAMENTALES EN MTB, ATLETISMO, PATINAJE, GIMNASIA, FUTSAL, VOLEIBOL, CICLISMO DE RUTA</t>
  </si>
  <si>
    <t>SEGUIMIENTO Y CONTROL</t>
  </si>
  <si>
    <t>COMPETENCIAS</t>
  </si>
  <si>
    <t>SISTEMATIZAR RANKING MUNICIPAL</t>
  </si>
  <si>
    <t>CREAR LOS INCENTIVOS</t>
  </si>
  <si>
    <t xml:space="preserve">DEFINIR LA LINEA DE INVESTIGACION </t>
  </si>
  <si>
    <t>RECOLECTAR LA INFORMACIÓN</t>
  </si>
  <si>
    <t>CONSULTORIA ESTUDIOS PREVIOS</t>
  </si>
  <si>
    <t xml:space="preserve">CONTRATACIÓN </t>
  </si>
  <si>
    <t>DETERMINAR LA ESTADÍSTICA DE NECESIDADES</t>
  </si>
  <si>
    <t>ADQUISICIÓN DE LA IMPLEMENTACIÓN</t>
  </si>
  <si>
    <t>REALIZAR CONCENSO CON JUNTAS DE ACCIÓN COMUNAL Y CLUBES</t>
  </si>
  <si>
    <t>REGLAMENTAR CADA ESQUEMA</t>
  </si>
  <si>
    <t>EXPEDIR DECRETO REGLAMENTARIO</t>
  </si>
  <si>
    <t>M2</t>
  </si>
  <si>
    <t>ESTABLECER EL PLAN CURRICULAR</t>
  </si>
  <si>
    <t>CONTRATAR LA CAPACITACIÓN</t>
  </si>
  <si>
    <t>JESMITH ELIZABETH BARACALDO SANCHEZ</t>
  </si>
  <si>
    <t>CPS No. 013 CUYO OBJETO ES LA PRESTACION DE SERVICIOS PERSONALES  DE APOYO A LA GESTION PARA ADELANTAR LOS PROCESOS DE PRENSA Y COMUNICACIÓN DEL INSTITUTO MUNICIPAL DE CULTURA RECREACION Y DEPORTE DE ZIPAQUIRA</t>
  </si>
  <si>
    <t>MEDIOS IMPRESOS</t>
  </si>
  <si>
    <t>SECRET PRENSA ALCALD</t>
  </si>
  <si>
    <t>ADQUISICION DE UN SOFTWARE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</si>
  <si>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</si>
  <si>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</si>
  <si>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</si>
  <si>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</si>
  <si>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</si>
  <si>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</si>
  <si>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</si>
  <si>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</si>
  <si>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</si>
  <si>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</si>
  <si>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</si>
  <si>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</si>
  <si>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CANTIDAD DE POBLACION BENEFICIADA</t>
  </si>
  <si>
    <t>JORGE HUMBERTO TENJO PORRAS                                       DIRECTOR I.M.C.R.D.Z.</t>
  </si>
  <si>
    <t>TIPO DE POBLACION BENEFICIADA</t>
  </si>
  <si>
    <t>CANTIDAD DE BENEFICIARIOS</t>
  </si>
  <si>
    <t>Nº de entrenadores contrarados / Nº de entrenadores propuestos</t>
  </si>
  <si>
    <t>JORGE HUMBERTO TENJO PORRAS                                                                                               DIRECTOR I.M.C.R.D.Z.</t>
  </si>
  <si>
    <t>Recaudar  por comercialización el 15 % del presupuesto de inversión del IMCRDZ</t>
  </si>
  <si>
    <t>Contratción de 13 entrenadores y personal de apoyo</t>
  </si>
  <si>
    <t>Realizar 4 juegos carcelarios (Realizar actividad física con internos carcelarios)</t>
  </si>
  <si>
    <t>DETECCIÓN A TRAVÉS DE JUEGOS INTERCOLEGIADOS, DOS PERIODOS DE  VACACIONES DEPORTIVAS,  JUEGOS COMUNALES  JUEGOS ESCOLARES Y PARADAS DE TENNIS DE MESA</t>
  </si>
  <si>
    <t>CREAR LA CEREMONIA DE PREMIACIÓN DE DEPORTISTA DEL AÑO  EL CAMBIO ES CON TODOS</t>
  </si>
  <si>
    <t>GESTION CON POLICIA DE CUNDINAMARCA</t>
  </si>
  <si>
    <t>META  VIGENCIA(2013)</t>
  </si>
  <si>
    <r>
      <t>Puesta en marcha de los programas de actividad física en  tres centros de prenatalidad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>existentes</t>
    </r>
  </si>
  <si>
    <t>REALIZACIÓN FESTIVALES DE PREESCOLAR DOTACION DE ELEMENTOS DEPORTIVOS</t>
  </si>
  <si>
    <r>
      <t>Implantación del programa de estimulación temprana en dos centros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>existentes</t>
    </r>
  </si>
  <si>
    <t>DOTACIÓN DEPORTIVA</t>
  </si>
  <si>
    <t>LOGISTICA Y JUZGAMIENTO</t>
  </si>
  <si>
    <t>LOGISTICA Y REALIZACIÓN DE ACTIVIDADES</t>
  </si>
  <si>
    <t>COMPRA DE TERRENO</t>
  </si>
  <si>
    <t>DOTACIÓN DE LA PISTA</t>
  </si>
  <si>
    <t>ACTIVIDAD FÍSICA CON MADRES GESTANTES</t>
  </si>
  <si>
    <t>ESTIMULACION TEMPRANA</t>
  </si>
  <si>
    <t>PLANEACIÓN Y DESARROLLO DE COMPETENCIAS QUE EVIDENCIEN EL DESARROLLO MOTRIZ</t>
  </si>
  <si>
    <t>PROMOCIONAR, CONTROLAR, ORGANIZAR Y DIRIGIR LAS COMPETENCIAS EN ACUERDO CON LOS DOCENTES</t>
  </si>
  <si>
    <t>IDENTIFICACIÓN Y CARACTERIZACIÓN DE LAS FAMILIAS Y DISEÑO Y REALIZACIÓN DE LOS EVENTOS.</t>
  </si>
  <si>
    <t>PROMOCIONAR Y HACER REVISIÓN DE LOS PLANES CURRICULARES Y DOCUMENTACIÓN ADMINISTRATIVA PARA LAS ESCUELAS DEPORTIVAS</t>
  </si>
  <si>
    <t>HACER PROMOCIÓN EN LAS ENTIDADES EDUCATIVAS EN ADULTOS MAYORES Y POBLACION EN CONDICION DE DISCAPACIDAD PARA SER PROMOVIDOS A VOLUNTARIOS</t>
  </si>
  <si>
    <t>ANÁLISIS Y DISEÑO DE LAS COMPETENCIAS A NIVEL DE COMUNA INICIALMENTE Y POSTERIORMENTE LA REALIZACIÓN DEL TORNEO MUNICIPAL</t>
  </si>
  <si>
    <t>IDENTIFICAR Y CARACTERIZAR LOS ADULTOS MAYORES DEL MUNICIPIO Y DISEÑAR Y EJECUTAR LAS ACTIVIDADES CORRESPONDIENTES A CADA GRUPO</t>
  </si>
  <si>
    <t>REALIZAR ENCUESTA DE PREFERENCIA Y REALIZAR ACTIVIDADES EN BASE A LA CANTIDAD DE FUNCIONARIOS EN CADA MODALIDAD DEPORTIVA</t>
  </si>
  <si>
    <t>DISEÑAR, EJECUTAR Y DIRIGIR EL PLAN DE ENTRENAMIENTO DE LOS DEPORTISTAS EN CONDICIÓN DE DISCAPACIDAD</t>
  </si>
  <si>
    <t>CAPACITAR, ORGANIZAR Y DIRIGIR ACTIVIDADES FÍSICAS QUE PERMITAN EL MEJOR ESTAR DE LA POBLACIÓN CARCELARIA</t>
  </si>
  <si>
    <t>DISEÑAR, DIRIGIR Y CONTROLAR EL ENTRENAMIENTO DE LOS DEPORTISTAS  ZIPAQUIREÑOS INSCRITOS EN EL SISTEMA NACIONAL DEL DEPORTE A NIVEL DEPARTAMENTAL, NACIONAL E INTERNACIONAL.</t>
  </si>
  <si>
    <t>EVALUAR Y EJECUTAR LOS TRATAMIENTOS NECESARIOS PARA LA RECUPERACIÓN DE LESIONES DE LOS DEPORTISTAS</t>
  </si>
  <si>
    <t>CONVENIO CON ENTIDAD PRESTADORA DE SALUD PARA LA EVALUACIÓN Y CONTROL DE LOS DEPORTISTAS EN ÁREAS DE LA SALUD ESPECIALIZADAS AL DEPORTE</t>
  </si>
  <si>
    <t>ENTRENAMIENTOS ESPECIALIZADOS PARA LA ALTA COMPETENCIA</t>
  </si>
  <si>
    <t>CONTRATACIÓN  DE LA CONSTRUCCIÓN</t>
  </si>
  <si>
    <t>CONTRATACION DE UN PROFESIONAL PARA LA CRACIÓN DE IDOLOS DEL DEPORTE</t>
  </si>
  <si>
    <t>IMPLEMENTACIÓN, DIAGRAMACIÓN DE LOS CONTENIDOS Y LA EMISIÓN DEL PROGRAMA Y DEL MEDIO ESCRITO</t>
  </si>
  <si>
    <t>TOTAL 2013</t>
  </si>
  <si>
    <t>COMPONENTE DE EFICACIA - PLAN DE ACCIÒN - VIGENCIA  2013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</si>
</sst>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0.000"/>
    <numFmt numFmtId="168" formatCode="#,##0.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_);_(@_)"/>
    <numFmt numFmtId="175" formatCode="&quot;$&quot;\ #,##0"/>
    <numFmt numFmtId="176" formatCode="&quot;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4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4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4"/>
      <color indexed="8"/>
      <name val="Calibri"/>
      <family val="2"/>
    </font>
    <font>
      <sz val="4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4"/>
      <color theme="1"/>
      <name val="Calibri"/>
      <family val="2"/>
    </font>
    <font>
      <sz val="4.5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164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10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0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0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11" fillId="35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/>
    </xf>
    <xf numFmtId="169" fontId="10" fillId="34" borderId="11" xfId="0" applyNumberFormat="1" applyFont="1" applyFill="1" applyBorder="1" applyAlignment="1" applyProtection="1">
      <alignment horizontal="center" vertical="center" textRotation="90" wrapText="1"/>
      <protection/>
    </xf>
    <xf numFmtId="169" fontId="0" fillId="0" borderId="0" xfId="0" applyNumberFormat="1" applyAlignment="1">
      <alignment/>
    </xf>
    <xf numFmtId="0" fontId="15" fillId="37" borderId="12" xfId="0" applyFont="1" applyFill="1" applyBorder="1" applyAlignment="1" applyProtection="1">
      <alignment vertical="center" textRotation="90" wrapText="1"/>
      <protection locked="0"/>
    </xf>
    <xf numFmtId="166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0" fontId="15" fillId="36" borderId="12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wrapText="1"/>
    </xf>
    <xf numFmtId="0" fontId="9" fillId="39" borderId="16" xfId="0" applyFont="1" applyFill="1" applyBorder="1" applyAlignment="1" applyProtection="1">
      <alignment horizontal="center" vertical="center" wrapText="1"/>
      <protection/>
    </xf>
    <xf numFmtId="3" fontId="8" fillId="40" borderId="17" xfId="0" applyNumberFormat="1" applyFont="1" applyFill="1" applyBorder="1" applyAlignment="1" applyProtection="1">
      <alignment horizontal="center" vertical="center" wrapText="1"/>
      <protection/>
    </xf>
    <xf numFmtId="0" fontId="9" fillId="41" borderId="17" xfId="0" applyFont="1" applyFill="1" applyBorder="1" applyAlignment="1" applyProtection="1">
      <alignment horizontal="center" vertical="center" wrapText="1"/>
      <protection/>
    </xf>
    <xf numFmtId="0" fontId="9" fillId="39" borderId="18" xfId="0" applyFont="1" applyFill="1" applyBorder="1" applyAlignment="1" applyProtection="1">
      <alignment horizontal="center" vertical="center" wrapText="1"/>
      <protection/>
    </xf>
    <xf numFmtId="0" fontId="9" fillId="39" borderId="19" xfId="0" applyFont="1" applyFill="1" applyBorder="1" applyAlignment="1" applyProtection="1">
      <alignment horizontal="center" vertical="center" wrapText="1"/>
      <protection/>
    </xf>
    <xf numFmtId="0" fontId="9" fillId="39" borderId="18" xfId="0" applyFont="1" applyFill="1" applyBorder="1" applyAlignment="1" applyProtection="1">
      <alignment vertical="center" textRotation="90" wrapText="1"/>
      <protection/>
    </xf>
    <xf numFmtId="0" fontId="9" fillId="39" borderId="20" xfId="0" applyFont="1" applyFill="1" applyBorder="1" applyAlignment="1" applyProtection="1">
      <alignment vertical="center" textRotation="90" wrapText="1"/>
      <protection/>
    </xf>
    <xf numFmtId="0" fontId="9" fillId="39" borderId="21" xfId="0" applyFont="1" applyFill="1" applyBorder="1" applyAlignment="1" applyProtection="1">
      <alignment vertical="center" textRotation="90" wrapText="1"/>
      <protection/>
    </xf>
    <xf numFmtId="10" fontId="9" fillId="39" borderId="18" xfId="0" applyNumberFormat="1" applyFont="1" applyFill="1" applyBorder="1" applyAlignment="1" applyProtection="1">
      <alignment vertical="center" textRotation="90" wrapText="1"/>
      <protection/>
    </xf>
    <xf numFmtId="10" fontId="9" fillId="39" borderId="20" xfId="0" applyNumberFormat="1" applyFont="1" applyFill="1" applyBorder="1" applyAlignment="1" applyProtection="1">
      <alignment vertical="center" textRotation="90" wrapText="1"/>
      <protection/>
    </xf>
    <xf numFmtId="10" fontId="9" fillId="39" borderId="21" xfId="0" applyNumberFormat="1" applyFont="1" applyFill="1" applyBorder="1" applyAlignment="1" applyProtection="1">
      <alignment vertical="center" textRotation="90" wrapText="1"/>
      <protection/>
    </xf>
    <xf numFmtId="3" fontId="9" fillId="39" borderId="22" xfId="0" applyNumberFormat="1" applyFont="1" applyFill="1" applyBorder="1" applyAlignment="1" applyProtection="1">
      <alignment horizontal="center" vertical="center" textRotation="90" wrapText="1"/>
      <protection/>
    </xf>
    <xf numFmtId="3" fontId="9" fillId="39" borderId="23" xfId="0" applyNumberFormat="1" applyFont="1" applyFill="1" applyBorder="1" applyAlignment="1" applyProtection="1">
      <alignment horizontal="center" vertical="center" textRotation="90" wrapText="1"/>
      <protection/>
    </xf>
    <xf numFmtId="3" fontId="9" fillId="39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39" borderId="25" xfId="0" applyFont="1" applyFill="1" applyBorder="1" applyAlignment="1" applyProtection="1">
      <alignment horizontal="center" vertical="center" wrapText="1"/>
      <protection/>
    </xf>
    <xf numFmtId="0" fontId="9" fillId="42" borderId="26" xfId="0" applyFont="1" applyFill="1" applyBorder="1" applyAlignment="1">
      <alignment horizontal="center" vertical="center" wrapText="1"/>
    </xf>
    <xf numFmtId="0" fontId="9" fillId="42" borderId="27" xfId="0" applyFont="1" applyFill="1" applyBorder="1" applyAlignment="1">
      <alignment horizontal="center" vertical="center" wrapText="1"/>
    </xf>
    <xf numFmtId="164" fontId="9" fillId="42" borderId="27" xfId="0" applyNumberFormat="1" applyFont="1" applyFill="1" applyBorder="1" applyAlignment="1">
      <alignment horizontal="center" vertical="center" wrapText="1"/>
    </xf>
    <xf numFmtId="49" fontId="9" fillId="42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9" borderId="27" xfId="0" applyFont="1" applyFill="1" applyBorder="1" applyAlignment="1" applyProtection="1">
      <alignment horizontal="center" vertical="center" textRotation="90" wrapText="1"/>
      <protection locked="0"/>
    </xf>
    <xf numFmtId="0" fontId="9" fillId="39" borderId="27" xfId="0" applyFont="1" applyFill="1" applyBorder="1" applyAlignment="1">
      <alignment horizontal="center" vertical="center" textRotation="90" wrapText="1"/>
    </xf>
    <xf numFmtId="0" fontId="9" fillId="39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6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>
      <alignment/>
    </xf>
    <xf numFmtId="0" fontId="15" fillId="36" borderId="12" xfId="0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14" fillId="35" borderId="15" xfId="0" applyFont="1" applyFill="1" applyBorder="1" applyAlignment="1" applyProtection="1">
      <alignment horizontal="center" vertical="center" textRotation="90" wrapText="1"/>
      <protection locked="0"/>
    </xf>
    <xf numFmtId="0" fontId="15" fillId="36" borderId="1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wrapText="1"/>
    </xf>
    <xf numFmtId="0" fontId="0" fillId="0" borderId="12" xfId="0" applyBorder="1" applyAlignment="1">
      <alignment/>
    </xf>
    <xf numFmtId="0" fontId="14" fillId="37" borderId="15" xfId="0" applyFont="1" applyFill="1" applyBorder="1" applyAlignment="1" applyProtection="1">
      <alignment horizontal="center" vertical="center" textRotation="90" wrapText="1"/>
      <protection locked="0"/>
    </xf>
    <xf numFmtId="0" fontId="14" fillId="0" borderId="15" xfId="0" applyFont="1" applyFill="1" applyBorder="1" applyAlignment="1" applyProtection="1">
      <alignment horizontal="center" vertical="center" textRotation="90" wrapText="1"/>
      <protection locked="0"/>
    </xf>
    <xf numFmtId="0" fontId="57" fillId="0" borderId="30" xfId="0" applyFont="1" applyBorder="1" applyAlignment="1">
      <alignment horizontal="justify" vertical="top" wrapText="1"/>
    </xf>
    <xf numFmtId="0" fontId="56" fillId="0" borderId="14" xfId="0" applyFont="1" applyBorder="1" applyAlignment="1">
      <alignment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58" fillId="0" borderId="30" xfId="0" applyFont="1" applyBorder="1" applyAlignment="1">
      <alignment horizontal="justify" vertical="top" wrapText="1"/>
    </xf>
    <xf numFmtId="0" fontId="57" fillId="0" borderId="15" xfId="0" applyFont="1" applyBorder="1" applyAlignment="1">
      <alignment horizontal="justify" vertical="top" wrapText="1"/>
    </xf>
    <xf numFmtId="0" fontId="11" fillId="36" borderId="12" xfId="0" applyFont="1" applyFill="1" applyBorder="1" applyAlignment="1" applyProtection="1">
      <alignment vertical="center" wrapText="1"/>
      <protection locked="0"/>
    </xf>
    <xf numFmtId="0" fontId="9" fillId="41" borderId="19" xfId="0" applyFont="1" applyFill="1" applyBorder="1" applyAlignment="1" applyProtection="1">
      <alignment horizontal="center" vertical="center" wrapText="1"/>
      <protection/>
    </xf>
    <xf numFmtId="3" fontId="9" fillId="39" borderId="17" xfId="0" applyNumberFormat="1" applyFont="1" applyFill="1" applyBorder="1" applyAlignment="1" applyProtection="1">
      <alignment horizontal="center" vertical="center" wrapText="1"/>
      <protection/>
    </xf>
    <xf numFmtId="3" fontId="9" fillId="39" borderId="19" xfId="0" applyNumberFormat="1" applyFont="1" applyFill="1" applyBorder="1" applyAlignment="1" applyProtection="1">
      <alignment horizontal="center" vertical="center" wrapText="1"/>
      <protection/>
    </xf>
    <xf numFmtId="3" fontId="8" fillId="39" borderId="31" xfId="0" applyNumberFormat="1" applyFont="1" applyFill="1" applyBorder="1" applyAlignment="1">
      <alignment horizontal="center" vertical="center" textRotation="90"/>
    </xf>
    <xf numFmtId="0" fontId="59" fillId="0" borderId="14" xfId="0" applyFont="1" applyBorder="1" applyAlignment="1">
      <alignment wrapText="1"/>
    </xf>
    <xf numFmtId="0" fontId="59" fillId="0" borderId="30" xfId="0" applyFont="1" applyBorder="1" applyAlignment="1">
      <alignment wrapText="1"/>
    </xf>
    <xf numFmtId="0" fontId="59" fillId="0" borderId="14" xfId="0" applyFont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36" borderId="33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vertical="center" textRotation="90" wrapText="1"/>
    </xf>
    <xf numFmtId="0" fontId="17" fillId="36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horizontal="center" wrapText="1"/>
    </xf>
    <xf numFmtId="0" fontId="56" fillId="0" borderId="34" xfId="0" applyFont="1" applyBorder="1" applyAlignment="1">
      <alignment horizontal="center" wrapText="1"/>
    </xf>
    <xf numFmtId="175" fontId="11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4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5" fontId="9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5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175" fontId="1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175" fontId="11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5" fontId="11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5" fontId="11" fillId="43" borderId="27" xfId="0" applyNumberFormat="1" applyFont="1" applyFill="1" applyBorder="1" applyAlignment="1" applyProtection="1">
      <alignment horizontal="center" vertical="center" textRotation="90" wrapText="1"/>
      <protection locked="0"/>
    </xf>
    <xf numFmtId="5" fontId="9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5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5" fontId="1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5" fontId="11" fillId="0" borderId="12" xfId="48" applyNumberFormat="1" applyFont="1" applyBorder="1" applyAlignment="1">
      <alignment horizontal="center" textRotation="90"/>
    </xf>
    <xf numFmtId="5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5" fontId="11" fillId="38" borderId="12" xfId="48" applyNumberFormat="1" applyFont="1" applyFill="1" applyBorder="1" applyAlignment="1" applyProtection="1">
      <alignment horizontal="center" vertical="center" textRotation="90" wrapText="1"/>
      <protection locked="0"/>
    </xf>
    <xf numFmtId="5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5" fontId="11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5" fontId="11" fillId="0" borderId="15" xfId="48" applyNumberFormat="1" applyFont="1" applyBorder="1" applyAlignment="1">
      <alignment horizontal="center" textRotation="90"/>
    </xf>
    <xf numFmtId="5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2" xfId="48" applyNumberFormat="1" applyFont="1" applyBorder="1" applyAlignment="1">
      <alignment horizontal="center" textRotation="90"/>
    </xf>
    <xf numFmtId="175" fontId="11" fillId="38" borderId="12" xfId="48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38" borderId="15" xfId="48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5" fontId="11" fillId="0" borderId="15" xfId="48" applyNumberFormat="1" applyFont="1" applyBorder="1" applyAlignment="1">
      <alignment horizontal="center" textRotation="90"/>
    </xf>
    <xf numFmtId="0" fontId="15" fillId="37" borderId="15" xfId="0" applyFont="1" applyFill="1" applyBorder="1" applyAlignment="1" applyProtection="1">
      <alignment horizontal="center" vertical="center" textRotation="90" wrapText="1"/>
      <protection locked="0"/>
    </xf>
    <xf numFmtId="176" fontId="11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6" fontId="11" fillId="4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6" fontId="9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6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176" fontId="11" fillId="0" borderId="12" xfId="48" applyNumberFormat="1" applyFont="1" applyBorder="1" applyAlignment="1">
      <alignment horizontal="center" textRotation="90"/>
    </xf>
    <xf numFmtId="176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176" fontId="11" fillId="38" borderId="15" xfId="48" applyNumberFormat="1" applyFont="1" applyFill="1" applyBorder="1" applyAlignment="1" applyProtection="1">
      <alignment horizontal="center" vertical="center" textRotation="90" wrapText="1"/>
      <protection locked="0"/>
    </xf>
    <xf numFmtId="176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/>
    </xf>
    <xf numFmtId="175" fontId="11" fillId="0" borderId="12" xfId="48" applyNumberFormat="1" applyFont="1" applyFill="1" applyBorder="1" applyAlignment="1" applyProtection="1">
      <alignment horizontal="center" vertical="center" wrapText="1"/>
      <protection locked="0"/>
    </xf>
    <xf numFmtId="175" fontId="1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5" fillId="36" borderId="15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Border="1" applyAlignment="1">
      <alignment horizontal="left" vertical="center" wrapText="1"/>
    </xf>
    <xf numFmtId="0" fontId="15" fillId="37" borderId="15" xfId="0" applyFont="1" applyFill="1" applyBorder="1" applyAlignment="1" applyProtection="1">
      <alignment vertical="center" wrapText="1"/>
      <protection locked="0"/>
    </xf>
    <xf numFmtId="0" fontId="56" fillId="0" borderId="30" xfId="0" applyFont="1" applyBorder="1" applyAlignment="1">
      <alignment horizontal="center" vertical="center"/>
    </xf>
    <xf numFmtId="175" fontId="11" fillId="38" borderId="35" xfId="48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175" fontId="11" fillId="0" borderId="15" xfId="48" applyNumberFormat="1" applyFont="1" applyFill="1" applyBorder="1" applyAlignment="1" applyProtection="1">
      <alignment horizontal="center" vertical="center" wrapText="1"/>
      <protection locked="0"/>
    </xf>
    <xf numFmtId="175" fontId="11" fillId="0" borderId="15" xfId="48" applyNumberFormat="1" applyFont="1" applyFill="1" applyBorder="1" applyAlignment="1">
      <alignment horizontal="center" textRotation="90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7" fillId="0" borderId="30" xfId="0" applyFont="1" applyFill="1" applyBorder="1" applyAlignment="1">
      <alignment horizontal="center" vertical="top" wrapText="1"/>
    </xf>
    <xf numFmtId="0" fontId="56" fillId="0" borderId="30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Fill="1" applyBorder="1" applyAlignment="1" applyProtection="1">
      <alignment horizontal="center" vertical="center" textRotation="90" wrapText="1"/>
      <protection locked="0"/>
    </xf>
    <xf numFmtId="0" fontId="9" fillId="0" borderId="12" xfId="0" applyFont="1" applyFill="1" applyBorder="1" applyAlignment="1">
      <alignment horizontal="center" vertical="center" textRotation="90" wrapText="1"/>
    </xf>
    <xf numFmtId="0" fontId="14" fillId="37" borderId="12" xfId="0" applyFont="1" applyFill="1" applyBorder="1" applyAlignment="1" applyProtection="1">
      <alignment vertical="center" textRotation="90" wrapText="1"/>
      <protection locked="0"/>
    </xf>
    <xf numFmtId="0" fontId="14" fillId="0" borderId="12" xfId="0" applyFont="1" applyFill="1" applyBorder="1" applyAlignment="1" applyProtection="1">
      <alignment vertical="center" textRotation="90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5" fontId="11" fillId="0" borderId="11" xfId="48" applyNumberFormat="1" applyFont="1" applyFill="1" applyBorder="1" applyAlignment="1" applyProtection="1">
      <alignment horizontal="center" vertical="center" wrapText="1"/>
      <protection locked="0"/>
    </xf>
    <xf numFmtId="175" fontId="11" fillId="0" borderId="33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75" fontId="11" fillId="38" borderId="11" xfId="48" applyNumberFormat="1" applyFont="1" applyFill="1" applyBorder="1" applyAlignment="1" applyProtection="1">
      <alignment horizontal="center" vertical="center" wrapText="1"/>
      <protection locked="0"/>
    </xf>
    <xf numFmtId="175" fontId="11" fillId="38" borderId="32" xfId="48" applyNumberFormat="1" applyFont="1" applyFill="1" applyBorder="1" applyAlignment="1" applyProtection="1">
      <alignment horizontal="center" vertical="center" wrapText="1"/>
      <protection locked="0"/>
    </xf>
    <xf numFmtId="175" fontId="11" fillId="38" borderId="36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 applyProtection="1">
      <alignment horizontal="center" vertical="center" wrapText="1"/>
      <protection locked="0"/>
    </xf>
    <xf numFmtId="0" fontId="11" fillId="36" borderId="1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166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166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175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1" fillId="38" borderId="11" xfId="48" applyNumberFormat="1" applyFont="1" applyFill="1" applyBorder="1" applyAlignment="1" applyProtection="1">
      <alignment horizontal="center" vertical="center" wrapText="1"/>
      <protection locked="0"/>
    </xf>
    <xf numFmtId="166" fontId="11" fillId="38" borderId="32" xfId="48" applyNumberFormat="1" applyFont="1" applyFill="1" applyBorder="1" applyAlignment="1" applyProtection="1">
      <alignment horizontal="center" vertical="center" wrapText="1"/>
      <protection locked="0"/>
    </xf>
    <xf numFmtId="166" fontId="11" fillId="38" borderId="33" xfId="48" applyNumberFormat="1" applyFont="1" applyFill="1" applyBorder="1" applyAlignment="1" applyProtection="1">
      <alignment horizontal="center" vertical="center" wrapText="1"/>
      <protection locked="0"/>
    </xf>
    <xf numFmtId="1" fontId="11" fillId="0" borderId="32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5" fontId="8" fillId="33" borderId="18" xfId="0" applyNumberFormat="1" applyFont="1" applyFill="1" applyBorder="1" applyAlignment="1">
      <alignment horizontal="center" vertical="center" textRotation="90"/>
    </xf>
    <xf numFmtId="175" fontId="8" fillId="33" borderId="20" xfId="0" applyNumberFormat="1" applyFont="1" applyFill="1" applyBorder="1" applyAlignment="1">
      <alignment horizontal="center" vertical="center" textRotation="90"/>
    </xf>
    <xf numFmtId="175" fontId="8" fillId="33" borderId="21" xfId="0" applyNumberFormat="1" applyFont="1" applyFill="1" applyBorder="1" applyAlignment="1">
      <alignment horizontal="center" vertical="center" textRotation="90"/>
    </xf>
    <xf numFmtId="9" fontId="9" fillId="18" borderId="18" xfId="0" applyNumberFormat="1" applyFont="1" applyFill="1" applyBorder="1" applyAlignment="1">
      <alignment horizontal="center" vertical="center" textRotation="90" wrapText="1"/>
    </xf>
    <xf numFmtId="0" fontId="9" fillId="18" borderId="20" xfId="0" applyFont="1" applyFill="1" applyBorder="1" applyAlignment="1">
      <alignment horizontal="center" vertical="center" textRotation="90" wrapText="1"/>
    </xf>
    <xf numFmtId="0" fontId="9" fillId="18" borderId="21" xfId="0" applyFont="1" applyFill="1" applyBorder="1" applyAlignment="1">
      <alignment horizontal="center" vertical="center" textRotation="90" wrapText="1"/>
    </xf>
    <xf numFmtId="0" fontId="8" fillId="40" borderId="39" xfId="0" applyFont="1" applyFill="1" applyBorder="1" applyAlignment="1" applyProtection="1">
      <alignment horizontal="left" vertical="center" wrapText="1"/>
      <protection locked="0"/>
    </xf>
    <xf numFmtId="0" fontId="8" fillId="40" borderId="17" xfId="0" applyFont="1" applyFill="1" applyBorder="1" applyAlignment="1" applyProtection="1">
      <alignment horizontal="left" vertical="center" wrapText="1"/>
      <protection locked="0"/>
    </xf>
    <xf numFmtId="0" fontId="8" fillId="40" borderId="31" xfId="0" applyFont="1" applyFill="1" applyBorder="1" applyAlignment="1" applyProtection="1">
      <alignment horizontal="left" vertical="center" wrapText="1"/>
      <protection locked="0"/>
    </xf>
    <xf numFmtId="0" fontId="8" fillId="40" borderId="25" xfId="0" applyFont="1" applyFill="1" applyBorder="1" applyAlignment="1" applyProtection="1">
      <alignment horizontal="left" vertical="center" wrapText="1"/>
      <protection locked="0"/>
    </xf>
    <xf numFmtId="3" fontId="8" fillId="40" borderId="22" xfId="0" applyNumberFormat="1" applyFont="1" applyFill="1" applyBorder="1" applyAlignment="1" applyProtection="1">
      <alignment horizontal="center" vertical="center" wrapText="1"/>
      <protection/>
    </xf>
    <xf numFmtId="3" fontId="8" fillId="40" borderId="31" xfId="0" applyNumberFormat="1" applyFont="1" applyFill="1" applyBorder="1" applyAlignment="1" applyProtection="1">
      <alignment horizontal="center" vertical="center" wrapText="1"/>
      <protection/>
    </xf>
    <xf numFmtId="3" fontId="8" fillId="40" borderId="25" xfId="0" applyNumberFormat="1" applyFont="1" applyFill="1" applyBorder="1" applyAlignment="1" applyProtection="1">
      <alignment horizontal="center" vertical="center" wrapText="1"/>
      <protection/>
    </xf>
    <xf numFmtId="175" fontId="8" fillId="0" borderId="18" xfId="0" applyNumberFormat="1" applyFont="1" applyFill="1" applyBorder="1" applyAlignment="1">
      <alignment horizontal="center" vertical="center" textRotation="90"/>
    </xf>
    <xf numFmtId="175" fontId="8" fillId="0" borderId="20" xfId="0" applyNumberFormat="1" applyFont="1" applyFill="1" applyBorder="1" applyAlignment="1">
      <alignment horizontal="center" vertical="center" textRotation="90"/>
    </xf>
    <xf numFmtId="175" fontId="8" fillId="0" borderId="21" xfId="0" applyNumberFormat="1" applyFont="1" applyFill="1" applyBorder="1" applyAlignment="1">
      <alignment horizontal="center" vertical="center" textRotation="90"/>
    </xf>
    <xf numFmtId="3" fontId="9" fillId="33" borderId="40" xfId="0" applyNumberFormat="1" applyFont="1" applyFill="1" applyBorder="1" applyAlignment="1" applyProtection="1">
      <alignment horizontal="center" vertical="center" wrapText="1"/>
      <protection/>
    </xf>
    <xf numFmtId="3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18" borderId="42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 vertical="center" wrapText="1"/>
    </xf>
    <xf numFmtId="0" fontId="8" fillId="18" borderId="38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 applyProtection="1">
      <alignment horizontal="center" vertical="center" textRotation="90" wrapText="1"/>
      <protection/>
    </xf>
    <xf numFmtId="0" fontId="9" fillId="39" borderId="44" xfId="0" applyFont="1" applyFill="1" applyBorder="1" applyAlignment="1" applyProtection="1">
      <alignment horizontal="center" vertical="center" textRotation="90" wrapText="1"/>
      <protection/>
    </xf>
    <xf numFmtId="3" fontId="9" fillId="33" borderId="45" xfId="0" applyNumberFormat="1" applyFont="1" applyFill="1" applyBorder="1" applyAlignment="1" applyProtection="1">
      <alignment horizontal="center" vertical="center" wrapText="1"/>
      <protection/>
    </xf>
    <xf numFmtId="4" fontId="9" fillId="18" borderId="46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32" xfId="0" applyNumberFormat="1" applyFont="1" applyFill="1" applyBorder="1" applyAlignment="1" applyProtection="1">
      <alignment horizontal="center" vertical="center" textRotation="90" wrapText="1"/>
      <protection/>
    </xf>
    <xf numFmtId="0" fontId="8" fillId="40" borderId="22" xfId="0" applyFont="1" applyFill="1" applyBorder="1" applyAlignment="1" applyProtection="1">
      <alignment horizontal="left" vertical="center" wrapText="1"/>
      <protection locked="0"/>
    </xf>
    <xf numFmtId="0" fontId="9" fillId="18" borderId="46" xfId="0" applyFont="1" applyFill="1" applyBorder="1" applyAlignment="1">
      <alignment horizontal="center" vertical="center" textRotation="90" wrapText="1"/>
    </xf>
    <xf numFmtId="0" fontId="9" fillId="18" borderId="32" xfId="0" applyFont="1" applyFill="1" applyBorder="1" applyAlignment="1">
      <alignment horizontal="center" vertical="center" textRotation="90" wrapText="1"/>
    </xf>
    <xf numFmtId="0" fontId="9" fillId="18" borderId="47" xfId="0" applyFont="1" applyFill="1" applyBorder="1" applyAlignment="1">
      <alignment horizontal="center" vertical="center" textRotation="90" wrapText="1"/>
    </xf>
    <xf numFmtId="0" fontId="9" fillId="18" borderId="48" xfId="0" applyFont="1" applyFill="1" applyBorder="1" applyAlignment="1">
      <alignment horizontal="center" vertical="center" textRotation="90" wrapText="1"/>
    </xf>
    <xf numFmtId="3" fontId="9" fillId="33" borderId="49" xfId="0" applyNumberFormat="1" applyFont="1" applyFill="1" applyBorder="1" applyAlignment="1" applyProtection="1">
      <alignment horizontal="center" vertical="center" wrapText="1"/>
      <protection/>
    </xf>
    <xf numFmtId="3" fontId="8" fillId="18" borderId="18" xfId="0" applyNumberFormat="1" applyFont="1" applyFill="1" applyBorder="1" applyAlignment="1">
      <alignment horizontal="center" vertical="center" textRotation="90"/>
    </xf>
    <xf numFmtId="3" fontId="8" fillId="18" borderId="20" xfId="0" applyNumberFormat="1" applyFont="1" applyFill="1" applyBorder="1" applyAlignment="1">
      <alignment horizontal="center" vertical="center" textRotation="90"/>
    </xf>
    <xf numFmtId="3" fontId="8" fillId="18" borderId="21" xfId="0" applyNumberFormat="1" applyFont="1" applyFill="1" applyBorder="1" applyAlignment="1">
      <alignment horizontal="center" vertical="center" textRotation="90"/>
    </xf>
    <xf numFmtId="0" fontId="4" fillId="2" borderId="3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left" vertical="center" wrapText="1"/>
    </xf>
    <xf numFmtId="0" fontId="7" fillId="40" borderId="31" xfId="0" applyFont="1" applyFill="1" applyBorder="1" applyAlignment="1">
      <alignment horizontal="left" vertical="center" wrapText="1"/>
    </xf>
    <xf numFmtId="0" fontId="7" fillId="40" borderId="25" xfId="0" applyFont="1" applyFill="1" applyBorder="1" applyAlignment="1">
      <alignment horizontal="left" vertical="center" wrapText="1"/>
    </xf>
    <xf numFmtId="164" fontId="8" fillId="18" borderId="51" xfId="0" applyNumberFormat="1" applyFont="1" applyFill="1" applyBorder="1" applyAlignment="1">
      <alignment horizontal="center" vertical="center" wrapText="1"/>
    </xf>
    <xf numFmtId="164" fontId="8" fillId="18" borderId="17" xfId="0" applyNumberFormat="1" applyFont="1" applyFill="1" applyBorder="1" applyAlignment="1">
      <alignment horizontal="center" vertical="center" wrapText="1"/>
    </xf>
    <xf numFmtId="164" fontId="8" fillId="18" borderId="52" xfId="0" applyNumberFormat="1" applyFont="1" applyFill="1" applyBorder="1" applyAlignment="1">
      <alignment horizontal="center" vertical="center" wrapText="1"/>
    </xf>
    <xf numFmtId="164" fontId="8" fillId="18" borderId="53" xfId="0" applyNumberFormat="1" applyFont="1" applyFill="1" applyBorder="1" applyAlignment="1">
      <alignment horizontal="center" vertical="center" wrapText="1"/>
    </xf>
    <xf numFmtId="10" fontId="9" fillId="39" borderId="51" xfId="0" applyNumberFormat="1" applyFont="1" applyFill="1" applyBorder="1" applyAlignment="1" applyProtection="1">
      <alignment horizontal="center" vertical="center" textRotation="90" wrapText="1"/>
      <protection/>
    </xf>
    <xf numFmtId="10" fontId="9" fillId="39" borderId="54" xfId="0" applyNumberFormat="1" applyFont="1" applyFill="1" applyBorder="1" applyAlignment="1" applyProtection="1">
      <alignment horizontal="center" vertical="center" textRotation="90" wrapText="1"/>
      <protection/>
    </xf>
    <xf numFmtId="0" fontId="8" fillId="40" borderId="17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left" vertical="center" wrapText="1"/>
    </xf>
    <xf numFmtId="0" fontId="8" fillId="40" borderId="25" xfId="0" applyFont="1" applyFill="1" applyBorder="1" applyAlignment="1">
      <alignment horizontal="left" vertical="center" wrapText="1"/>
    </xf>
    <xf numFmtId="0" fontId="7" fillId="18" borderId="42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9" fillId="39" borderId="39" xfId="0" applyFont="1" applyFill="1" applyBorder="1" applyAlignment="1" applyProtection="1">
      <alignment horizontal="center" vertical="center" wrapText="1"/>
      <protection/>
    </xf>
    <xf numFmtId="0" fontId="9" fillId="39" borderId="16" xfId="0" applyFont="1" applyFill="1" applyBorder="1" applyAlignment="1" applyProtection="1">
      <alignment horizontal="center" vertical="center" wrapText="1"/>
      <protection/>
    </xf>
    <xf numFmtId="0" fontId="9" fillId="39" borderId="24" xfId="0" applyFont="1" applyFill="1" applyBorder="1" applyAlignment="1" applyProtection="1">
      <alignment horizontal="center" vertical="center" wrapText="1"/>
      <protection/>
    </xf>
    <xf numFmtId="0" fontId="9" fillId="39" borderId="55" xfId="0" applyFont="1" applyFill="1" applyBorder="1" applyAlignment="1" applyProtection="1">
      <alignment horizontal="center" vertical="center" wrapText="1"/>
      <protection/>
    </xf>
    <xf numFmtId="3" fontId="9" fillId="39" borderId="56" xfId="0" applyNumberFormat="1" applyFont="1" applyFill="1" applyBorder="1" applyAlignment="1" applyProtection="1">
      <alignment horizontal="center" vertical="center" textRotation="90" wrapText="1"/>
      <protection/>
    </xf>
    <xf numFmtId="3" fontId="9" fillId="39" borderId="57" xfId="0" applyNumberFormat="1" applyFont="1" applyFill="1" applyBorder="1" applyAlignment="1" applyProtection="1">
      <alignment horizontal="center" vertical="center" textRotation="90" wrapText="1"/>
      <protection/>
    </xf>
    <xf numFmtId="0" fontId="9" fillId="39" borderId="46" xfId="0" applyFont="1" applyFill="1" applyBorder="1" applyAlignment="1" applyProtection="1">
      <alignment horizontal="center" vertical="center" textRotation="90" wrapText="1"/>
      <protection/>
    </xf>
    <xf numFmtId="0" fontId="9" fillId="39" borderId="32" xfId="0" applyFont="1" applyFill="1" applyBorder="1" applyAlignment="1" applyProtection="1">
      <alignment horizontal="center" vertical="center" textRotation="90" wrapText="1"/>
      <protection/>
    </xf>
    <xf numFmtId="0" fontId="11" fillId="37" borderId="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wrapText="1"/>
    </xf>
    <xf numFmtId="0" fontId="58" fillId="0" borderId="30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8" fillId="39" borderId="39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55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37" borderId="15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>
      <alignment horizontal="center"/>
    </xf>
    <xf numFmtId="49" fontId="8" fillId="18" borderId="18" xfId="0" applyNumberFormat="1" applyFont="1" applyFill="1" applyBorder="1" applyAlignment="1">
      <alignment horizontal="center" vertical="center" textRotation="90"/>
    </xf>
    <xf numFmtId="49" fontId="8" fillId="18" borderId="20" xfId="0" applyNumberFormat="1" applyFont="1" applyFill="1" applyBorder="1" applyAlignment="1">
      <alignment horizontal="center" vertical="center" textRotation="90"/>
    </xf>
    <xf numFmtId="49" fontId="8" fillId="18" borderId="21" xfId="0" applyNumberFormat="1" applyFont="1" applyFill="1" applyBorder="1" applyAlignment="1">
      <alignment horizontal="center" vertical="center" textRotation="90"/>
    </xf>
    <xf numFmtId="0" fontId="9" fillId="40" borderId="22" xfId="0" applyFont="1" applyFill="1" applyBorder="1" applyAlignment="1">
      <alignment horizontal="center" vertical="center" wrapText="1"/>
    </xf>
    <xf numFmtId="0" fontId="9" fillId="40" borderId="31" xfId="0" applyFont="1" applyFill="1" applyBorder="1" applyAlignment="1">
      <alignment horizontal="center" vertical="center" wrapText="1"/>
    </xf>
    <xf numFmtId="0" fontId="9" fillId="40" borderId="25" xfId="0" applyFont="1" applyFill="1" applyBorder="1" applyAlignment="1">
      <alignment horizontal="center" vertical="center" wrapText="1"/>
    </xf>
    <xf numFmtId="3" fontId="9" fillId="18" borderId="18" xfId="0" applyNumberFormat="1" applyFont="1" applyFill="1" applyBorder="1" applyAlignment="1">
      <alignment horizontal="center" vertical="center" textRotation="90" wrapText="1"/>
    </xf>
    <xf numFmtId="3" fontId="9" fillId="18" borderId="20" xfId="0" applyNumberFormat="1" applyFont="1" applyFill="1" applyBorder="1" applyAlignment="1">
      <alignment horizontal="center" vertical="center" textRotation="90" wrapText="1"/>
    </xf>
    <xf numFmtId="3" fontId="9" fillId="18" borderId="21" xfId="0" applyNumberFormat="1" applyFont="1" applyFill="1" applyBorder="1" applyAlignment="1">
      <alignment horizontal="center" vertical="center" textRotation="90" wrapText="1"/>
    </xf>
    <xf numFmtId="0" fontId="9" fillId="18" borderId="46" xfId="0" applyFont="1" applyFill="1" applyBorder="1" applyAlignment="1" applyProtection="1">
      <alignment horizontal="center" vertical="center" textRotation="90" wrapText="1"/>
      <protection/>
    </xf>
    <xf numFmtId="0" fontId="9" fillId="18" borderId="32" xfId="0" applyFont="1" applyFill="1" applyBorder="1" applyAlignment="1" applyProtection="1">
      <alignment horizontal="center" vertical="center" textRotation="90" wrapText="1"/>
      <protection/>
    </xf>
    <xf numFmtId="3" fontId="8" fillId="18" borderId="51" xfId="0" applyNumberFormat="1" applyFont="1" applyFill="1" applyBorder="1" applyAlignment="1">
      <alignment horizontal="center" vertical="center" wrapText="1"/>
    </xf>
    <xf numFmtId="3" fontId="8" fillId="18" borderId="17" xfId="0" applyNumberFormat="1" applyFont="1" applyFill="1" applyBorder="1" applyAlignment="1">
      <alignment horizontal="center" vertical="center" wrapText="1"/>
    </xf>
    <xf numFmtId="3" fontId="8" fillId="18" borderId="16" xfId="0" applyNumberFormat="1" applyFont="1" applyFill="1" applyBorder="1" applyAlignment="1">
      <alignment horizontal="center" vertical="center" wrapText="1"/>
    </xf>
    <xf numFmtId="3" fontId="8" fillId="18" borderId="54" xfId="0" applyNumberFormat="1" applyFont="1" applyFill="1" applyBorder="1" applyAlignment="1">
      <alignment horizontal="center" vertical="center" wrapText="1"/>
    </xf>
    <xf numFmtId="3" fontId="8" fillId="18" borderId="0" xfId="0" applyNumberFormat="1" applyFont="1" applyFill="1" applyBorder="1" applyAlignment="1">
      <alignment horizontal="center" vertical="center" wrapText="1"/>
    </xf>
    <xf numFmtId="3" fontId="8" fillId="18" borderId="50" xfId="0" applyNumberFormat="1" applyFont="1" applyFill="1" applyBorder="1" applyAlignment="1">
      <alignment horizontal="center" vertical="center" wrapText="1"/>
    </xf>
    <xf numFmtId="3" fontId="8" fillId="18" borderId="52" xfId="0" applyNumberFormat="1" applyFont="1" applyFill="1" applyBorder="1" applyAlignment="1">
      <alignment horizontal="center" vertical="center" wrapText="1"/>
    </xf>
    <xf numFmtId="3" fontId="8" fillId="18" borderId="53" xfId="0" applyNumberFormat="1" applyFont="1" applyFill="1" applyBorder="1" applyAlignment="1">
      <alignment horizontal="center" vertical="center" wrapText="1"/>
    </xf>
    <xf numFmtId="3" fontId="8" fillId="18" borderId="55" xfId="0" applyNumberFormat="1" applyFont="1" applyFill="1" applyBorder="1" applyAlignment="1">
      <alignment horizontal="center" vertical="center" wrapText="1"/>
    </xf>
    <xf numFmtId="3" fontId="8" fillId="18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18" borderId="42" xfId="0" applyFont="1" applyFill="1" applyBorder="1" applyAlignment="1" applyProtection="1">
      <alignment horizontal="center" vertical="center" wrapText="1"/>
      <protection locked="0"/>
    </xf>
    <xf numFmtId="0" fontId="8" fillId="18" borderId="43" xfId="0" applyFont="1" applyFill="1" applyBorder="1" applyAlignment="1" applyProtection="1">
      <alignment horizontal="center" vertical="center" wrapText="1"/>
      <protection locked="0"/>
    </xf>
    <xf numFmtId="0" fontId="8" fillId="40" borderId="22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textRotation="90" wrapText="1"/>
    </xf>
    <xf numFmtId="0" fontId="15" fillId="0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Fill="1" applyBorder="1" applyAlignment="1">
      <alignment horizontal="center" vertical="top" wrapText="1"/>
    </xf>
    <xf numFmtId="0" fontId="57" fillId="0" borderId="30" xfId="0" applyFont="1" applyFill="1" applyBorder="1" applyAlignment="1">
      <alignment horizontal="center" vertical="top" wrapText="1"/>
    </xf>
    <xf numFmtId="9" fontId="8" fillId="18" borderId="18" xfId="0" applyNumberFormat="1" applyFont="1" applyFill="1" applyBorder="1" applyAlignment="1">
      <alignment horizontal="center" vertical="center" textRotation="90"/>
    </xf>
    <xf numFmtId="9" fontId="8" fillId="18" borderId="20" xfId="0" applyNumberFormat="1" applyFont="1" applyFill="1" applyBorder="1" applyAlignment="1">
      <alignment horizontal="center" vertical="center" textRotation="90"/>
    </xf>
    <xf numFmtId="9" fontId="8" fillId="18" borderId="21" xfId="0" applyNumberFormat="1" applyFont="1" applyFill="1" applyBorder="1" applyAlignment="1">
      <alignment horizontal="center" vertical="center" textRotation="90"/>
    </xf>
    <xf numFmtId="9" fontId="9" fillId="18" borderId="20" xfId="0" applyNumberFormat="1" applyFont="1" applyFill="1" applyBorder="1" applyAlignment="1">
      <alignment horizontal="center" vertical="center" textRotation="90" wrapText="1"/>
    </xf>
    <xf numFmtId="9" fontId="9" fillId="18" borderId="21" xfId="0" applyNumberFormat="1" applyFont="1" applyFill="1" applyBorder="1" applyAlignment="1">
      <alignment horizontal="center" vertical="center" textRotation="90" wrapText="1"/>
    </xf>
    <xf numFmtId="0" fontId="9" fillId="39" borderId="20" xfId="0" applyFont="1" applyFill="1" applyBorder="1" applyAlignment="1" applyProtection="1">
      <alignment horizontal="center" vertical="center" textRotation="90" wrapText="1"/>
      <protection/>
    </xf>
    <xf numFmtId="0" fontId="9" fillId="39" borderId="21" xfId="0" applyFont="1" applyFill="1" applyBorder="1" applyAlignment="1" applyProtection="1">
      <alignment horizontal="center" vertical="center" textRotation="90" wrapText="1"/>
      <protection/>
    </xf>
    <xf numFmtId="10" fontId="9" fillId="39" borderId="18" xfId="0" applyNumberFormat="1" applyFont="1" applyFill="1" applyBorder="1" applyAlignment="1" applyProtection="1">
      <alignment horizontal="center" vertical="center" textRotation="90" wrapText="1"/>
      <protection/>
    </xf>
    <xf numFmtId="10" fontId="9" fillId="39" borderId="20" xfId="0" applyNumberFormat="1" applyFont="1" applyFill="1" applyBorder="1" applyAlignment="1" applyProtection="1">
      <alignment horizontal="center" vertical="center" textRotation="90" wrapText="1"/>
      <protection/>
    </xf>
    <xf numFmtId="10" fontId="9" fillId="39" borderId="2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75" fontId="11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horizontal="center" vertical="top" wrapText="1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32" xfId="0" applyFont="1" applyFill="1" applyBorder="1" applyAlignment="1" applyProtection="1">
      <alignment horizontal="center" vertical="center" wrapText="1"/>
      <protection locked="0"/>
    </xf>
    <xf numFmtId="0" fontId="11" fillId="36" borderId="33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textRotation="90" wrapText="1"/>
    </xf>
    <xf numFmtId="1" fontId="9" fillId="18" borderId="18" xfId="0" applyNumberFormat="1" applyFont="1" applyFill="1" applyBorder="1" applyAlignment="1">
      <alignment horizontal="center" vertical="center" textRotation="90" wrapText="1"/>
    </xf>
    <xf numFmtId="1" fontId="9" fillId="18" borderId="20" xfId="0" applyNumberFormat="1" applyFont="1" applyFill="1" applyBorder="1" applyAlignment="1">
      <alignment horizontal="center" vertical="center" textRotation="90" wrapText="1"/>
    </xf>
    <xf numFmtId="1" fontId="9" fillId="18" borderId="21" xfId="0" applyNumberFormat="1" applyFont="1" applyFill="1" applyBorder="1" applyAlignment="1">
      <alignment horizontal="center" vertical="center" textRotation="90" wrapText="1"/>
    </xf>
    <xf numFmtId="175" fontId="11" fillId="38" borderId="12" xfId="48" applyNumberFormat="1" applyFont="1" applyFill="1" applyBorder="1" applyAlignment="1" applyProtection="1">
      <alignment horizontal="center" vertical="center" wrapText="1"/>
      <protection locked="0"/>
    </xf>
    <xf numFmtId="175" fontId="11" fillId="38" borderId="15" xfId="48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textRotation="90" wrapText="1"/>
      <protection locked="0"/>
    </xf>
    <xf numFmtId="0" fontId="14" fillId="0" borderId="15" xfId="0" applyFont="1" applyFill="1" applyBorder="1" applyAlignment="1" applyProtection="1">
      <alignment horizontal="center" vertical="center" textRotation="90" wrapText="1"/>
      <protection locked="0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175" fontId="8" fillId="34" borderId="18" xfId="0" applyNumberFormat="1" applyFont="1" applyFill="1" applyBorder="1" applyAlignment="1">
      <alignment horizontal="center" vertical="center" textRotation="90"/>
    </xf>
    <xf numFmtId="175" fontId="8" fillId="34" borderId="20" xfId="0" applyNumberFormat="1" applyFont="1" applyFill="1" applyBorder="1" applyAlignment="1">
      <alignment horizontal="center" vertical="center" textRotation="90"/>
    </xf>
    <xf numFmtId="175" fontId="8" fillId="34" borderId="21" xfId="0" applyNumberFormat="1" applyFont="1" applyFill="1" applyBorder="1" applyAlignment="1">
      <alignment horizontal="center" vertical="center" textRotation="90"/>
    </xf>
    <xf numFmtId="0" fontId="56" fillId="0" borderId="14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>
      <alignment horizontal="center" vertical="top" wrapText="1"/>
    </xf>
    <xf numFmtId="0" fontId="58" fillId="0" borderId="34" xfId="0" applyFont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 applyProtection="1">
      <alignment horizontal="center" vertical="center" textRotation="90" wrapText="1"/>
      <protection locked="0"/>
    </xf>
    <xf numFmtId="0" fontId="14" fillId="37" borderId="33" xfId="0" applyFont="1" applyFill="1" applyBorder="1" applyAlignment="1" applyProtection="1">
      <alignment horizontal="center" vertical="center" textRotation="90" wrapText="1"/>
      <protection locked="0"/>
    </xf>
    <xf numFmtId="0" fontId="14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4" fillId="35" borderId="33" xfId="0" applyFont="1" applyFill="1" applyBorder="1" applyAlignment="1" applyProtection="1">
      <alignment horizontal="center" vertical="center" textRotation="90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M90"/>
  <sheetViews>
    <sheetView tabSelected="1" zoomScale="110" zoomScaleNormal="110" workbookViewId="0" topLeftCell="B1">
      <selection activeCell="C8" sqref="C8:H20"/>
    </sheetView>
  </sheetViews>
  <sheetFormatPr defaultColWidth="9.140625" defaultRowHeight="15"/>
  <cols>
    <col min="1" max="1" width="1.1484375" style="1" customWidth="1"/>
    <col min="2" max="2" width="15.8515625" style="8" customWidth="1"/>
    <col min="3" max="3" width="10.00390625" style="8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9" customWidth="1"/>
    <col min="9" max="9" width="15.7109375" style="9" customWidth="1"/>
    <col min="10" max="10" width="4.7109375" style="9" customWidth="1"/>
    <col min="11" max="12" width="4.7109375" style="1" customWidth="1"/>
    <col min="13" max="13" width="6.140625" style="1" customWidth="1"/>
    <col min="14" max="14" width="5.57421875" style="1" customWidth="1"/>
    <col min="15" max="15" width="5.421875" style="1" customWidth="1"/>
    <col min="16" max="16" width="7.00390625" style="1" customWidth="1"/>
    <col min="17" max="17" width="6.7109375" style="1" customWidth="1"/>
    <col min="18" max="18" width="5.57421875" style="1" customWidth="1"/>
    <col min="19" max="19" width="5.00390625" style="1" customWidth="1"/>
    <col min="20" max="20" width="5.57421875" style="1" customWidth="1"/>
    <col min="21" max="21" width="5.7109375" style="1" customWidth="1"/>
    <col min="22" max="26" width="5.00390625" style="1" customWidth="1"/>
    <col min="27" max="27" width="5.00390625" style="28" customWidth="1"/>
    <col min="28" max="28" width="5.8515625" style="1" customWidth="1"/>
    <col min="29" max="29" width="5.00390625" style="1" customWidth="1"/>
    <col min="30" max="31" width="6.57421875" style="1" customWidth="1"/>
    <col min="32" max="32" width="6.7109375" style="1" customWidth="1"/>
    <col min="33" max="34" width="6.8515625" style="1" customWidth="1"/>
    <col min="35" max="35" width="6.421875" style="10" customWidth="1"/>
    <col min="36" max="36" width="6.57421875" style="1" customWidth="1"/>
    <col min="37" max="37" width="4.8515625" style="1" customWidth="1"/>
    <col min="38" max="38" width="10.140625" style="1" customWidth="1"/>
    <col min="39" max="39" width="45.8515625" style="1" customWidth="1"/>
    <col min="40" max="16384" width="9.140625" style="1" customWidth="1"/>
  </cols>
  <sheetData>
    <row r="1" spans="2:38" ht="3.7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22.5" customHeight="1">
      <c r="B2" s="235" t="s">
        <v>35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</row>
    <row r="3" spans="2:39" ht="15.75" customHeight="1" thickBot="1">
      <c r="B3" s="238" t="s">
        <v>256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</row>
    <row r="4" spans="2:39" ht="33.75" customHeight="1" thickBot="1">
      <c r="B4" s="241" t="s">
        <v>42</v>
      </c>
      <c r="C4" s="252"/>
      <c r="D4" s="252"/>
      <c r="E4" s="252"/>
      <c r="F4" s="252"/>
      <c r="G4" s="252"/>
      <c r="H4" s="253"/>
      <c r="I4" s="206" t="s">
        <v>59</v>
      </c>
      <c r="J4" s="207"/>
      <c r="K4" s="207"/>
      <c r="L4" s="207"/>
      <c r="M4" s="207"/>
      <c r="N4" s="207"/>
      <c r="O4" s="207"/>
      <c r="P4" s="208"/>
      <c r="Q4" s="208"/>
      <c r="R4" s="208"/>
      <c r="S4" s="208"/>
      <c r="T4" s="208"/>
      <c r="U4" s="209"/>
      <c r="V4" s="226" t="s">
        <v>43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</row>
    <row r="5" spans="2:39" ht="39" customHeight="1" thickBot="1">
      <c r="B5" s="241" t="s">
        <v>44</v>
      </c>
      <c r="C5" s="242"/>
      <c r="D5" s="242"/>
      <c r="E5" s="243"/>
      <c r="F5" s="290" t="s">
        <v>45</v>
      </c>
      <c r="G5" s="291"/>
      <c r="H5" s="291"/>
      <c r="I5" s="291"/>
      <c r="J5" s="291"/>
      <c r="K5" s="291"/>
      <c r="L5" s="291"/>
      <c r="M5" s="291"/>
      <c r="N5" s="291"/>
      <c r="O5" s="292"/>
      <c r="P5" s="210" t="s">
        <v>0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2"/>
      <c r="AH5" s="34"/>
      <c r="AI5" s="250" t="s">
        <v>1</v>
      </c>
      <c r="AJ5" s="250"/>
      <c r="AK5" s="250"/>
      <c r="AL5" s="250"/>
      <c r="AM5" s="251"/>
    </row>
    <row r="6" spans="2:39" ht="16.5" customHeight="1">
      <c r="B6" s="254" t="s">
        <v>17</v>
      </c>
      <c r="C6" s="244" t="s">
        <v>2</v>
      </c>
      <c r="D6" s="245"/>
      <c r="E6" s="245"/>
      <c r="F6" s="245"/>
      <c r="G6" s="245"/>
      <c r="H6" s="245"/>
      <c r="I6" s="310" t="s">
        <v>3</v>
      </c>
      <c r="J6" s="224" t="s">
        <v>18</v>
      </c>
      <c r="K6" s="224" t="s">
        <v>4</v>
      </c>
      <c r="L6" s="296" t="s">
        <v>227</v>
      </c>
      <c r="M6" s="227" t="s">
        <v>19</v>
      </c>
      <c r="N6" s="229" t="s">
        <v>20</v>
      </c>
      <c r="O6" s="229" t="s">
        <v>255</v>
      </c>
      <c r="P6" s="223" t="s">
        <v>31</v>
      </c>
      <c r="Q6" s="217"/>
      <c r="R6" s="216" t="s">
        <v>32</v>
      </c>
      <c r="S6" s="217"/>
      <c r="T6" s="216" t="s">
        <v>37</v>
      </c>
      <c r="U6" s="217"/>
      <c r="V6" s="216" t="s">
        <v>7</v>
      </c>
      <c r="W6" s="217"/>
      <c r="X6" s="216" t="s">
        <v>6</v>
      </c>
      <c r="Y6" s="217"/>
      <c r="Z6" s="216" t="s">
        <v>33</v>
      </c>
      <c r="AA6" s="217"/>
      <c r="AB6" s="216" t="s">
        <v>5</v>
      </c>
      <c r="AC6" s="217"/>
      <c r="AD6" s="216" t="s">
        <v>8</v>
      </c>
      <c r="AE6" s="217"/>
      <c r="AF6" s="216" t="s">
        <v>9</v>
      </c>
      <c r="AG6" s="231"/>
      <c r="AH6" s="260" t="s">
        <v>10</v>
      </c>
      <c r="AI6" s="221" t="s">
        <v>215</v>
      </c>
      <c r="AJ6" s="262" t="s">
        <v>11</v>
      </c>
      <c r="AK6" s="248" t="s">
        <v>12</v>
      </c>
      <c r="AL6" s="256" t="s">
        <v>21</v>
      </c>
      <c r="AM6" s="257"/>
    </row>
    <row r="7" spans="2:39" ht="76.5" customHeight="1" thickBot="1">
      <c r="B7" s="255"/>
      <c r="C7" s="246"/>
      <c r="D7" s="247"/>
      <c r="E7" s="247"/>
      <c r="F7" s="247"/>
      <c r="G7" s="247"/>
      <c r="H7" s="247"/>
      <c r="I7" s="311"/>
      <c r="J7" s="225" t="s">
        <v>18</v>
      </c>
      <c r="K7" s="225"/>
      <c r="L7" s="297"/>
      <c r="M7" s="228"/>
      <c r="N7" s="230"/>
      <c r="O7" s="230"/>
      <c r="P7" s="5" t="s">
        <v>22</v>
      </c>
      <c r="Q7" s="11" t="s">
        <v>23</v>
      </c>
      <c r="R7" s="6" t="s">
        <v>22</v>
      </c>
      <c r="S7" s="11" t="s">
        <v>23</v>
      </c>
      <c r="T7" s="6" t="s">
        <v>22</v>
      </c>
      <c r="U7" s="11" t="s">
        <v>23</v>
      </c>
      <c r="V7" s="6" t="s">
        <v>22</v>
      </c>
      <c r="W7" s="11" t="s">
        <v>23</v>
      </c>
      <c r="X7" s="6" t="s">
        <v>22</v>
      </c>
      <c r="Y7" s="11" t="s">
        <v>23</v>
      </c>
      <c r="Z7" s="6" t="s">
        <v>22</v>
      </c>
      <c r="AA7" s="27" t="s">
        <v>23</v>
      </c>
      <c r="AB7" s="6" t="s">
        <v>22</v>
      </c>
      <c r="AC7" s="11" t="s">
        <v>24</v>
      </c>
      <c r="AD7" s="6" t="s">
        <v>22</v>
      </c>
      <c r="AE7" s="11" t="s">
        <v>24</v>
      </c>
      <c r="AF7" s="6" t="s">
        <v>22</v>
      </c>
      <c r="AG7" s="12" t="s">
        <v>24</v>
      </c>
      <c r="AH7" s="261"/>
      <c r="AI7" s="222"/>
      <c r="AJ7" s="263"/>
      <c r="AK7" s="249"/>
      <c r="AL7" s="258"/>
      <c r="AM7" s="259"/>
    </row>
    <row r="8" spans="2:39" ht="12" customHeight="1" thickBot="1">
      <c r="B8" s="218" t="s">
        <v>38</v>
      </c>
      <c r="C8" s="298" t="s">
        <v>46</v>
      </c>
      <c r="D8" s="299"/>
      <c r="E8" s="299"/>
      <c r="F8" s="299"/>
      <c r="G8" s="299"/>
      <c r="H8" s="300"/>
      <c r="I8" s="307" t="s">
        <v>47</v>
      </c>
      <c r="J8" s="287" t="s">
        <v>48</v>
      </c>
      <c r="K8" s="287" t="s">
        <v>49</v>
      </c>
      <c r="L8" s="287"/>
      <c r="M8" s="232"/>
      <c r="N8" s="203"/>
      <c r="O8" s="293"/>
      <c r="P8" s="200">
        <f aca="true" t="shared" si="0" ref="P8:AE8">P22+P26+P31+P35+P38+P43+P46+P50+P55+P60+P63+P67+P71+P75+P79+P84+P89</f>
        <v>392800</v>
      </c>
      <c r="Q8" s="213">
        <f t="shared" si="0"/>
        <v>374800</v>
      </c>
      <c r="R8" s="200">
        <f t="shared" si="0"/>
        <v>0</v>
      </c>
      <c r="S8" s="213">
        <f t="shared" si="0"/>
        <v>0</v>
      </c>
      <c r="T8" s="200">
        <f t="shared" si="0"/>
        <v>126100</v>
      </c>
      <c r="U8" s="213">
        <f t="shared" si="0"/>
        <v>118600</v>
      </c>
      <c r="V8" s="200">
        <f t="shared" si="0"/>
        <v>0</v>
      </c>
      <c r="W8" s="213">
        <f t="shared" si="0"/>
        <v>0</v>
      </c>
      <c r="X8" s="200">
        <f t="shared" si="0"/>
        <v>0</v>
      </c>
      <c r="Y8" s="213">
        <f t="shared" si="0"/>
        <v>0</v>
      </c>
      <c r="Z8" s="200">
        <f t="shared" si="0"/>
        <v>0</v>
      </c>
      <c r="AA8" s="213">
        <f t="shared" si="0"/>
        <v>0</v>
      </c>
      <c r="AB8" s="200">
        <f t="shared" si="0"/>
        <v>10000</v>
      </c>
      <c r="AC8" s="213">
        <f t="shared" si="0"/>
        <v>10000</v>
      </c>
      <c r="AD8" s="200">
        <f t="shared" si="0"/>
        <v>2900</v>
      </c>
      <c r="AE8" s="213">
        <f t="shared" si="0"/>
        <v>0</v>
      </c>
      <c r="AF8" s="200">
        <f>P8+R8+T8+V8+X8+Z8+AB8+AD8</f>
        <v>531800</v>
      </c>
      <c r="AG8" s="213">
        <f>Q8+S8+U8+W8+Y8+AA8+AC8+AE8</f>
        <v>503400</v>
      </c>
      <c r="AH8" s="36" t="s">
        <v>203</v>
      </c>
      <c r="AI8" s="81" t="e">
        <f>AI27+#REF!+AI32</f>
        <v>#REF!</v>
      </c>
      <c r="AJ8" s="38"/>
      <c r="AK8" s="41"/>
      <c r="AL8" s="278" t="s">
        <v>220</v>
      </c>
      <c r="AM8" s="279"/>
    </row>
    <row r="9" spans="2:39" ht="12" customHeight="1" thickBot="1">
      <c r="B9" s="219"/>
      <c r="C9" s="301"/>
      <c r="D9" s="302"/>
      <c r="E9" s="302"/>
      <c r="F9" s="302"/>
      <c r="G9" s="302"/>
      <c r="H9" s="303"/>
      <c r="I9" s="308"/>
      <c r="J9" s="288"/>
      <c r="K9" s="288"/>
      <c r="L9" s="288"/>
      <c r="M9" s="233"/>
      <c r="N9" s="204"/>
      <c r="O9" s="294"/>
      <c r="P9" s="201"/>
      <c r="Q9" s="214"/>
      <c r="R9" s="201"/>
      <c r="S9" s="214"/>
      <c r="T9" s="201"/>
      <c r="U9" s="214"/>
      <c r="V9" s="201"/>
      <c r="W9" s="214"/>
      <c r="X9" s="201"/>
      <c r="Y9" s="214"/>
      <c r="Z9" s="201"/>
      <c r="AA9" s="214"/>
      <c r="AB9" s="201"/>
      <c r="AC9" s="214"/>
      <c r="AD9" s="201"/>
      <c r="AE9" s="214"/>
      <c r="AF9" s="201"/>
      <c r="AG9" s="214"/>
      <c r="AH9" s="36" t="s">
        <v>204</v>
      </c>
      <c r="AI9" s="81">
        <f>AI39+AI47</f>
        <v>0</v>
      </c>
      <c r="AJ9" s="39"/>
      <c r="AK9" s="42"/>
      <c r="AL9" s="280"/>
      <c r="AM9" s="281"/>
    </row>
    <row r="10" spans="2:39" ht="12" customHeight="1" thickBot="1">
      <c r="B10" s="219"/>
      <c r="C10" s="301"/>
      <c r="D10" s="302"/>
      <c r="E10" s="302"/>
      <c r="F10" s="302"/>
      <c r="G10" s="302"/>
      <c r="H10" s="303"/>
      <c r="I10" s="308"/>
      <c r="J10" s="288"/>
      <c r="K10" s="288"/>
      <c r="L10" s="288"/>
      <c r="M10" s="233"/>
      <c r="N10" s="204"/>
      <c r="O10" s="294"/>
      <c r="P10" s="201"/>
      <c r="Q10" s="214"/>
      <c r="R10" s="201"/>
      <c r="S10" s="214"/>
      <c r="T10" s="201"/>
      <c r="U10" s="214"/>
      <c r="V10" s="201"/>
      <c r="W10" s="214"/>
      <c r="X10" s="201"/>
      <c r="Y10" s="214"/>
      <c r="Z10" s="201"/>
      <c r="AA10" s="214"/>
      <c r="AB10" s="201"/>
      <c r="AC10" s="214"/>
      <c r="AD10" s="201"/>
      <c r="AE10" s="214"/>
      <c r="AF10" s="201"/>
      <c r="AG10" s="214"/>
      <c r="AH10" s="36" t="s">
        <v>205</v>
      </c>
      <c r="AI10" s="81">
        <f>AI40</f>
        <v>0</v>
      </c>
      <c r="AJ10" s="39"/>
      <c r="AK10" s="42"/>
      <c r="AL10" s="280"/>
      <c r="AM10" s="281"/>
    </row>
    <row r="11" spans="2:39" ht="12" customHeight="1" thickBot="1">
      <c r="B11" s="219"/>
      <c r="C11" s="301"/>
      <c r="D11" s="302"/>
      <c r="E11" s="302"/>
      <c r="F11" s="302"/>
      <c r="G11" s="302"/>
      <c r="H11" s="303"/>
      <c r="I11" s="308"/>
      <c r="J11" s="288"/>
      <c r="K11" s="288"/>
      <c r="L11" s="288"/>
      <c r="M11" s="233"/>
      <c r="N11" s="204"/>
      <c r="O11" s="294"/>
      <c r="P11" s="201"/>
      <c r="Q11" s="214"/>
      <c r="R11" s="201"/>
      <c r="S11" s="214"/>
      <c r="T11" s="201"/>
      <c r="U11" s="214"/>
      <c r="V11" s="201"/>
      <c r="W11" s="214"/>
      <c r="X11" s="201"/>
      <c r="Y11" s="214"/>
      <c r="Z11" s="201"/>
      <c r="AA11" s="214"/>
      <c r="AB11" s="201"/>
      <c r="AC11" s="214"/>
      <c r="AD11" s="201"/>
      <c r="AE11" s="214"/>
      <c r="AF11" s="201"/>
      <c r="AG11" s="214"/>
      <c r="AH11" s="36" t="s">
        <v>206</v>
      </c>
      <c r="AI11" s="81">
        <f>AI56+AI64</f>
        <v>0</v>
      </c>
      <c r="AJ11" s="39"/>
      <c r="AK11" s="42"/>
      <c r="AL11" s="280"/>
      <c r="AM11" s="281"/>
    </row>
    <row r="12" spans="2:39" ht="12" customHeight="1" thickBot="1">
      <c r="B12" s="219"/>
      <c r="C12" s="301"/>
      <c r="D12" s="302"/>
      <c r="E12" s="302"/>
      <c r="F12" s="302"/>
      <c r="G12" s="302"/>
      <c r="H12" s="303"/>
      <c r="I12" s="308"/>
      <c r="J12" s="288"/>
      <c r="K12" s="288"/>
      <c r="L12" s="288"/>
      <c r="M12" s="233"/>
      <c r="N12" s="204"/>
      <c r="O12" s="294"/>
      <c r="P12" s="201"/>
      <c r="Q12" s="214"/>
      <c r="R12" s="201"/>
      <c r="S12" s="214"/>
      <c r="T12" s="201"/>
      <c r="U12" s="214"/>
      <c r="V12" s="201"/>
      <c r="W12" s="214"/>
      <c r="X12" s="201"/>
      <c r="Y12" s="214"/>
      <c r="Z12" s="201"/>
      <c r="AA12" s="214"/>
      <c r="AB12" s="201"/>
      <c r="AC12" s="214"/>
      <c r="AD12" s="201"/>
      <c r="AE12" s="214"/>
      <c r="AF12" s="201"/>
      <c r="AG12" s="214"/>
      <c r="AH12" s="36" t="s">
        <v>207</v>
      </c>
      <c r="AI12" s="81">
        <f>AI90</f>
        <v>0</v>
      </c>
      <c r="AJ12" s="39"/>
      <c r="AK12" s="42"/>
      <c r="AL12" s="280"/>
      <c r="AM12" s="281"/>
    </row>
    <row r="13" spans="2:39" ht="12" customHeight="1" thickBot="1">
      <c r="B13" s="219"/>
      <c r="C13" s="301"/>
      <c r="D13" s="302"/>
      <c r="E13" s="302"/>
      <c r="F13" s="302"/>
      <c r="G13" s="302"/>
      <c r="H13" s="303"/>
      <c r="I13" s="308"/>
      <c r="J13" s="288"/>
      <c r="K13" s="288"/>
      <c r="L13" s="288"/>
      <c r="M13" s="233"/>
      <c r="N13" s="204"/>
      <c r="O13" s="294"/>
      <c r="P13" s="201"/>
      <c r="Q13" s="214"/>
      <c r="R13" s="201"/>
      <c r="S13" s="214"/>
      <c r="T13" s="201"/>
      <c r="U13" s="214"/>
      <c r="V13" s="201"/>
      <c r="W13" s="214"/>
      <c r="X13" s="201"/>
      <c r="Y13" s="214"/>
      <c r="Z13" s="201"/>
      <c r="AA13" s="214"/>
      <c r="AB13" s="201"/>
      <c r="AC13" s="214"/>
      <c r="AD13" s="201"/>
      <c r="AE13" s="214"/>
      <c r="AF13" s="201"/>
      <c r="AG13" s="214"/>
      <c r="AH13" s="36" t="s">
        <v>208</v>
      </c>
      <c r="AI13" s="81">
        <f>AI76</f>
        <v>0</v>
      </c>
      <c r="AJ13" s="39"/>
      <c r="AK13" s="42"/>
      <c r="AL13" s="280"/>
      <c r="AM13" s="281"/>
    </row>
    <row r="14" spans="2:39" ht="20.25" customHeight="1" thickBot="1">
      <c r="B14" s="219"/>
      <c r="C14" s="301"/>
      <c r="D14" s="302"/>
      <c r="E14" s="302"/>
      <c r="F14" s="302"/>
      <c r="G14" s="302"/>
      <c r="H14" s="303"/>
      <c r="I14" s="308"/>
      <c r="J14" s="288"/>
      <c r="K14" s="288"/>
      <c r="L14" s="288"/>
      <c r="M14" s="233"/>
      <c r="N14" s="204"/>
      <c r="O14" s="294"/>
      <c r="P14" s="201"/>
      <c r="Q14" s="214"/>
      <c r="R14" s="201"/>
      <c r="S14" s="214"/>
      <c r="T14" s="201"/>
      <c r="U14" s="214"/>
      <c r="V14" s="201"/>
      <c r="W14" s="214"/>
      <c r="X14" s="201"/>
      <c r="Y14" s="214"/>
      <c r="Z14" s="201"/>
      <c r="AA14" s="214"/>
      <c r="AB14" s="201"/>
      <c r="AC14" s="214"/>
      <c r="AD14" s="201"/>
      <c r="AE14" s="214"/>
      <c r="AF14" s="201"/>
      <c r="AG14" s="214"/>
      <c r="AH14" s="36" t="s">
        <v>209</v>
      </c>
      <c r="AI14" s="81">
        <v>0</v>
      </c>
      <c r="AJ14" s="39"/>
      <c r="AK14" s="42"/>
      <c r="AL14" s="280"/>
      <c r="AM14" s="281"/>
    </row>
    <row r="15" spans="2:39" ht="12" customHeight="1" thickBot="1">
      <c r="B15" s="219"/>
      <c r="C15" s="301"/>
      <c r="D15" s="302"/>
      <c r="E15" s="302"/>
      <c r="F15" s="302"/>
      <c r="G15" s="302"/>
      <c r="H15" s="303"/>
      <c r="I15" s="308"/>
      <c r="J15" s="288"/>
      <c r="K15" s="288"/>
      <c r="L15" s="288"/>
      <c r="M15" s="233"/>
      <c r="N15" s="204"/>
      <c r="O15" s="294"/>
      <c r="P15" s="201"/>
      <c r="Q15" s="214"/>
      <c r="R15" s="201"/>
      <c r="S15" s="214"/>
      <c r="T15" s="201"/>
      <c r="U15" s="214"/>
      <c r="V15" s="201"/>
      <c r="W15" s="214"/>
      <c r="X15" s="201"/>
      <c r="Y15" s="214"/>
      <c r="Z15" s="201"/>
      <c r="AA15" s="214"/>
      <c r="AB15" s="201"/>
      <c r="AC15" s="214"/>
      <c r="AD15" s="201"/>
      <c r="AE15" s="214"/>
      <c r="AF15" s="201"/>
      <c r="AG15" s="214"/>
      <c r="AH15" s="36" t="s">
        <v>210</v>
      </c>
      <c r="AI15" s="81">
        <v>0</v>
      </c>
      <c r="AJ15" s="39"/>
      <c r="AK15" s="42"/>
      <c r="AL15" s="280"/>
      <c r="AM15" s="281"/>
    </row>
    <row r="16" spans="2:39" ht="15" customHeight="1" thickBot="1">
      <c r="B16" s="219"/>
      <c r="C16" s="301"/>
      <c r="D16" s="302"/>
      <c r="E16" s="302"/>
      <c r="F16" s="302"/>
      <c r="G16" s="302"/>
      <c r="H16" s="303"/>
      <c r="I16" s="308"/>
      <c r="J16" s="288"/>
      <c r="K16" s="288"/>
      <c r="L16" s="288"/>
      <c r="M16" s="233"/>
      <c r="N16" s="204"/>
      <c r="O16" s="294"/>
      <c r="P16" s="201"/>
      <c r="Q16" s="214"/>
      <c r="R16" s="201"/>
      <c r="S16" s="214"/>
      <c r="T16" s="201"/>
      <c r="U16" s="214"/>
      <c r="V16" s="201"/>
      <c r="W16" s="214"/>
      <c r="X16" s="201"/>
      <c r="Y16" s="214"/>
      <c r="Z16" s="201"/>
      <c r="AA16" s="214"/>
      <c r="AB16" s="201"/>
      <c r="AC16" s="214"/>
      <c r="AD16" s="201"/>
      <c r="AE16" s="214"/>
      <c r="AF16" s="201"/>
      <c r="AG16" s="214"/>
      <c r="AH16" s="36" t="s">
        <v>211</v>
      </c>
      <c r="AI16" s="81">
        <f>AI85</f>
        <v>153</v>
      </c>
      <c r="AJ16" s="39"/>
      <c r="AK16" s="42"/>
      <c r="AL16" s="280"/>
      <c r="AM16" s="281"/>
    </row>
    <row r="17" spans="2:39" ht="11.25" customHeight="1" thickBot="1">
      <c r="B17" s="219"/>
      <c r="C17" s="301"/>
      <c r="D17" s="302"/>
      <c r="E17" s="302"/>
      <c r="F17" s="302"/>
      <c r="G17" s="302"/>
      <c r="H17" s="303"/>
      <c r="I17" s="308"/>
      <c r="J17" s="288"/>
      <c r="K17" s="288"/>
      <c r="L17" s="288"/>
      <c r="M17" s="233"/>
      <c r="N17" s="204"/>
      <c r="O17" s="294"/>
      <c r="P17" s="201"/>
      <c r="Q17" s="214"/>
      <c r="R17" s="201"/>
      <c r="S17" s="214"/>
      <c r="T17" s="201"/>
      <c r="U17" s="214"/>
      <c r="V17" s="201"/>
      <c r="W17" s="214"/>
      <c r="X17" s="201"/>
      <c r="Y17" s="214"/>
      <c r="Z17" s="201"/>
      <c r="AA17" s="214"/>
      <c r="AB17" s="201"/>
      <c r="AC17" s="214"/>
      <c r="AD17" s="201"/>
      <c r="AE17" s="214"/>
      <c r="AF17" s="201"/>
      <c r="AG17" s="214"/>
      <c r="AH17" s="36" t="s">
        <v>212</v>
      </c>
      <c r="AI17" s="81">
        <v>0</v>
      </c>
      <c r="AJ17" s="39"/>
      <c r="AK17" s="42"/>
      <c r="AL17" s="280"/>
      <c r="AM17" s="281"/>
    </row>
    <row r="18" spans="2:39" ht="11.25" customHeight="1" thickBot="1">
      <c r="B18" s="219"/>
      <c r="C18" s="301"/>
      <c r="D18" s="302"/>
      <c r="E18" s="302"/>
      <c r="F18" s="302"/>
      <c r="G18" s="302"/>
      <c r="H18" s="303"/>
      <c r="I18" s="308"/>
      <c r="J18" s="288"/>
      <c r="K18" s="288"/>
      <c r="L18" s="288"/>
      <c r="M18" s="233"/>
      <c r="N18" s="204"/>
      <c r="O18" s="294"/>
      <c r="P18" s="201"/>
      <c r="Q18" s="214"/>
      <c r="R18" s="201"/>
      <c r="S18" s="214"/>
      <c r="T18" s="201"/>
      <c r="U18" s="214"/>
      <c r="V18" s="201"/>
      <c r="W18" s="214"/>
      <c r="X18" s="201"/>
      <c r="Y18" s="214"/>
      <c r="Z18" s="201"/>
      <c r="AA18" s="214"/>
      <c r="AB18" s="201"/>
      <c r="AC18" s="214"/>
      <c r="AD18" s="201"/>
      <c r="AE18" s="214"/>
      <c r="AF18" s="201"/>
      <c r="AG18" s="214"/>
      <c r="AH18" s="36" t="s">
        <v>213</v>
      </c>
      <c r="AI18" s="81">
        <v>0</v>
      </c>
      <c r="AJ18" s="39"/>
      <c r="AK18" s="42"/>
      <c r="AL18" s="280"/>
      <c r="AM18" s="281"/>
    </row>
    <row r="19" spans="2:39" ht="12" customHeight="1" thickBot="1">
      <c r="B19" s="219"/>
      <c r="C19" s="301"/>
      <c r="D19" s="302"/>
      <c r="E19" s="302"/>
      <c r="F19" s="302"/>
      <c r="G19" s="302"/>
      <c r="H19" s="303"/>
      <c r="I19" s="308"/>
      <c r="J19" s="288"/>
      <c r="K19" s="288"/>
      <c r="L19" s="288"/>
      <c r="M19" s="233"/>
      <c r="N19" s="204"/>
      <c r="O19" s="294"/>
      <c r="P19" s="201"/>
      <c r="Q19" s="214"/>
      <c r="R19" s="201"/>
      <c r="S19" s="214"/>
      <c r="T19" s="201"/>
      <c r="U19" s="214"/>
      <c r="V19" s="201"/>
      <c r="W19" s="214"/>
      <c r="X19" s="201"/>
      <c r="Y19" s="214"/>
      <c r="Z19" s="201"/>
      <c r="AA19" s="214"/>
      <c r="AB19" s="201"/>
      <c r="AC19" s="214"/>
      <c r="AD19" s="201"/>
      <c r="AE19" s="214"/>
      <c r="AF19" s="201"/>
      <c r="AG19" s="214"/>
      <c r="AH19" s="37" t="s">
        <v>214</v>
      </c>
      <c r="AI19" s="81">
        <f>AI68+AI72+AI80</f>
        <v>0</v>
      </c>
      <c r="AJ19" s="39"/>
      <c r="AK19" s="42"/>
      <c r="AL19" s="280"/>
      <c r="AM19" s="281"/>
    </row>
    <row r="20" spans="2:39" s="21" customFormat="1" ht="15.75" customHeight="1" thickBot="1">
      <c r="B20" s="220"/>
      <c r="C20" s="304"/>
      <c r="D20" s="305"/>
      <c r="E20" s="305"/>
      <c r="F20" s="305"/>
      <c r="G20" s="305"/>
      <c r="H20" s="306"/>
      <c r="I20" s="309"/>
      <c r="J20" s="289"/>
      <c r="K20" s="289"/>
      <c r="L20" s="289"/>
      <c r="M20" s="234"/>
      <c r="N20" s="205"/>
      <c r="O20" s="295"/>
      <c r="P20" s="202"/>
      <c r="Q20" s="215"/>
      <c r="R20" s="202"/>
      <c r="S20" s="215"/>
      <c r="T20" s="202"/>
      <c r="U20" s="215"/>
      <c r="V20" s="202"/>
      <c r="W20" s="215"/>
      <c r="X20" s="202"/>
      <c r="Y20" s="215"/>
      <c r="Z20" s="202"/>
      <c r="AA20" s="215"/>
      <c r="AB20" s="202"/>
      <c r="AC20" s="215"/>
      <c r="AD20" s="202"/>
      <c r="AE20" s="215"/>
      <c r="AF20" s="202"/>
      <c r="AG20" s="215"/>
      <c r="AH20" s="80" t="s">
        <v>9</v>
      </c>
      <c r="AI20" s="82" t="e">
        <f>SUM(AI8:AI19)</f>
        <v>#REF!</v>
      </c>
      <c r="AJ20" s="40"/>
      <c r="AK20" s="43"/>
      <c r="AL20" s="282"/>
      <c r="AM20" s="283"/>
    </row>
    <row r="21" spans="2:38" s="13" customFormat="1" ht="5.25" customHeight="1" thickBot="1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</row>
    <row r="22" spans="2:39" s="14" customFormat="1" ht="66" customHeight="1">
      <c r="B22" s="48" t="s">
        <v>34</v>
      </c>
      <c r="C22" s="49" t="s">
        <v>29</v>
      </c>
      <c r="D22" s="49" t="s">
        <v>14</v>
      </c>
      <c r="E22" s="49" t="s">
        <v>25</v>
      </c>
      <c r="F22" s="49" t="s">
        <v>26</v>
      </c>
      <c r="G22" s="49" t="s">
        <v>27</v>
      </c>
      <c r="H22" s="50" t="s">
        <v>15</v>
      </c>
      <c r="I22" s="49" t="s">
        <v>30</v>
      </c>
      <c r="J22" s="51" t="s">
        <v>18</v>
      </c>
      <c r="K22" s="51" t="s">
        <v>4</v>
      </c>
      <c r="L22" s="51" t="s">
        <v>227</v>
      </c>
      <c r="M22" s="51" t="s">
        <v>19</v>
      </c>
      <c r="N22" s="51" t="s">
        <v>20</v>
      </c>
      <c r="O22" s="51" t="s">
        <v>255</v>
      </c>
      <c r="P22" s="95">
        <f aca="true" t="shared" si="1" ref="P22:AE22">SUM(P23:P24)</f>
        <v>0</v>
      </c>
      <c r="Q22" s="96">
        <f t="shared" si="1"/>
        <v>0</v>
      </c>
      <c r="R22" s="95">
        <f t="shared" si="1"/>
        <v>0</v>
      </c>
      <c r="S22" s="96">
        <f t="shared" si="1"/>
        <v>0</v>
      </c>
      <c r="T22" s="95">
        <f t="shared" si="1"/>
        <v>0</v>
      </c>
      <c r="U22" s="96">
        <f t="shared" si="1"/>
        <v>0</v>
      </c>
      <c r="V22" s="95">
        <f t="shared" si="1"/>
        <v>0</v>
      </c>
      <c r="W22" s="96">
        <f t="shared" si="1"/>
        <v>0</v>
      </c>
      <c r="X22" s="95">
        <f t="shared" si="1"/>
        <v>0</v>
      </c>
      <c r="Y22" s="96">
        <f t="shared" si="1"/>
        <v>0</v>
      </c>
      <c r="Z22" s="95">
        <f t="shared" si="1"/>
        <v>0</v>
      </c>
      <c r="AA22" s="96">
        <f t="shared" si="1"/>
        <v>0</v>
      </c>
      <c r="AB22" s="95">
        <f t="shared" si="1"/>
        <v>0</v>
      </c>
      <c r="AC22" s="96">
        <f t="shared" si="1"/>
        <v>0</v>
      </c>
      <c r="AD22" s="95">
        <f t="shared" si="1"/>
        <v>0</v>
      </c>
      <c r="AE22" s="96">
        <f t="shared" si="1"/>
        <v>0</v>
      </c>
      <c r="AF22" s="97">
        <f>P22+R22+T22+V22+X22+Z22+AB22+AD22</f>
        <v>0</v>
      </c>
      <c r="AG22" s="96">
        <f>Q22+S22+U22+W22+Y22+AA22+AC22+AE22</f>
        <v>0</v>
      </c>
      <c r="AH22" s="52" t="s">
        <v>217</v>
      </c>
      <c r="AI22" s="52" t="s">
        <v>218</v>
      </c>
      <c r="AJ22" s="52" t="s">
        <v>11</v>
      </c>
      <c r="AK22" s="52" t="s">
        <v>12</v>
      </c>
      <c r="AL22" s="53" t="s">
        <v>21</v>
      </c>
      <c r="AM22" s="54" t="s">
        <v>36</v>
      </c>
    </row>
    <row r="23" spans="2:39" ht="29.25" customHeight="1">
      <c r="B23" s="176" t="s">
        <v>58</v>
      </c>
      <c r="C23" s="194">
        <v>2012025899019</v>
      </c>
      <c r="D23" s="7" t="s">
        <v>236</v>
      </c>
      <c r="E23" s="7" t="s">
        <v>57</v>
      </c>
      <c r="F23" s="23"/>
      <c r="G23" s="16"/>
      <c r="H23" s="173" t="s">
        <v>228</v>
      </c>
      <c r="I23" s="160" t="s">
        <v>54</v>
      </c>
      <c r="J23" s="160">
        <v>0</v>
      </c>
      <c r="K23" s="160">
        <v>2</v>
      </c>
      <c r="L23" s="160">
        <v>1</v>
      </c>
      <c r="M23" s="160"/>
      <c r="N23" s="160"/>
      <c r="O23" s="160"/>
      <c r="P23" s="100">
        <v>0</v>
      </c>
      <c r="Q23" s="98">
        <v>0</v>
      </c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30"/>
      <c r="AI23" s="23"/>
      <c r="AJ23" s="23"/>
      <c r="AK23" s="25"/>
      <c r="AL23" s="25"/>
      <c r="AM23" s="17"/>
    </row>
    <row r="24" spans="2:39" ht="19.5" customHeight="1" thickBot="1">
      <c r="B24" s="177"/>
      <c r="C24" s="195"/>
      <c r="D24" s="56" t="s">
        <v>55</v>
      </c>
      <c r="E24" s="56" t="s">
        <v>57</v>
      </c>
      <c r="F24" s="57"/>
      <c r="G24" s="58"/>
      <c r="H24" s="196"/>
      <c r="I24" s="161"/>
      <c r="J24" s="161"/>
      <c r="K24" s="161"/>
      <c r="L24" s="161"/>
      <c r="M24" s="161"/>
      <c r="N24" s="161"/>
      <c r="O24" s="161"/>
      <c r="P24" s="99">
        <v>0</v>
      </c>
      <c r="Q24" s="99">
        <v>0</v>
      </c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60"/>
      <c r="AI24" s="57"/>
      <c r="AJ24" s="57"/>
      <c r="AK24" s="22"/>
      <c r="AL24" s="22"/>
      <c r="AM24" s="62"/>
    </row>
    <row r="25" spans="2:38" s="13" customFormat="1" ht="4.5" customHeight="1" thickBot="1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2:39" s="20" customFormat="1" ht="68.25" customHeight="1">
      <c r="B26" s="48" t="s">
        <v>13</v>
      </c>
      <c r="C26" s="49" t="s">
        <v>29</v>
      </c>
      <c r="D26" s="49" t="s">
        <v>14</v>
      </c>
      <c r="E26" s="49" t="s">
        <v>28</v>
      </c>
      <c r="F26" s="49" t="s">
        <v>26</v>
      </c>
      <c r="G26" s="49" t="s">
        <v>27</v>
      </c>
      <c r="H26" s="50" t="s">
        <v>16</v>
      </c>
      <c r="I26" s="49" t="s">
        <v>30</v>
      </c>
      <c r="J26" s="51" t="s">
        <v>18</v>
      </c>
      <c r="K26" s="51" t="s">
        <v>4</v>
      </c>
      <c r="L26" s="51" t="s">
        <v>227</v>
      </c>
      <c r="M26" s="51" t="s">
        <v>19</v>
      </c>
      <c r="N26" s="51" t="s">
        <v>20</v>
      </c>
      <c r="O26" s="51" t="s">
        <v>255</v>
      </c>
      <c r="P26" s="95">
        <f aca="true" t="shared" si="2" ref="P26:AE26">SUM(P27:P28)</f>
        <v>44200</v>
      </c>
      <c r="Q26" s="96">
        <f t="shared" si="2"/>
        <v>44200</v>
      </c>
      <c r="R26" s="95">
        <f t="shared" si="2"/>
        <v>0</v>
      </c>
      <c r="S26" s="96">
        <f t="shared" si="2"/>
        <v>0</v>
      </c>
      <c r="T26" s="95">
        <f t="shared" si="2"/>
        <v>0</v>
      </c>
      <c r="U26" s="96">
        <f t="shared" si="2"/>
        <v>0</v>
      </c>
      <c r="V26" s="95">
        <f t="shared" si="2"/>
        <v>0</v>
      </c>
      <c r="W26" s="96">
        <f t="shared" si="2"/>
        <v>0</v>
      </c>
      <c r="X26" s="95">
        <f t="shared" si="2"/>
        <v>0</v>
      </c>
      <c r="Y26" s="96">
        <f t="shared" si="2"/>
        <v>0</v>
      </c>
      <c r="Z26" s="95">
        <f t="shared" si="2"/>
        <v>0</v>
      </c>
      <c r="AA26" s="96">
        <f t="shared" si="2"/>
        <v>0</v>
      </c>
      <c r="AB26" s="95">
        <f t="shared" si="2"/>
        <v>0</v>
      </c>
      <c r="AC26" s="96">
        <f t="shared" si="2"/>
        <v>0</v>
      </c>
      <c r="AD26" s="95">
        <f t="shared" si="2"/>
        <v>0</v>
      </c>
      <c r="AE26" s="96">
        <f t="shared" si="2"/>
        <v>0</v>
      </c>
      <c r="AF26" s="97">
        <f>P26+R26+T26+V26+X26+Z26+AB26+AD26</f>
        <v>44200</v>
      </c>
      <c r="AG26" s="96">
        <f>Q26+S26+U26+W26+Y26+AA26+AC26+AE26</f>
        <v>44200</v>
      </c>
      <c r="AH26" s="52" t="s">
        <v>217</v>
      </c>
      <c r="AI26" s="52" t="s">
        <v>218</v>
      </c>
      <c r="AJ26" s="52" t="s">
        <v>11</v>
      </c>
      <c r="AK26" s="52" t="s">
        <v>12</v>
      </c>
      <c r="AL26" s="53" t="s">
        <v>21</v>
      </c>
      <c r="AM26" s="54" t="s">
        <v>36</v>
      </c>
    </row>
    <row r="27" spans="2:39" s="14" customFormat="1" ht="38.25" customHeight="1">
      <c r="B27" s="176" t="s">
        <v>58</v>
      </c>
      <c r="C27" s="194">
        <v>2012025899019</v>
      </c>
      <c r="D27" s="7" t="s">
        <v>237</v>
      </c>
      <c r="E27" s="7" t="s">
        <v>57</v>
      </c>
      <c r="F27" s="23"/>
      <c r="G27" s="16"/>
      <c r="H27" s="173" t="s">
        <v>230</v>
      </c>
      <c r="I27" s="160" t="s">
        <v>83</v>
      </c>
      <c r="J27" s="160">
        <v>0</v>
      </c>
      <c r="K27" s="160">
        <v>3</v>
      </c>
      <c r="L27" s="160">
        <v>7</v>
      </c>
      <c r="M27" s="160"/>
      <c r="N27" s="160"/>
      <c r="O27" s="160"/>
      <c r="P27" s="98">
        <v>39200</v>
      </c>
      <c r="Q27" s="98">
        <v>39200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24"/>
      <c r="AI27" s="23"/>
      <c r="AJ27" s="63"/>
      <c r="AK27" s="25"/>
      <c r="AL27" s="31"/>
      <c r="AM27" s="84"/>
    </row>
    <row r="28" spans="2:39" s="14" customFormat="1" ht="33.75" customHeight="1" thickBot="1">
      <c r="B28" s="177"/>
      <c r="C28" s="195"/>
      <c r="D28" s="56" t="s">
        <v>229</v>
      </c>
      <c r="E28" s="56" t="s">
        <v>57</v>
      </c>
      <c r="F28" s="57"/>
      <c r="G28" s="58"/>
      <c r="H28" s="196"/>
      <c r="I28" s="161"/>
      <c r="J28" s="161"/>
      <c r="K28" s="161"/>
      <c r="L28" s="161"/>
      <c r="M28" s="161"/>
      <c r="N28" s="161"/>
      <c r="O28" s="161"/>
      <c r="P28" s="99">
        <v>5000</v>
      </c>
      <c r="Q28" s="99">
        <v>5000</v>
      </c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57"/>
      <c r="AI28" s="57"/>
      <c r="AJ28" s="137"/>
      <c r="AK28" s="22"/>
      <c r="AL28" s="67"/>
      <c r="AM28" s="138"/>
    </row>
    <row r="29" spans="2:39" s="19" customFormat="1" ht="4.5" customHeight="1"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18"/>
    </row>
    <row r="30" ht="15.75" thickBot="1"/>
    <row r="31" spans="2:39" s="20" customFormat="1" ht="60" customHeight="1">
      <c r="B31" s="48" t="s">
        <v>13</v>
      </c>
      <c r="C31" s="49" t="s">
        <v>29</v>
      </c>
      <c r="D31" s="49" t="s">
        <v>14</v>
      </c>
      <c r="E31" s="49" t="s">
        <v>28</v>
      </c>
      <c r="F31" s="49" t="s">
        <v>26</v>
      </c>
      <c r="G31" s="49" t="s">
        <v>27</v>
      </c>
      <c r="H31" s="50" t="s">
        <v>39</v>
      </c>
      <c r="I31" s="49" t="s">
        <v>30</v>
      </c>
      <c r="J31" s="51" t="s">
        <v>18</v>
      </c>
      <c r="K31" s="51" t="s">
        <v>4</v>
      </c>
      <c r="L31" s="51" t="s">
        <v>227</v>
      </c>
      <c r="M31" s="51" t="s">
        <v>19</v>
      </c>
      <c r="N31" s="51" t="s">
        <v>20</v>
      </c>
      <c r="O31" s="51" t="s">
        <v>255</v>
      </c>
      <c r="P31" s="95">
        <f>SUM(P32:P33)</f>
        <v>5000</v>
      </c>
      <c r="Q31" s="96">
        <f>SUM(Q32:Q33)</f>
        <v>5000</v>
      </c>
      <c r="R31" s="95">
        <f>SUM(R32:R33)</f>
        <v>0</v>
      </c>
      <c r="S31" s="96">
        <f>SUM(S32:S33)</f>
        <v>0</v>
      </c>
      <c r="T31" s="95">
        <f aca="true" t="shared" si="3" ref="T31:AE31">SUM(T32:T33)</f>
        <v>0</v>
      </c>
      <c r="U31" s="96">
        <f t="shared" si="3"/>
        <v>0</v>
      </c>
      <c r="V31" s="95">
        <f t="shared" si="3"/>
        <v>0</v>
      </c>
      <c r="W31" s="96">
        <f t="shared" si="3"/>
        <v>0</v>
      </c>
      <c r="X31" s="95">
        <f t="shared" si="3"/>
        <v>0</v>
      </c>
      <c r="Y31" s="96">
        <f t="shared" si="3"/>
        <v>0</v>
      </c>
      <c r="Z31" s="95">
        <f t="shared" si="3"/>
        <v>0</v>
      </c>
      <c r="AA31" s="96">
        <f t="shared" si="3"/>
        <v>0</v>
      </c>
      <c r="AB31" s="95">
        <f t="shared" si="3"/>
        <v>0</v>
      </c>
      <c r="AC31" s="96">
        <f t="shared" si="3"/>
        <v>0</v>
      </c>
      <c r="AD31" s="95">
        <f t="shared" si="3"/>
        <v>0</v>
      </c>
      <c r="AE31" s="96">
        <f t="shared" si="3"/>
        <v>0</v>
      </c>
      <c r="AF31" s="97">
        <f>P31+R31+T31+V31+X31+Z31+AB31+AD31</f>
        <v>5000</v>
      </c>
      <c r="AG31" s="96">
        <f>Q31+S31+U31+W31+Y31+AA31+AC31+AE31</f>
        <v>5000</v>
      </c>
      <c r="AH31" s="52" t="s">
        <v>217</v>
      </c>
      <c r="AI31" s="52" t="s">
        <v>218</v>
      </c>
      <c r="AJ31" s="52" t="s">
        <v>11</v>
      </c>
      <c r="AK31" s="52" t="s">
        <v>12</v>
      </c>
      <c r="AL31" s="53" t="s">
        <v>21</v>
      </c>
      <c r="AM31" s="54" t="s">
        <v>36</v>
      </c>
    </row>
    <row r="32" spans="2:39" s="14" customFormat="1" ht="36.75" customHeight="1">
      <c r="B32" s="176" t="s">
        <v>58</v>
      </c>
      <c r="C32" s="194">
        <v>2012025899019</v>
      </c>
      <c r="D32" s="7" t="s">
        <v>238</v>
      </c>
      <c r="E32" s="7" t="s">
        <v>57</v>
      </c>
      <c r="F32" s="23"/>
      <c r="G32" s="16"/>
      <c r="H32" s="160" t="s">
        <v>52</v>
      </c>
      <c r="I32" s="160" t="s">
        <v>84</v>
      </c>
      <c r="J32" s="160">
        <v>0</v>
      </c>
      <c r="K32" s="160">
        <v>4</v>
      </c>
      <c r="L32" s="160">
        <v>1</v>
      </c>
      <c r="M32" s="160"/>
      <c r="N32" s="160"/>
      <c r="O32" s="160"/>
      <c r="P32" s="100">
        <v>0</v>
      </c>
      <c r="Q32" s="98">
        <v>0</v>
      </c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198"/>
      <c r="AI32" s="171"/>
      <c r="AJ32" s="284"/>
      <c r="AK32" s="29"/>
      <c r="AL32" s="31"/>
      <c r="AM32" s="84"/>
    </row>
    <row r="33" spans="2:39" s="14" customFormat="1" ht="26.25" customHeight="1" thickBot="1">
      <c r="B33" s="177"/>
      <c r="C33" s="195"/>
      <c r="D33" s="56" t="s">
        <v>141</v>
      </c>
      <c r="E33" s="56" t="s">
        <v>57</v>
      </c>
      <c r="F33" s="65"/>
      <c r="G33" s="58"/>
      <c r="H33" s="161"/>
      <c r="I33" s="161"/>
      <c r="J33" s="161"/>
      <c r="K33" s="161"/>
      <c r="L33" s="161"/>
      <c r="M33" s="161"/>
      <c r="N33" s="161"/>
      <c r="O33" s="161"/>
      <c r="P33" s="99">
        <v>5000</v>
      </c>
      <c r="Q33" s="99">
        <v>5000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99"/>
      <c r="AI33" s="172"/>
      <c r="AJ33" s="285"/>
      <c r="AK33" s="139"/>
      <c r="AL33" s="67"/>
      <c r="AM33" s="140"/>
    </row>
    <row r="34" ht="15.75" thickBot="1"/>
    <row r="35" spans="2:39" s="14" customFormat="1" ht="60" customHeight="1">
      <c r="B35" s="48" t="s">
        <v>34</v>
      </c>
      <c r="C35" s="49" t="s">
        <v>29</v>
      </c>
      <c r="D35" s="49" t="s">
        <v>14</v>
      </c>
      <c r="E35" s="49" t="s">
        <v>25</v>
      </c>
      <c r="F35" s="49" t="s">
        <v>26</v>
      </c>
      <c r="G35" s="49" t="s">
        <v>27</v>
      </c>
      <c r="H35" s="50" t="s">
        <v>40</v>
      </c>
      <c r="I35" s="49" t="s">
        <v>30</v>
      </c>
      <c r="J35" s="51" t="s">
        <v>18</v>
      </c>
      <c r="K35" s="51" t="s">
        <v>4</v>
      </c>
      <c r="L35" s="51" t="s">
        <v>227</v>
      </c>
      <c r="M35" s="51" t="s">
        <v>19</v>
      </c>
      <c r="N35" s="51" t="s">
        <v>20</v>
      </c>
      <c r="O35" s="51" t="s">
        <v>255</v>
      </c>
      <c r="P35" s="95">
        <f aca="true" t="shared" si="4" ref="P35:AE35">SUM(P36:P36)</f>
        <v>42000</v>
      </c>
      <c r="Q35" s="96">
        <f t="shared" si="4"/>
        <v>42000</v>
      </c>
      <c r="R35" s="95">
        <f t="shared" si="4"/>
        <v>0</v>
      </c>
      <c r="S35" s="96">
        <f t="shared" si="4"/>
        <v>0</v>
      </c>
      <c r="T35" s="95">
        <f t="shared" si="4"/>
        <v>0</v>
      </c>
      <c r="U35" s="96">
        <f t="shared" si="4"/>
        <v>0</v>
      </c>
      <c r="V35" s="95">
        <f t="shared" si="4"/>
        <v>0</v>
      </c>
      <c r="W35" s="96">
        <f t="shared" si="4"/>
        <v>0</v>
      </c>
      <c r="X35" s="95">
        <f t="shared" si="4"/>
        <v>0</v>
      </c>
      <c r="Y35" s="96">
        <f t="shared" si="4"/>
        <v>0</v>
      </c>
      <c r="Z35" s="95">
        <f t="shared" si="4"/>
        <v>0</v>
      </c>
      <c r="AA35" s="96">
        <f t="shared" si="4"/>
        <v>0</v>
      </c>
      <c r="AB35" s="95">
        <f t="shared" si="4"/>
        <v>0</v>
      </c>
      <c r="AC35" s="96">
        <f t="shared" si="4"/>
        <v>0</v>
      </c>
      <c r="AD35" s="95">
        <f t="shared" si="4"/>
        <v>0</v>
      </c>
      <c r="AE35" s="96">
        <f t="shared" si="4"/>
        <v>0</v>
      </c>
      <c r="AF35" s="97">
        <f>P35+R35+T35+V35+X35+Z35+AB35+AD35</f>
        <v>42000</v>
      </c>
      <c r="AG35" s="96">
        <f>Q35+S35+U35+W35+Y35+AA35+AC35+AE35</f>
        <v>42000</v>
      </c>
      <c r="AH35" s="52" t="s">
        <v>217</v>
      </c>
      <c r="AI35" s="52" t="s">
        <v>218</v>
      </c>
      <c r="AJ35" s="52" t="s">
        <v>11</v>
      </c>
      <c r="AK35" s="52" t="s">
        <v>12</v>
      </c>
      <c r="AL35" s="53" t="s">
        <v>21</v>
      </c>
      <c r="AM35" s="54" t="s">
        <v>36</v>
      </c>
    </row>
    <row r="36" spans="2:39" ht="42.75" customHeight="1" thickBot="1">
      <c r="B36" s="68" t="s">
        <v>58</v>
      </c>
      <c r="C36" s="136">
        <v>2012025899019</v>
      </c>
      <c r="D36" s="56" t="s">
        <v>239</v>
      </c>
      <c r="E36" s="56" t="s">
        <v>57</v>
      </c>
      <c r="F36" s="57"/>
      <c r="G36" s="58"/>
      <c r="H36" s="59" t="s">
        <v>53</v>
      </c>
      <c r="I36" s="59" t="s">
        <v>85</v>
      </c>
      <c r="J36" s="59">
        <v>0</v>
      </c>
      <c r="K36" s="59">
        <v>4</v>
      </c>
      <c r="L36" s="59">
        <v>1</v>
      </c>
      <c r="M36" s="59"/>
      <c r="N36" s="59"/>
      <c r="O36" s="59"/>
      <c r="P36" s="141">
        <v>42000</v>
      </c>
      <c r="Q36" s="99">
        <v>42000</v>
      </c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60"/>
      <c r="AI36" s="57"/>
      <c r="AJ36" s="67"/>
      <c r="AK36" s="22"/>
      <c r="AL36" s="22"/>
      <c r="AM36" s="85"/>
    </row>
    <row r="37" ht="27" customHeight="1" thickBot="1">
      <c r="C37" s="135"/>
    </row>
    <row r="38" spans="2:39" s="14" customFormat="1" ht="60" customHeight="1">
      <c r="B38" s="48" t="s">
        <v>34</v>
      </c>
      <c r="C38" s="49" t="s">
        <v>29</v>
      </c>
      <c r="D38" s="49" t="s">
        <v>14</v>
      </c>
      <c r="E38" s="49" t="s">
        <v>25</v>
      </c>
      <c r="F38" s="49" t="s">
        <v>26</v>
      </c>
      <c r="G38" s="49" t="s">
        <v>27</v>
      </c>
      <c r="H38" s="50" t="s">
        <v>51</v>
      </c>
      <c r="I38" s="49" t="s">
        <v>30</v>
      </c>
      <c r="J38" s="51" t="s">
        <v>18</v>
      </c>
      <c r="K38" s="51" t="s">
        <v>4</v>
      </c>
      <c r="L38" s="51" t="s">
        <v>227</v>
      </c>
      <c r="M38" s="51" t="s">
        <v>19</v>
      </c>
      <c r="N38" s="51" t="s">
        <v>20</v>
      </c>
      <c r="O38" s="51" t="s">
        <v>255</v>
      </c>
      <c r="P38" s="95">
        <f aca="true" t="shared" si="5" ref="P38:AE38">SUM(P39:P41)</f>
        <v>84200</v>
      </c>
      <c r="Q38" s="96">
        <f t="shared" si="5"/>
        <v>84200</v>
      </c>
      <c r="R38" s="95">
        <f t="shared" si="5"/>
        <v>0</v>
      </c>
      <c r="S38" s="96">
        <f t="shared" si="5"/>
        <v>0</v>
      </c>
      <c r="T38" s="95">
        <f t="shared" si="5"/>
        <v>0</v>
      </c>
      <c r="U38" s="96">
        <f t="shared" si="5"/>
        <v>0</v>
      </c>
      <c r="V38" s="95">
        <f t="shared" si="5"/>
        <v>0</v>
      </c>
      <c r="W38" s="96">
        <f t="shared" si="5"/>
        <v>0</v>
      </c>
      <c r="X38" s="95">
        <f t="shared" si="5"/>
        <v>0</v>
      </c>
      <c r="Y38" s="96">
        <f t="shared" si="5"/>
        <v>0</v>
      </c>
      <c r="Z38" s="95">
        <f t="shared" si="5"/>
        <v>0</v>
      </c>
      <c r="AA38" s="96">
        <f t="shared" si="5"/>
        <v>0</v>
      </c>
      <c r="AB38" s="95">
        <f t="shared" si="5"/>
        <v>0</v>
      </c>
      <c r="AC38" s="96">
        <f t="shared" si="5"/>
        <v>0</v>
      </c>
      <c r="AD38" s="95">
        <f t="shared" si="5"/>
        <v>0</v>
      </c>
      <c r="AE38" s="96">
        <f t="shared" si="5"/>
        <v>0</v>
      </c>
      <c r="AF38" s="97">
        <f>P38+R38+T38+V38+X38+Z38+AB38+AD38</f>
        <v>84200</v>
      </c>
      <c r="AG38" s="96">
        <f>Q38+S38+U38+W38+Y38+AA38+AC38+AE38</f>
        <v>84200</v>
      </c>
      <c r="AH38" s="52" t="s">
        <v>217</v>
      </c>
      <c r="AI38" s="52" t="s">
        <v>218</v>
      </c>
      <c r="AJ38" s="52" t="s">
        <v>11</v>
      </c>
      <c r="AK38" s="52" t="s">
        <v>12</v>
      </c>
      <c r="AL38" s="53" t="s">
        <v>21</v>
      </c>
      <c r="AM38" s="54" t="s">
        <v>36</v>
      </c>
    </row>
    <row r="39" spans="2:39" ht="24" customHeight="1">
      <c r="B39" s="176" t="s">
        <v>58</v>
      </c>
      <c r="C39" s="178">
        <v>2012025899019</v>
      </c>
      <c r="D39" s="7" t="s">
        <v>239</v>
      </c>
      <c r="E39" s="7" t="s">
        <v>57</v>
      </c>
      <c r="F39" s="23"/>
      <c r="G39" s="16"/>
      <c r="H39" s="160" t="s">
        <v>60</v>
      </c>
      <c r="I39" s="160" t="s">
        <v>86</v>
      </c>
      <c r="J39" s="265">
        <v>1500</v>
      </c>
      <c r="K39" s="173">
        <v>9000</v>
      </c>
      <c r="L39" s="167">
        <v>2400</v>
      </c>
      <c r="M39" s="173"/>
      <c r="N39" s="173"/>
      <c r="O39" s="173"/>
      <c r="P39" s="98">
        <v>13200</v>
      </c>
      <c r="Q39" s="98">
        <v>13200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30"/>
      <c r="AI39" s="79"/>
      <c r="AJ39" s="31"/>
      <c r="AK39" s="25"/>
      <c r="AL39" s="25"/>
      <c r="AM39" s="84"/>
    </row>
    <row r="40" spans="2:39" ht="19.5" customHeight="1">
      <c r="B40" s="176"/>
      <c r="C40" s="190"/>
      <c r="D40" s="7" t="s">
        <v>142</v>
      </c>
      <c r="E40" s="7" t="s">
        <v>57</v>
      </c>
      <c r="F40" s="23"/>
      <c r="G40" s="16"/>
      <c r="H40" s="160"/>
      <c r="I40" s="160"/>
      <c r="J40" s="265"/>
      <c r="K40" s="173"/>
      <c r="L40" s="170"/>
      <c r="M40" s="173"/>
      <c r="N40" s="173"/>
      <c r="O40" s="173"/>
      <c r="P40" s="98">
        <v>34000</v>
      </c>
      <c r="Q40" s="98">
        <v>34000</v>
      </c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30"/>
      <c r="AI40" s="79"/>
      <c r="AJ40" s="31"/>
      <c r="AK40" s="25"/>
      <c r="AL40" s="25"/>
      <c r="AM40" s="84"/>
    </row>
    <row r="41" spans="2:39" ht="19.5" customHeight="1" thickBot="1">
      <c r="B41" s="177"/>
      <c r="C41" s="179"/>
      <c r="D41" s="56" t="s">
        <v>143</v>
      </c>
      <c r="E41" s="56" t="s">
        <v>57</v>
      </c>
      <c r="F41" s="22"/>
      <c r="G41" s="58"/>
      <c r="H41" s="161"/>
      <c r="I41" s="161"/>
      <c r="J41" s="266"/>
      <c r="K41" s="196"/>
      <c r="L41" s="168"/>
      <c r="M41" s="196"/>
      <c r="N41" s="196"/>
      <c r="O41" s="196"/>
      <c r="P41" s="99">
        <v>37000</v>
      </c>
      <c r="Q41" s="99">
        <v>37000</v>
      </c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60"/>
      <c r="AI41" s="88"/>
      <c r="AJ41" s="69"/>
      <c r="AK41" s="22"/>
      <c r="AL41" s="22"/>
      <c r="AM41" s="85"/>
    </row>
    <row r="42" ht="25.5" customHeight="1" thickBot="1"/>
    <row r="43" spans="2:39" s="14" customFormat="1" ht="60" customHeight="1">
      <c r="B43" s="48" t="s">
        <v>34</v>
      </c>
      <c r="C43" s="49" t="s">
        <v>29</v>
      </c>
      <c r="D43" s="49" t="s">
        <v>14</v>
      </c>
      <c r="E43" s="49" t="s">
        <v>25</v>
      </c>
      <c r="F43" s="49" t="s">
        <v>26</v>
      </c>
      <c r="G43" s="49" t="s">
        <v>27</v>
      </c>
      <c r="H43" s="50" t="s">
        <v>50</v>
      </c>
      <c r="I43" s="49" t="s">
        <v>30</v>
      </c>
      <c r="J43" s="51" t="s">
        <v>18</v>
      </c>
      <c r="K43" s="51" t="s">
        <v>4</v>
      </c>
      <c r="L43" s="51" t="s">
        <v>227</v>
      </c>
      <c r="M43" s="51" t="s">
        <v>19</v>
      </c>
      <c r="N43" s="51" t="s">
        <v>20</v>
      </c>
      <c r="O43" s="51" t="s">
        <v>255</v>
      </c>
      <c r="P43" s="95">
        <f aca="true" t="shared" si="6" ref="P43:AE43">SUM(P44:P44)</f>
        <v>0</v>
      </c>
      <c r="Q43" s="96">
        <f t="shared" si="6"/>
        <v>0</v>
      </c>
      <c r="R43" s="95">
        <f t="shared" si="6"/>
        <v>0</v>
      </c>
      <c r="S43" s="96">
        <f t="shared" si="6"/>
        <v>0</v>
      </c>
      <c r="T43" s="95">
        <f t="shared" si="6"/>
        <v>0</v>
      </c>
      <c r="U43" s="96">
        <f t="shared" si="6"/>
        <v>0</v>
      </c>
      <c r="V43" s="95">
        <f t="shared" si="6"/>
        <v>0</v>
      </c>
      <c r="W43" s="96">
        <f t="shared" si="6"/>
        <v>0</v>
      </c>
      <c r="X43" s="95">
        <f t="shared" si="6"/>
        <v>0</v>
      </c>
      <c r="Y43" s="96">
        <f t="shared" si="6"/>
        <v>0</v>
      </c>
      <c r="Z43" s="95">
        <f t="shared" si="6"/>
        <v>0</v>
      </c>
      <c r="AA43" s="96">
        <f t="shared" si="6"/>
        <v>0</v>
      </c>
      <c r="AB43" s="95">
        <f t="shared" si="6"/>
        <v>0</v>
      </c>
      <c r="AC43" s="96">
        <f t="shared" si="6"/>
        <v>0</v>
      </c>
      <c r="AD43" s="95">
        <f t="shared" si="6"/>
        <v>0</v>
      </c>
      <c r="AE43" s="96">
        <f t="shared" si="6"/>
        <v>0</v>
      </c>
      <c r="AF43" s="97">
        <f>P43+R43+T43+V43+X43+Z43+AB43+AD43</f>
        <v>0</v>
      </c>
      <c r="AG43" s="96">
        <f>Q43+S43+U43+W43+Y43+AA43+AC43+AE43</f>
        <v>0</v>
      </c>
      <c r="AH43" s="52" t="s">
        <v>217</v>
      </c>
      <c r="AI43" s="52" t="s">
        <v>218</v>
      </c>
      <c r="AJ43" s="52" t="s">
        <v>11</v>
      </c>
      <c r="AK43" s="52" t="s">
        <v>12</v>
      </c>
      <c r="AL43" s="53" t="s">
        <v>21</v>
      </c>
      <c r="AM43" s="54" t="s">
        <v>36</v>
      </c>
    </row>
    <row r="44" spans="2:39" ht="49.5" customHeight="1" thickBot="1">
      <c r="B44" s="68" t="s">
        <v>58</v>
      </c>
      <c r="C44" s="136">
        <v>2012025899019</v>
      </c>
      <c r="D44" s="56" t="s">
        <v>240</v>
      </c>
      <c r="E44" s="56" t="s">
        <v>57</v>
      </c>
      <c r="F44" s="57"/>
      <c r="G44" s="58"/>
      <c r="H44" s="58" t="s">
        <v>61</v>
      </c>
      <c r="I44" s="59" t="s">
        <v>87</v>
      </c>
      <c r="J44" s="59">
        <v>0</v>
      </c>
      <c r="K44" s="59">
        <v>4</v>
      </c>
      <c r="L44" s="59">
        <v>1</v>
      </c>
      <c r="M44" s="59"/>
      <c r="N44" s="59"/>
      <c r="O44" s="59"/>
      <c r="P44" s="141">
        <v>0</v>
      </c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60">
        <v>0</v>
      </c>
      <c r="AI44" s="57">
        <v>0</v>
      </c>
      <c r="AJ44" s="22"/>
      <c r="AK44" s="22"/>
      <c r="AL44" s="22"/>
      <c r="AM44" s="62"/>
    </row>
    <row r="45" ht="27.75" customHeight="1" thickBot="1"/>
    <row r="46" spans="2:39" ht="77.25">
      <c r="B46" s="48" t="s">
        <v>34</v>
      </c>
      <c r="C46" s="49" t="s">
        <v>29</v>
      </c>
      <c r="D46" s="49" t="s">
        <v>14</v>
      </c>
      <c r="E46" s="49" t="s">
        <v>25</v>
      </c>
      <c r="F46" s="49" t="s">
        <v>26</v>
      </c>
      <c r="G46" s="49" t="s">
        <v>27</v>
      </c>
      <c r="H46" s="50" t="s">
        <v>62</v>
      </c>
      <c r="I46" s="49" t="s">
        <v>30</v>
      </c>
      <c r="J46" s="51" t="s">
        <v>18</v>
      </c>
      <c r="K46" s="51" t="s">
        <v>4</v>
      </c>
      <c r="L46" s="51" t="s">
        <v>227</v>
      </c>
      <c r="M46" s="51" t="s">
        <v>19</v>
      </c>
      <c r="N46" s="51" t="s">
        <v>20</v>
      </c>
      <c r="O46" s="51" t="s">
        <v>255</v>
      </c>
      <c r="P46" s="95">
        <f aca="true" t="shared" si="7" ref="P46:AE46">SUM(P47:P47)</f>
        <v>13200</v>
      </c>
      <c r="Q46" s="96">
        <f t="shared" si="7"/>
        <v>13200</v>
      </c>
      <c r="R46" s="95">
        <f t="shared" si="7"/>
        <v>0</v>
      </c>
      <c r="S46" s="96">
        <f t="shared" si="7"/>
        <v>0</v>
      </c>
      <c r="T46" s="95">
        <f t="shared" si="7"/>
        <v>0</v>
      </c>
      <c r="U46" s="96">
        <f t="shared" si="7"/>
        <v>0</v>
      </c>
      <c r="V46" s="95">
        <f t="shared" si="7"/>
        <v>0</v>
      </c>
      <c r="W46" s="96">
        <f t="shared" si="7"/>
        <v>0</v>
      </c>
      <c r="X46" s="95">
        <f t="shared" si="7"/>
        <v>0</v>
      </c>
      <c r="Y46" s="96">
        <f t="shared" si="7"/>
        <v>0</v>
      </c>
      <c r="Z46" s="95">
        <f t="shared" si="7"/>
        <v>0</v>
      </c>
      <c r="AA46" s="96">
        <f t="shared" si="7"/>
        <v>0</v>
      </c>
      <c r="AB46" s="95">
        <f t="shared" si="7"/>
        <v>0</v>
      </c>
      <c r="AC46" s="96">
        <f t="shared" si="7"/>
        <v>0</v>
      </c>
      <c r="AD46" s="95">
        <f t="shared" si="7"/>
        <v>0</v>
      </c>
      <c r="AE46" s="96">
        <f t="shared" si="7"/>
        <v>0</v>
      </c>
      <c r="AF46" s="97">
        <f>P46+R46+T46+V46+X46+Z46+AB46+AD46</f>
        <v>13200</v>
      </c>
      <c r="AG46" s="96">
        <f>Q46+S46+U46+W46+Y46+AA46+AC46+AE46</f>
        <v>13200</v>
      </c>
      <c r="AH46" s="52" t="s">
        <v>217</v>
      </c>
      <c r="AI46" s="52" t="s">
        <v>218</v>
      </c>
      <c r="AJ46" s="52" t="s">
        <v>11</v>
      </c>
      <c r="AK46" s="52" t="s">
        <v>12</v>
      </c>
      <c r="AL46" s="53" t="s">
        <v>21</v>
      </c>
      <c r="AM46" s="54" t="s">
        <v>36</v>
      </c>
    </row>
    <row r="47" spans="2:39" ht="36.75" customHeight="1">
      <c r="B47" s="192" t="s">
        <v>58</v>
      </c>
      <c r="C47" s="178">
        <v>2012025899019</v>
      </c>
      <c r="D47" s="7" t="s">
        <v>241</v>
      </c>
      <c r="E47" s="7" t="s">
        <v>57</v>
      </c>
      <c r="F47" s="23"/>
      <c r="G47" s="16"/>
      <c r="H47" s="162" t="s">
        <v>70</v>
      </c>
      <c r="I47" s="162" t="s">
        <v>88</v>
      </c>
      <c r="J47" s="167">
        <v>16</v>
      </c>
      <c r="K47" s="167">
        <v>35</v>
      </c>
      <c r="L47" s="167">
        <v>8</v>
      </c>
      <c r="M47" s="167"/>
      <c r="N47" s="167"/>
      <c r="O47" s="167"/>
      <c r="P47" s="100">
        <v>13200</v>
      </c>
      <c r="Q47" s="100">
        <v>13200</v>
      </c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30"/>
      <c r="AI47" s="23"/>
      <c r="AJ47" s="31"/>
      <c r="AK47" s="25"/>
      <c r="AL47" s="25"/>
      <c r="AM47" s="142"/>
    </row>
    <row r="48" spans="2:39" ht="36.75" customHeight="1" thickBot="1">
      <c r="B48" s="193"/>
      <c r="C48" s="179"/>
      <c r="D48" s="56" t="s">
        <v>231</v>
      </c>
      <c r="E48" s="56" t="s">
        <v>57</v>
      </c>
      <c r="F48" s="57"/>
      <c r="G48" s="58"/>
      <c r="H48" s="163"/>
      <c r="I48" s="163"/>
      <c r="J48" s="168"/>
      <c r="K48" s="168"/>
      <c r="L48" s="168"/>
      <c r="M48" s="168"/>
      <c r="N48" s="168"/>
      <c r="O48" s="168"/>
      <c r="P48" s="102">
        <v>15000</v>
      </c>
      <c r="Q48" s="99">
        <v>15000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60"/>
      <c r="AI48" s="57"/>
      <c r="AJ48" s="67"/>
      <c r="AK48" s="22"/>
      <c r="AL48" s="22"/>
      <c r="AM48" s="143"/>
    </row>
    <row r="49" ht="27" customHeight="1" thickBot="1"/>
    <row r="50" spans="2:39" ht="77.25">
      <c r="B50" s="48" t="s">
        <v>34</v>
      </c>
      <c r="C50" s="49" t="s">
        <v>29</v>
      </c>
      <c r="D50" s="49" t="s">
        <v>14</v>
      </c>
      <c r="E50" s="49" t="s">
        <v>25</v>
      </c>
      <c r="F50" s="49" t="s">
        <v>26</v>
      </c>
      <c r="G50" s="49" t="s">
        <v>27</v>
      </c>
      <c r="H50" s="50" t="s">
        <v>63</v>
      </c>
      <c r="I50" s="49" t="s">
        <v>30</v>
      </c>
      <c r="J50" s="51" t="s">
        <v>18</v>
      </c>
      <c r="K50" s="51" t="s">
        <v>4</v>
      </c>
      <c r="L50" s="51" t="s">
        <v>227</v>
      </c>
      <c r="M50" s="51" t="s">
        <v>19</v>
      </c>
      <c r="N50" s="51" t="s">
        <v>20</v>
      </c>
      <c r="O50" s="51" t="s">
        <v>255</v>
      </c>
      <c r="P50" s="95">
        <f aca="true" t="shared" si="8" ref="P50:AE50">SUM(P51:P53)</f>
        <v>21000</v>
      </c>
      <c r="Q50" s="96">
        <f t="shared" si="8"/>
        <v>21000</v>
      </c>
      <c r="R50" s="95">
        <f t="shared" si="8"/>
        <v>0</v>
      </c>
      <c r="S50" s="96">
        <f t="shared" si="8"/>
        <v>0</v>
      </c>
      <c r="T50" s="95">
        <f t="shared" si="8"/>
        <v>7500</v>
      </c>
      <c r="U50" s="96">
        <f t="shared" si="8"/>
        <v>0</v>
      </c>
      <c r="V50" s="95">
        <f t="shared" si="8"/>
        <v>0</v>
      </c>
      <c r="W50" s="96">
        <f t="shared" si="8"/>
        <v>0</v>
      </c>
      <c r="X50" s="95">
        <f t="shared" si="8"/>
        <v>0</v>
      </c>
      <c r="Y50" s="96">
        <f t="shared" si="8"/>
        <v>0</v>
      </c>
      <c r="Z50" s="95">
        <f t="shared" si="8"/>
        <v>0</v>
      </c>
      <c r="AA50" s="96">
        <f t="shared" si="8"/>
        <v>0</v>
      </c>
      <c r="AB50" s="95">
        <f t="shared" si="8"/>
        <v>0</v>
      </c>
      <c r="AC50" s="96">
        <f t="shared" si="8"/>
        <v>0</v>
      </c>
      <c r="AD50" s="95">
        <f t="shared" si="8"/>
        <v>0</v>
      </c>
      <c r="AE50" s="96">
        <f t="shared" si="8"/>
        <v>0</v>
      </c>
      <c r="AF50" s="97">
        <f>P50+R50+T50+V50+X50+Z50+AB50+AD50</f>
        <v>28500</v>
      </c>
      <c r="AG50" s="96">
        <f>Q50+S50+U50+W50+Y50+AA50+AC50+AE50</f>
        <v>21000</v>
      </c>
      <c r="AH50" s="52" t="s">
        <v>217</v>
      </c>
      <c r="AI50" s="52" t="s">
        <v>218</v>
      </c>
      <c r="AJ50" s="52" t="s">
        <v>11</v>
      </c>
      <c r="AK50" s="52" t="s">
        <v>12</v>
      </c>
      <c r="AL50" s="53" t="s">
        <v>21</v>
      </c>
      <c r="AM50" s="54" t="s">
        <v>36</v>
      </c>
    </row>
    <row r="51" spans="2:39" ht="21.75" customHeight="1">
      <c r="B51" s="176" t="s">
        <v>58</v>
      </c>
      <c r="C51" s="178">
        <v>2012025899019</v>
      </c>
      <c r="D51" s="7" t="s">
        <v>146</v>
      </c>
      <c r="E51" s="7" t="s">
        <v>57</v>
      </c>
      <c r="F51" s="23"/>
      <c r="G51" s="16"/>
      <c r="H51" s="173" t="s">
        <v>71</v>
      </c>
      <c r="I51" s="160" t="s">
        <v>89</v>
      </c>
      <c r="J51" s="160">
        <v>0</v>
      </c>
      <c r="K51" s="160">
        <v>4</v>
      </c>
      <c r="L51" s="162">
        <v>1</v>
      </c>
      <c r="M51" s="160"/>
      <c r="N51" s="160"/>
      <c r="O51" s="160"/>
      <c r="P51" s="100">
        <v>6000</v>
      </c>
      <c r="Q51" s="100">
        <v>6000</v>
      </c>
      <c r="R51" s="116"/>
      <c r="S51" s="98"/>
      <c r="T51" s="182">
        <v>7500</v>
      </c>
      <c r="U51" s="182">
        <v>0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100"/>
      <c r="AG51" s="100"/>
      <c r="AH51" s="30"/>
      <c r="AI51" s="23"/>
      <c r="AJ51" s="25"/>
      <c r="AK51" s="25"/>
      <c r="AL51" s="25"/>
      <c r="AM51" s="17"/>
    </row>
    <row r="52" spans="2:39" ht="15">
      <c r="B52" s="176"/>
      <c r="C52" s="190"/>
      <c r="D52" s="7" t="s">
        <v>144</v>
      </c>
      <c r="E52" s="7" t="s">
        <v>57</v>
      </c>
      <c r="F52" s="23"/>
      <c r="G52" s="16"/>
      <c r="H52" s="173"/>
      <c r="I52" s="160"/>
      <c r="J52" s="160"/>
      <c r="K52" s="160"/>
      <c r="L52" s="169"/>
      <c r="M52" s="160"/>
      <c r="N52" s="160"/>
      <c r="O52" s="160"/>
      <c r="P52" s="100">
        <v>5000</v>
      </c>
      <c r="Q52" s="100">
        <v>5000</v>
      </c>
      <c r="R52" s="117"/>
      <c r="S52" s="98"/>
      <c r="T52" s="183"/>
      <c r="U52" s="183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100"/>
      <c r="AG52" s="100"/>
      <c r="AH52" s="30"/>
      <c r="AI52" s="23"/>
      <c r="AJ52" s="25"/>
      <c r="AK52" s="25"/>
      <c r="AL52" s="25"/>
      <c r="AM52" s="17"/>
    </row>
    <row r="53" spans="2:39" ht="15.75" thickBot="1">
      <c r="B53" s="177"/>
      <c r="C53" s="179"/>
      <c r="D53" s="56" t="s">
        <v>145</v>
      </c>
      <c r="E53" s="56" t="s">
        <v>57</v>
      </c>
      <c r="F53" s="57"/>
      <c r="G53" s="58"/>
      <c r="H53" s="196"/>
      <c r="I53" s="161"/>
      <c r="J53" s="161"/>
      <c r="K53" s="161"/>
      <c r="L53" s="163"/>
      <c r="M53" s="161"/>
      <c r="N53" s="161"/>
      <c r="O53" s="161"/>
      <c r="P53" s="102">
        <v>10000</v>
      </c>
      <c r="Q53" s="102">
        <v>10000</v>
      </c>
      <c r="R53" s="120"/>
      <c r="S53" s="99"/>
      <c r="T53" s="184"/>
      <c r="U53" s="184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2"/>
      <c r="AG53" s="102"/>
      <c r="AH53" s="60"/>
      <c r="AI53" s="22"/>
      <c r="AJ53" s="22"/>
      <c r="AK53" s="22"/>
      <c r="AL53" s="22"/>
      <c r="AM53" s="62"/>
    </row>
    <row r="54" ht="27" customHeight="1" thickBot="1"/>
    <row r="55" spans="2:39" ht="77.25">
      <c r="B55" s="48" t="s">
        <v>34</v>
      </c>
      <c r="C55" s="49" t="s">
        <v>29</v>
      </c>
      <c r="D55" s="49" t="s">
        <v>14</v>
      </c>
      <c r="E55" s="49" t="s">
        <v>25</v>
      </c>
      <c r="F55" s="49" t="s">
        <v>26</v>
      </c>
      <c r="G55" s="49" t="s">
        <v>27</v>
      </c>
      <c r="H55" s="50" t="s">
        <v>64</v>
      </c>
      <c r="I55" s="49" t="s">
        <v>30</v>
      </c>
      <c r="J55" s="51" t="s">
        <v>18</v>
      </c>
      <c r="K55" s="51" t="s">
        <v>4</v>
      </c>
      <c r="L55" s="51" t="s">
        <v>227</v>
      </c>
      <c r="M55" s="51" t="s">
        <v>19</v>
      </c>
      <c r="N55" s="51" t="s">
        <v>20</v>
      </c>
      <c r="O55" s="51" t="s">
        <v>255</v>
      </c>
      <c r="P55" s="95">
        <f aca="true" t="shared" si="9" ref="P55:AE55">SUM(P56:P58)</f>
        <v>0</v>
      </c>
      <c r="Q55" s="96">
        <f t="shared" si="9"/>
        <v>0</v>
      </c>
      <c r="R55" s="95">
        <f t="shared" si="9"/>
        <v>0</v>
      </c>
      <c r="S55" s="96">
        <f t="shared" si="9"/>
        <v>0</v>
      </c>
      <c r="T55" s="95">
        <f t="shared" si="9"/>
        <v>0</v>
      </c>
      <c r="U55" s="96">
        <f t="shared" si="9"/>
        <v>0</v>
      </c>
      <c r="V55" s="95">
        <f t="shared" si="9"/>
        <v>0</v>
      </c>
      <c r="W55" s="96">
        <f t="shared" si="9"/>
        <v>0</v>
      </c>
      <c r="X55" s="95">
        <f t="shared" si="9"/>
        <v>0</v>
      </c>
      <c r="Y55" s="96">
        <f t="shared" si="9"/>
        <v>0</v>
      </c>
      <c r="Z55" s="95">
        <f t="shared" si="9"/>
        <v>0</v>
      </c>
      <c r="AA55" s="96">
        <f t="shared" si="9"/>
        <v>0</v>
      </c>
      <c r="AB55" s="95">
        <f t="shared" si="9"/>
        <v>10000</v>
      </c>
      <c r="AC55" s="96">
        <f t="shared" si="9"/>
        <v>10000</v>
      </c>
      <c r="AD55" s="95">
        <f t="shared" si="9"/>
        <v>0</v>
      </c>
      <c r="AE55" s="96">
        <f t="shared" si="9"/>
        <v>0</v>
      </c>
      <c r="AF55" s="97">
        <f>P55+R55+T55+V55+X55+Z55+AB55+AD55</f>
        <v>10000</v>
      </c>
      <c r="AG55" s="96">
        <f>Q55+S55+U55+W55+Y55+AA55+AC55+AE55</f>
        <v>10000</v>
      </c>
      <c r="AH55" s="52" t="s">
        <v>217</v>
      </c>
      <c r="AI55" s="52" t="s">
        <v>218</v>
      </c>
      <c r="AJ55" s="52" t="s">
        <v>11</v>
      </c>
      <c r="AK55" s="52" t="s">
        <v>12</v>
      </c>
      <c r="AL55" s="53" t="s">
        <v>21</v>
      </c>
      <c r="AM55" s="54" t="s">
        <v>36</v>
      </c>
    </row>
    <row r="56" spans="2:39" ht="15">
      <c r="B56" s="176" t="s">
        <v>58</v>
      </c>
      <c r="C56" s="178">
        <v>2012025899019</v>
      </c>
      <c r="D56" s="7" t="s">
        <v>147</v>
      </c>
      <c r="E56" s="7" t="s">
        <v>57</v>
      </c>
      <c r="F56" s="23"/>
      <c r="G56" s="16"/>
      <c r="H56" s="160" t="s">
        <v>72</v>
      </c>
      <c r="I56" s="160" t="s">
        <v>90</v>
      </c>
      <c r="J56" s="160">
        <v>0</v>
      </c>
      <c r="K56" s="160">
        <v>18</v>
      </c>
      <c r="L56" s="160">
        <v>6</v>
      </c>
      <c r="M56" s="160"/>
      <c r="N56" s="160"/>
      <c r="O56" s="160"/>
      <c r="P56" s="100"/>
      <c r="Q56" s="101"/>
      <c r="R56" s="116"/>
      <c r="S56" s="98"/>
      <c r="T56" s="98"/>
      <c r="U56" s="98"/>
      <c r="V56" s="98"/>
      <c r="W56" s="98"/>
      <c r="X56" s="98"/>
      <c r="Y56" s="98"/>
      <c r="Z56" s="98"/>
      <c r="AA56" s="98"/>
      <c r="AB56" s="185">
        <v>10000</v>
      </c>
      <c r="AC56" s="185">
        <v>10000</v>
      </c>
      <c r="AD56" s="98"/>
      <c r="AE56" s="98"/>
      <c r="AF56" s="100"/>
      <c r="AG56" s="100"/>
      <c r="AH56" s="187"/>
      <c r="AI56" s="171"/>
      <c r="AJ56" s="180"/>
      <c r="AK56" s="180"/>
      <c r="AL56" s="276"/>
      <c r="AM56" s="267"/>
    </row>
    <row r="57" spans="2:39" ht="15">
      <c r="B57" s="176"/>
      <c r="C57" s="190"/>
      <c r="D57" s="7" t="s">
        <v>148</v>
      </c>
      <c r="E57" s="7" t="s">
        <v>57</v>
      </c>
      <c r="F57" s="23"/>
      <c r="G57" s="16"/>
      <c r="H57" s="160"/>
      <c r="I57" s="160"/>
      <c r="J57" s="160"/>
      <c r="K57" s="160"/>
      <c r="L57" s="160"/>
      <c r="M57" s="160"/>
      <c r="N57" s="160"/>
      <c r="O57" s="160"/>
      <c r="P57" s="100"/>
      <c r="Q57" s="101"/>
      <c r="R57" s="117"/>
      <c r="S57" s="98"/>
      <c r="T57" s="98"/>
      <c r="U57" s="98"/>
      <c r="V57" s="98"/>
      <c r="W57" s="98"/>
      <c r="X57" s="98"/>
      <c r="Y57" s="98"/>
      <c r="Z57" s="98"/>
      <c r="AA57" s="98"/>
      <c r="AB57" s="185"/>
      <c r="AC57" s="185"/>
      <c r="AD57" s="98"/>
      <c r="AE57" s="98"/>
      <c r="AF57" s="100"/>
      <c r="AG57" s="100"/>
      <c r="AH57" s="188"/>
      <c r="AI57" s="171"/>
      <c r="AJ57" s="180"/>
      <c r="AK57" s="180"/>
      <c r="AL57" s="276"/>
      <c r="AM57" s="267"/>
    </row>
    <row r="58" spans="2:39" ht="15.75" thickBot="1">
      <c r="B58" s="177"/>
      <c r="C58" s="179"/>
      <c r="D58" s="56" t="s">
        <v>149</v>
      </c>
      <c r="E58" s="56" t="s">
        <v>57</v>
      </c>
      <c r="F58" s="57"/>
      <c r="G58" s="58"/>
      <c r="H58" s="161"/>
      <c r="I58" s="161"/>
      <c r="J58" s="161"/>
      <c r="K58" s="161"/>
      <c r="L58" s="161"/>
      <c r="M58" s="161"/>
      <c r="N58" s="161"/>
      <c r="O58" s="161"/>
      <c r="P58" s="102"/>
      <c r="Q58" s="103"/>
      <c r="R58" s="120"/>
      <c r="S58" s="99"/>
      <c r="T58" s="99"/>
      <c r="U58" s="99"/>
      <c r="V58" s="99"/>
      <c r="W58" s="99"/>
      <c r="X58" s="99"/>
      <c r="Y58" s="99"/>
      <c r="Z58" s="99"/>
      <c r="AA58" s="99"/>
      <c r="AB58" s="186"/>
      <c r="AC58" s="186"/>
      <c r="AD58" s="99"/>
      <c r="AE58" s="99"/>
      <c r="AF58" s="102"/>
      <c r="AG58" s="102"/>
      <c r="AH58" s="189"/>
      <c r="AI58" s="172"/>
      <c r="AJ58" s="181"/>
      <c r="AK58" s="181"/>
      <c r="AL58" s="277"/>
      <c r="AM58" s="268"/>
    </row>
    <row r="59" ht="26.25" customHeight="1" thickBot="1"/>
    <row r="60" spans="2:39" ht="77.25">
      <c r="B60" s="48" t="s">
        <v>34</v>
      </c>
      <c r="C60" s="49" t="s">
        <v>29</v>
      </c>
      <c r="D60" s="49" t="s">
        <v>14</v>
      </c>
      <c r="E60" s="49" t="s">
        <v>25</v>
      </c>
      <c r="F60" s="49" t="s">
        <v>26</v>
      </c>
      <c r="G60" s="49" t="s">
        <v>27</v>
      </c>
      <c r="H60" s="50" t="s">
        <v>65</v>
      </c>
      <c r="I60" s="49" t="s">
        <v>30</v>
      </c>
      <c r="J60" s="51" t="s">
        <v>18</v>
      </c>
      <c r="K60" s="51" t="s">
        <v>4</v>
      </c>
      <c r="L60" s="51" t="s">
        <v>227</v>
      </c>
      <c r="M60" s="51" t="s">
        <v>19</v>
      </c>
      <c r="N60" s="51" t="s">
        <v>20</v>
      </c>
      <c r="O60" s="51" t="s">
        <v>255</v>
      </c>
      <c r="P60" s="95">
        <f aca="true" t="shared" si="10" ref="P60:AE60">SUM(P61:P61)</f>
        <v>18000</v>
      </c>
      <c r="Q60" s="96">
        <f t="shared" si="10"/>
        <v>0</v>
      </c>
      <c r="R60" s="95">
        <f t="shared" si="10"/>
        <v>0</v>
      </c>
      <c r="S60" s="96">
        <f t="shared" si="10"/>
        <v>0</v>
      </c>
      <c r="T60" s="95">
        <f t="shared" si="10"/>
        <v>0</v>
      </c>
      <c r="U60" s="96">
        <f t="shared" si="10"/>
        <v>0</v>
      </c>
      <c r="V60" s="95">
        <f t="shared" si="10"/>
        <v>0</v>
      </c>
      <c r="W60" s="96">
        <f t="shared" si="10"/>
        <v>0</v>
      </c>
      <c r="X60" s="95">
        <f t="shared" si="10"/>
        <v>0</v>
      </c>
      <c r="Y60" s="96">
        <f t="shared" si="10"/>
        <v>0</v>
      </c>
      <c r="Z60" s="95">
        <f t="shared" si="10"/>
        <v>0</v>
      </c>
      <c r="AA60" s="96">
        <f t="shared" si="10"/>
        <v>0</v>
      </c>
      <c r="AB60" s="95">
        <f t="shared" si="10"/>
        <v>0</v>
      </c>
      <c r="AC60" s="96">
        <f t="shared" si="10"/>
        <v>0</v>
      </c>
      <c r="AD60" s="95">
        <f t="shared" si="10"/>
        <v>0</v>
      </c>
      <c r="AE60" s="96">
        <f t="shared" si="10"/>
        <v>0</v>
      </c>
      <c r="AF60" s="97">
        <f>P60+R60+T60+V60+X60+Z60+AB60+AD60</f>
        <v>18000</v>
      </c>
      <c r="AG60" s="96">
        <f>Q60+S60+U60+W60+Y60+AA60+AC60+AE60</f>
        <v>0</v>
      </c>
      <c r="AH60" s="52" t="s">
        <v>217</v>
      </c>
      <c r="AI60" s="52" t="s">
        <v>218</v>
      </c>
      <c r="AJ60" s="52" t="s">
        <v>11</v>
      </c>
      <c r="AK60" s="52" t="s">
        <v>12</v>
      </c>
      <c r="AL60" s="53" t="s">
        <v>21</v>
      </c>
      <c r="AM60" s="54" t="s">
        <v>36</v>
      </c>
    </row>
    <row r="61" spans="2:39" ht="42" thickBot="1">
      <c r="B61" s="55" t="s">
        <v>58</v>
      </c>
      <c r="C61" s="136">
        <v>2012025899019</v>
      </c>
      <c r="D61" s="56" t="s">
        <v>150</v>
      </c>
      <c r="E61" s="56" t="s">
        <v>57</v>
      </c>
      <c r="F61" s="57"/>
      <c r="G61" s="58"/>
      <c r="H61" s="59" t="s">
        <v>73</v>
      </c>
      <c r="I61" s="59" t="s">
        <v>91</v>
      </c>
      <c r="J61" s="59">
        <v>0</v>
      </c>
      <c r="K61" s="59">
        <v>24</v>
      </c>
      <c r="L61" s="58">
        <v>8</v>
      </c>
      <c r="M61" s="59"/>
      <c r="N61" s="59"/>
      <c r="O61" s="59"/>
      <c r="P61" s="102">
        <v>18000</v>
      </c>
      <c r="Q61" s="103"/>
      <c r="R61" s="120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102"/>
      <c r="AG61" s="102"/>
      <c r="AH61" s="60"/>
      <c r="AI61" s="57"/>
      <c r="AJ61" s="22"/>
      <c r="AK61" s="22"/>
      <c r="AL61" s="22"/>
      <c r="AM61" s="62"/>
    </row>
    <row r="62" ht="15.75" thickBot="1"/>
    <row r="63" spans="2:39" ht="77.25">
      <c r="B63" s="48" t="s">
        <v>34</v>
      </c>
      <c r="C63" s="49" t="s">
        <v>29</v>
      </c>
      <c r="D63" s="49" t="s">
        <v>14</v>
      </c>
      <c r="E63" s="49" t="s">
        <v>25</v>
      </c>
      <c r="F63" s="49" t="s">
        <v>26</v>
      </c>
      <c r="G63" s="49" t="s">
        <v>27</v>
      </c>
      <c r="H63" s="50" t="s">
        <v>66</v>
      </c>
      <c r="I63" s="49" t="s">
        <v>30</v>
      </c>
      <c r="J63" s="51" t="s">
        <v>18</v>
      </c>
      <c r="K63" s="51" t="s">
        <v>4</v>
      </c>
      <c r="L63" s="51" t="s">
        <v>227</v>
      </c>
      <c r="M63" s="51" t="s">
        <v>19</v>
      </c>
      <c r="N63" s="51" t="s">
        <v>20</v>
      </c>
      <c r="O63" s="51" t="s">
        <v>255</v>
      </c>
      <c r="P63" s="95">
        <f aca="true" t="shared" si="11" ref="P63:AE63">SUM(P64:P65)</f>
        <v>0</v>
      </c>
      <c r="Q63" s="96">
        <f t="shared" si="11"/>
        <v>0</v>
      </c>
      <c r="R63" s="95">
        <f t="shared" si="11"/>
        <v>0</v>
      </c>
      <c r="S63" s="96">
        <f t="shared" si="11"/>
        <v>0</v>
      </c>
      <c r="T63" s="95">
        <f t="shared" si="11"/>
        <v>13200</v>
      </c>
      <c r="U63" s="96">
        <f t="shared" si="11"/>
        <v>13200</v>
      </c>
      <c r="V63" s="95">
        <f t="shared" si="11"/>
        <v>0</v>
      </c>
      <c r="W63" s="96">
        <f t="shared" si="11"/>
        <v>0</v>
      </c>
      <c r="X63" s="95">
        <f t="shared" si="11"/>
        <v>0</v>
      </c>
      <c r="Y63" s="96">
        <f t="shared" si="11"/>
        <v>0</v>
      </c>
      <c r="Z63" s="95">
        <f t="shared" si="11"/>
        <v>0</v>
      </c>
      <c r="AA63" s="96">
        <f t="shared" si="11"/>
        <v>0</v>
      </c>
      <c r="AB63" s="95">
        <f t="shared" si="11"/>
        <v>0</v>
      </c>
      <c r="AC63" s="96">
        <f t="shared" si="11"/>
        <v>0</v>
      </c>
      <c r="AD63" s="95">
        <f t="shared" si="11"/>
        <v>0</v>
      </c>
      <c r="AE63" s="96">
        <f t="shared" si="11"/>
        <v>0</v>
      </c>
      <c r="AF63" s="97">
        <f>P63+R63+T63+V63+X63+Z63+AB63+AD63</f>
        <v>13200</v>
      </c>
      <c r="AG63" s="96">
        <f>Q63+S63+U63+W63+Y63+AA63+AC63+AE63</f>
        <v>13200</v>
      </c>
      <c r="AH63" s="52" t="s">
        <v>217</v>
      </c>
      <c r="AI63" s="52" t="s">
        <v>218</v>
      </c>
      <c r="AJ63" s="52" t="s">
        <v>11</v>
      </c>
      <c r="AK63" s="52" t="s">
        <v>12</v>
      </c>
      <c r="AL63" s="53" t="s">
        <v>21</v>
      </c>
      <c r="AM63" s="54" t="s">
        <v>36</v>
      </c>
    </row>
    <row r="64" spans="2:39" ht="42.75" customHeight="1">
      <c r="B64" s="176" t="s">
        <v>58</v>
      </c>
      <c r="C64" s="194">
        <v>2012025899019</v>
      </c>
      <c r="D64" s="7" t="s">
        <v>242</v>
      </c>
      <c r="E64" s="7" t="s">
        <v>57</v>
      </c>
      <c r="F64" s="23"/>
      <c r="G64" s="16"/>
      <c r="H64" s="160" t="s">
        <v>74</v>
      </c>
      <c r="I64" s="160" t="s">
        <v>92</v>
      </c>
      <c r="J64" s="160">
        <v>0</v>
      </c>
      <c r="K64" s="160">
        <v>300</v>
      </c>
      <c r="L64" s="160">
        <v>80</v>
      </c>
      <c r="M64" s="160"/>
      <c r="N64" s="160"/>
      <c r="O64" s="160"/>
      <c r="P64" s="100"/>
      <c r="Q64" s="100"/>
      <c r="R64" s="116"/>
      <c r="S64" s="98"/>
      <c r="T64" s="100">
        <v>13200</v>
      </c>
      <c r="U64" s="100">
        <v>13200</v>
      </c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100"/>
      <c r="AG64" s="100"/>
      <c r="AH64" s="174"/>
      <c r="AI64" s="171"/>
      <c r="AJ64" s="180"/>
      <c r="AK64" s="180"/>
      <c r="AL64" s="276"/>
      <c r="AM64" s="269"/>
    </row>
    <row r="65" spans="2:39" ht="15.75" thickBot="1">
      <c r="B65" s="177"/>
      <c r="C65" s="195"/>
      <c r="D65" s="56" t="s">
        <v>56</v>
      </c>
      <c r="E65" s="56" t="s">
        <v>57</v>
      </c>
      <c r="F65" s="57"/>
      <c r="G65" s="58"/>
      <c r="H65" s="161"/>
      <c r="I65" s="161"/>
      <c r="J65" s="161"/>
      <c r="K65" s="161"/>
      <c r="L65" s="161"/>
      <c r="M65" s="161"/>
      <c r="N65" s="161"/>
      <c r="O65" s="161"/>
      <c r="P65" s="102"/>
      <c r="Q65" s="103"/>
      <c r="R65" s="118"/>
      <c r="S65" s="99"/>
      <c r="T65" s="102">
        <v>0</v>
      </c>
      <c r="U65" s="102">
        <v>0</v>
      </c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102"/>
      <c r="AG65" s="102"/>
      <c r="AH65" s="175"/>
      <c r="AI65" s="172"/>
      <c r="AJ65" s="181"/>
      <c r="AK65" s="181"/>
      <c r="AL65" s="277"/>
      <c r="AM65" s="270"/>
    </row>
    <row r="66" ht="15.75" thickBot="1"/>
    <row r="67" spans="2:39" ht="77.25">
      <c r="B67" s="48" t="s">
        <v>34</v>
      </c>
      <c r="C67" s="49" t="s">
        <v>29</v>
      </c>
      <c r="D67" s="49" t="s">
        <v>14</v>
      </c>
      <c r="E67" s="49" t="s">
        <v>25</v>
      </c>
      <c r="F67" s="49" t="s">
        <v>26</v>
      </c>
      <c r="G67" s="49" t="s">
        <v>27</v>
      </c>
      <c r="H67" s="50" t="s">
        <v>67</v>
      </c>
      <c r="I67" s="49" t="s">
        <v>30</v>
      </c>
      <c r="J67" s="51" t="s">
        <v>18</v>
      </c>
      <c r="K67" s="51" t="s">
        <v>4</v>
      </c>
      <c r="L67" s="51" t="s">
        <v>227</v>
      </c>
      <c r="M67" s="51" t="s">
        <v>19</v>
      </c>
      <c r="N67" s="51" t="s">
        <v>20</v>
      </c>
      <c r="O67" s="51" t="s">
        <v>255</v>
      </c>
      <c r="P67" s="95">
        <f aca="true" t="shared" si="12" ref="P67:AE67">SUM(P68:P69)</f>
        <v>0</v>
      </c>
      <c r="Q67" s="96">
        <f t="shared" si="12"/>
        <v>0</v>
      </c>
      <c r="R67" s="95">
        <f t="shared" si="12"/>
        <v>0</v>
      </c>
      <c r="S67" s="96">
        <f t="shared" si="12"/>
        <v>0</v>
      </c>
      <c r="T67" s="95">
        <f t="shared" si="12"/>
        <v>105400</v>
      </c>
      <c r="U67" s="96">
        <f t="shared" si="12"/>
        <v>105400</v>
      </c>
      <c r="V67" s="95">
        <f t="shared" si="12"/>
        <v>0</v>
      </c>
      <c r="W67" s="96">
        <f t="shared" si="12"/>
        <v>0</v>
      </c>
      <c r="X67" s="95">
        <f t="shared" si="12"/>
        <v>0</v>
      </c>
      <c r="Y67" s="96">
        <f t="shared" si="12"/>
        <v>0</v>
      </c>
      <c r="Z67" s="95">
        <f t="shared" si="12"/>
        <v>0</v>
      </c>
      <c r="AA67" s="96">
        <f t="shared" si="12"/>
        <v>0</v>
      </c>
      <c r="AB67" s="95">
        <f t="shared" si="12"/>
        <v>0</v>
      </c>
      <c r="AC67" s="96">
        <f t="shared" si="12"/>
        <v>0</v>
      </c>
      <c r="AD67" s="95">
        <f t="shared" si="12"/>
        <v>0</v>
      </c>
      <c r="AE67" s="96">
        <f t="shared" si="12"/>
        <v>0</v>
      </c>
      <c r="AF67" s="97">
        <f>P67+R67+T67+V67+X67+Z67+AB67+AD67</f>
        <v>105400</v>
      </c>
      <c r="AG67" s="96">
        <f>Q67+S67+U67+W67+Y67+AA67+AC67+AE67</f>
        <v>105400</v>
      </c>
      <c r="AH67" s="52" t="s">
        <v>217</v>
      </c>
      <c r="AI67" s="52" t="s">
        <v>218</v>
      </c>
      <c r="AJ67" s="52" t="s">
        <v>11</v>
      </c>
      <c r="AK67" s="52" t="s">
        <v>12</v>
      </c>
      <c r="AL67" s="53" t="s">
        <v>21</v>
      </c>
      <c r="AM67" s="54" t="s">
        <v>36</v>
      </c>
    </row>
    <row r="68" spans="2:39" ht="34.5" customHeight="1">
      <c r="B68" s="176" t="s">
        <v>58</v>
      </c>
      <c r="C68" s="194">
        <v>2012025899019</v>
      </c>
      <c r="D68" s="7" t="s">
        <v>243</v>
      </c>
      <c r="E68" s="7" t="s">
        <v>57</v>
      </c>
      <c r="F68" s="23"/>
      <c r="G68" s="16"/>
      <c r="H68" s="160" t="s">
        <v>75</v>
      </c>
      <c r="I68" s="160" t="s">
        <v>93</v>
      </c>
      <c r="J68" s="160">
        <v>2000</v>
      </c>
      <c r="K68" s="160">
        <v>9000</v>
      </c>
      <c r="L68" s="160">
        <v>3000</v>
      </c>
      <c r="M68" s="160"/>
      <c r="N68" s="160"/>
      <c r="O68" s="160"/>
      <c r="P68" s="100"/>
      <c r="Q68" s="101"/>
      <c r="R68" s="116"/>
      <c r="S68" s="98"/>
      <c r="T68" s="98">
        <v>15400</v>
      </c>
      <c r="U68" s="98">
        <v>15400</v>
      </c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100"/>
      <c r="AG68" s="100"/>
      <c r="AH68" s="174"/>
      <c r="AI68" s="171"/>
      <c r="AJ68" s="31"/>
      <c r="AK68" s="31"/>
      <c r="AL68" s="25"/>
      <c r="AM68" s="86"/>
    </row>
    <row r="69" spans="2:39" ht="28.5" customHeight="1" thickBot="1">
      <c r="B69" s="177"/>
      <c r="C69" s="195"/>
      <c r="D69" s="56" t="s">
        <v>232</v>
      </c>
      <c r="E69" s="56" t="s">
        <v>57</v>
      </c>
      <c r="F69" s="57"/>
      <c r="G69" s="58"/>
      <c r="H69" s="161"/>
      <c r="I69" s="161"/>
      <c r="J69" s="161"/>
      <c r="K69" s="161"/>
      <c r="L69" s="161"/>
      <c r="M69" s="161"/>
      <c r="N69" s="161"/>
      <c r="O69" s="161"/>
      <c r="P69" s="102"/>
      <c r="Q69" s="103"/>
      <c r="R69" s="118"/>
      <c r="S69" s="99"/>
      <c r="T69" s="99">
        <v>90000</v>
      </c>
      <c r="U69" s="99">
        <v>90000</v>
      </c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102"/>
      <c r="AG69" s="102"/>
      <c r="AH69" s="175"/>
      <c r="AI69" s="172"/>
      <c r="AJ69" s="137"/>
      <c r="AK69" s="22"/>
      <c r="AL69" s="67"/>
      <c r="AM69" s="85"/>
    </row>
    <row r="70" ht="15.75" thickBot="1"/>
    <row r="71" spans="2:39" ht="77.25">
      <c r="B71" s="48" t="s">
        <v>34</v>
      </c>
      <c r="C71" s="49" t="s">
        <v>29</v>
      </c>
      <c r="D71" s="49" t="s">
        <v>14</v>
      </c>
      <c r="E71" s="49" t="s">
        <v>25</v>
      </c>
      <c r="F71" s="49" t="s">
        <v>26</v>
      </c>
      <c r="G71" s="49" t="s">
        <v>27</v>
      </c>
      <c r="H71" s="50" t="s">
        <v>68</v>
      </c>
      <c r="I71" s="49" t="s">
        <v>30</v>
      </c>
      <c r="J71" s="51" t="s">
        <v>18</v>
      </c>
      <c r="K71" s="51" t="s">
        <v>4</v>
      </c>
      <c r="L71" s="51" t="s">
        <v>227</v>
      </c>
      <c r="M71" s="51" t="s">
        <v>19</v>
      </c>
      <c r="N71" s="51" t="s">
        <v>20</v>
      </c>
      <c r="O71" s="51" t="s">
        <v>255</v>
      </c>
      <c r="P71" s="122">
        <f aca="true" t="shared" si="13" ref="P71:AE71">SUM(P72:P73)</f>
        <v>19200</v>
      </c>
      <c r="Q71" s="123">
        <f t="shared" si="13"/>
        <v>19200</v>
      </c>
      <c r="R71" s="122">
        <f t="shared" si="13"/>
        <v>0</v>
      </c>
      <c r="S71" s="123">
        <f t="shared" si="13"/>
        <v>0</v>
      </c>
      <c r="T71" s="122">
        <f t="shared" si="13"/>
        <v>0</v>
      </c>
      <c r="U71" s="123">
        <f t="shared" si="13"/>
        <v>0</v>
      </c>
      <c r="V71" s="122">
        <f t="shared" si="13"/>
        <v>0</v>
      </c>
      <c r="W71" s="123">
        <f t="shared" si="13"/>
        <v>0</v>
      </c>
      <c r="X71" s="122">
        <f t="shared" si="13"/>
        <v>0</v>
      </c>
      <c r="Y71" s="123">
        <f t="shared" si="13"/>
        <v>0</v>
      </c>
      <c r="Z71" s="122">
        <f t="shared" si="13"/>
        <v>0</v>
      </c>
      <c r="AA71" s="123">
        <f t="shared" si="13"/>
        <v>0</v>
      </c>
      <c r="AB71" s="122">
        <f t="shared" si="13"/>
        <v>0</v>
      </c>
      <c r="AC71" s="123">
        <f t="shared" si="13"/>
        <v>0</v>
      </c>
      <c r="AD71" s="122">
        <f t="shared" si="13"/>
        <v>0</v>
      </c>
      <c r="AE71" s="123">
        <f t="shared" si="13"/>
        <v>0</v>
      </c>
      <c r="AF71" s="124">
        <f>P71+R71+T71+V71+X71+Z71+AB71+AD71</f>
        <v>19200</v>
      </c>
      <c r="AG71" s="123">
        <f>Q71+S71+U71+W71+Y71+AA71+AC71+AE71</f>
        <v>19200</v>
      </c>
      <c r="AH71" s="52" t="s">
        <v>217</v>
      </c>
      <c r="AI71" s="52" t="s">
        <v>218</v>
      </c>
      <c r="AJ71" s="52" t="s">
        <v>11</v>
      </c>
      <c r="AK71" s="52" t="s">
        <v>12</v>
      </c>
      <c r="AL71" s="53" t="s">
        <v>21</v>
      </c>
      <c r="AM71" s="54" t="s">
        <v>36</v>
      </c>
    </row>
    <row r="72" spans="2:39" ht="21" customHeight="1">
      <c r="B72" s="176" t="s">
        <v>58</v>
      </c>
      <c r="C72" s="178">
        <v>2012025899019</v>
      </c>
      <c r="D72" s="7" t="s">
        <v>151</v>
      </c>
      <c r="E72" s="7" t="s">
        <v>57</v>
      </c>
      <c r="F72" s="23"/>
      <c r="G72" s="16"/>
      <c r="H72" s="160" t="s">
        <v>76</v>
      </c>
      <c r="I72" s="160" t="s">
        <v>94</v>
      </c>
      <c r="J72" s="160">
        <v>200</v>
      </c>
      <c r="K72" s="160">
        <v>200</v>
      </c>
      <c r="L72" s="162">
        <v>52</v>
      </c>
      <c r="M72" s="160"/>
      <c r="N72" s="160"/>
      <c r="O72" s="160">
        <f>M72+N72</f>
        <v>0</v>
      </c>
      <c r="P72" s="125">
        <v>19200</v>
      </c>
      <c r="Q72" s="125">
        <v>19200</v>
      </c>
      <c r="R72" s="126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5"/>
      <c r="AG72" s="125"/>
      <c r="AH72" s="187"/>
      <c r="AI72" s="171"/>
      <c r="AJ72" s="180"/>
      <c r="AK72" s="180"/>
      <c r="AL72" s="180"/>
      <c r="AM72" s="269"/>
    </row>
    <row r="73" spans="2:39" ht="17.25" thickBot="1">
      <c r="B73" s="177"/>
      <c r="C73" s="179"/>
      <c r="D73" s="56" t="s">
        <v>152</v>
      </c>
      <c r="E73" s="56" t="s">
        <v>57</v>
      </c>
      <c r="F73" s="57"/>
      <c r="G73" s="58"/>
      <c r="H73" s="161"/>
      <c r="I73" s="161"/>
      <c r="J73" s="161"/>
      <c r="K73" s="161"/>
      <c r="L73" s="163"/>
      <c r="M73" s="161"/>
      <c r="N73" s="161"/>
      <c r="O73" s="161"/>
      <c r="P73" s="128">
        <v>0</v>
      </c>
      <c r="Q73" s="128">
        <v>0</v>
      </c>
      <c r="R73" s="129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28"/>
      <c r="AG73" s="128"/>
      <c r="AH73" s="189"/>
      <c r="AI73" s="172"/>
      <c r="AJ73" s="181"/>
      <c r="AK73" s="181"/>
      <c r="AL73" s="181"/>
      <c r="AM73" s="270"/>
    </row>
    <row r="74" ht="15.75" thickBot="1"/>
    <row r="75" spans="2:39" ht="77.25">
      <c r="B75" s="48" t="s">
        <v>34</v>
      </c>
      <c r="C75" s="49" t="s">
        <v>29</v>
      </c>
      <c r="D75" s="49" t="s">
        <v>14</v>
      </c>
      <c r="E75" s="49" t="s">
        <v>25</v>
      </c>
      <c r="F75" s="49" t="s">
        <v>26</v>
      </c>
      <c r="G75" s="49" t="s">
        <v>27</v>
      </c>
      <c r="H75" s="50" t="s">
        <v>69</v>
      </c>
      <c r="I75" s="49" t="s">
        <v>30</v>
      </c>
      <c r="J75" s="51" t="s">
        <v>18</v>
      </c>
      <c r="K75" s="51" t="s">
        <v>4</v>
      </c>
      <c r="L75" s="51" t="s">
        <v>227</v>
      </c>
      <c r="M75" s="51" t="s">
        <v>19</v>
      </c>
      <c r="N75" s="51" t="s">
        <v>20</v>
      </c>
      <c r="O75" s="51" t="s">
        <v>255</v>
      </c>
      <c r="P75" s="95">
        <f aca="true" t="shared" si="14" ref="P75:AE75">SUM(P76:P77)</f>
        <v>81400</v>
      </c>
      <c r="Q75" s="96">
        <f t="shared" si="14"/>
        <v>81400</v>
      </c>
      <c r="R75" s="95">
        <f t="shared" si="14"/>
        <v>0</v>
      </c>
      <c r="S75" s="96">
        <f t="shared" si="14"/>
        <v>0</v>
      </c>
      <c r="T75" s="95">
        <f t="shared" si="14"/>
        <v>0</v>
      </c>
      <c r="U75" s="96">
        <f t="shared" si="14"/>
        <v>0</v>
      </c>
      <c r="V75" s="95">
        <f t="shared" si="14"/>
        <v>0</v>
      </c>
      <c r="W75" s="96">
        <f t="shared" si="14"/>
        <v>0</v>
      </c>
      <c r="X75" s="95">
        <f t="shared" si="14"/>
        <v>0</v>
      </c>
      <c r="Y75" s="96">
        <f t="shared" si="14"/>
        <v>0</v>
      </c>
      <c r="Z75" s="95">
        <f t="shared" si="14"/>
        <v>0</v>
      </c>
      <c r="AA75" s="96">
        <f t="shared" si="14"/>
        <v>0</v>
      </c>
      <c r="AB75" s="95">
        <f t="shared" si="14"/>
        <v>0</v>
      </c>
      <c r="AC75" s="96">
        <f t="shared" si="14"/>
        <v>0</v>
      </c>
      <c r="AD75" s="95">
        <f t="shared" si="14"/>
        <v>0</v>
      </c>
      <c r="AE75" s="96">
        <f t="shared" si="14"/>
        <v>0</v>
      </c>
      <c r="AF75" s="97">
        <f>P75+R75+T75+T75+V75+X75+Z75+AB75+AD75</f>
        <v>81400</v>
      </c>
      <c r="AG75" s="96">
        <f>Q75+S75+U75+W75+Y75+AA75+AC75+AE75</f>
        <v>81400</v>
      </c>
      <c r="AH75" s="52" t="s">
        <v>217</v>
      </c>
      <c r="AI75" s="52" t="s">
        <v>218</v>
      </c>
      <c r="AJ75" s="52" t="s">
        <v>11</v>
      </c>
      <c r="AK75" s="52" t="s">
        <v>12</v>
      </c>
      <c r="AL75" s="53" t="s">
        <v>21</v>
      </c>
      <c r="AM75" s="54" t="s">
        <v>36</v>
      </c>
    </row>
    <row r="76" spans="2:39" ht="33" customHeight="1">
      <c r="B76" s="176" t="s">
        <v>58</v>
      </c>
      <c r="C76" s="178">
        <v>2012025899019</v>
      </c>
      <c r="D76" s="7" t="s">
        <v>244</v>
      </c>
      <c r="E76" s="7" t="s">
        <v>57</v>
      </c>
      <c r="F76" s="23"/>
      <c r="G76" s="16"/>
      <c r="H76" s="160" t="s">
        <v>80</v>
      </c>
      <c r="I76" s="160" t="s">
        <v>95</v>
      </c>
      <c r="J76" s="160">
        <v>48</v>
      </c>
      <c r="K76" s="160">
        <v>60</v>
      </c>
      <c r="L76" s="160">
        <v>15</v>
      </c>
      <c r="M76" s="160"/>
      <c r="N76" s="160"/>
      <c r="O76" s="160"/>
      <c r="P76" s="100">
        <v>26400</v>
      </c>
      <c r="Q76" s="100">
        <v>26400</v>
      </c>
      <c r="R76" s="116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100"/>
      <c r="AG76" s="100"/>
      <c r="AH76" s="174"/>
      <c r="AI76" s="171"/>
      <c r="AJ76" s="180"/>
      <c r="AK76" s="276"/>
      <c r="AL76" s="180"/>
      <c r="AM76" s="271"/>
    </row>
    <row r="77" spans="2:39" ht="22.5" customHeight="1" thickBot="1">
      <c r="B77" s="177"/>
      <c r="C77" s="179"/>
      <c r="D77" s="56" t="s">
        <v>233</v>
      </c>
      <c r="E77" s="56" t="s">
        <v>57</v>
      </c>
      <c r="F77" s="57"/>
      <c r="G77" s="58"/>
      <c r="H77" s="161"/>
      <c r="I77" s="161"/>
      <c r="J77" s="161"/>
      <c r="K77" s="161"/>
      <c r="L77" s="161"/>
      <c r="M77" s="161"/>
      <c r="N77" s="161"/>
      <c r="O77" s="161"/>
      <c r="P77" s="102">
        <v>55000</v>
      </c>
      <c r="Q77" s="102">
        <v>55000</v>
      </c>
      <c r="R77" s="118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102"/>
      <c r="AG77" s="102"/>
      <c r="AH77" s="175"/>
      <c r="AI77" s="172"/>
      <c r="AJ77" s="181"/>
      <c r="AK77" s="277"/>
      <c r="AL77" s="181"/>
      <c r="AM77" s="272"/>
    </row>
    <row r="78" ht="12.75" customHeight="1" thickBot="1"/>
    <row r="79" spans="2:39" ht="77.25">
      <c r="B79" s="48" t="s">
        <v>34</v>
      </c>
      <c r="C79" s="49" t="s">
        <v>29</v>
      </c>
      <c r="D79" s="49" t="s">
        <v>14</v>
      </c>
      <c r="E79" s="49" t="s">
        <v>25</v>
      </c>
      <c r="F79" s="49" t="s">
        <v>26</v>
      </c>
      <c r="G79" s="49" t="s">
        <v>27</v>
      </c>
      <c r="H79" s="50" t="s">
        <v>77</v>
      </c>
      <c r="I79" s="49" t="s">
        <v>30</v>
      </c>
      <c r="J79" s="51" t="s">
        <v>18</v>
      </c>
      <c r="K79" s="51" t="s">
        <v>4</v>
      </c>
      <c r="L79" s="51" t="s">
        <v>227</v>
      </c>
      <c r="M79" s="51" t="s">
        <v>19</v>
      </c>
      <c r="N79" s="51" t="s">
        <v>20</v>
      </c>
      <c r="O79" s="51" t="s">
        <v>255</v>
      </c>
      <c r="P79" s="95">
        <f aca="true" t="shared" si="15" ref="P79:AE79">SUM(P80:P82)</f>
        <v>11000</v>
      </c>
      <c r="Q79" s="96">
        <f t="shared" si="15"/>
        <v>11000</v>
      </c>
      <c r="R79" s="95">
        <f t="shared" si="15"/>
        <v>0</v>
      </c>
      <c r="S79" s="96">
        <f t="shared" si="15"/>
        <v>0</v>
      </c>
      <c r="T79" s="95">
        <f t="shared" si="15"/>
        <v>0</v>
      </c>
      <c r="U79" s="96">
        <f t="shared" si="15"/>
        <v>0</v>
      </c>
      <c r="V79" s="95">
        <f t="shared" si="15"/>
        <v>0</v>
      </c>
      <c r="W79" s="96">
        <f t="shared" si="15"/>
        <v>0</v>
      </c>
      <c r="X79" s="95">
        <f t="shared" si="15"/>
        <v>0</v>
      </c>
      <c r="Y79" s="96">
        <f t="shared" si="15"/>
        <v>0</v>
      </c>
      <c r="Z79" s="95">
        <f t="shared" si="15"/>
        <v>0</v>
      </c>
      <c r="AA79" s="96">
        <f t="shared" si="15"/>
        <v>0</v>
      </c>
      <c r="AB79" s="95">
        <f t="shared" si="15"/>
        <v>0</v>
      </c>
      <c r="AC79" s="96">
        <f t="shared" si="15"/>
        <v>0</v>
      </c>
      <c r="AD79" s="95">
        <f t="shared" si="15"/>
        <v>0</v>
      </c>
      <c r="AE79" s="96">
        <f t="shared" si="15"/>
        <v>0</v>
      </c>
      <c r="AF79" s="97">
        <f>P79+R79+T79+V79+X79+Z79+AB79+AD79</f>
        <v>11000</v>
      </c>
      <c r="AG79" s="96">
        <f>Q79+S79+U79+W79+Y79+AA79+AC79+AE79</f>
        <v>11000</v>
      </c>
      <c r="AH79" s="52" t="s">
        <v>217</v>
      </c>
      <c r="AI79" s="52" t="s">
        <v>218</v>
      </c>
      <c r="AJ79" s="52" t="s">
        <v>11</v>
      </c>
      <c r="AK79" s="52" t="s">
        <v>12</v>
      </c>
      <c r="AL79" s="53" t="s">
        <v>21</v>
      </c>
      <c r="AM79" s="54" t="s">
        <v>36</v>
      </c>
    </row>
    <row r="80" spans="2:39" ht="17.25" customHeight="1">
      <c r="B80" s="173" t="s">
        <v>58</v>
      </c>
      <c r="C80" s="178">
        <v>2012025899019</v>
      </c>
      <c r="D80" s="7" t="s">
        <v>153</v>
      </c>
      <c r="E80" s="7" t="s">
        <v>57</v>
      </c>
      <c r="F80" s="23"/>
      <c r="G80" s="16"/>
      <c r="H80" s="160" t="s">
        <v>81</v>
      </c>
      <c r="I80" s="160" t="s">
        <v>96</v>
      </c>
      <c r="J80" s="160">
        <v>0</v>
      </c>
      <c r="K80" s="160">
        <v>4</v>
      </c>
      <c r="L80" s="160">
        <v>1</v>
      </c>
      <c r="M80" s="160"/>
      <c r="N80" s="160"/>
      <c r="O80" s="160"/>
      <c r="P80" s="164">
        <v>11000</v>
      </c>
      <c r="Q80" s="164">
        <v>11000</v>
      </c>
      <c r="R80" s="116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164">
        <f>P80+R80+T80+V80+X80+Z80+AB80+AD80</f>
        <v>11000</v>
      </c>
      <c r="AG80" s="164">
        <f>Q80+S80+U80+W80+Y80+AA80+AC80+AE80</f>
        <v>11000</v>
      </c>
      <c r="AH80" s="174"/>
      <c r="AI80" s="171"/>
      <c r="AJ80" s="180"/>
      <c r="AK80" s="180"/>
      <c r="AL80" s="71"/>
      <c r="AM80" s="131"/>
    </row>
    <row r="81" spans="2:39" ht="36" customHeight="1">
      <c r="B81" s="173"/>
      <c r="C81" s="190"/>
      <c r="D81" s="7" t="s">
        <v>245</v>
      </c>
      <c r="E81" s="7" t="s">
        <v>57</v>
      </c>
      <c r="F81" s="23"/>
      <c r="G81" s="16"/>
      <c r="H81" s="160"/>
      <c r="I81" s="160"/>
      <c r="J81" s="160"/>
      <c r="K81" s="160"/>
      <c r="L81" s="160"/>
      <c r="M81" s="160"/>
      <c r="N81" s="160"/>
      <c r="O81" s="160"/>
      <c r="P81" s="165"/>
      <c r="Q81" s="165"/>
      <c r="R81" s="116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165"/>
      <c r="AG81" s="165"/>
      <c r="AH81" s="174"/>
      <c r="AI81" s="171"/>
      <c r="AJ81" s="180"/>
      <c r="AK81" s="180"/>
      <c r="AL81" s="180"/>
      <c r="AM81" s="273"/>
    </row>
    <row r="82" spans="2:39" ht="15">
      <c r="B82" s="173"/>
      <c r="C82" s="191"/>
      <c r="D82" s="7" t="s">
        <v>151</v>
      </c>
      <c r="E82" s="7" t="s">
        <v>57</v>
      </c>
      <c r="F82" s="23"/>
      <c r="G82" s="16"/>
      <c r="H82" s="160"/>
      <c r="I82" s="160"/>
      <c r="J82" s="160"/>
      <c r="K82" s="160"/>
      <c r="L82" s="160"/>
      <c r="M82" s="160"/>
      <c r="N82" s="160"/>
      <c r="O82" s="160"/>
      <c r="P82" s="166"/>
      <c r="Q82" s="166"/>
      <c r="R82" s="117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166"/>
      <c r="AG82" s="166"/>
      <c r="AH82" s="174"/>
      <c r="AI82" s="171"/>
      <c r="AJ82" s="180"/>
      <c r="AK82" s="180"/>
      <c r="AL82" s="180"/>
      <c r="AM82" s="273"/>
    </row>
    <row r="83" ht="15.75" customHeight="1" thickBot="1"/>
    <row r="84" spans="2:39" ht="77.25">
      <c r="B84" s="48" t="s">
        <v>34</v>
      </c>
      <c r="C84" s="49" t="s">
        <v>29</v>
      </c>
      <c r="D84" s="49" t="s">
        <v>14</v>
      </c>
      <c r="E84" s="49" t="s">
        <v>25</v>
      </c>
      <c r="F84" s="49" t="s">
        <v>26</v>
      </c>
      <c r="G84" s="49" t="s">
        <v>27</v>
      </c>
      <c r="H84" s="50" t="s">
        <v>78</v>
      </c>
      <c r="I84" s="49" t="s">
        <v>30</v>
      </c>
      <c r="J84" s="51" t="s">
        <v>18</v>
      </c>
      <c r="K84" s="51" t="s">
        <v>4</v>
      </c>
      <c r="L84" s="51" t="s">
        <v>227</v>
      </c>
      <c r="M84" s="51" t="s">
        <v>19</v>
      </c>
      <c r="N84" s="51" t="s">
        <v>20</v>
      </c>
      <c r="O84" s="51" t="s">
        <v>255</v>
      </c>
      <c r="P84" s="95">
        <f aca="true" t="shared" si="16" ref="P84:AE84">SUM(P85:P87)</f>
        <v>40400</v>
      </c>
      <c r="Q84" s="96">
        <f t="shared" si="16"/>
        <v>40400</v>
      </c>
      <c r="R84" s="95">
        <f t="shared" si="16"/>
        <v>0</v>
      </c>
      <c r="S84" s="96">
        <f t="shared" si="16"/>
        <v>0</v>
      </c>
      <c r="T84" s="95">
        <f t="shared" si="16"/>
        <v>0</v>
      </c>
      <c r="U84" s="96">
        <f t="shared" si="16"/>
        <v>0</v>
      </c>
      <c r="V84" s="95">
        <f t="shared" si="16"/>
        <v>0</v>
      </c>
      <c r="W84" s="96">
        <f t="shared" si="16"/>
        <v>0</v>
      </c>
      <c r="X84" s="95">
        <f t="shared" si="16"/>
        <v>0</v>
      </c>
      <c r="Y84" s="96">
        <f t="shared" si="16"/>
        <v>0</v>
      </c>
      <c r="Z84" s="95">
        <f t="shared" si="16"/>
        <v>0</v>
      </c>
      <c r="AA84" s="96">
        <f t="shared" si="16"/>
        <v>0</v>
      </c>
      <c r="AB84" s="95">
        <f t="shared" si="16"/>
        <v>0</v>
      </c>
      <c r="AC84" s="96">
        <f t="shared" si="16"/>
        <v>0</v>
      </c>
      <c r="AD84" s="95">
        <f t="shared" si="16"/>
        <v>2900</v>
      </c>
      <c r="AE84" s="96">
        <f t="shared" si="16"/>
        <v>0</v>
      </c>
      <c r="AF84" s="97">
        <f>P84+R84+T84+V84+X84+Z84+AB84+AD84</f>
        <v>43300</v>
      </c>
      <c r="AG84" s="96">
        <f>Q84+S84+U84+W84+Y84+AA84+AC84+AE84</f>
        <v>40400</v>
      </c>
      <c r="AH84" s="52" t="s">
        <v>217</v>
      </c>
      <c r="AI84" s="52" t="s">
        <v>218</v>
      </c>
      <c r="AJ84" s="52" t="s">
        <v>11</v>
      </c>
      <c r="AK84" s="52" t="s">
        <v>12</v>
      </c>
      <c r="AL84" s="53" t="s">
        <v>21</v>
      </c>
      <c r="AM84" s="54" t="s">
        <v>36</v>
      </c>
    </row>
    <row r="85" spans="2:39" ht="27.75" customHeight="1">
      <c r="B85" s="176" t="s">
        <v>58</v>
      </c>
      <c r="C85" s="178">
        <v>2012025899019</v>
      </c>
      <c r="D85" s="7" t="s">
        <v>246</v>
      </c>
      <c r="E85" s="7" t="s">
        <v>57</v>
      </c>
      <c r="F85" s="23"/>
      <c r="G85" s="16"/>
      <c r="H85" s="160" t="s">
        <v>82</v>
      </c>
      <c r="I85" s="160" t="s">
        <v>97</v>
      </c>
      <c r="J85" s="160">
        <v>24</v>
      </c>
      <c r="K85" s="160">
        <v>38</v>
      </c>
      <c r="L85" s="160">
        <v>10</v>
      </c>
      <c r="M85" s="160"/>
      <c r="N85" s="160"/>
      <c r="O85" s="160"/>
      <c r="P85" s="132">
        <v>15400</v>
      </c>
      <c r="Q85" s="132">
        <v>15400</v>
      </c>
      <c r="R85" s="116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>
        <v>2900</v>
      </c>
      <c r="AE85" s="98"/>
      <c r="AF85" s="100"/>
      <c r="AG85" s="100"/>
      <c r="AH85" s="174" t="s">
        <v>211</v>
      </c>
      <c r="AI85" s="171">
        <v>153</v>
      </c>
      <c r="AJ85" s="31" t="s">
        <v>154</v>
      </c>
      <c r="AK85" s="25" t="s">
        <v>41</v>
      </c>
      <c r="AL85" s="180" t="s">
        <v>155</v>
      </c>
      <c r="AM85" s="274" t="s">
        <v>162</v>
      </c>
    </row>
    <row r="86" spans="2:39" ht="23.25" customHeight="1">
      <c r="B86" s="176"/>
      <c r="C86" s="190"/>
      <c r="D86" s="7" t="s">
        <v>156</v>
      </c>
      <c r="E86" s="7" t="s">
        <v>57</v>
      </c>
      <c r="F86" s="23"/>
      <c r="G86" s="16"/>
      <c r="H86" s="160"/>
      <c r="I86" s="160"/>
      <c r="J86" s="160"/>
      <c r="K86" s="160"/>
      <c r="L86" s="160"/>
      <c r="M86" s="160"/>
      <c r="N86" s="160"/>
      <c r="O86" s="160"/>
      <c r="P86" s="158">
        <v>25000</v>
      </c>
      <c r="Q86" s="158">
        <v>25000</v>
      </c>
      <c r="R86" s="117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100"/>
      <c r="AG86" s="100"/>
      <c r="AH86" s="174"/>
      <c r="AI86" s="171"/>
      <c r="AJ86" s="31" t="s">
        <v>154</v>
      </c>
      <c r="AK86" s="25" t="s">
        <v>41</v>
      </c>
      <c r="AL86" s="180"/>
      <c r="AM86" s="274"/>
    </row>
    <row r="87" spans="2:39" ht="15.75" customHeight="1" thickBot="1">
      <c r="B87" s="177"/>
      <c r="C87" s="179"/>
      <c r="D87" s="56" t="s">
        <v>157</v>
      </c>
      <c r="E87" s="56" t="s">
        <v>57</v>
      </c>
      <c r="F87" s="22"/>
      <c r="G87" s="58"/>
      <c r="H87" s="161"/>
      <c r="I87" s="161"/>
      <c r="J87" s="161"/>
      <c r="K87" s="161"/>
      <c r="L87" s="161"/>
      <c r="M87" s="161"/>
      <c r="N87" s="161"/>
      <c r="O87" s="161"/>
      <c r="P87" s="159"/>
      <c r="Q87" s="159"/>
      <c r="R87" s="120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102"/>
      <c r="AG87" s="102"/>
      <c r="AH87" s="175"/>
      <c r="AI87" s="172"/>
      <c r="AJ87" s="67" t="s">
        <v>158</v>
      </c>
      <c r="AK87" s="67" t="s">
        <v>159</v>
      </c>
      <c r="AL87" s="181"/>
      <c r="AM87" s="275"/>
    </row>
    <row r="88" ht="27.75" customHeight="1" thickBot="1">
      <c r="E88" s="87"/>
    </row>
    <row r="89" spans="2:39" ht="77.25">
      <c r="B89" s="48" t="s">
        <v>34</v>
      </c>
      <c r="C89" s="49" t="s">
        <v>29</v>
      </c>
      <c r="D89" s="49" t="s">
        <v>14</v>
      </c>
      <c r="E89" s="49" t="s">
        <v>25</v>
      </c>
      <c r="F89" s="49" t="s">
        <v>26</v>
      </c>
      <c r="G89" s="49" t="s">
        <v>27</v>
      </c>
      <c r="H89" s="50" t="s">
        <v>79</v>
      </c>
      <c r="I89" s="49" t="s">
        <v>30</v>
      </c>
      <c r="J89" s="51" t="s">
        <v>18</v>
      </c>
      <c r="K89" s="51" t="s">
        <v>4</v>
      </c>
      <c r="L89" s="51" t="s">
        <v>227</v>
      </c>
      <c r="M89" s="51" t="s">
        <v>19</v>
      </c>
      <c r="N89" s="51" t="s">
        <v>20</v>
      </c>
      <c r="O89" s="51" t="s">
        <v>255</v>
      </c>
      <c r="P89" s="95">
        <f aca="true" t="shared" si="17" ref="P89:AE89">SUM(P90:P90)</f>
        <v>13200</v>
      </c>
      <c r="Q89" s="96">
        <f t="shared" si="17"/>
        <v>13200</v>
      </c>
      <c r="R89" s="95">
        <f t="shared" si="17"/>
        <v>0</v>
      </c>
      <c r="S89" s="96">
        <f t="shared" si="17"/>
        <v>0</v>
      </c>
      <c r="T89" s="95">
        <f t="shared" si="17"/>
        <v>0</v>
      </c>
      <c r="U89" s="96">
        <f t="shared" si="17"/>
        <v>0</v>
      </c>
      <c r="V89" s="95">
        <f t="shared" si="17"/>
        <v>0</v>
      </c>
      <c r="W89" s="96">
        <f t="shared" si="17"/>
        <v>0</v>
      </c>
      <c r="X89" s="95">
        <f t="shared" si="17"/>
        <v>0</v>
      </c>
      <c r="Y89" s="96">
        <f t="shared" si="17"/>
        <v>0</v>
      </c>
      <c r="Z89" s="95">
        <f t="shared" si="17"/>
        <v>0</v>
      </c>
      <c r="AA89" s="96">
        <f t="shared" si="17"/>
        <v>0</v>
      </c>
      <c r="AB89" s="95">
        <f t="shared" si="17"/>
        <v>0</v>
      </c>
      <c r="AC89" s="96">
        <f t="shared" si="17"/>
        <v>0</v>
      </c>
      <c r="AD89" s="95">
        <f t="shared" si="17"/>
        <v>0</v>
      </c>
      <c r="AE89" s="96">
        <f t="shared" si="17"/>
        <v>0</v>
      </c>
      <c r="AF89" s="97">
        <f>P89+R89+T89+V89+X89+Z89+AB89+AD89</f>
        <v>13200</v>
      </c>
      <c r="AG89" s="96">
        <f>Q89+S89+U89+W89+Y89+AA89+AC89+AE89</f>
        <v>13200</v>
      </c>
      <c r="AH89" s="52" t="s">
        <v>217</v>
      </c>
      <c r="AI89" s="52" t="s">
        <v>218</v>
      </c>
      <c r="AJ89" s="52" t="s">
        <v>11</v>
      </c>
      <c r="AK89" s="52" t="s">
        <v>12</v>
      </c>
      <c r="AL89" s="53" t="s">
        <v>21</v>
      </c>
      <c r="AM89" s="54" t="s">
        <v>36</v>
      </c>
    </row>
    <row r="90" spans="2:39" ht="41.25" customHeight="1" thickBot="1">
      <c r="B90" s="55" t="s">
        <v>58</v>
      </c>
      <c r="C90" s="136">
        <v>2012025899019</v>
      </c>
      <c r="D90" s="56" t="s">
        <v>247</v>
      </c>
      <c r="E90" s="56" t="s">
        <v>57</v>
      </c>
      <c r="F90" s="57"/>
      <c r="G90" s="58"/>
      <c r="H90" s="58" t="s">
        <v>223</v>
      </c>
      <c r="I90" s="59" t="s">
        <v>98</v>
      </c>
      <c r="J90" s="59">
        <v>4</v>
      </c>
      <c r="K90" s="59">
        <v>4</v>
      </c>
      <c r="L90" s="59">
        <v>1</v>
      </c>
      <c r="M90" s="59"/>
      <c r="N90" s="59"/>
      <c r="O90" s="59"/>
      <c r="P90" s="144">
        <v>13200</v>
      </c>
      <c r="Q90" s="144">
        <v>13200</v>
      </c>
      <c r="R90" s="145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102"/>
      <c r="AG90" s="102"/>
      <c r="AH90" s="60"/>
      <c r="AI90" s="57"/>
      <c r="AJ90" s="67"/>
      <c r="AK90" s="67"/>
      <c r="AL90" s="67"/>
      <c r="AM90" s="85"/>
    </row>
  </sheetData>
  <sheetProtection/>
  <mergeCells count="242">
    <mergeCell ref="I6:I7"/>
    <mergeCell ref="N23:N24"/>
    <mergeCell ref="H23:H24"/>
    <mergeCell ref="L8:L20"/>
    <mergeCell ref="F5:O5"/>
    <mergeCell ref="O8:O20"/>
    <mergeCell ref="N27:N28"/>
    <mergeCell ref="L6:L7"/>
    <mergeCell ref="C8:H20"/>
    <mergeCell ref="I8:I20"/>
    <mergeCell ref="J8:J20"/>
    <mergeCell ref="C23:C24"/>
    <mergeCell ref="C27:C28"/>
    <mergeCell ref="C32:C33"/>
    <mergeCell ref="C39:C41"/>
    <mergeCell ref="K23:K24"/>
    <mergeCell ref="M23:M24"/>
    <mergeCell ref="H39:H41"/>
    <mergeCell ref="AJ32:AJ33"/>
    <mergeCell ref="O6:O7"/>
    <mergeCell ref="O23:O24"/>
    <mergeCell ref="O27:O28"/>
    <mergeCell ref="O32:O33"/>
    <mergeCell ref="O39:O41"/>
    <mergeCell ref="AI32:AI33"/>
    <mergeCell ref="U8:U20"/>
    <mergeCell ref="B21:AL21"/>
    <mergeCell ref="K8:K20"/>
    <mergeCell ref="AL8:AM20"/>
    <mergeCell ref="AA8:AA20"/>
    <mergeCell ref="AB8:AB20"/>
    <mergeCell ref="AC8:AC20"/>
    <mergeCell ref="AD8:AD20"/>
    <mergeCell ref="AE8:AE20"/>
    <mergeCell ref="AF8:AF20"/>
    <mergeCell ref="AG8:AG20"/>
    <mergeCell ref="AM85:AM87"/>
    <mergeCell ref="AM64:AM65"/>
    <mergeCell ref="AL64:AL65"/>
    <mergeCell ref="AL56:AL58"/>
    <mergeCell ref="AJ80:AJ82"/>
    <mergeCell ref="AK80:AK82"/>
    <mergeCell ref="AL85:AL87"/>
    <mergeCell ref="AL76:AL77"/>
    <mergeCell ref="AJ76:AJ77"/>
    <mergeCell ref="AK76:AK77"/>
    <mergeCell ref="Y8:Y20"/>
    <mergeCell ref="C47:C48"/>
    <mergeCell ref="I39:I41"/>
    <mergeCell ref="K39:K41"/>
    <mergeCell ref="M39:M41"/>
    <mergeCell ref="M27:M28"/>
    <mergeCell ref="P8:P20"/>
    <mergeCell ref="I32:I33"/>
    <mergeCell ref="J32:J33"/>
    <mergeCell ref="K32:K33"/>
    <mergeCell ref="AI85:AI87"/>
    <mergeCell ref="AF80:AF82"/>
    <mergeCell ref="AM56:AM58"/>
    <mergeCell ref="AM72:AM73"/>
    <mergeCell ref="AM76:AM77"/>
    <mergeCell ref="AL81:AL82"/>
    <mergeCell ref="AM81:AM82"/>
    <mergeCell ref="AJ72:AJ73"/>
    <mergeCell ref="AK72:AK73"/>
    <mergeCell ref="AL72:AL73"/>
    <mergeCell ref="B68:B69"/>
    <mergeCell ref="C68:C69"/>
    <mergeCell ref="K72:K73"/>
    <mergeCell ref="M72:M73"/>
    <mergeCell ref="C72:C73"/>
    <mergeCell ref="K68:K69"/>
    <mergeCell ref="M68:M69"/>
    <mergeCell ref="J68:J69"/>
    <mergeCell ref="H68:H69"/>
    <mergeCell ref="AI72:AI73"/>
    <mergeCell ref="AH72:AH73"/>
    <mergeCell ref="AH76:AH77"/>
    <mergeCell ref="N68:N69"/>
    <mergeCell ref="I68:I69"/>
    <mergeCell ref="H72:H73"/>
    <mergeCell ref="I72:I73"/>
    <mergeCell ref="J72:J73"/>
    <mergeCell ref="O68:O69"/>
    <mergeCell ref="B64:B65"/>
    <mergeCell ref="B23:B24"/>
    <mergeCell ref="B32:B33"/>
    <mergeCell ref="B39:B41"/>
    <mergeCell ref="B51:B53"/>
    <mergeCell ref="B56:B58"/>
    <mergeCell ref="B29:AL29"/>
    <mergeCell ref="N32:N33"/>
    <mergeCell ref="N39:N41"/>
    <mergeCell ref="J39:J41"/>
    <mergeCell ref="AL6:AM7"/>
    <mergeCell ref="Z6:AA6"/>
    <mergeCell ref="T6:U6"/>
    <mergeCell ref="AD6:AE6"/>
    <mergeCell ref="AH6:AH7"/>
    <mergeCell ref="Q8:Q20"/>
    <mergeCell ref="V8:V20"/>
    <mergeCell ref="AJ6:AJ7"/>
    <mergeCell ref="S8:S20"/>
    <mergeCell ref="T8:T20"/>
    <mergeCell ref="B2:AM2"/>
    <mergeCell ref="B3:AM3"/>
    <mergeCell ref="B5:E5"/>
    <mergeCell ref="C6:H7"/>
    <mergeCell ref="AK6:AK7"/>
    <mergeCell ref="AI5:AM5"/>
    <mergeCell ref="B4:H4"/>
    <mergeCell ref="V6:W6"/>
    <mergeCell ref="J6:J7"/>
    <mergeCell ref="B6:B7"/>
    <mergeCell ref="B8:B20"/>
    <mergeCell ref="AI6:AI7"/>
    <mergeCell ref="R6:S6"/>
    <mergeCell ref="P6:Q6"/>
    <mergeCell ref="K6:K7"/>
    <mergeCell ref="V4:AM4"/>
    <mergeCell ref="M6:M7"/>
    <mergeCell ref="N6:N7"/>
    <mergeCell ref="AF6:AG6"/>
    <mergeCell ref="M8:M20"/>
    <mergeCell ref="Z8:Z20"/>
    <mergeCell ref="N8:N20"/>
    <mergeCell ref="I4:U4"/>
    <mergeCell ref="P5:AG5"/>
    <mergeCell ref="L23:L24"/>
    <mergeCell ref="R8:R20"/>
    <mergeCell ref="W8:W20"/>
    <mergeCell ref="X8:X20"/>
    <mergeCell ref="X6:Y6"/>
    <mergeCell ref="AB6:AC6"/>
    <mergeCell ref="I23:I24"/>
    <mergeCell ref="M32:M33"/>
    <mergeCell ref="B25:AL25"/>
    <mergeCell ref="B27:B28"/>
    <mergeCell ref="H27:H28"/>
    <mergeCell ref="I27:I28"/>
    <mergeCell ref="J27:J28"/>
    <mergeCell ref="J23:J24"/>
    <mergeCell ref="AH32:AH33"/>
    <mergeCell ref="L27:L28"/>
    <mergeCell ref="H51:H53"/>
    <mergeCell ref="I51:I53"/>
    <mergeCell ref="J51:J53"/>
    <mergeCell ref="K51:K53"/>
    <mergeCell ref="H56:H58"/>
    <mergeCell ref="I56:I58"/>
    <mergeCell ref="J56:J58"/>
    <mergeCell ref="K56:K58"/>
    <mergeCell ref="H64:H65"/>
    <mergeCell ref="I64:I65"/>
    <mergeCell ref="J64:J65"/>
    <mergeCell ref="K64:K65"/>
    <mergeCell ref="M64:M65"/>
    <mergeCell ref="B47:B48"/>
    <mergeCell ref="C51:C53"/>
    <mergeCell ref="C56:C58"/>
    <mergeCell ref="C64:C65"/>
    <mergeCell ref="M47:M48"/>
    <mergeCell ref="C80:C82"/>
    <mergeCell ref="C85:C87"/>
    <mergeCell ref="K76:K77"/>
    <mergeCell ref="N72:N73"/>
    <mergeCell ref="L85:L87"/>
    <mergeCell ref="B85:B87"/>
    <mergeCell ref="K85:K87"/>
    <mergeCell ref="M85:M87"/>
    <mergeCell ref="N85:N87"/>
    <mergeCell ref="B72:B73"/>
    <mergeCell ref="AH85:AH87"/>
    <mergeCell ref="H85:H87"/>
    <mergeCell ref="I85:I87"/>
    <mergeCell ref="J85:J87"/>
    <mergeCell ref="O85:O87"/>
    <mergeCell ref="T51:T53"/>
    <mergeCell ref="U51:U53"/>
    <mergeCell ref="AB56:AB58"/>
    <mergeCell ref="AC56:AC58"/>
    <mergeCell ref="AH56:AH58"/>
    <mergeCell ref="AK64:AK65"/>
    <mergeCell ref="N64:N65"/>
    <mergeCell ref="AJ56:AJ58"/>
    <mergeCell ref="AK56:AK58"/>
    <mergeCell ref="AI56:AI58"/>
    <mergeCell ref="N56:N58"/>
    <mergeCell ref="AI64:AI65"/>
    <mergeCell ref="AJ64:AJ65"/>
    <mergeCell ref="O56:O58"/>
    <mergeCell ref="B76:B77"/>
    <mergeCell ref="C76:C77"/>
    <mergeCell ref="H76:H77"/>
    <mergeCell ref="I76:I77"/>
    <mergeCell ref="J76:J77"/>
    <mergeCell ref="M76:M77"/>
    <mergeCell ref="AH80:AH82"/>
    <mergeCell ref="M80:M82"/>
    <mergeCell ref="N80:N82"/>
    <mergeCell ref="O64:O65"/>
    <mergeCell ref="AH68:AH69"/>
    <mergeCell ref="AI68:AI69"/>
    <mergeCell ref="N76:N77"/>
    <mergeCell ref="AH64:AH65"/>
    <mergeCell ref="AI80:AI82"/>
    <mergeCell ref="O72:O73"/>
    <mergeCell ref="J47:J48"/>
    <mergeCell ref="K47:K48"/>
    <mergeCell ref="L47:L48"/>
    <mergeCell ref="AI76:AI77"/>
    <mergeCell ref="B80:B82"/>
    <mergeCell ref="H80:H82"/>
    <mergeCell ref="I80:I82"/>
    <mergeCell ref="J80:J82"/>
    <mergeCell ref="K80:K82"/>
    <mergeCell ref="AG80:AG82"/>
    <mergeCell ref="K27:K28"/>
    <mergeCell ref="H32:H33"/>
    <mergeCell ref="N47:N48"/>
    <mergeCell ref="O47:O48"/>
    <mergeCell ref="L51:L53"/>
    <mergeCell ref="L56:L58"/>
    <mergeCell ref="L32:L33"/>
    <mergeCell ref="L39:L41"/>
    <mergeCell ref="H47:H48"/>
    <mergeCell ref="I47:I48"/>
    <mergeCell ref="L64:L65"/>
    <mergeCell ref="M51:M53"/>
    <mergeCell ref="N51:N53"/>
    <mergeCell ref="M56:M58"/>
    <mergeCell ref="O51:O53"/>
    <mergeCell ref="P86:P87"/>
    <mergeCell ref="Q86:Q87"/>
    <mergeCell ref="L68:L69"/>
    <mergeCell ref="L72:L73"/>
    <mergeCell ref="L76:L77"/>
    <mergeCell ref="L80:L82"/>
    <mergeCell ref="P80:P82"/>
    <mergeCell ref="Q80:Q82"/>
    <mergeCell ref="O76:O77"/>
    <mergeCell ref="O80:O82"/>
  </mergeCells>
  <printOptions/>
  <pageMargins left="0.31496062992125984" right="0.31496062992125984" top="1.141732283464567" bottom="0.35433070866141736" header="0.31496062992125984" footer="0.31496062992125984"/>
  <pageSetup orientation="landscape" paperSize="5" scale="50" r:id="rId4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AM55"/>
  <sheetViews>
    <sheetView zoomScalePageLayoutView="0" workbookViewId="0" topLeftCell="B1">
      <selection activeCell="B3" sqref="B3:AM3"/>
    </sheetView>
  </sheetViews>
  <sheetFormatPr defaultColWidth="9.140625" defaultRowHeight="15"/>
  <cols>
    <col min="1" max="1" width="1.1484375" style="1" customWidth="1"/>
    <col min="2" max="2" width="15.8515625" style="8" customWidth="1"/>
    <col min="3" max="3" width="10.00390625" style="8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9" customWidth="1"/>
    <col min="9" max="9" width="15.7109375" style="9" customWidth="1"/>
    <col min="10" max="10" width="4.7109375" style="9" customWidth="1"/>
    <col min="11" max="12" width="4.7109375" style="1" customWidth="1"/>
    <col min="13" max="13" width="6.140625" style="1" customWidth="1"/>
    <col min="14" max="14" width="5.421875" style="1" customWidth="1"/>
    <col min="15" max="15" width="5.7109375" style="1" customWidth="1"/>
    <col min="16" max="17" width="6.28125" style="1" customWidth="1"/>
    <col min="18" max="18" width="5.57421875" style="1" customWidth="1"/>
    <col min="19" max="19" width="5.00390625" style="1" customWidth="1"/>
    <col min="20" max="20" width="7.421875" style="1" customWidth="1"/>
    <col min="21" max="21" width="7.00390625" style="1" customWidth="1"/>
    <col min="22" max="26" width="5.00390625" style="1" customWidth="1"/>
    <col min="27" max="27" width="5.00390625" style="28" customWidth="1"/>
    <col min="28" max="28" width="6.28125" style="1" customWidth="1"/>
    <col min="29" max="29" width="6.421875" style="1" customWidth="1"/>
    <col min="30" max="31" width="6.57421875" style="1" customWidth="1"/>
    <col min="32" max="32" width="6.7109375" style="1" customWidth="1"/>
    <col min="33" max="34" width="6.8515625" style="1" customWidth="1"/>
    <col min="35" max="35" width="5.140625" style="10" customWidth="1"/>
    <col min="36" max="36" width="6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1.25" customHeight="1">
      <c r="B2" s="235" t="s">
        <v>35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</row>
    <row r="3" spans="2:39" ht="15.75" customHeight="1" thickBot="1">
      <c r="B3" s="238" t="s">
        <v>256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</row>
    <row r="4" spans="2:39" ht="21.75" customHeight="1" thickBot="1">
      <c r="B4" s="241" t="s">
        <v>42</v>
      </c>
      <c r="C4" s="252"/>
      <c r="D4" s="252"/>
      <c r="E4" s="252"/>
      <c r="F4" s="252"/>
      <c r="G4" s="252"/>
      <c r="H4" s="253"/>
      <c r="I4" s="206" t="s">
        <v>59</v>
      </c>
      <c r="J4" s="207"/>
      <c r="K4" s="207"/>
      <c r="L4" s="207"/>
      <c r="M4" s="207"/>
      <c r="N4" s="207"/>
      <c r="O4" s="207"/>
      <c r="P4" s="208"/>
      <c r="Q4" s="208"/>
      <c r="R4" s="208"/>
      <c r="S4" s="208"/>
      <c r="T4" s="208"/>
      <c r="U4" s="209"/>
      <c r="V4" s="226" t="s">
        <v>43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</row>
    <row r="5" spans="2:39" ht="27" customHeight="1" thickBot="1">
      <c r="B5" s="241" t="s">
        <v>99</v>
      </c>
      <c r="C5" s="242"/>
      <c r="D5" s="242"/>
      <c r="E5" s="243"/>
      <c r="F5" s="290" t="s">
        <v>168</v>
      </c>
      <c r="G5" s="291"/>
      <c r="H5" s="291"/>
      <c r="I5" s="291"/>
      <c r="J5" s="291"/>
      <c r="K5" s="291"/>
      <c r="L5" s="291"/>
      <c r="M5" s="291"/>
      <c r="N5" s="291"/>
      <c r="O5" s="292"/>
      <c r="P5" s="210" t="s">
        <v>0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2"/>
      <c r="AH5" s="312" t="s">
        <v>1</v>
      </c>
      <c r="AI5" s="313"/>
      <c r="AJ5" s="313"/>
      <c r="AK5" s="313"/>
      <c r="AL5" s="313"/>
      <c r="AM5" s="314"/>
    </row>
    <row r="6" spans="2:39" ht="16.5" customHeight="1">
      <c r="B6" s="254" t="s">
        <v>17</v>
      </c>
      <c r="C6" s="244" t="s">
        <v>2</v>
      </c>
      <c r="D6" s="245"/>
      <c r="E6" s="245"/>
      <c r="F6" s="245"/>
      <c r="G6" s="245"/>
      <c r="H6" s="245"/>
      <c r="I6" s="310" t="s">
        <v>3</v>
      </c>
      <c r="J6" s="224" t="s">
        <v>18</v>
      </c>
      <c r="K6" s="224" t="s">
        <v>4</v>
      </c>
      <c r="L6" s="296" t="s">
        <v>227</v>
      </c>
      <c r="M6" s="227" t="s">
        <v>19</v>
      </c>
      <c r="N6" s="229" t="s">
        <v>20</v>
      </c>
      <c r="O6" s="315" t="s">
        <v>255</v>
      </c>
      <c r="P6" s="223" t="s">
        <v>31</v>
      </c>
      <c r="Q6" s="217"/>
      <c r="R6" s="216" t="s">
        <v>32</v>
      </c>
      <c r="S6" s="217"/>
      <c r="T6" s="216" t="s">
        <v>37</v>
      </c>
      <c r="U6" s="217"/>
      <c r="V6" s="216" t="s">
        <v>7</v>
      </c>
      <c r="W6" s="217"/>
      <c r="X6" s="216" t="s">
        <v>6</v>
      </c>
      <c r="Y6" s="217"/>
      <c r="Z6" s="216" t="s">
        <v>33</v>
      </c>
      <c r="AA6" s="217"/>
      <c r="AB6" s="216" t="s">
        <v>5</v>
      </c>
      <c r="AC6" s="217"/>
      <c r="AD6" s="216" t="s">
        <v>8</v>
      </c>
      <c r="AE6" s="217"/>
      <c r="AF6" s="216" t="s">
        <v>9</v>
      </c>
      <c r="AG6" s="231"/>
      <c r="AH6" s="260" t="s">
        <v>10</v>
      </c>
      <c r="AI6" s="221" t="s">
        <v>215</v>
      </c>
      <c r="AJ6" s="262" t="s">
        <v>11</v>
      </c>
      <c r="AK6" s="248" t="s">
        <v>12</v>
      </c>
      <c r="AL6" s="256" t="s">
        <v>21</v>
      </c>
      <c r="AM6" s="257"/>
    </row>
    <row r="7" spans="2:39" ht="76.5" customHeight="1" thickBot="1">
      <c r="B7" s="255"/>
      <c r="C7" s="246"/>
      <c r="D7" s="247"/>
      <c r="E7" s="247"/>
      <c r="F7" s="247"/>
      <c r="G7" s="247"/>
      <c r="H7" s="247"/>
      <c r="I7" s="311"/>
      <c r="J7" s="225" t="s">
        <v>18</v>
      </c>
      <c r="K7" s="225"/>
      <c r="L7" s="297"/>
      <c r="M7" s="228"/>
      <c r="N7" s="230"/>
      <c r="O7" s="205"/>
      <c r="P7" s="5" t="s">
        <v>22</v>
      </c>
      <c r="Q7" s="11" t="s">
        <v>23</v>
      </c>
      <c r="R7" s="6" t="s">
        <v>22</v>
      </c>
      <c r="S7" s="11" t="s">
        <v>23</v>
      </c>
      <c r="T7" s="6" t="s">
        <v>22</v>
      </c>
      <c r="U7" s="11" t="s">
        <v>23</v>
      </c>
      <c r="V7" s="6" t="s">
        <v>22</v>
      </c>
      <c r="W7" s="11" t="s">
        <v>23</v>
      </c>
      <c r="X7" s="6" t="s">
        <v>22</v>
      </c>
      <c r="Y7" s="11" t="s">
        <v>23</v>
      </c>
      <c r="Z7" s="6" t="s">
        <v>22</v>
      </c>
      <c r="AA7" s="27" t="s">
        <v>23</v>
      </c>
      <c r="AB7" s="6" t="s">
        <v>22</v>
      </c>
      <c r="AC7" s="11" t="s">
        <v>24</v>
      </c>
      <c r="AD7" s="6" t="s">
        <v>22</v>
      </c>
      <c r="AE7" s="11" t="s">
        <v>24</v>
      </c>
      <c r="AF7" s="6" t="s">
        <v>22</v>
      </c>
      <c r="AG7" s="12" t="s">
        <v>24</v>
      </c>
      <c r="AH7" s="261"/>
      <c r="AI7" s="222"/>
      <c r="AJ7" s="263"/>
      <c r="AK7" s="249"/>
      <c r="AL7" s="258"/>
      <c r="AM7" s="259"/>
    </row>
    <row r="8" spans="2:39" ht="12" customHeight="1" thickBot="1">
      <c r="B8" s="218" t="s">
        <v>38</v>
      </c>
      <c r="C8" s="298" t="s">
        <v>160</v>
      </c>
      <c r="D8" s="299"/>
      <c r="E8" s="299"/>
      <c r="F8" s="299"/>
      <c r="G8" s="299"/>
      <c r="H8" s="300"/>
      <c r="I8" s="307" t="s">
        <v>161</v>
      </c>
      <c r="J8" s="287" t="s">
        <v>171</v>
      </c>
      <c r="K8" s="287" t="s">
        <v>172</v>
      </c>
      <c r="L8" s="287" t="s">
        <v>173</v>
      </c>
      <c r="M8" s="324"/>
      <c r="N8" s="203"/>
      <c r="O8" s="341"/>
      <c r="P8" s="200">
        <f aca="true" t="shared" si="0" ref="P8:AE8">P22+P27+P32+P39+P43+P48+P53</f>
        <v>268000</v>
      </c>
      <c r="Q8" s="213">
        <f t="shared" si="0"/>
        <v>268000</v>
      </c>
      <c r="R8" s="200">
        <f t="shared" si="0"/>
        <v>0</v>
      </c>
      <c r="S8" s="213">
        <f t="shared" si="0"/>
        <v>0</v>
      </c>
      <c r="T8" s="200">
        <f t="shared" si="0"/>
        <v>468000</v>
      </c>
      <c r="U8" s="213">
        <f t="shared" si="0"/>
        <v>240000</v>
      </c>
      <c r="V8" s="200">
        <f t="shared" si="0"/>
        <v>0</v>
      </c>
      <c r="W8" s="213">
        <f t="shared" si="0"/>
        <v>0</v>
      </c>
      <c r="X8" s="200">
        <f t="shared" si="0"/>
        <v>0</v>
      </c>
      <c r="Y8" s="213">
        <f t="shared" si="0"/>
        <v>0</v>
      </c>
      <c r="Z8" s="200">
        <f t="shared" si="0"/>
        <v>0</v>
      </c>
      <c r="AA8" s="213">
        <f t="shared" si="0"/>
        <v>0</v>
      </c>
      <c r="AB8" s="200">
        <f t="shared" si="0"/>
        <v>15000</v>
      </c>
      <c r="AC8" s="213">
        <f t="shared" si="0"/>
        <v>15000</v>
      </c>
      <c r="AD8" s="200">
        <f t="shared" si="0"/>
        <v>0</v>
      </c>
      <c r="AE8" s="213">
        <f t="shared" si="0"/>
        <v>0</v>
      </c>
      <c r="AF8" s="200">
        <f>P8+R8+T8+V8+X8+Z8+AB8+AD8</f>
        <v>751000</v>
      </c>
      <c r="AG8" s="213">
        <f>Q8+S8+U8+W8+Y8+AA8+AC8+AE8</f>
        <v>523000</v>
      </c>
      <c r="AH8" s="36" t="s">
        <v>203</v>
      </c>
      <c r="AI8" s="81">
        <v>0</v>
      </c>
      <c r="AJ8" s="221"/>
      <c r="AK8" s="331"/>
      <c r="AL8" s="278" t="s">
        <v>216</v>
      </c>
      <c r="AM8" s="279"/>
    </row>
    <row r="9" spans="2:39" ht="12" customHeight="1" thickBot="1">
      <c r="B9" s="219"/>
      <c r="C9" s="301"/>
      <c r="D9" s="302"/>
      <c r="E9" s="302"/>
      <c r="F9" s="302"/>
      <c r="G9" s="302"/>
      <c r="H9" s="303"/>
      <c r="I9" s="308"/>
      <c r="J9" s="288"/>
      <c r="K9" s="288"/>
      <c r="L9" s="288"/>
      <c r="M9" s="325"/>
      <c r="N9" s="327"/>
      <c r="O9" s="342"/>
      <c r="P9" s="201"/>
      <c r="Q9" s="214"/>
      <c r="R9" s="201"/>
      <c r="S9" s="214"/>
      <c r="T9" s="201"/>
      <c r="U9" s="214"/>
      <c r="V9" s="201"/>
      <c r="W9" s="214"/>
      <c r="X9" s="201"/>
      <c r="Y9" s="214"/>
      <c r="Z9" s="201"/>
      <c r="AA9" s="214"/>
      <c r="AB9" s="201"/>
      <c r="AC9" s="214"/>
      <c r="AD9" s="201"/>
      <c r="AE9" s="214"/>
      <c r="AF9" s="201"/>
      <c r="AG9" s="214"/>
      <c r="AH9" s="36" t="s">
        <v>204</v>
      </c>
      <c r="AI9" s="81">
        <f>AI23+AI28+AI33</f>
        <v>0</v>
      </c>
      <c r="AJ9" s="329"/>
      <c r="AK9" s="332"/>
      <c r="AL9" s="280"/>
      <c r="AM9" s="281"/>
    </row>
    <row r="10" spans="2:39" ht="12" customHeight="1" thickBot="1">
      <c r="B10" s="219"/>
      <c r="C10" s="301"/>
      <c r="D10" s="302"/>
      <c r="E10" s="302"/>
      <c r="F10" s="302"/>
      <c r="G10" s="302"/>
      <c r="H10" s="303"/>
      <c r="I10" s="308"/>
      <c r="J10" s="288"/>
      <c r="K10" s="288"/>
      <c r="L10" s="288"/>
      <c r="M10" s="325"/>
      <c r="N10" s="327"/>
      <c r="O10" s="342"/>
      <c r="P10" s="201"/>
      <c r="Q10" s="214"/>
      <c r="R10" s="201"/>
      <c r="S10" s="214"/>
      <c r="T10" s="201"/>
      <c r="U10" s="214"/>
      <c r="V10" s="201"/>
      <c r="W10" s="214"/>
      <c r="X10" s="201"/>
      <c r="Y10" s="214"/>
      <c r="Z10" s="201"/>
      <c r="AA10" s="214"/>
      <c r="AB10" s="201"/>
      <c r="AC10" s="214"/>
      <c r="AD10" s="201"/>
      <c r="AE10" s="214"/>
      <c r="AF10" s="201"/>
      <c r="AG10" s="214"/>
      <c r="AH10" s="36" t="s">
        <v>205</v>
      </c>
      <c r="AI10" s="81">
        <f>AI24+AI29+AI34</f>
        <v>0</v>
      </c>
      <c r="AJ10" s="329"/>
      <c r="AK10" s="332"/>
      <c r="AL10" s="280"/>
      <c r="AM10" s="281"/>
    </row>
    <row r="11" spans="2:39" ht="12" customHeight="1" thickBot="1">
      <c r="B11" s="219"/>
      <c r="C11" s="301"/>
      <c r="D11" s="302"/>
      <c r="E11" s="302"/>
      <c r="F11" s="302"/>
      <c r="G11" s="302"/>
      <c r="H11" s="303"/>
      <c r="I11" s="308"/>
      <c r="J11" s="288"/>
      <c r="K11" s="288"/>
      <c r="L11" s="288"/>
      <c r="M11" s="325"/>
      <c r="N11" s="327"/>
      <c r="O11" s="342"/>
      <c r="P11" s="201"/>
      <c r="Q11" s="214"/>
      <c r="R11" s="201"/>
      <c r="S11" s="214"/>
      <c r="T11" s="201"/>
      <c r="U11" s="214"/>
      <c r="V11" s="201"/>
      <c r="W11" s="214"/>
      <c r="X11" s="201"/>
      <c r="Y11" s="214"/>
      <c r="Z11" s="201"/>
      <c r="AA11" s="214"/>
      <c r="AB11" s="201"/>
      <c r="AC11" s="214"/>
      <c r="AD11" s="201"/>
      <c r="AE11" s="214"/>
      <c r="AF11" s="201"/>
      <c r="AG11" s="214"/>
      <c r="AH11" s="36" t="s">
        <v>206</v>
      </c>
      <c r="AI11" s="81">
        <f>AI35+AI40</f>
        <v>0</v>
      </c>
      <c r="AJ11" s="329"/>
      <c r="AK11" s="332"/>
      <c r="AL11" s="280"/>
      <c r="AM11" s="281"/>
    </row>
    <row r="12" spans="2:39" ht="12" customHeight="1" thickBot="1">
      <c r="B12" s="219"/>
      <c r="C12" s="301"/>
      <c r="D12" s="302"/>
      <c r="E12" s="302"/>
      <c r="F12" s="302"/>
      <c r="G12" s="302"/>
      <c r="H12" s="303"/>
      <c r="I12" s="308"/>
      <c r="J12" s="288"/>
      <c r="K12" s="288"/>
      <c r="L12" s="288"/>
      <c r="M12" s="325"/>
      <c r="N12" s="327"/>
      <c r="O12" s="342"/>
      <c r="P12" s="201"/>
      <c r="Q12" s="214"/>
      <c r="R12" s="201"/>
      <c r="S12" s="214"/>
      <c r="T12" s="201"/>
      <c r="U12" s="214"/>
      <c r="V12" s="201"/>
      <c r="W12" s="214"/>
      <c r="X12" s="201"/>
      <c r="Y12" s="214"/>
      <c r="Z12" s="201"/>
      <c r="AA12" s="214"/>
      <c r="AB12" s="201"/>
      <c r="AC12" s="214"/>
      <c r="AD12" s="201"/>
      <c r="AE12" s="214"/>
      <c r="AF12" s="201"/>
      <c r="AG12" s="214"/>
      <c r="AH12" s="36" t="s">
        <v>207</v>
      </c>
      <c r="AI12" s="81">
        <f>AI36+AI41</f>
        <v>0</v>
      </c>
      <c r="AJ12" s="329"/>
      <c r="AK12" s="332"/>
      <c r="AL12" s="280"/>
      <c r="AM12" s="281"/>
    </row>
    <row r="13" spans="2:39" ht="12" customHeight="1" thickBot="1">
      <c r="B13" s="219"/>
      <c r="C13" s="301"/>
      <c r="D13" s="302"/>
      <c r="E13" s="302"/>
      <c r="F13" s="302"/>
      <c r="G13" s="302"/>
      <c r="H13" s="303"/>
      <c r="I13" s="308"/>
      <c r="J13" s="288"/>
      <c r="K13" s="288"/>
      <c r="L13" s="288"/>
      <c r="M13" s="325"/>
      <c r="N13" s="327"/>
      <c r="O13" s="342"/>
      <c r="P13" s="201"/>
      <c r="Q13" s="214"/>
      <c r="R13" s="201"/>
      <c r="S13" s="214"/>
      <c r="T13" s="201"/>
      <c r="U13" s="214"/>
      <c r="V13" s="201"/>
      <c r="W13" s="214"/>
      <c r="X13" s="201"/>
      <c r="Y13" s="214"/>
      <c r="Z13" s="201"/>
      <c r="AA13" s="214"/>
      <c r="AB13" s="201"/>
      <c r="AC13" s="214"/>
      <c r="AD13" s="201"/>
      <c r="AE13" s="214"/>
      <c r="AF13" s="201"/>
      <c r="AG13" s="214"/>
      <c r="AH13" s="36" t="s">
        <v>208</v>
      </c>
      <c r="AI13" s="81">
        <v>0</v>
      </c>
      <c r="AJ13" s="329"/>
      <c r="AK13" s="332"/>
      <c r="AL13" s="280"/>
      <c r="AM13" s="281"/>
    </row>
    <row r="14" spans="2:39" ht="12" customHeight="1" thickBot="1">
      <c r="B14" s="219"/>
      <c r="C14" s="301"/>
      <c r="D14" s="302"/>
      <c r="E14" s="302"/>
      <c r="F14" s="302"/>
      <c r="G14" s="302"/>
      <c r="H14" s="303"/>
      <c r="I14" s="308"/>
      <c r="J14" s="288"/>
      <c r="K14" s="288"/>
      <c r="L14" s="288"/>
      <c r="M14" s="325"/>
      <c r="N14" s="327"/>
      <c r="O14" s="342"/>
      <c r="P14" s="201"/>
      <c r="Q14" s="214"/>
      <c r="R14" s="201"/>
      <c r="S14" s="214"/>
      <c r="T14" s="201"/>
      <c r="U14" s="214"/>
      <c r="V14" s="201"/>
      <c r="W14" s="214"/>
      <c r="X14" s="201"/>
      <c r="Y14" s="214"/>
      <c r="Z14" s="201"/>
      <c r="AA14" s="214"/>
      <c r="AB14" s="201"/>
      <c r="AC14" s="214"/>
      <c r="AD14" s="201"/>
      <c r="AE14" s="214"/>
      <c r="AF14" s="201"/>
      <c r="AG14" s="214"/>
      <c r="AH14" s="36" t="s">
        <v>209</v>
      </c>
      <c r="AI14" s="81">
        <v>0</v>
      </c>
      <c r="AJ14" s="329"/>
      <c r="AK14" s="332"/>
      <c r="AL14" s="280"/>
      <c r="AM14" s="281"/>
    </row>
    <row r="15" spans="2:39" ht="12" customHeight="1" thickBot="1">
      <c r="B15" s="219"/>
      <c r="C15" s="301"/>
      <c r="D15" s="302"/>
      <c r="E15" s="302"/>
      <c r="F15" s="302"/>
      <c r="G15" s="302"/>
      <c r="H15" s="303"/>
      <c r="I15" s="308"/>
      <c r="J15" s="288"/>
      <c r="K15" s="288"/>
      <c r="L15" s="288"/>
      <c r="M15" s="325"/>
      <c r="N15" s="327"/>
      <c r="O15" s="342"/>
      <c r="P15" s="201"/>
      <c r="Q15" s="214"/>
      <c r="R15" s="201"/>
      <c r="S15" s="214"/>
      <c r="T15" s="201"/>
      <c r="U15" s="214"/>
      <c r="V15" s="201"/>
      <c r="W15" s="214"/>
      <c r="X15" s="201"/>
      <c r="Y15" s="214"/>
      <c r="Z15" s="201"/>
      <c r="AA15" s="214"/>
      <c r="AB15" s="201"/>
      <c r="AC15" s="214"/>
      <c r="AD15" s="201"/>
      <c r="AE15" s="214"/>
      <c r="AF15" s="201"/>
      <c r="AG15" s="214"/>
      <c r="AH15" s="36" t="s">
        <v>210</v>
      </c>
      <c r="AI15" s="81">
        <v>0</v>
      </c>
      <c r="AJ15" s="329"/>
      <c r="AK15" s="332"/>
      <c r="AL15" s="280"/>
      <c r="AM15" s="281"/>
    </row>
    <row r="16" spans="2:39" ht="12" customHeight="1" thickBot="1">
      <c r="B16" s="219"/>
      <c r="C16" s="301"/>
      <c r="D16" s="302"/>
      <c r="E16" s="302"/>
      <c r="F16" s="302"/>
      <c r="G16" s="302"/>
      <c r="H16" s="303"/>
      <c r="I16" s="308"/>
      <c r="J16" s="288"/>
      <c r="K16" s="288"/>
      <c r="L16" s="288"/>
      <c r="M16" s="325"/>
      <c r="N16" s="327"/>
      <c r="O16" s="342"/>
      <c r="P16" s="201"/>
      <c r="Q16" s="214"/>
      <c r="R16" s="201"/>
      <c r="S16" s="214"/>
      <c r="T16" s="201"/>
      <c r="U16" s="214"/>
      <c r="V16" s="201"/>
      <c r="W16" s="214"/>
      <c r="X16" s="201"/>
      <c r="Y16" s="214"/>
      <c r="Z16" s="201"/>
      <c r="AA16" s="214"/>
      <c r="AB16" s="201"/>
      <c r="AC16" s="214"/>
      <c r="AD16" s="201"/>
      <c r="AE16" s="214"/>
      <c r="AF16" s="201"/>
      <c r="AG16" s="214"/>
      <c r="AH16" s="36" t="s">
        <v>211</v>
      </c>
      <c r="AI16" s="81">
        <f>AI44</f>
        <v>0</v>
      </c>
      <c r="AJ16" s="329"/>
      <c r="AK16" s="332"/>
      <c r="AL16" s="280"/>
      <c r="AM16" s="281"/>
    </row>
    <row r="17" spans="2:39" ht="12" customHeight="1" thickBot="1">
      <c r="B17" s="219"/>
      <c r="C17" s="301"/>
      <c r="D17" s="302"/>
      <c r="E17" s="302"/>
      <c r="F17" s="302"/>
      <c r="G17" s="302"/>
      <c r="H17" s="303"/>
      <c r="I17" s="308"/>
      <c r="J17" s="288"/>
      <c r="K17" s="288"/>
      <c r="L17" s="288"/>
      <c r="M17" s="325"/>
      <c r="N17" s="327"/>
      <c r="O17" s="342"/>
      <c r="P17" s="201"/>
      <c r="Q17" s="214"/>
      <c r="R17" s="201"/>
      <c r="S17" s="214"/>
      <c r="T17" s="201"/>
      <c r="U17" s="214"/>
      <c r="V17" s="201"/>
      <c r="W17" s="214"/>
      <c r="X17" s="201"/>
      <c r="Y17" s="214"/>
      <c r="Z17" s="201"/>
      <c r="AA17" s="214"/>
      <c r="AB17" s="201"/>
      <c r="AC17" s="214"/>
      <c r="AD17" s="201"/>
      <c r="AE17" s="214"/>
      <c r="AF17" s="201"/>
      <c r="AG17" s="214"/>
      <c r="AH17" s="36" t="s">
        <v>212</v>
      </c>
      <c r="AI17" s="81">
        <v>0</v>
      </c>
      <c r="AJ17" s="329"/>
      <c r="AK17" s="332"/>
      <c r="AL17" s="280"/>
      <c r="AM17" s="281"/>
    </row>
    <row r="18" spans="2:39" ht="12" customHeight="1" thickBot="1">
      <c r="B18" s="219"/>
      <c r="C18" s="301"/>
      <c r="D18" s="302"/>
      <c r="E18" s="302"/>
      <c r="F18" s="302"/>
      <c r="G18" s="302"/>
      <c r="H18" s="303"/>
      <c r="I18" s="308"/>
      <c r="J18" s="288"/>
      <c r="K18" s="288"/>
      <c r="L18" s="288"/>
      <c r="M18" s="325"/>
      <c r="N18" s="327"/>
      <c r="O18" s="342"/>
      <c r="P18" s="201"/>
      <c r="Q18" s="214"/>
      <c r="R18" s="201"/>
      <c r="S18" s="214"/>
      <c r="T18" s="201"/>
      <c r="U18" s="214"/>
      <c r="V18" s="201"/>
      <c r="W18" s="214"/>
      <c r="X18" s="201"/>
      <c r="Y18" s="214"/>
      <c r="Z18" s="201"/>
      <c r="AA18" s="214"/>
      <c r="AB18" s="201"/>
      <c r="AC18" s="214"/>
      <c r="AD18" s="201"/>
      <c r="AE18" s="214"/>
      <c r="AF18" s="201"/>
      <c r="AG18" s="214"/>
      <c r="AH18" s="36" t="s">
        <v>213</v>
      </c>
      <c r="AI18" s="81">
        <v>0</v>
      </c>
      <c r="AJ18" s="329"/>
      <c r="AK18" s="332"/>
      <c r="AL18" s="280"/>
      <c r="AM18" s="281"/>
    </row>
    <row r="19" spans="2:39" ht="12" customHeight="1" thickBot="1">
      <c r="B19" s="219"/>
      <c r="C19" s="301"/>
      <c r="D19" s="302"/>
      <c r="E19" s="302"/>
      <c r="F19" s="302"/>
      <c r="G19" s="302"/>
      <c r="H19" s="303"/>
      <c r="I19" s="308"/>
      <c r="J19" s="288"/>
      <c r="K19" s="288"/>
      <c r="L19" s="288"/>
      <c r="M19" s="325"/>
      <c r="N19" s="327"/>
      <c r="O19" s="342"/>
      <c r="P19" s="201"/>
      <c r="Q19" s="214"/>
      <c r="R19" s="201"/>
      <c r="S19" s="214"/>
      <c r="T19" s="201"/>
      <c r="U19" s="214"/>
      <c r="V19" s="201"/>
      <c r="W19" s="214"/>
      <c r="X19" s="201"/>
      <c r="Y19" s="214"/>
      <c r="Z19" s="201"/>
      <c r="AA19" s="214"/>
      <c r="AB19" s="201"/>
      <c r="AC19" s="214"/>
      <c r="AD19" s="201"/>
      <c r="AE19" s="214"/>
      <c r="AF19" s="201"/>
      <c r="AG19" s="214"/>
      <c r="AH19" s="37" t="s">
        <v>214</v>
      </c>
      <c r="AI19" s="81">
        <v>3250</v>
      </c>
      <c r="AJ19" s="329"/>
      <c r="AK19" s="332"/>
      <c r="AL19" s="280"/>
      <c r="AM19" s="281"/>
    </row>
    <row r="20" spans="2:39" s="21" customFormat="1" ht="16.5" customHeight="1" thickBot="1">
      <c r="B20" s="220"/>
      <c r="C20" s="304"/>
      <c r="D20" s="305"/>
      <c r="E20" s="305"/>
      <c r="F20" s="305"/>
      <c r="G20" s="305"/>
      <c r="H20" s="306"/>
      <c r="I20" s="309"/>
      <c r="J20" s="289"/>
      <c r="K20" s="289"/>
      <c r="L20" s="289"/>
      <c r="M20" s="326"/>
      <c r="N20" s="328"/>
      <c r="O20" s="343"/>
      <c r="P20" s="202"/>
      <c r="Q20" s="215"/>
      <c r="R20" s="202"/>
      <c r="S20" s="215"/>
      <c r="T20" s="202"/>
      <c r="U20" s="215"/>
      <c r="V20" s="202"/>
      <c r="W20" s="215"/>
      <c r="X20" s="202"/>
      <c r="Y20" s="215"/>
      <c r="Z20" s="202"/>
      <c r="AA20" s="215"/>
      <c r="AB20" s="202"/>
      <c r="AC20" s="215"/>
      <c r="AD20" s="202"/>
      <c r="AE20" s="215"/>
      <c r="AF20" s="202"/>
      <c r="AG20" s="215"/>
      <c r="AH20" s="80" t="s">
        <v>9</v>
      </c>
      <c r="AI20" s="82">
        <f>SUM(AI8:AI19)</f>
        <v>3250</v>
      </c>
      <c r="AJ20" s="330"/>
      <c r="AK20" s="333"/>
      <c r="AL20" s="282"/>
      <c r="AM20" s="283"/>
    </row>
    <row r="21" spans="2:38" s="13" customFormat="1" ht="5.25" customHeight="1" thickBot="1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</row>
    <row r="22" spans="2:39" s="14" customFormat="1" ht="66.75" customHeight="1">
      <c r="B22" s="48" t="s">
        <v>34</v>
      </c>
      <c r="C22" s="49" t="s">
        <v>29</v>
      </c>
      <c r="D22" s="49" t="s">
        <v>14</v>
      </c>
      <c r="E22" s="49" t="s">
        <v>25</v>
      </c>
      <c r="F22" s="49" t="s">
        <v>26</v>
      </c>
      <c r="G22" s="49" t="s">
        <v>27</v>
      </c>
      <c r="H22" s="50" t="s">
        <v>15</v>
      </c>
      <c r="I22" s="49" t="s">
        <v>30</v>
      </c>
      <c r="J22" s="51" t="s">
        <v>18</v>
      </c>
      <c r="K22" s="51" t="s">
        <v>4</v>
      </c>
      <c r="L22" s="51" t="s">
        <v>227</v>
      </c>
      <c r="M22" s="51" t="s">
        <v>19</v>
      </c>
      <c r="N22" s="51" t="s">
        <v>20</v>
      </c>
      <c r="O22" s="51" t="s">
        <v>255</v>
      </c>
      <c r="P22" s="95">
        <f aca="true" t="shared" si="1" ref="P22:AE22">SUM(P23:P25)</f>
        <v>0</v>
      </c>
      <c r="Q22" s="96">
        <f t="shared" si="1"/>
        <v>0</v>
      </c>
      <c r="R22" s="95">
        <f t="shared" si="1"/>
        <v>0</v>
      </c>
      <c r="S22" s="96">
        <f t="shared" si="1"/>
        <v>0</v>
      </c>
      <c r="T22" s="95">
        <f t="shared" si="1"/>
        <v>0</v>
      </c>
      <c r="U22" s="96">
        <f t="shared" si="1"/>
        <v>0</v>
      </c>
      <c r="V22" s="95">
        <f t="shared" si="1"/>
        <v>0</v>
      </c>
      <c r="W22" s="96">
        <f t="shared" si="1"/>
        <v>0</v>
      </c>
      <c r="X22" s="95">
        <f t="shared" si="1"/>
        <v>0</v>
      </c>
      <c r="Y22" s="96">
        <f t="shared" si="1"/>
        <v>0</v>
      </c>
      <c r="Z22" s="95">
        <f t="shared" si="1"/>
        <v>0</v>
      </c>
      <c r="AA22" s="96">
        <f t="shared" si="1"/>
        <v>0</v>
      </c>
      <c r="AB22" s="95">
        <f t="shared" si="1"/>
        <v>0</v>
      </c>
      <c r="AC22" s="96">
        <f t="shared" si="1"/>
        <v>0</v>
      </c>
      <c r="AD22" s="95">
        <f t="shared" si="1"/>
        <v>0</v>
      </c>
      <c r="AE22" s="96">
        <f t="shared" si="1"/>
        <v>0</v>
      </c>
      <c r="AF22" s="97">
        <f>P22+R22+T22+V22+X22+Z22+AB22+AD22</f>
        <v>0</v>
      </c>
      <c r="AG22" s="96">
        <f>Q22+S22+U22+W22+Y22+AA22+AC22+AE22</f>
        <v>0</v>
      </c>
      <c r="AH22" s="52" t="s">
        <v>217</v>
      </c>
      <c r="AI22" s="52" t="s">
        <v>218</v>
      </c>
      <c r="AJ22" s="52" t="s">
        <v>11</v>
      </c>
      <c r="AK22" s="52" t="s">
        <v>12</v>
      </c>
      <c r="AL22" s="53" t="s">
        <v>21</v>
      </c>
      <c r="AM22" s="54" t="s">
        <v>36</v>
      </c>
    </row>
    <row r="23" spans="2:39" ht="55.5" customHeight="1">
      <c r="B23" s="176" t="s">
        <v>58</v>
      </c>
      <c r="C23" s="178">
        <v>2012025899019</v>
      </c>
      <c r="D23" s="7" t="s">
        <v>224</v>
      </c>
      <c r="E23" s="7" t="s">
        <v>57</v>
      </c>
      <c r="F23" s="23"/>
      <c r="G23" s="16"/>
      <c r="H23" s="160" t="s">
        <v>100</v>
      </c>
      <c r="I23" s="160" t="s">
        <v>101</v>
      </c>
      <c r="J23" s="160">
        <v>0</v>
      </c>
      <c r="K23" s="160">
        <v>16</v>
      </c>
      <c r="L23" s="160">
        <v>6</v>
      </c>
      <c r="M23" s="160"/>
      <c r="N23" s="160"/>
      <c r="O23" s="160"/>
      <c r="P23" s="100"/>
      <c r="Q23" s="100"/>
      <c r="R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00"/>
      <c r="AG23" s="100"/>
      <c r="AH23" s="30"/>
      <c r="AI23" s="91"/>
      <c r="AJ23" s="334"/>
      <c r="AK23" s="25"/>
      <c r="AL23" s="173"/>
      <c r="AM23" s="322"/>
    </row>
    <row r="24" spans="2:39" ht="38.25" customHeight="1">
      <c r="B24" s="176"/>
      <c r="C24" s="190"/>
      <c r="D24" s="7" t="s">
        <v>177</v>
      </c>
      <c r="E24" s="7" t="s">
        <v>57</v>
      </c>
      <c r="F24" s="23"/>
      <c r="G24" s="16"/>
      <c r="H24" s="160"/>
      <c r="I24" s="160"/>
      <c r="J24" s="160"/>
      <c r="K24" s="160"/>
      <c r="L24" s="160"/>
      <c r="M24" s="160"/>
      <c r="N24" s="160"/>
      <c r="O24" s="160"/>
      <c r="P24" s="100"/>
      <c r="Q24" s="100"/>
      <c r="R24" s="100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100"/>
      <c r="AG24" s="100"/>
      <c r="AH24" s="30"/>
      <c r="AI24" s="91"/>
      <c r="AJ24" s="334"/>
      <c r="AK24" s="25"/>
      <c r="AL24" s="173"/>
      <c r="AM24" s="322"/>
    </row>
    <row r="25" spans="2:39" ht="45" customHeight="1" thickBot="1">
      <c r="B25" s="177"/>
      <c r="C25" s="179"/>
      <c r="D25" s="56" t="s">
        <v>178</v>
      </c>
      <c r="E25" s="56" t="s">
        <v>57</v>
      </c>
      <c r="F25" s="57"/>
      <c r="G25" s="58"/>
      <c r="H25" s="161"/>
      <c r="I25" s="161"/>
      <c r="J25" s="161"/>
      <c r="K25" s="161"/>
      <c r="L25" s="161"/>
      <c r="M25" s="161"/>
      <c r="N25" s="161"/>
      <c r="O25" s="161"/>
      <c r="P25" s="102"/>
      <c r="Q25" s="102"/>
      <c r="R25" s="102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2"/>
      <c r="AG25" s="102"/>
      <c r="AH25" s="60"/>
      <c r="AI25" s="92"/>
      <c r="AJ25" s="92"/>
      <c r="AK25" s="22"/>
      <c r="AL25" s="196"/>
      <c r="AM25" s="323"/>
    </row>
    <row r="26" spans="2:38" s="13" customFormat="1" ht="4.5" customHeight="1" thickBot="1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2:39" s="20" customFormat="1" ht="65.25" customHeight="1">
      <c r="B27" s="48" t="s">
        <v>13</v>
      </c>
      <c r="C27" s="49" t="s">
        <v>29</v>
      </c>
      <c r="D27" s="49" t="s">
        <v>14</v>
      </c>
      <c r="E27" s="49" t="s">
        <v>28</v>
      </c>
      <c r="F27" s="49" t="s">
        <v>26</v>
      </c>
      <c r="G27" s="49" t="s">
        <v>27</v>
      </c>
      <c r="H27" s="50" t="s">
        <v>16</v>
      </c>
      <c r="I27" s="49" t="s">
        <v>30</v>
      </c>
      <c r="J27" s="51" t="s">
        <v>18</v>
      </c>
      <c r="K27" s="51" t="s">
        <v>4</v>
      </c>
      <c r="L27" s="51" t="s">
        <v>227</v>
      </c>
      <c r="M27" s="51" t="s">
        <v>19</v>
      </c>
      <c r="N27" s="51" t="s">
        <v>20</v>
      </c>
      <c r="O27" s="51" t="s">
        <v>255</v>
      </c>
      <c r="P27" s="95">
        <f>SUM(P28:P29)</f>
        <v>0</v>
      </c>
      <c r="Q27" s="96">
        <f>SUM(Q28:Q29)</f>
        <v>0</v>
      </c>
      <c r="R27" s="95">
        <f>SUM(R28:R29)</f>
        <v>0</v>
      </c>
      <c r="S27" s="96">
        <f>SUM(S28:S29)</f>
        <v>0</v>
      </c>
      <c r="T27" s="95">
        <f>SUM(T28:T29)</f>
        <v>0</v>
      </c>
      <c r="U27" s="96">
        <f aca="true" t="shared" si="2" ref="U27:AE27">SUM(U28:U29)</f>
        <v>0</v>
      </c>
      <c r="V27" s="95">
        <f t="shared" si="2"/>
        <v>0</v>
      </c>
      <c r="W27" s="96">
        <f t="shared" si="2"/>
        <v>0</v>
      </c>
      <c r="X27" s="95">
        <f t="shared" si="2"/>
        <v>0</v>
      </c>
      <c r="Y27" s="96">
        <f t="shared" si="2"/>
        <v>0</v>
      </c>
      <c r="Z27" s="95">
        <f t="shared" si="2"/>
        <v>0</v>
      </c>
      <c r="AA27" s="96">
        <f t="shared" si="2"/>
        <v>0</v>
      </c>
      <c r="AB27" s="95">
        <f t="shared" si="2"/>
        <v>0</v>
      </c>
      <c r="AC27" s="96">
        <f t="shared" si="2"/>
        <v>0</v>
      </c>
      <c r="AD27" s="95">
        <f t="shared" si="2"/>
        <v>0</v>
      </c>
      <c r="AE27" s="96">
        <f t="shared" si="2"/>
        <v>0</v>
      </c>
      <c r="AF27" s="97">
        <f>P27+R27+T27+V27+X27+Z27+AB27+AD27</f>
        <v>0</v>
      </c>
      <c r="AG27" s="96">
        <f>Q27+S27+U27+W27+Y27+AA27+AC27+AE27</f>
        <v>0</v>
      </c>
      <c r="AH27" s="52" t="s">
        <v>217</v>
      </c>
      <c r="AI27" s="52" t="s">
        <v>218</v>
      </c>
      <c r="AJ27" s="52" t="s">
        <v>11</v>
      </c>
      <c r="AK27" s="52" t="s">
        <v>12</v>
      </c>
      <c r="AL27" s="53" t="s">
        <v>21</v>
      </c>
      <c r="AM27" s="54" t="s">
        <v>36</v>
      </c>
    </row>
    <row r="28" spans="2:39" s="14" customFormat="1" ht="26.25" customHeight="1">
      <c r="B28" s="176" t="s">
        <v>58</v>
      </c>
      <c r="C28" s="178">
        <v>2012025899019</v>
      </c>
      <c r="D28" s="7" t="s">
        <v>179</v>
      </c>
      <c r="E28" s="7" t="s">
        <v>57</v>
      </c>
      <c r="F28" s="15"/>
      <c r="G28" s="16"/>
      <c r="H28" s="160" t="s">
        <v>102</v>
      </c>
      <c r="I28" s="160" t="s">
        <v>103</v>
      </c>
      <c r="J28" s="160">
        <v>7</v>
      </c>
      <c r="K28" s="160">
        <v>32</v>
      </c>
      <c r="L28" s="160">
        <v>6</v>
      </c>
      <c r="M28" s="160"/>
      <c r="N28" s="160"/>
      <c r="O28" s="160"/>
      <c r="P28" s="100">
        <v>0</v>
      </c>
      <c r="Q28" s="100">
        <v>0</v>
      </c>
      <c r="R28" s="100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100"/>
      <c r="AG28" s="100"/>
      <c r="AH28" s="24"/>
      <c r="AI28" s="23"/>
      <c r="AJ28" s="284"/>
      <c r="AK28" s="316"/>
      <c r="AL28" s="276"/>
      <c r="AM28" s="274"/>
    </row>
    <row r="29" spans="2:39" s="14" customFormat="1" ht="26.25" customHeight="1" thickBot="1">
      <c r="B29" s="177"/>
      <c r="C29" s="179"/>
      <c r="D29" s="56" t="s">
        <v>180</v>
      </c>
      <c r="E29" s="56" t="s">
        <v>57</v>
      </c>
      <c r="F29" s="65"/>
      <c r="G29" s="58"/>
      <c r="H29" s="161"/>
      <c r="I29" s="161"/>
      <c r="J29" s="161"/>
      <c r="K29" s="161"/>
      <c r="L29" s="161"/>
      <c r="M29" s="161"/>
      <c r="N29" s="161"/>
      <c r="O29" s="161"/>
      <c r="P29" s="102">
        <v>0</v>
      </c>
      <c r="Q29" s="102">
        <v>0</v>
      </c>
      <c r="R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2"/>
      <c r="AG29" s="102"/>
      <c r="AH29" s="61"/>
      <c r="AI29" s="57"/>
      <c r="AJ29" s="285"/>
      <c r="AK29" s="317"/>
      <c r="AL29" s="277"/>
      <c r="AM29" s="275"/>
    </row>
    <row r="30" spans="2:39" s="19" customFormat="1" ht="4.5" customHeight="1"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18"/>
    </row>
    <row r="31" ht="15.75" thickBot="1"/>
    <row r="32" spans="2:39" s="20" customFormat="1" ht="63.75" customHeight="1">
      <c r="B32" s="48" t="s">
        <v>13</v>
      </c>
      <c r="C32" s="49" t="s">
        <v>29</v>
      </c>
      <c r="D32" s="49" t="s">
        <v>14</v>
      </c>
      <c r="E32" s="49" t="s">
        <v>28</v>
      </c>
      <c r="F32" s="49" t="s">
        <v>26</v>
      </c>
      <c r="G32" s="49" t="s">
        <v>27</v>
      </c>
      <c r="H32" s="50" t="s">
        <v>39</v>
      </c>
      <c r="I32" s="49" t="s">
        <v>30</v>
      </c>
      <c r="J32" s="51" t="s">
        <v>18</v>
      </c>
      <c r="K32" s="51" t="s">
        <v>4</v>
      </c>
      <c r="L32" s="51" t="s">
        <v>227</v>
      </c>
      <c r="M32" s="51" t="s">
        <v>19</v>
      </c>
      <c r="N32" s="51" t="s">
        <v>20</v>
      </c>
      <c r="O32" s="51" t="s">
        <v>255</v>
      </c>
      <c r="P32" s="95">
        <f>SUM(P33:P37)</f>
        <v>228000</v>
      </c>
      <c r="Q32" s="96">
        <f aca="true" t="shared" si="3" ref="Q32:AE32">SUM(Q33:Q37)</f>
        <v>228000</v>
      </c>
      <c r="R32" s="95">
        <f t="shared" si="3"/>
        <v>0</v>
      </c>
      <c r="S32" s="96">
        <f t="shared" si="3"/>
        <v>0</v>
      </c>
      <c r="T32" s="95">
        <v>468000</v>
      </c>
      <c r="U32" s="96">
        <f t="shared" si="3"/>
        <v>240000</v>
      </c>
      <c r="V32" s="95">
        <f t="shared" si="3"/>
        <v>0</v>
      </c>
      <c r="W32" s="96">
        <f t="shared" si="3"/>
        <v>0</v>
      </c>
      <c r="X32" s="95">
        <f t="shared" si="3"/>
        <v>0</v>
      </c>
      <c r="Y32" s="96">
        <f t="shared" si="3"/>
        <v>0</v>
      </c>
      <c r="Z32" s="95">
        <f t="shared" si="3"/>
        <v>0</v>
      </c>
      <c r="AA32" s="96">
        <f t="shared" si="3"/>
        <v>0</v>
      </c>
      <c r="AB32" s="95">
        <f t="shared" si="3"/>
        <v>0</v>
      </c>
      <c r="AC32" s="96">
        <f t="shared" si="3"/>
        <v>0</v>
      </c>
      <c r="AD32" s="95">
        <f t="shared" si="3"/>
        <v>0</v>
      </c>
      <c r="AE32" s="96">
        <f t="shared" si="3"/>
        <v>0</v>
      </c>
      <c r="AF32" s="95">
        <f>P32+R32+T32+V32+X32+Z32+AB32+AD32</f>
        <v>696000</v>
      </c>
      <c r="AG32" s="96">
        <f>Q32+S32+U32+W32+Y32+AA32+AC32+AE32</f>
        <v>468000</v>
      </c>
      <c r="AH32" s="52" t="s">
        <v>217</v>
      </c>
      <c r="AI32" s="52" t="s">
        <v>218</v>
      </c>
      <c r="AJ32" s="52" t="s">
        <v>11</v>
      </c>
      <c r="AK32" s="52" t="s">
        <v>12</v>
      </c>
      <c r="AL32" s="53" t="s">
        <v>21</v>
      </c>
      <c r="AM32" s="54" t="s">
        <v>36</v>
      </c>
    </row>
    <row r="33" spans="2:39" s="14" customFormat="1" ht="17.25" customHeight="1">
      <c r="B33" s="176" t="s">
        <v>58</v>
      </c>
      <c r="C33" s="178">
        <v>2012025899019</v>
      </c>
      <c r="D33" s="318" t="s">
        <v>181</v>
      </c>
      <c r="E33" s="173" t="s">
        <v>57</v>
      </c>
      <c r="F33" s="321"/>
      <c r="G33" s="173"/>
      <c r="H33" s="160" t="s">
        <v>104</v>
      </c>
      <c r="I33" s="160" t="s">
        <v>105</v>
      </c>
      <c r="J33" s="160">
        <v>24</v>
      </c>
      <c r="K33" s="160">
        <v>63</v>
      </c>
      <c r="L33" s="160">
        <v>130</v>
      </c>
      <c r="M33" s="160"/>
      <c r="N33" s="160"/>
      <c r="O33" s="160"/>
      <c r="P33" s="335">
        <v>228000</v>
      </c>
      <c r="Q33" s="335">
        <v>228000</v>
      </c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24"/>
      <c r="AI33" s="23"/>
      <c r="AJ33" s="284"/>
      <c r="AK33" s="284"/>
      <c r="AL33" s="340"/>
      <c r="AM33" s="336"/>
    </row>
    <row r="34" spans="2:39" s="14" customFormat="1" ht="12" customHeight="1">
      <c r="B34" s="176"/>
      <c r="C34" s="190"/>
      <c r="D34" s="319"/>
      <c r="E34" s="173"/>
      <c r="F34" s="321"/>
      <c r="G34" s="173"/>
      <c r="H34" s="160"/>
      <c r="I34" s="160"/>
      <c r="J34" s="160"/>
      <c r="K34" s="160"/>
      <c r="L34" s="160"/>
      <c r="M34" s="160"/>
      <c r="N34" s="160"/>
      <c r="O34" s="160"/>
      <c r="P34" s="335"/>
      <c r="Q34" s="33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24"/>
      <c r="AI34" s="23"/>
      <c r="AJ34" s="284"/>
      <c r="AK34" s="284"/>
      <c r="AL34" s="340"/>
      <c r="AM34" s="336"/>
    </row>
    <row r="35" spans="2:39" s="14" customFormat="1" ht="12" customHeight="1">
      <c r="B35" s="176"/>
      <c r="C35" s="190"/>
      <c r="D35" s="319"/>
      <c r="E35" s="173"/>
      <c r="F35" s="321"/>
      <c r="G35" s="173"/>
      <c r="H35" s="160"/>
      <c r="I35" s="160"/>
      <c r="J35" s="160"/>
      <c r="K35" s="160"/>
      <c r="L35" s="160"/>
      <c r="M35" s="160"/>
      <c r="N35" s="160"/>
      <c r="O35" s="160"/>
      <c r="P35" s="335"/>
      <c r="Q35" s="33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24"/>
      <c r="AI35" s="23"/>
      <c r="AJ35" s="284"/>
      <c r="AK35" s="284"/>
      <c r="AL35" s="340"/>
      <c r="AM35" s="336"/>
    </row>
    <row r="36" spans="2:39" s="14" customFormat="1" ht="12" customHeight="1">
      <c r="B36" s="176"/>
      <c r="C36" s="190"/>
      <c r="D36" s="320"/>
      <c r="E36" s="173"/>
      <c r="F36" s="321"/>
      <c r="G36" s="173"/>
      <c r="H36" s="160"/>
      <c r="I36" s="160"/>
      <c r="J36" s="160"/>
      <c r="K36" s="160"/>
      <c r="L36" s="160"/>
      <c r="M36" s="160"/>
      <c r="N36" s="160"/>
      <c r="O36" s="160"/>
      <c r="P36" s="335"/>
      <c r="Q36" s="33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24"/>
      <c r="AI36" s="23"/>
      <c r="AJ36" s="284"/>
      <c r="AK36" s="284"/>
      <c r="AL36" s="340"/>
      <c r="AM36" s="336"/>
    </row>
    <row r="37" spans="2:39" s="14" customFormat="1" ht="67.5" customHeight="1" thickBot="1">
      <c r="B37" s="177"/>
      <c r="C37" s="179"/>
      <c r="D37" s="146" t="s">
        <v>248</v>
      </c>
      <c r="E37" s="58" t="s">
        <v>57</v>
      </c>
      <c r="F37" s="92"/>
      <c r="G37" s="58"/>
      <c r="H37" s="59" t="s">
        <v>222</v>
      </c>
      <c r="I37" s="147" t="s">
        <v>219</v>
      </c>
      <c r="J37" s="59">
        <v>25</v>
      </c>
      <c r="K37" s="59">
        <v>100</v>
      </c>
      <c r="L37" s="58">
        <v>25</v>
      </c>
      <c r="M37" s="59"/>
      <c r="N37" s="59"/>
      <c r="O37" s="59"/>
      <c r="P37" s="102"/>
      <c r="Q37" s="102"/>
      <c r="R37" s="99"/>
      <c r="S37" s="99"/>
      <c r="T37" s="99">
        <v>240000</v>
      </c>
      <c r="U37" s="99">
        <v>240000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61"/>
      <c r="AI37" s="57"/>
      <c r="AJ37" s="121"/>
      <c r="AK37" s="121"/>
      <c r="AL37" s="58"/>
      <c r="AM37" s="148"/>
    </row>
    <row r="38" ht="15.75" thickBot="1"/>
    <row r="39" spans="2:39" s="14" customFormat="1" ht="69" customHeight="1">
      <c r="B39" s="48" t="s">
        <v>34</v>
      </c>
      <c r="C39" s="49" t="s">
        <v>29</v>
      </c>
      <c r="D39" s="49" t="s">
        <v>14</v>
      </c>
      <c r="E39" s="49" t="s">
        <v>25</v>
      </c>
      <c r="F39" s="49" t="s">
        <v>26</v>
      </c>
      <c r="G39" s="49" t="s">
        <v>27</v>
      </c>
      <c r="H39" s="50" t="s">
        <v>40</v>
      </c>
      <c r="I39" s="49" t="s">
        <v>30</v>
      </c>
      <c r="J39" s="51" t="s">
        <v>18</v>
      </c>
      <c r="K39" s="51" t="s">
        <v>4</v>
      </c>
      <c r="L39" s="51" t="s">
        <v>227</v>
      </c>
      <c r="M39" s="51" t="s">
        <v>19</v>
      </c>
      <c r="N39" s="51" t="s">
        <v>20</v>
      </c>
      <c r="O39" s="51" t="s">
        <v>255</v>
      </c>
      <c r="P39" s="104">
        <f aca="true" t="shared" si="4" ref="P39:AE39">SUM(P40:P40)</f>
        <v>0</v>
      </c>
      <c r="Q39" s="105">
        <f t="shared" si="4"/>
        <v>0</v>
      </c>
      <c r="R39" s="104">
        <f t="shared" si="4"/>
        <v>0</v>
      </c>
      <c r="S39" s="105">
        <f t="shared" si="4"/>
        <v>0</v>
      </c>
      <c r="T39" s="104">
        <f t="shared" si="4"/>
        <v>0</v>
      </c>
      <c r="U39" s="105">
        <f t="shared" si="4"/>
        <v>0</v>
      </c>
      <c r="V39" s="104">
        <f t="shared" si="4"/>
        <v>0</v>
      </c>
      <c r="W39" s="105">
        <f t="shared" si="4"/>
        <v>0</v>
      </c>
      <c r="X39" s="104">
        <f t="shared" si="4"/>
        <v>0</v>
      </c>
      <c r="Y39" s="105">
        <f t="shared" si="4"/>
        <v>0</v>
      </c>
      <c r="Z39" s="104">
        <f t="shared" si="4"/>
        <v>0</v>
      </c>
      <c r="AA39" s="105">
        <f t="shared" si="4"/>
        <v>0</v>
      </c>
      <c r="AB39" s="104">
        <f t="shared" si="4"/>
        <v>15000</v>
      </c>
      <c r="AC39" s="105">
        <f t="shared" si="4"/>
        <v>15000</v>
      </c>
      <c r="AD39" s="104">
        <f t="shared" si="4"/>
        <v>0</v>
      </c>
      <c r="AE39" s="105">
        <f t="shared" si="4"/>
        <v>0</v>
      </c>
      <c r="AF39" s="106">
        <f>P39+R39+T39+V39+X39+Z39+AB39+AD39</f>
        <v>15000</v>
      </c>
      <c r="AG39" s="105">
        <f>Q39+S39+U39+W39+Y39+AA39+AC39+AE39</f>
        <v>15000</v>
      </c>
      <c r="AH39" s="52" t="s">
        <v>217</v>
      </c>
      <c r="AI39" s="52" t="s">
        <v>218</v>
      </c>
      <c r="AJ39" s="52" t="s">
        <v>11</v>
      </c>
      <c r="AK39" s="52" t="s">
        <v>12</v>
      </c>
      <c r="AL39" s="53" t="s">
        <v>21</v>
      </c>
      <c r="AM39" s="54" t="s">
        <v>36</v>
      </c>
    </row>
    <row r="40" spans="2:39" ht="37.5" customHeight="1">
      <c r="B40" s="176" t="s">
        <v>58</v>
      </c>
      <c r="C40" s="134">
        <v>2012025899019</v>
      </c>
      <c r="D40" s="7" t="s">
        <v>249</v>
      </c>
      <c r="E40" s="7" t="s">
        <v>57</v>
      </c>
      <c r="F40" s="23"/>
      <c r="G40" s="16"/>
      <c r="H40" s="160" t="s">
        <v>106</v>
      </c>
      <c r="I40" s="160" t="s">
        <v>107</v>
      </c>
      <c r="J40" s="160">
        <v>1</v>
      </c>
      <c r="K40" s="160">
        <v>6</v>
      </c>
      <c r="L40" s="160">
        <v>1</v>
      </c>
      <c r="M40" s="160"/>
      <c r="N40" s="160"/>
      <c r="O40" s="160"/>
      <c r="P40" s="107"/>
      <c r="Q40" s="108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>
        <v>15000</v>
      </c>
      <c r="AC40" s="110">
        <v>15000</v>
      </c>
      <c r="AD40" s="110"/>
      <c r="AE40" s="110"/>
      <c r="AF40" s="107"/>
      <c r="AG40" s="107"/>
      <c r="AH40" s="30"/>
      <c r="AI40" s="23"/>
      <c r="AJ40" s="31"/>
      <c r="AK40" s="31"/>
      <c r="AL40" s="25"/>
      <c r="AM40" s="75"/>
    </row>
    <row r="41" spans="2:39" ht="37.5" customHeight="1" thickBot="1">
      <c r="B41" s="177"/>
      <c r="C41" s="146"/>
      <c r="D41" s="56" t="s">
        <v>250</v>
      </c>
      <c r="E41" s="56" t="s">
        <v>57</v>
      </c>
      <c r="F41" s="57"/>
      <c r="G41" s="58"/>
      <c r="H41" s="161"/>
      <c r="I41" s="161"/>
      <c r="J41" s="161"/>
      <c r="K41" s="161"/>
      <c r="L41" s="161"/>
      <c r="M41" s="161"/>
      <c r="N41" s="161"/>
      <c r="O41" s="161"/>
      <c r="P41" s="112"/>
      <c r="Q41" s="113"/>
      <c r="R41" s="114"/>
      <c r="S41" s="115"/>
      <c r="T41" s="115"/>
      <c r="U41" s="115"/>
      <c r="V41" s="115"/>
      <c r="W41" s="115"/>
      <c r="X41" s="115"/>
      <c r="Y41" s="115"/>
      <c r="Z41" s="115"/>
      <c r="AA41" s="115"/>
      <c r="AB41" s="115">
        <v>15000</v>
      </c>
      <c r="AC41" s="115">
        <v>15000</v>
      </c>
      <c r="AD41" s="115"/>
      <c r="AE41" s="115"/>
      <c r="AF41" s="112"/>
      <c r="AG41" s="112"/>
      <c r="AH41" s="60"/>
      <c r="AI41" s="57"/>
      <c r="AJ41" s="67"/>
      <c r="AK41" s="67"/>
      <c r="AL41" s="58"/>
      <c r="AM41" s="149"/>
    </row>
    <row r="42" ht="15.75" thickBot="1"/>
    <row r="43" spans="2:39" s="14" customFormat="1" ht="66.75" customHeight="1">
      <c r="B43" s="48" t="s">
        <v>34</v>
      </c>
      <c r="C43" s="49" t="s">
        <v>29</v>
      </c>
      <c r="D43" s="49" t="s">
        <v>14</v>
      </c>
      <c r="E43" s="49" t="s">
        <v>25</v>
      </c>
      <c r="F43" s="49" t="s">
        <v>26</v>
      </c>
      <c r="G43" s="49" t="s">
        <v>27</v>
      </c>
      <c r="H43" s="50" t="s">
        <v>51</v>
      </c>
      <c r="I43" s="49" t="s">
        <v>30</v>
      </c>
      <c r="J43" s="51" t="s">
        <v>18</v>
      </c>
      <c r="K43" s="51" t="s">
        <v>4</v>
      </c>
      <c r="L43" s="51" t="s">
        <v>227</v>
      </c>
      <c r="M43" s="51" t="s">
        <v>19</v>
      </c>
      <c r="N43" s="51" t="s">
        <v>20</v>
      </c>
      <c r="O43" s="51" t="s">
        <v>255</v>
      </c>
      <c r="P43" s="104">
        <f aca="true" t="shared" si="5" ref="P43:AE43">SUM(P44:P46)</f>
        <v>10000</v>
      </c>
      <c r="Q43" s="105">
        <f t="shared" si="5"/>
        <v>10000</v>
      </c>
      <c r="R43" s="104">
        <f t="shared" si="5"/>
        <v>0</v>
      </c>
      <c r="S43" s="105">
        <f t="shared" si="5"/>
        <v>0</v>
      </c>
      <c r="T43" s="104">
        <f t="shared" si="5"/>
        <v>0</v>
      </c>
      <c r="U43" s="105">
        <f t="shared" si="5"/>
        <v>0</v>
      </c>
      <c r="V43" s="104">
        <f t="shared" si="5"/>
        <v>0</v>
      </c>
      <c r="W43" s="105">
        <f t="shared" si="5"/>
        <v>0</v>
      </c>
      <c r="X43" s="104">
        <f t="shared" si="5"/>
        <v>0</v>
      </c>
      <c r="Y43" s="105">
        <f t="shared" si="5"/>
        <v>0</v>
      </c>
      <c r="Z43" s="104">
        <f t="shared" si="5"/>
        <v>0</v>
      </c>
      <c r="AA43" s="105">
        <f t="shared" si="5"/>
        <v>0</v>
      </c>
      <c r="AB43" s="104">
        <f t="shared" si="5"/>
        <v>0</v>
      </c>
      <c r="AC43" s="105">
        <f t="shared" si="5"/>
        <v>0</v>
      </c>
      <c r="AD43" s="104">
        <f t="shared" si="5"/>
        <v>0</v>
      </c>
      <c r="AE43" s="105">
        <f t="shared" si="5"/>
        <v>0</v>
      </c>
      <c r="AF43" s="106">
        <f>P43+R43+T43+V43+X43+Z43+AB43+AD43</f>
        <v>10000</v>
      </c>
      <c r="AG43" s="105">
        <f>Q43+S43+U43+W43+Y43+AA43+AC43+AE43</f>
        <v>10000</v>
      </c>
      <c r="AH43" s="52" t="s">
        <v>217</v>
      </c>
      <c r="AI43" s="52" t="s">
        <v>218</v>
      </c>
      <c r="AJ43" s="52" t="s">
        <v>11</v>
      </c>
      <c r="AK43" s="52" t="s">
        <v>12</v>
      </c>
      <c r="AL43" s="53" t="s">
        <v>21</v>
      </c>
      <c r="AM43" s="54" t="s">
        <v>36</v>
      </c>
    </row>
    <row r="44" spans="2:39" ht="25.5" customHeight="1">
      <c r="B44" s="176" t="s">
        <v>58</v>
      </c>
      <c r="C44" s="178">
        <v>2012025899019</v>
      </c>
      <c r="D44" s="7" t="s">
        <v>251</v>
      </c>
      <c r="E44" s="7" t="s">
        <v>57</v>
      </c>
      <c r="F44" s="23"/>
      <c r="G44" s="16"/>
      <c r="H44" s="160" t="s">
        <v>108</v>
      </c>
      <c r="I44" s="160" t="s">
        <v>109</v>
      </c>
      <c r="J44" s="160">
        <v>2</v>
      </c>
      <c r="K44" s="160">
        <v>6</v>
      </c>
      <c r="L44" s="162">
        <v>3</v>
      </c>
      <c r="M44" s="160"/>
      <c r="N44" s="173"/>
      <c r="O44" s="173"/>
      <c r="P44" s="107"/>
      <c r="Q44" s="108"/>
      <c r="R44" s="109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07"/>
      <c r="AG44" s="107"/>
      <c r="AH44" s="187"/>
      <c r="AI44" s="337"/>
      <c r="AJ44" s="31"/>
      <c r="AK44" s="31"/>
      <c r="AL44" s="25"/>
      <c r="AM44" s="32"/>
    </row>
    <row r="45" spans="2:39" ht="22.5" customHeight="1">
      <c r="B45" s="176"/>
      <c r="C45" s="190"/>
      <c r="D45" s="7" t="s">
        <v>182</v>
      </c>
      <c r="E45" s="7" t="s">
        <v>57</v>
      </c>
      <c r="F45" s="23"/>
      <c r="G45" s="16"/>
      <c r="H45" s="160"/>
      <c r="I45" s="160"/>
      <c r="J45" s="160"/>
      <c r="K45" s="160"/>
      <c r="L45" s="169"/>
      <c r="M45" s="160"/>
      <c r="N45" s="173"/>
      <c r="O45" s="173"/>
      <c r="P45" s="107"/>
      <c r="Q45" s="108"/>
      <c r="R45" s="111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07"/>
      <c r="AG45" s="107"/>
      <c r="AH45" s="188"/>
      <c r="AI45" s="338"/>
      <c r="AJ45" s="31"/>
      <c r="AK45" s="31"/>
      <c r="AL45" s="25"/>
      <c r="AM45" s="75"/>
    </row>
    <row r="46" spans="2:39" ht="24.75" customHeight="1" thickBot="1">
      <c r="B46" s="177"/>
      <c r="C46" s="179"/>
      <c r="D46" s="56" t="s">
        <v>183</v>
      </c>
      <c r="E46" s="56" t="s">
        <v>57</v>
      </c>
      <c r="F46" s="22"/>
      <c r="G46" s="58"/>
      <c r="H46" s="161"/>
      <c r="I46" s="161"/>
      <c r="J46" s="161"/>
      <c r="K46" s="161"/>
      <c r="L46" s="163"/>
      <c r="M46" s="161"/>
      <c r="N46" s="196"/>
      <c r="O46" s="196"/>
      <c r="P46" s="112">
        <v>10000</v>
      </c>
      <c r="Q46" s="112">
        <v>10000</v>
      </c>
      <c r="R46" s="114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2"/>
      <c r="AG46" s="112"/>
      <c r="AH46" s="189"/>
      <c r="AI46" s="339"/>
      <c r="AJ46" s="67"/>
      <c r="AK46" s="22"/>
      <c r="AL46" s="22"/>
      <c r="AM46" s="70"/>
    </row>
    <row r="47" ht="15.75" thickBot="1"/>
    <row r="48" spans="2:39" s="14" customFormat="1" ht="66.75" customHeight="1">
      <c r="B48" s="48" t="s">
        <v>34</v>
      </c>
      <c r="C48" s="49" t="s">
        <v>29</v>
      </c>
      <c r="D48" s="49" t="s">
        <v>14</v>
      </c>
      <c r="E48" s="49" t="s">
        <v>25</v>
      </c>
      <c r="F48" s="49" t="s">
        <v>26</v>
      </c>
      <c r="G48" s="49" t="s">
        <v>27</v>
      </c>
      <c r="H48" s="50" t="s">
        <v>50</v>
      </c>
      <c r="I48" s="49" t="s">
        <v>30</v>
      </c>
      <c r="J48" s="51" t="s">
        <v>18</v>
      </c>
      <c r="K48" s="51" t="s">
        <v>4</v>
      </c>
      <c r="L48" s="51" t="s">
        <v>227</v>
      </c>
      <c r="M48" s="51" t="s">
        <v>19</v>
      </c>
      <c r="N48" s="51" t="s">
        <v>20</v>
      </c>
      <c r="O48" s="51" t="s">
        <v>255</v>
      </c>
      <c r="P48" s="95">
        <f aca="true" t="shared" si="6" ref="P48:AE48">SUM(P49:P51)</f>
        <v>15000</v>
      </c>
      <c r="Q48" s="96">
        <f t="shared" si="6"/>
        <v>15000</v>
      </c>
      <c r="R48" s="95">
        <f t="shared" si="6"/>
        <v>0</v>
      </c>
      <c r="S48" s="96">
        <f t="shared" si="6"/>
        <v>0</v>
      </c>
      <c r="T48" s="95">
        <f t="shared" si="6"/>
        <v>0</v>
      </c>
      <c r="U48" s="96">
        <f t="shared" si="6"/>
        <v>0</v>
      </c>
      <c r="V48" s="95">
        <f t="shared" si="6"/>
        <v>0</v>
      </c>
      <c r="W48" s="96">
        <f t="shared" si="6"/>
        <v>0</v>
      </c>
      <c r="X48" s="95">
        <f t="shared" si="6"/>
        <v>0</v>
      </c>
      <c r="Y48" s="96">
        <f t="shared" si="6"/>
        <v>0</v>
      </c>
      <c r="Z48" s="95">
        <f t="shared" si="6"/>
        <v>0</v>
      </c>
      <c r="AA48" s="96">
        <f t="shared" si="6"/>
        <v>0</v>
      </c>
      <c r="AB48" s="95">
        <f t="shared" si="6"/>
        <v>0</v>
      </c>
      <c r="AC48" s="96">
        <f t="shared" si="6"/>
        <v>0</v>
      </c>
      <c r="AD48" s="95">
        <f t="shared" si="6"/>
        <v>0</v>
      </c>
      <c r="AE48" s="96">
        <f t="shared" si="6"/>
        <v>0</v>
      </c>
      <c r="AF48" s="97">
        <f>P48+R48+T48+V48+X48+Z48+AB48+AD48</f>
        <v>15000</v>
      </c>
      <c r="AG48" s="96">
        <f>Q48+S48+U48+W48+Y48+AA48+AC48+AE48</f>
        <v>15000</v>
      </c>
      <c r="AH48" s="52" t="s">
        <v>217</v>
      </c>
      <c r="AI48" s="52" t="s">
        <v>218</v>
      </c>
      <c r="AJ48" s="52" t="s">
        <v>11</v>
      </c>
      <c r="AK48" s="52" t="s">
        <v>12</v>
      </c>
      <c r="AL48" s="53" t="s">
        <v>21</v>
      </c>
      <c r="AM48" s="54" t="s">
        <v>36</v>
      </c>
    </row>
    <row r="49" spans="2:39" ht="19.5" customHeight="1">
      <c r="B49" s="176" t="s">
        <v>58</v>
      </c>
      <c r="C49" s="178">
        <v>2012025899019</v>
      </c>
      <c r="D49" s="7" t="s">
        <v>184</v>
      </c>
      <c r="E49" s="7" t="s">
        <v>57</v>
      </c>
      <c r="F49" s="23"/>
      <c r="G49" s="16"/>
      <c r="H49" s="162" t="s">
        <v>110</v>
      </c>
      <c r="I49" s="162" t="s">
        <v>111</v>
      </c>
      <c r="J49" s="162">
        <v>0</v>
      </c>
      <c r="K49" s="162">
        <v>60</v>
      </c>
      <c r="L49" s="162">
        <v>20</v>
      </c>
      <c r="M49" s="167"/>
      <c r="N49" s="167"/>
      <c r="O49" s="167"/>
      <c r="P49" s="100">
        <v>0</v>
      </c>
      <c r="Q49" s="100">
        <v>0</v>
      </c>
      <c r="R49" s="116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100"/>
      <c r="AG49" s="100"/>
      <c r="AH49" s="30"/>
      <c r="AI49" s="23"/>
      <c r="AJ49" s="25"/>
      <c r="AK49" s="25"/>
      <c r="AL49" s="25"/>
      <c r="AM49" s="17"/>
    </row>
    <row r="50" spans="2:39" ht="27.75" customHeight="1">
      <c r="B50" s="176"/>
      <c r="C50" s="190"/>
      <c r="D50" s="7" t="s">
        <v>225</v>
      </c>
      <c r="E50" s="7" t="s">
        <v>57</v>
      </c>
      <c r="F50" s="23"/>
      <c r="G50" s="16"/>
      <c r="H50" s="169"/>
      <c r="I50" s="169"/>
      <c r="J50" s="169"/>
      <c r="K50" s="169"/>
      <c r="L50" s="169"/>
      <c r="M50" s="170"/>
      <c r="N50" s="170"/>
      <c r="O50" s="170"/>
      <c r="P50" s="100">
        <v>0</v>
      </c>
      <c r="Q50" s="100">
        <v>0</v>
      </c>
      <c r="R50" s="117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100"/>
      <c r="AG50" s="100"/>
      <c r="AH50" s="30"/>
      <c r="AI50" s="23"/>
      <c r="AJ50" s="25"/>
      <c r="AK50" s="25"/>
      <c r="AL50" s="25"/>
      <c r="AM50" s="17"/>
    </row>
    <row r="51" spans="2:39" ht="19.5" customHeight="1" thickBot="1">
      <c r="B51" s="177"/>
      <c r="C51" s="179"/>
      <c r="D51" s="56" t="s">
        <v>185</v>
      </c>
      <c r="E51" s="56" t="s">
        <v>57</v>
      </c>
      <c r="F51" s="22"/>
      <c r="G51" s="58"/>
      <c r="H51" s="163"/>
      <c r="I51" s="163"/>
      <c r="J51" s="163"/>
      <c r="K51" s="163"/>
      <c r="L51" s="163"/>
      <c r="M51" s="168"/>
      <c r="N51" s="168"/>
      <c r="O51" s="168"/>
      <c r="P51" s="102">
        <v>15000</v>
      </c>
      <c r="Q51" s="102">
        <v>15000</v>
      </c>
      <c r="R51" s="120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102"/>
      <c r="AG51" s="102"/>
      <c r="AH51" s="60"/>
      <c r="AI51" s="22"/>
      <c r="AJ51" s="22"/>
      <c r="AK51" s="22"/>
      <c r="AL51" s="22"/>
      <c r="AM51" s="62"/>
    </row>
    <row r="52" ht="15.75" thickBot="1"/>
    <row r="53" spans="2:39" ht="79.5">
      <c r="B53" s="48" t="s">
        <v>34</v>
      </c>
      <c r="C53" s="49" t="s">
        <v>29</v>
      </c>
      <c r="D53" s="49" t="s">
        <v>14</v>
      </c>
      <c r="E53" s="49" t="s">
        <v>25</v>
      </c>
      <c r="F53" s="49" t="s">
        <v>26</v>
      </c>
      <c r="G53" s="49" t="s">
        <v>27</v>
      </c>
      <c r="H53" s="50" t="s">
        <v>62</v>
      </c>
      <c r="I53" s="49" t="s">
        <v>30</v>
      </c>
      <c r="J53" s="51" t="s">
        <v>18</v>
      </c>
      <c r="K53" s="51" t="s">
        <v>4</v>
      </c>
      <c r="L53" s="51" t="s">
        <v>227</v>
      </c>
      <c r="M53" s="51" t="s">
        <v>19</v>
      </c>
      <c r="N53" s="51" t="s">
        <v>20</v>
      </c>
      <c r="O53" s="51" t="s">
        <v>255</v>
      </c>
      <c r="P53" s="95">
        <f aca="true" t="shared" si="7" ref="P53:AE53">SUM(P54:P55)</f>
        <v>15000</v>
      </c>
      <c r="Q53" s="96">
        <f t="shared" si="7"/>
        <v>15000</v>
      </c>
      <c r="R53" s="95">
        <f t="shared" si="7"/>
        <v>0</v>
      </c>
      <c r="S53" s="96">
        <f t="shared" si="7"/>
        <v>0</v>
      </c>
      <c r="T53" s="95">
        <f t="shared" si="7"/>
        <v>0</v>
      </c>
      <c r="U53" s="96">
        <f t="shared" si="7"/>
        <v>0</v>
      </c>
      <c r="V53" s="95">
        <f t="shared" si="7"/>
        <v>0</v>
      </c>
      <c r="W53" s="96">
        <f t="shared" si="7"/>
        <v>0</v>
      </c>
      <c r="X53" s="95">
        <f t="shared" si="7"/>
        <v>0</v>
      </c>
      <c r="Y53" s="96">
        <f t="shared" si="7"/>
        <v>0</v>
      </c>
      <c r="Z53" s="95">
        <f t="shared" si="7"/>
        <v>0</v>
      </c>
      <c r="AA53" s="96">
        <f t="shared" si="7"/>
        <v>0</v>
      </c>
      <c r="AB53" s="95">
        <f t="shared" si="7"/>
        <v>0</v>
      </c>
      <c r="AC53" s="96">
        <f t="shared" si="7"/>
        <v>0</v>
      </c>
      <c r="AD53" s="95">
        <f t="shared" si="7"/>
        <v>0</v>
      </c>
      <c r="AE53" s="96">
        <f t="shared" si="7"/>
        <v>0</v>
      </c>
      <c r="AF53" s="97">
        <f>P53+R53+T53+V53+X53+Z53+AB53+AD53</f>
        <v>15000</v>
      </c>
      <c r="AG53" s="96">
        <f>Q53+S53+U53+W53+Y53+AA53+AC53+AE53</f>
        <v>15000</v>
      </c>
      <c r="AH53" s="52" t="s">
        <v>217</v>
      </c>
      <c r="AI53" s="52" t="s">
        <v>218</v>
      </c>
      <c r="AJ53" s="52" t="s">
        <v>11</v>
      </c>
      <c r="AK53" s="52" t="s">
        <v>12</v>
      </c>
      <c r="AL53" s="53" t="s">
        <v>21</v>
      </c>
      <c r="AM53" s="54" t="s">
        <v>36</v>
      </c>
    </row>
    <row r="54" spans="2:39" ht="16.5" customHeight="1">
      <c r="B54" s="176" t="s">
        <v>58</v>
      </c>
      <c r="C54" s="178">
        <v>2012025899019</v>
      </c>
      <c r="D54" s="7" t="s">
        <v>186</v>
      </c>
      <c r="E54" s="7" t="s">
        <v>57</v>
      </c>
      <c r="F54" s="23"/>
      <c r="G54" s="16"/>
      <c r="H54" s="160" t="s">
        <v>163</v>
      </c>
      <c r="I54" s="160" t="s">
        <v>164</v>
      </c>
      <c r="J54" s="160">
        <v>0</v>
      </c>
      <c r="K54" s="160">
        <v>1</v>
      </c>
      <c r="L54" s="160">
        <v>1</v>
      </c>
      <c r="M54" s="160"/>
      <c r="N54" s="160"/>
      <c r="O54" s="160"/>
      <c r="P54" s="344">
        <v>15000</v>
      </c>
      <c r="Q54" s="344">
        <v>15000</v>
      </c>
      <c r="R54" s="116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100"/>
      <c r="AG54" s="100"/>
      <c r="AH54" s="30"/>
      <c r="AI54" s="171"/>
      <c r="AJ54" s="25"/>
      <c r="AK54" s="25"/>
      <c r="AL54" s="25"/>
      <c r="AM54" s="17"/>
    </row>
    <row r="55" spans="2:39" ht="15.75" thickBot="1">
      <c r="B55" s="177"/>
      <c r="C55" s="179"/>
      <c r="D55" s="56" t="s">
        <v>187</v>
      </c>
      <c r="E55" s="56" t="s">
        <v>57</v>
      </c>
      <c r="F55" s="57"/>
      <c r="G55" s="58"/>
      <c r="H55" s="161"/>
      <c r="I55" s="161"/>
      <c r="J55" s="161"/>
      <c r="K55" s="161"/>
      <c r="L55" s="161"/>
      <c r="M55" s="161"/>
      <c r="N55" s="161"/>
      <c r="O55" s="161"/>
      <c r="P55" s="345"/>
      <c r="Q55" s="345"/>
      <c r="R55" s="118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102"/>
      <c r="AG55" s="102"/>
      <c r="AH55" s="60"/>
      <c r="AI55" s="172"/>
      <c r="AJ55" s="22"/>
      <c r="AK55" s="22"/>
      <c r="AL55" s="22"/>
      <c r="AM55" s="62"/>
    </row>
  </sheetData>
  <sheetProtection/>
  <mergeCells count="172">
    <mergeCell ref="L6:L7"/>
    <mergeCell ref="P54:P55"/>
    <mergeCell ref="Q54:Q55"/>
    <mergeCell ref="C23:C25"/>
    <mergeCell ref="C28:C29"/>
    <mergeCell ref="C33:C37"/>
    <mergeCell ref="C44:C46"/>
    <mergeCell ref="C49:C51"/>
    <mergeCell ref="C54:C55"/>
    <mergeCell ref="L8:L20"/>
    <mergeCell ref="M49:M51"/>
    <mergeCell ref="N49:N51"/>
    <mergeCell ref="O54:O55"/>
    <mergeCell ref="F5:O5"/>
    <mergeCell ref="O8:O20"/>
    <mergeCell ref="O23:O25"/>
    <mergeCell ref="O28:O29"/>
    <mergeCell ref="O33:O36"/>
    <mergeCell ref="O40:O41"/>
    <mergeCell ref="O44:O46"/>
    <mergeCell ref="O49:O51"/>
    <mergeCell ref="AM33:AM36"/>
    <mergeCell ref="AH44:AH46"/>
    <mergeCell ref="AI44:AI46"/>
    <mergeCell ref="AE33:AE36"/>
    <mergeCell ref="AF33:AF36"/>
    <mergeCell ref="AG33:AG36"/>
    <mergeCell ref="AJ33:AJ36"/>
    <mergeCell ref="AK33:AK36"/>
    <mergeCell ref="AL33:AL36"/>
    <mergeCell ref="Y33:Y36"/>
    <mergeCell ref="Z33:Z36"/>
    <mergeCell ref="AA33:AA36"/>
    <mergeCell ref="AB33:AB36"/>
    <mergeCell ref="AC33:AC36"/>
    <mergeCell ref="AD33:AD36"/>
    <mergeCell ref="S33:S36"/>
    <mergeCell ref="T33:T36"/>
    <mergeCell ref="U33:U36"/>
    <mergeCell ref="V33:V36"/>
    <mergeCell ref="W33:W36"/>
    <mergeCell ref="X33:X36"/>
    <mergeCell ref="N33:N36"/>
    <mergeCell ref="M33:M36"/>
    <mergeCell ref="AJ23:AJ24"/>
    <mergeCell ref="N23:N25"/>
    <mergeCell ref="B26:AL26"/>
    <mergeCell ref="H28:H29"/>
    <mergeCell ref="I28:I29"/>
    <mergeCell ref="P33:P36"/>
    <mergeCell ref="Q33:Q36"/>
    <mergeCell ref="R33:R36"/>
    <mergeCell ref="AF8:AF20"/>
    <mergeCell ref="AG8:AG20"/>
    <mergeCell ref="AH6:AH7"/>
    <mergeCell ref="AL8:AM20"/>
    <mergeCell ref="AJ8:AJ20"/>
    <mergeCell ref="AK8:AK20"/>
    <mergeCell ref="AJ6:AJ7"/>
    <mergeCell ref="AK6:AK7"/>
    <mergeCell ref="AL6:AM7"/>
    <mergeCell ref="Z8:Z20"/>
    <mergeCell ref="AA8:AA20"/>
    <mergeCell ref="AB8:AB20"/>
    <mergeCell ref="AC8:AC20"/>
    <mergeCell ref="AD8:AD20"/>
    <mergeCell ref="AE8:AE20"/>
    <mergeCell ref="T8:T20"/>
    <mergeCell ref="U8:U20"/>
    <mergeCell ref="V8:V20"/>
    <mergeCell ref="W8:W20"/>
    <mergeCell ref="X8:X20"/>
    <mergeCell ref="Y8:Y20"/>
    <mergeCell ref="AL23:AL25"/>
    <mergeCell ref="AM23:AM25"/>
    <mergeCell ref="B8:B20"/>
    <mergeCell ref="C8:H20"/>
    <mergeCell ref="I8:I20"/>
    <mergeCell ref="J8:J20"/>
    <mergeCell ref="K8:K20"/>
    <mergeCell ref="M8:M20"/>
    <mergeCell ref="N8:N20"/>
    <mergeCell ref="B21:AL21"/>
    <mergeCell ref="AM28:AM29"/>
    <mergeCell ref="B44:B46"/>
    <mergeCell ref="J44:J46"/>
    <mergeCell ref="K44:K46"/>
    <mergeCell ref="M44:M46"/>
    <mergeCell ref="D33:D36"/>
    <mergeCell ref="E33:E36"/>
    <mergeCell ref="F33:F36"/>
    <mergeCell ref="G33:G36"/>
    <mergeCell ref="M28:M29"/>
    <mergeCell ref="I54:I55"/>
    <mergeCell ref="J54:J55"/>
    <mergeCell ref="K54:K55"/>
    <mergeCell ref="M54:M55"/>
    <mergeCell ref="B23:B25"/>
    <mergeCell ref="B28:B29"/>
    <mergeCell ref="B33:B37"/>
    <mergeCell ref="J33:J36"/>
    <mergeCell ref="B54:B55"/>
    <mergeCell ref="K28:K29"/>
    <mergeCell ref="AI54:AI55"/>
    <mergeCell ref="AK28:AK29"/>
    <mergeCell ref="AL28:AL29"/>
    <mergeCell ref="B30:AL30"/>
    <mergeCell ref="H44:H46"/>
    <mergeCell ref="I44:I46"/>
    <mergeCell ref="N44:N46"/>
    <mergeCell ref="N54:N55"/>
    <mergeCell ref="H54:H55"/>
    <mergeCell ref="J28:J29"/>
    <mergeCell ref="AJ28:AJ29"/>
    <mergeCell ref="H23:H25"/>
    <mergeCell ref="I23:I25"/>
    <mergeCell ref="J23:J25"/>
    <mergeCell ref="K23:K25"/>
    <mergeCell ref="M23:M25"/>
    <mergeCell ref="L23:L25"/>
    <mergeCell ref="Z6:AA6"/>
    <mergeCell ref="AB6:AC6"/>
    <mergeCell ref="AD6:AE6"/>
    <mergeCell ref="AF6:AG6"/>
    <mergeCell ref="AI6:AI7"/>
    <mergeCell ref="N28:N29"/>
    <mergeCell ref="P8:P20"/>
    <mergeCell ref="Q8:Q20"/>
    <mergeCell ref="R8:R20"/>
    <mergeCell ref="S8:S20"/>
    <mergeCell ref="N6:N7"/>
    <mergeCell ref="P6:Q6"/>
    <mergeCell ref="R6:S6"/>
    <mergeCell ref="T6:U6"/>
    <mergeCell ref="V6:W6"/>
    <mergeCell ref="X6:Y6"/>
    <mergeCell ref="B5:E5"/>
    <mergeCell ref="P5:AG5"/>
    <mergeCell ref="AH5:AM5"/>
    <mergeCell ref="B6:B7"/>
    <mergeCell ref="C6:H7"/>
    <mergeCell ref="I6:I7"/>
    <mergeCell ref="J6:J7"/>
    <mergeCell ref="K6:K7"/>
    <mergeCell ref="O6:O7"/>
    <mergeCell ref="M6:M7"/>
    <mergeCell ref="J40:J41"/>
    <mergeCell ref="K40:K41"/>
    <mergeCell ref="I33:I36"/>
    <mergeCell ref="H33:H36"/>
    <mergeCell ref="K33:K36"/>
    <mergeCell ref="B2:AM2"/>
    <mergeCell ref="B3:AM3"/>
    <mergeCell ref="B4:H4"/>
    <mergeCell ref="I4:U4"/>
    <mergeCell ref="V4:AM4"/>
    <mergeCell ref="M40:M41"/>
    <mergeCell ref="N40:N41"/>
    <mergeCell ref="B49:B51"/>
    <mergeCell ref="H49:H51"/>
    <mergeCell ref="I49:I51"/>
    <mergeCell ref="J49:J51"/>
    <mergeCell ref="K49:K51"/>
    <mergeCell ref="B40:B41"/>
    <mergeCell ref="H40:H41"/>
    <mergeCell ref="I40:I41"/>
    <mergeCell ref="L33:L36"/>
    <mergeCell ref="L28:L29"/>
    <mergeCell ref="L40:L41"/>
    <mergeCell ref="L44:L46"/>
    <mergeCell ref="L49:L51"/>
    <mergeCell ref="L54:L55"/>
  </mergeCells>
  <printOptions/>
  <pageMargins left="0.7086614173228347" right="0.7086614173228347" top="0" bottom="0.15748031496062992" header="0.31496062992125984" footer="0.31496062992125984"/>
  <pageSetup orientation="landscape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M56"/>
  <sheetViews>
    <sheetView zoomScale="110" zoomScaleNormal="110" zoomScalePageLayoutView="0" workbookViewId="0" topLeftCell="B1">
      <selection activeCell="C8" sqref="C8:H20"/>
    </sheetView>
  </sheetViews>
  <sheetFormatPr defaultColWidth="9.140625" defaultRowHeight="15"/>
  <cols>
    <col min="1" max="1" width="1.1484375" style="1" customWidth="1"/>
    <col min="2" max="2" width="15.8515625" style="8" customWidth="1"/>
    <col min="3" max="3" width="10.00390625" style="8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9" customWidth="1"/>
    <col min="9" max="9" width="15.7109375" style="9" customWidth="1"/>
    <col min="10" max="10" width="4.7109375" style="9" customWidth="1"/>
    <col min="11" max="12" width="4.7109375" style="1" customWidth="1"/>
    <col min="13" max="13" width="6.140625" style="1" customWidth="1"/>
    <col min="14" max="15" width="5.57421875" style="1" customWidth="1"/>
    <col min="16" max="16" width="6.7109375" style="1" customWidth="1"/>
    <col min="17" max="17" width="7.140625" style="1" customWidth="1"/>
    <col min="18" max="18" width="5.57421875" style="1" customWidth="1"/>
    <col min="19" max="19" width="5.00390625" style="1" customWidth="1"/>
    <col min="20" max="20" width="5.7109375" style="1" customWidth="1"/>
    <col min="21" max="21" width="5.8515625" style="1" customWidth="1"/>
    <col min="22" max="25" width="5.00390625" style="1" customWidth="1"/>
    <col min="26" max="26" width="6.57421875" style="1" customWidth="1"/>
    <col min="27" max="27" width="6.8515625" style="28" customWidth="1"/>
    <col min="28" max="28" width="6.421875" style="1" customWidth="1"/>
    <col min="29" max="29" width="5.00390625" style="1" customWidth="1"/>
    <col min="30" max="30" width="7.8515625" style="1" customWidth="1"/>
    <col min="31" max="31" width="8.00390625" style="1" customWidth="1"/>
    <col min="32" max="32" width="6.7109375" style="1" customWidth="1"/>
    <col min="33" max="34" width="6.8515625" style="1" customWidth="1"/>
    <col min="35" max="35" width="5.7109375" style="10" customWidth="1"/>
    <col min="36" max="36" width="9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235" t="s">
        <v>35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</row>
    <row r="3" spans="2:39" ht="15.75" thickBot="1">
      <c r="B3" s="238" t="s">
        <v>256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</row>
    <row r="4" spans="2:39" ht="30.75" customHeight="1" thickBot="1">
      <c r="B4" s="241" t="s">
        <v>42</v>
      </c>
      <c r="C4" s="252"/>
      <c r="D4" s="252"/>
      <c r="E4" s="252"/>
      <c r="F4" s="252"/>
      <c r="G4" s="252"/>
      <c r="H4" s="253"/>
      <c r="I4" s="206" t="s">
        <v>59</v>
      </c>
      <c r="J4" s="207"/>
      <c r="K4" s="207"/>
      <c r="L4" s="207"/>
      <c r="M4" s="207"/>
      <c r="N4" s="207"/>
      <c r="O4" s="207"/>
      <c r="P4" s="208"/>
      <c r="Q4" s="208"/>
      <c r="R4" s="208"/>
      <c r="S4" s="208"/>
      <c r="T4" s="208"/>
      <c r="U4" s="209"/>
      <c r="V4" s="226" t="s">
        <v>43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</row>
    <row r="5" spans="2:39" ht="25.5" customHeight="1" thickBot="1">
      <c r="B5" s="241" t="s">
        <v>112</v>
      </c>
      <c r="C5" s="242"/>
      <c r="D5" s="242"/>
      <c r="E5" s="243"/>
      <c r="F5" s="290" t="s">
        <v>169</v>
      </c>
      <c r="G5" s="291"/>
      <c r="H5" s="291"/>
      <c r="I5" s="291"/>
      <c r="J5" s="291"/>
      <c r="K5" s="291"/>
      <c r="L5" s="291"/>
      <c r="M5" s="291"/>
      <c r="N5" s="291"/>
      <c r="O5" s="292"/>
      <c r="P5" s="210" t="s">
        <v>0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2"/>
      <c r="AH5" s="34"/>
      <c r="AI5" s="250" t="s">
        <v>1</v>
      </c>
      <c r="AJ5" s="250"/>
      <c r="AK5" s="250"/>
      <c r="AL5" s="250"/>
      <c r="AM5" s="251"/>
    </row>
    <row r="6" spans="2:39" ht="16.5" customHeight="1">
      <c r="B6" s="254" t="s">
        <v>17</v>
      </c>
      <c r="C6" s="244" t="s">
        <v>2</v>
      </c>
      <c r="D6" s="245"/>
      <c r="E6" s="245"/>
      <c r="F6" s="245"/>
      <c r="G6" s="245"/>
      <c r="H6" s="245"/>
      <c r="I6" s="310" t="s">
        <v>3</v>
      </c>
      <c r="J6" s="224" t="s">
        <v>18</v>
      </c>
      <c r="K6" s="224" t="s">
        <v>4</v>
      </c>
      <c r="L6" s="296" t="s">
        <v>227</v>
      </c>
      <c r="M6" s="227" t="s">
        <v>19</v>
      </c>
      <c r="N6" s="229" t="s">
        <v>20</v>
      </c>
      <c r="O6" s="315" t="s">
        <v>255</v>
      </c>
      <c r="P6" s="223" t="s">
        <v>31</v>
      </c>
      <c r="Q6" s="217"/>
      <c r="R6" s="216" t="s">
        <v>32</v>
      </c>
      <c r="S6" s="217"/>
      <c r="T6" s="216" t="s">
        <v>37</v>
      </c>
      <c r="U6" s="217"/>
      <c r="V6" s="216" t="s">
        <v>7</v>
      </c>
      <c r="W6" s="217"/>
      <c r="X6" s="216" t="s">
        <v>6</v>
      </c>
      <c r="Y6" s="217"/>
      <c r="Z6" s="216" t="s">
        <v>33</v>
      </c>
      <c r="AA6" s="217"/>
      <c r="AB6" s="216" t="s">
        <v>5</v>
      </c>
      <c r="AC6" s="217"/>
      <c r="AD6" s="216" t="s">
        <v>8</v>
      </c>
      <c r="AE6" s="217"/>
      <c r="AF6" s="216" t="s">
        <v>9</v>
      </c>
      <c r="AG6" s="231"/>
      <c r="AH6" s="260" t="s">
        <v>10</v>
      </c>
      <c r="AI6" s="221" t="s">
        <v>215</v>
      </c>
      <c r="AJ6" s="262" t="s">
        <v>11</v>
      </c>
      <c r="AK6" s="248" t="s">
        <v>12</v>
      </c>
      <c r="AL6" s="256" t="s">
        <v>21</v>
      </c>
      <c r="AM6" s="257"/>
    </row>
    <row r="7" spans="2:39" ht="76.5" customHeight="1" thickBot="1">
      <c r="B7" s="255"/>
      <c r="C7" s="246"/>
      <c r="D7" s="247"/>
      <c r="E7" s="247"/>
      <c r="F7" s="247"/>
      <c r="G7" s="247"/>
      <c r="H7" s="247"/>
      <c r="I7" s="311"/>
      <c r="J7" s="225" t="s">
        <v>18</v>
      </c>
      <c r="K7" s="225"/>
      <c r="L7" s="297"/>
      <c r="M7" s="228"/>
      <c r="N7" s="230"/>
      <c r="O7" s="205"/>
      <c r="P7" s="5" t="s">
        <v>22</v>
      </c>
      <c r="Q7" s="11" t="s">
        <v>23</v>
      </c>
      <c r="R7" s="6" t="s">
        <v>22</v>
      </c>
      <c r="S7" s="11" t="s">
        <v>23</v>
      </c>
      <c r="T7" s="6" t="s">
        <v>22</v>
      </c>
      <c r="U7" s="11" t="s">
        <v>23</v>
      </c>
      <c r="V7" s="6" t="s">
        <v>22</v>
      </c>
      <c r="W7" s="11" t="s">
        <v>23</v>
      </c>
      <c r="X7" s="6" t="s">
        <v>22</v>
      </c>
      <c r="Y7" s="11" t="s">
        <v>23</v>
      </c>
      <c r="Z7" s="6" t="s">
        <v>22</v>
      </c>
      <c r="AA7" s="27" t="s">
        <v>23</v>
      </c>
      <c r="AB7" s="6" t="s">
        <v>22</v>
      </c>
      <c r="AC7" s="11" t="s">
        <v>24</v>
      </c>
      <c r="AD7" s="6" t="s">
        <v>22</v>
      </c>
      <c r="AE7" s="11" t="s">
        <v>24</v>
      </c>
      <c r="AF7" s="6" t="s">
        <v>22</v>
      </c>
      <c r="AG7" s="12" t="s">
        <v>24</v>
      </c>
      <c r="AH7" s="261"/>
      <c r="AI7" s="222"/>
      <c r="AJ7" s="263"/>
      <c r="AK7" s="249"/>
      <c r="AL7" s="258"/>
      <c r="AM7" s="259"/>
    </row>
    <row r="8" spans="2:39" ht="12" customHeight="1" thickBot="1">
      <c r="B8" s="218" t="s">
        <v>38</v>
      </c>
      <c r="C8" s="298" t="s">
        <v>113</v>
      </c>
      <c r="D8" s="299"/>
      <c r="E8" s="299"/>
      <c r="F8" s="299"/>
      <c r="G8" s="299"/>
      <c r="H8" s="300"/>
      <c r="I8" s="307" t="s">
        <v>114</v>
      </c>
      <c r="J8" s="287" t="s">
        <v>174</v>
      </c>
      <c r="K8" s="287" t="s">
        <v>175</v>
      </c>
      <c r="L8" s="287" t="s">
        <v>176</v>
      </c>
      <c r="M8" s="287"/>
      <c r="N8" s="287"/>
      <c r="O8" s="287"/>
      <c r="P8" s="200">
        <f aca="true" t="shared" si="0" ref="P8:AE8">P22+P26+P31+P36+P40+P44+P49+P53</f>
        <v>199000</v>
      </c>
      <c r="Q8" s="213">
        <f t="shared" si="0"/>
        <v>199000</v>
      </c>
      <c r="R8" s="200">
        <f t="shared" si="0"/>
        <v>0</v>
      </c>
      <c r="S8" s="213">
        <f t="shared" si="0"/>
        <v>0</v>
      </c>
      <c r="T8" s="200">
        <f t="shared" si="0"/>
        <v>20000</v>
      </c>
      <c r="U8" s="213">
        <f t="shared" si="0"/>
        <v>20000</v>
      </c>
      <c r="V8" s="200">
        <f t="shared" si="0"/>
        <v>0</v>
      </c>
      <c r="W8" s="213">
        <f t="shared" si="0"/>
        <v>0</v>
      </c>
      <c r="X8" s="200">
        <f t="shared" si="0"/>
        <v>0</v>
      </c>
      <c r="Y8" s="213">
        <f t="shared" si="0"/>
        <v>0</v>
      </c>
      <c r="Z8" s="200">
        <f t="shared" si="0"/>
        <v>1599000</v>
      </c>
      <c r="AA8" s="213">
        <f t="shared" si="0"/>
        <v>1719000</v>
      </c>
      <c r="AB8" s="200">
        <f t="shared" si="0"/>
        <v>320000</v>
      </c>
      <c r="AC8" s="213">
        <f t="shared" si="0"/>
        <v>0</v>
      </c>
      <c r="AD8" s="200">
        <f t="shared" si="0"/>
        <v>4130000</v>
      </c>
      <c r="AE8" s="213">
        <f t="shared" si="0"/>
        <v>4130000</v>
      </c>
      <c r="AF8" s="200">
        <f>AD8+AB8+Z8+X8+V8+T8+R8+P8</f>
        <v>6268000</v>
      </c>
      <c r="AG8" s="350">
        <f>Q8+S8+U8+W8+Y8+AA8+AC8+AE8</f>
        <v>6068000</v>
      </c>
      <c r="AH8" s="36" t="s">
        <v>203</v>
      </c>
      <c r="AI8" s="44"/>
      <c r="AJ8" s="221"/>
      <c r="AK8" s="331"/>
      <c r="AL8" s="278" t="s">
        <v>216</v>
      </c>
      <c r="AM8" s="279"/>
    </row>
    <row r="9" spans="2:39" ht="12" customHeight="1" thickBot="1">
      <c r="B9" s="219"/>
      <c r="C9" s="301"/>
      <c r="D9" s="302"/>
      <c r="E9" s="302"/>
      <c r="F9" s="302"/>
      <c r="G9" s="302"/>
      <c r="H9" s="303"/>
      <c r="I9" s="308"/>
      <c r="J9" s="288"/>
      <c r="K9" s="288"/>
      <c r="L9" s="288"/>
      <c r="M9" s="288"/>
      <c r="N9" s="288"/>
      <c r="O9" s="288"/>
      <c r="P9" s="201"/>
      <c r="Q9" s="214"/>
      <c r="R9" s="201"/>
      <c r="S9" s="214"/>
      <c r="T9" s="201"/>
      <c r="U9" s="214"/>
      <c r="V9" s="201"/>
      <c r="W9" s="214"/>
      <c r="X9" s="201"/>
      <c r="Y9" s="214"/>
      <c r="Z9" s="201"/>
      <c r="AA9" s="214"/>
      <c r="AB9" s="201"/>
      <c r="AC9" s="214"/>
      <c r="AD9" s="201"/>
      <c r="AE9" s="214"/>
      <c r="AF9" s="201"/>
      <c r="AG9" s="351"/>
      <c r="AH9" s="36" t="s">
        <v>204</v>
      </c>
      <c r="AI9" s="45"/>
      <c r="AJ9" s="329"/>
      <c r="AK9" s="332"/>
      <c r="AL9" s="280"/>
      <c r="AM9" s="281"/>
    </row>
    <row r="10" spans="2:39" ht="12" customHeight="1" thickBot="1">
      <c r="B10" s="219"/>
      <c r="C10" s="301"/>
      <c r="D10" s="302"/>
      <c r="E10" s="302"/>
      <c r="F10" s="302"/>
      <c r="G10" s="302"/>
      <c r="H10" s="303"/>
      <c r="I10" s="308"/>
      <c r="J10" s="288"/>
      <c r="K10" s="288"/>
      <c r="L10" s="288"/>
      <c r="M10" s="288"/>
      <c r="N10" s="288"/>
      <c r="O10" s="288"/>
      <c r="P10" s="201"/>
      <c r="Q10" s="214"/>
      <c r="R10" s="201"/>
      <c r="S10" s="214"/>
      <c r="T10" s="201"/>
      <c r="U10" s="214"/>
      <c r="V10" s="201"/>
      <c r="W10" s="214"/>
      <c r="X10" s="201"/>
      <c r="Y10" s="214"/>
      <c r="Z10" s="201"/>
      <c r="AA10" s="214"/>
      <c r="AB10" s="201"/>
      <c r="AC10" s="214"/>
      <c r="AD10" s="201"/>
      <c r="AE10" s="214"/>
      <c r="AF10" s="201"/>
      <c r="AG10" s="351"/>
      <c r="AH10" s="36" t="s">
        <v>205</v>
      </c>
      <c r="AI10" s="44"/>
      <c r="AJ10" s="329"/>
      <c r="AK10" s="332"/>
      <c r="AL10" s="280"/>
      <c r="AM10" s="281"/>
    </row>
    <row r="11" spans="2:39" ht="12" customHeight="1" thickBot="1">
      <c r="B11" s="219"/>
      <c r="C11" s="301"/>
      <c r="D11" s="302"/>
      <c r="E11" s="302"/>
      <c r="F11" s="302"/>
      <c r="G11" s="302"/>
      <c r="H11" s="303"/>
      <c r="I11" s="308"/>
      <c r="J11" s="288"/>
      <c r="K11" s="288"/>
      <c r="L11" s="288"/>
      <c r="M11" s="288"/>
      <c r="N11" s="288"/>
      <c r="O11" s="288"/>
      <c r="P11" s="201"/>
      <c r="Q11" s="214"/>
      <c r="R11" s="201"/>
      <c r="S11" s="214"/>
      <c r="T11" s="201"/>
      <c r="U11" s="214"/>
      <c r="V11" s="201"/>
      <c r="W11" s="214"/>
      <c r="X11" s="201"/>
      <c r="Y11" s="214"/>
      <c r="Z11" s="201"/>
      <c r="AA11" s="214"/>
      <c r="AB11" s="201"/>
      <c r="AC11" s="214"/>
      <c r="AD11" s="201"/>
      <c r="AE11" s="214"/>
      <c r="AF11" s="201"/>
      <c r="AG11" s="351"/>
      <c r="AH11" s="36" t="s">
        <v>206</v>
      </c>
      <c r="AI11" s="45"/>
      <c r="AJ11" s="329"/>
      <c r="AK11" s="332"/>
      <c r="AL11" s="280"/>
      <c r="AM11" s="281"/>
    </row>
    <row r="12" spans="2:39" ht="12" customHeight="1" thickBot="1">
      <c r="B12" s="219"/>
      <c r="C12" s="301"/>
      <c r="D12" s="302"/>
      <c r="E12" s="302"/>
      <c r="F12" s="302"/>
      <c r="G12" s="302"/>
      <c r="H12" s="303"/>
      <c r="I12" s="308"/>
      <c r="J12" s="288"/>
      <c r="K12" s="288"/>
      <c r="L12" s="288"/>
      <c r="M12" s="288"/>
      <c r="N12" s="288"/>
      <c r="O12" s="288"/>
      <c r="P12" s="201"/>
      <c r="Q12" s="214"/>
      <c r="R12" s="201"/>
      <c r="S12" s="214"/>
      <c r="T12" s="201"/>
      <c r="U12" s="214"/>
      <c r="V12" s="201"/>
      <c r="W12" s="214"/>
      <c r="X12" s="201"/>
      <c r="Y12" s="214"/>
      <c r="Z12" s="201"/>
      <c r="AA12" s="214"/>
      <c r="AB12" s="201"/>
      <c r="AC12" s="214"/>
      <c r="AD12" s="201"/>
      <c r="AE12" s="214"/>
      <c r="AF12" s="201"/>
      <c r="AG12" s="351"/>
      <c r="AH12" s="36" t="s">
        <v>207</v>
      </c>
      <c r="AI12" s="44"/>
      <c r="AJ12" s="329"/>
      <c r="AK12" s="332"/>
      <c r="AL12" s="280"/>
      <c r="AM12" s="281"/>
    </row>
    <row r="13" spans="2:39" ht="12" customHeight="1" thickBot="1">
      <c r="B13" s="219"/>
      <c r="C13" s="301"/>
      <c r="D13" s="302"/>
      <c r="E13" s="302"/>
      <c r="F13" s="302"/>
      <c r="G13" s="302"/>
      <c r="H13" s="303"/>
      <c r="I13" s="308"/>
      <c r="J13" s="288"/>
      <c r="K13" s="288"/>
      <c r="L13" s="288"/>
      <c r="M13" s="288"/>
      <c r="N13" s="288"/>
      <c r="O13" s="288"/>
      <c r="P13" s="201"/>
      <c r="Q13" s="214"/>
      <c r="R13" s="201"/>
      <c r="S13" s="214"/>
      <c r="T13" s="201"/>
      <c r="U13" s="214"/>
      <c r="V13" s="201"/>
      <c r="W13" s="214"/>
      <c r="X13" s="201"/>
      <c r="Y13" s="214"/>
      <c r="Z13" s="201"/>
      <c r="AA13" s="214"/>
      <c r="AB13" s="201"/>
      <c r="AC13" s="214"/>
      <c r="AD13" s="201"/>
      <c r="AE13" s="214"/>
      <c r="AF13" s="201"/>
      <c r="AG13" s="351"/>
      <c r="AH13" s="36" t="s">
        <v>208</v>
      </c>
      <c r="AI13" s="45"/>
      <c r="AJ13" s="329"/>
      <c r="AK13" s="332"/>
      <c r="AL13" s="280"/>
      <c r="AM13" s="281"/>
    </row>
    <row r="14" spans="2:39" ht="12" customHeight="1" thickBot="1">
      <c r="B14" s="219"/>
      <c r="C14" s="301"/>
      <c r="D14" s="302"/>
      <c r="E14" s="302"/>
      <c r="F14" s="302"/>
      <c r="G14" s="302"/>
      <c r="H14" s="303"/>
      <c r="I14" s="308"/>
      <c r="J14" s="288"/>
      <c r="K14" s="288"/>
      <c r="L14" s="288"/>
      <c r="M14" s="288"/>
      <c r="N14" s="288"/>
      <c r="O14" s="288"/>
      <c r="P14" s="201"/>
      <c r="Q14" s="214"/>
      <c r="R14" s="201"/>
      <c r="S14" s="214"/>
      <c r="T14" s="201"/>
      <c r="U14" s="214"/>
      <c r="V14" s="201"/>
      <c r="W14" s="214"/>
      <c r="X14" s="201"/>
      <c r="Y14" s="214"/>
      <c r="Z14" s="201"/>
      <c r="AA14" s="214"/>
      <c r="AB14" s="201"/>
      <c r="AC14" s="214"/>
      <c r="AD14" s="201"/>
      <c r="AE14" s="214"/>
      <c r="AF14" s="201"/>
      <c r="AG14" s="351"/>
      <c r="AH14" s="36" t="s">
        <v>209</v>
      </c>
      <c r="AI14" s="44"/>
      <c r="AJ14" s="329"/>
      <c r="AK14" s="332"/>
      <c r="AL14" s="280"/>
      <c r="AM14" s="281"/>
    </row>
    <row r="15" spans="2:39" ht="12" customHeight="1" thickBot="1">
      <c r="B15" s="219"/>
      <c r="C15" s="301"/>
      <c r="D15" s="302"/>
      <c r="E15" s="302"/>
      <c r="F15" s="302"/>
      <c r="G15" s="302"/>
      <c r="H15" s="303"/>
      <c r="I15" s="308"/>
      <c r="J15" s="288"/>
      <c r="K15" s="288"/>
      <c r="L15" s="288"/>
      <c r="M15" s="288"/>
      <c r="N15" s="288"/>
      <c r="O15" s="288"/>
      <c r="P15" s="201"/>
      <c r="Q15" s="214"/>
      <c r="R15" s="201"/>
      <c r="S15" s="214"/>
      <c r="T15" s="201"/>
      <c r="U15" s="214"/>
      <c r="V15" s="201"/>
      <c r="W15" s="214"/>
      <c r="X15" s="201"/>
      <c r="Y15" s="214"/>
      <c r="Z15" s="201"/>
      <c r="AA15" s="214"/>
      <c r="AB15" s="201"/>
      <c r="AC15" s="214"/>
      <c r="AD15" s="201"/>
      <c r="AE15" s="214"/>
      <c r="AF15" s="201"/>
      <c r="AG15" s="351"/>
      <c r="AH15" s="36" t="s">
        <v>210</v>
      </c>
      <c r="AI15" s="45"/>
      <c r="AJ15" s="329"/>
      <c r="AK15" s="332"/>
      <c r="AL15" s="280"/>
      <c r="AM15" s="281"/>
    </row>
    <row r="16" spans="2:39" ht="12" customHeight="1" thickBot="1">
      <c r="B16" s="219"/>
      <c r="C16" s="301"/>
      <c r="D16" s="302"/>
      <c r="E16" s="302"/>
      <c r="F16" s="302"/>
      <c r="G16" s="302"/>
      <c r="H16" s="303"/>
      <c r="I16" s="308"/>
      <c r="J16" s="288"/>
      <c r="K16" s="288"/>
      <c r="L16" s="288"/>
      <c r="M16" s="288"/>
      <c r="N16" s="288"/>
      <c r="O16" s="288"/>
      <c r="P16" s="201"/>
      <c r="Q16" s="214"/>
      <c r="R16" s="201"/>
      <c r="S16" s="214"/>
      <c r="T16" s="201"/>
      <c r="U16" s="214"/>
      <c r="V16" s="201"/>
      <c r="W16" s="214"/>
      <c r="X16" s="201"/>
      <c r="Y16" s="214"/>
      <c r="Z16" s="201"/>
      <c r="AA16" s="214"/>
      <c r="AB16" s="201"/>
      <c r="AC16" s="214"/>
      <c r="AD16" s="201"/>
      <c r="AE16" s="214"/>
      <c r="AF16" s="201"/>
      <c r="AG16" s="351"/>
      <c r="AH16" s="36" t="s">
        <v>211</v>
      </c>
      <c r="AI16" s="44"/>
      <c r="AJ16" s="329"/>
      <c r="AK16" s="332"/>
      <c r="AL16" s="280"/>
      <c r="AM16" s="281"/>
    </row>
    <row r="17" spans="2:39" ht="12" customHeight="1" thickBot="1">
      <c r="B17" s="219"/>
      <c r="C17" s="301"/>
      <c r="D17" s="302"/>
      <c r="E17" s="302"/>
      <c r="F17" s="302"/>
      <c r="G17" s="302"/>
      <c r="H17" s="303"/>
      <c r="I17" s="308"/>
      <c r="J17" s="288"/>
      <c r="K17" s="288"/>
      <c r="L17" s="288"/>
      <c r="M17" s="288"/>
      <c r="N17" s="288"/>
      <c r="O17" s="288"/>
      <c r="P17" s="201"/>
      <c r="Q17" s="214"/>
      <c r="R17" s="201"/>
      <c r="S17" s="214"/>
      <c r="T17" s="201"/>
      <c r="U17" s="214"/>
      <c r="V17" s="201"/>
      <c r="W17" s="214"/>
      <c r="X17" s="201"/>
      <c r="Y17" s="214"/>
      <c r="Z17" s="201"/>
      <c r="AA17" s="214"/>
      <c r="AB17" s="201"/>
      <c r="AC17" s="214"/>
      <c r="AD17" s="201"/>
      <c r="AE17" s="214"/>
      <c r="AF17" s="201"/>
      <c r="AG17" s="351"/>
      <c r="AH17" s="36" t="s">
        <v>212</v>
      </c>
      <c r="AI17" s="45"/>
      <c r="AJ17" s="329"/>
      <c r="AK17" s="332"/>
      <c r="AL17" s="280"/>
      <c r="AM17" s="281"/>
    </row>
    <row r="18" spans="2:39" ht="12" customHeight="1" thickBot="1">
      <c r="B18" s="219"/>
      <c r="C18" s="301"/>
      <c r="D18" s="302"/>
      <c r="E18" s="302"/>
      <c r="F18" s="302"/>
      <c r="G18" s="302"/>
      <c r="H18" s="303"/>
      <c r="I18" s="308"/>
      <c r="J18" s="288"/>
      <c r="K18" s="288"/>
      <c r="L18" s="288"/>
      <c r="M18" s="288"/>
      <c r="N18" s="288"/>
      <c r="O18" s="288"/>
      <c r="P18" s="201"/>
      <c r="Q18" s="214"/>
      <c r="R18" s="201"/>
      <c r="S18" s="214"/>
      <c r="T18" s="201"/>
      <c r="U18" s="214"/>
      <c r="V18" s="201"/>
      <c r="W18" s="214"/>
      <c r="X18" s="201"/>
      <c r="Y18" s="214"/>
      <c r="Z18" s="201"/>
      <c r="AA18" s="214"/>
      <c r="AB18" s="201"/>
      <c r="AC18" s="214"/>
      <c r="AD18" s="201"/>
      <c r="AE18" s="214"/>
      <c r="AF18" s="201"/>
      <c r="AG18" s="351"/>
      <c r="AH18" s="36" t="s">
        <v>213</v>
      </c>
      <c r="AI18" s="44"/>
      <c r="AJ18" s="329"/>
      <c r="AK18" s="332"/>
      <c r="AL18" s="280"/>
      <c r="AM18" s="281"/>
    </row>
    <row r="19" spans="2:39" ht="12" customHeight="1" thickBot="1">
      <c r="B19" s="219"/>
      <c r="C19" s="301"/>
      <c r="D19" s="302"/>
      <c r="E19" s="302"/>
      <c r="F19" s="302"/>
      <c r="G19" s="302"/>
      <c r="H19" s="303"/>
      <c r="I19" s="308"/>
      <c r="J19" s="288"/>
      <c r="K19" s="288"/>
      <c r="L19" s="288"/>
      <c r="M19" s="288"/>
      <c r="N19" s="288"/>
      <c r="O19" s="288"/>
      <c r="P19" s="201"/>
      <c r="Q19" s="214"/>
      <c r="R19" s="201"/>
      <c r="S19" s="214"/>
      <c r="T19" s="201"/>
      <c r="U19" s="214"/>
      <c r="V19" s="201"/>
      <c r="W19" s="214"/>
      <c r="X19" s="201"/>
      <c r="Y19" s="214"/>
      <c r="Z19" s="201"/>
      <c r="AA19" s="214"/>
      <c r="AB19" s="201"/>
      <c r="AC19" s="214"/>
      <c r="AD19" s="201"/>
      <c r="AE19" s="214"/>
      <c r="AF19" s="201"/>
      <c r="AG19" s="351"/>
      <c r="AH19" s="37" t="s">
        <v>214</v>
      </c>
      <c r="AI19" s="81">
        <v>15500</v>
      </c>
      <c r="AJ19" s="329"/>
      <c r="AK19" s="332"/>
      <c r="AL19" s="280"/>
      <c r="AM19" s="281"/>
    </row>
    <row r="20" spans="2:39" s="21" customFormat="1" ht="17.25" customHeight="1" thickBot="1">
      <c r="B20" s="220"/>
      <c r="C20" s="304"/>
      <c r="D20" s="305"/>
      <c r="E20" s="305"/>
      <c r="F20" s="305"/>
      <c r="G20" s="305"/>
      <c r="H20" s="306"/>
      <c r="I20" s="309"/>
      <c r="J20" s="289"/>
      <c r="K20" s="289"/>
      <c r="L20" s="289"/>
      <c r="M20" s="289"/>
      <c r="N20" s="289"/>
      <c r="O20" s="289"/>
      <c r="P20" s="202"/>
      <c r="Q20" s="215"/>
      <c r="R20" s="202"/>
      <c r="S20" s="215"/>
      <c r="T20" s="202"/>
      <c r="U20" s="215"/>
      <c r="V20" s="202"/>
      <c r="W20" s="215"/>
      <c r="X20" s="202"/>
      <c r="Y20" s="215"/>
      <c r="Z20" s="202"/>
      <c r="AA20" s="215"/>
      <c r="AB20" s="202"/>
      <c r="AC20" s="215"/>
      <c r="AD20" s="202"/>
      <c r="AE20" s="215"/>
      <c r="AF20" s="202"/>
      <c r="AG20" s="352"/>
      <c r="AH20" s="35" t="s">
        <v>9</v>
      </c>
      <c r="AI20" s="81">
        <f>SUM(AI8:AI19)</f>
        <v>15500</v>
      </c>
      <c r="AJ20" s="330"/>
      <c r="AK20" s="333"/>
      <c r="AL20" s="282"/>
      <c r="AM20" s="283"/>
    </row>
    <row r="21" spans="2:38" s="13" customFormat="1" ht="5.25" customHeight="1" thickBot="1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</row>
    <row r="22" spans="2:39" s="14" customFormat="1" ht="63.75" customHeight="1">
      <c r="B22" s="48" t="s">
        <v>34</v>
      </c>
      <c r="C22" s="49" t="s">
        <v>29</v>
      </c>
      <c r="D22" s="49" t="s">
        <v>14</v>
      </c>
      <c r="E22" s="49" t="s">
        <v>25</v>
      </c>
      <c r="F22" s="49" t="s">
        <v>26</v>
      </c>
      <c r="G22" s="49" t="s">
        <v>27</v>
      </c>
      <c r="H22" s="50" t="s">
        <v>15</v>
      </c>
      <c r="I22" s="49" t="s">
        <v>30</v>
      </c>
      <c r="J22" s="51" t="s">
        <v>18</v>
      </c>
      <c r="K22" s="51" t="s">
        <v>4</v>
      </c>
      <c r="L22" s="51" t="s">
        <v>227</v>
      </c>
      <c r="M22" s="51" t="s">
        <v>19</v>
      </c>
      <c r="N22" s="51" t="s">
        <v>20</v>
      </c>
      <c r="O22" s="51" t="s">
        <v>255</v>
      </c>
      <c r="P22" s="95">
        <f aca="true" t="shared" si="1" ref="P22:AE22">SUM(P23:P24)</f>
        <v>0</v>
      </c>
      <c r="Q22" s="96">
        <f t="shared" si="1"/>
        <v>0</v>
      </c>
      <c r="R22" s="95">
        <f t="shared" si="1"/>
        <v>0</v>
      </c>
      <c r="S22" s="96">
        <f t="shared" si="1"/>
        <v>0</v>
      </c>
      <c r="T22" s="95">
        <f t="shared" si="1"/>
        <v>0</v>
      </c>
      <c r="U22" s="96">
        <f t="shared" si="1"/>
        <v>0</v>
      </c>
      <c r="V22" s="95">
        <f t="shared" si="1"/>
        <v>0</v>
      </c>
      <c r="W22" s="96">
        <f t="shared" si="1"/>
        <v>0</v>
      </c>
      <c r="X22" s="95">
        <f t="shared" si="1"/>
        <v>0</v>
      </c>
      <c r="Y22" s="96">
        <f t="shared" si="1"/>
        <v>0</v>
      </c>
      <c r="Z22" s="95">
        <f t="shared" si="1"/>
        <v>0</v>
      </c>
      <c r="AA22" s="96">
        <f t="shared" si="1"/>
        <v>0</v>
      </c>
      <c r="AB22" s="95">
        <f t="shared" si="1"/>
        <v>0</v>
      </c>
      <c r="AC22" s="96">
        <f t="shared" si="1"/>
        <v>0</v>
      </c>
      <c r="AD22" s="95">
        <f t="shared" si="1"/>
        <v>40000</v>
      </c>
      <c r="AE22" s="96">
        <f t="shared" si="1"/>
        <v>40000</v>
      </c>
      <c r="AF22" s="97">
        <f>P22+R22+T22+V22+X22+Z22+AB22+AD22</f>
        <v>40000</v>
      </c>
      <c r="AG22" s="96">
        <f>Q22+S22+U22+W22+Y22+AA22+AC22+AE22</f>
        <v>40000</v>
      </c>
      <c r="AH22" s="52" t="s">
        <v>217</v>
      </c>
      <c r="AI22" s="52" t="s">
        <v>218</v>
      </c>
      <c r="AJ22" s="52" t="s">
        <v>11</v>
      </c>
      <c r="AK22" s="52" t="s">
        <v>12</v>
      </c>
      <c r="AL22" s="53" t="s">
        <v>21</v>
      </c>
      <c r="AM22" s="54" t="s">
        <v>36</v>
      </c>
    </row>
    <row r="23" spans="2:39" ht="29.25" customHeight="1">
      <c r="B23" s="192" t="s">
        <v>58</v>
      </c>
      <c r="C23" s="178">
        <v>2012025899019</v>
      </c>
      <c r="D23" s="7" t="s">
        <v>188</v>
      </c>
      <c r="E23" s="7" t="s">
        <v>57</v>
      </c>
      <c r="F23" s="23"/>
      <c r="G23" s="16"/>
      <c r="H23" s="162" t="s">
        <v>115</v>
      </c>
      <c r="I23" s="162" t="s">
        <v>116</v>
      </c>
      <c r="J23" s="162">
        <v>56</v>
      </c>
      <c r="K23" s="162">
        <v>14</v>
      </c>
      <c r="L23" s="162">
        <v>10</v>
      </c>
      <c r="M23" s="162"/>
      <c r="N23" s="162"/>
      <c r="O23" s="162"/>
      <c r="P23" s="158"/>
      <c r="Q23" s="158"/>
      <c r="R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182">
        <v>40000</v>
      </c>
      <c r="AE23" s="182">
        <v>40000</v>
      </c>
      <c r="AF23" s="100"/>
      <c r="AG23" s="100"/>
      <c r="AH23" s="24"/>
      <c r="AI23" s="23"/>
      <c r="AJ23" s="337"/>
      <c r="AK23" s="363"/>
      <c r="AL23" s="363"/>
      <c r="AM23" s="93"/>
    </row>
    <row r="24" spans="2:39" ht="19.5" customHeight="1" thickBot="1">
      <c r="B24" s="193"/>
      <c r="C24" s="179"/>
      <c r="D24" s="56" t="s">
        <v>226</v>
      </c>
      <c r="E24" s="56" t="s">
        <v>57</v>
      </c>
      <c r="F24" s="57"/>
      <c r="G24" s="58"/>
      <c r="H24" s="163"/>
      <c r="I24" s="163"/>
      <c r="J24" s="163"/>
      <c r="K24" s="163"/>
      <c r="L24" s="163"/>
      <c r="M24" s="163"/>
      <c r="N24" s="163"/>
      <c r="O24" s="163"/>
      <c r="P24" s="159"/>
      <c r="Q24" s="159"/>
      <c r="R24" s="102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84"/>
      <c r="AE24" s="184"/>
      <c r="AF24" s="102"/>
      <c r="AG24" s="102"/>
      <c r="AH24" s="60"/>
      <c r="AI24" s="57"/>
      <c r="AJ24" s="339"/>
      <c r="AK24" s="364"/>
      <c r="AL24" s="364"/>
      <c r="AM24" s="94"/>
    </row>
    <row r="25" spans="2:38" s="13" customFormat="1" ht="4.5" customHeight="1" thickBot="1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2:39" s="20" customFormat="1" ht="64.5" customHeight="1">
      <c r="B26" s="48" t="s">
        <v>13</v>
      </c>
      <c r="C26" s="49" t="s">
        <v>29</v>
      </c>
      <c r="D26" s="49" t="s">
        <v>14</v>
      </c>
      <c r="E26" s="49" t="s">
        <v>28</v>
      </c>
      <c r="F26" s="49" t="s">
        <v>26</v>
      </c>
      <c r="G26" s="49" t="s">
        <v>27</v>
      </c>
      <c r="H26" s="50" t="s">
        <v>16</v>
      </c>
      <c r="I26" s="49" t="s">
        <v>30</v>
      </c>
      <c r="J26" s="51" t="s">
        <v>18</v>
      </c>
      <c r="K26" s="51" t="s">
        <v>4</v>
      </c>
      <c r="L26" s="51" t="s">
        <v>227</v>
      </c>
      <c r="M26" s="51" t="s">
        <v>19</v>
      </c>
      <c r="N26" s="51" t="s">
        <v>20</v>
      </c>
      <c r="O26" s="51" t="s">
        <v>255</v>
      </c>
      <c r="P26" s="95">
        <f>SUM(P27:P28)</f>
        <v>0</v>
      </c>
      <c r="Q26" s="96">
        <f>SUM(Q27:Q28)</f>
        <v>0</v>
      </c>
      <c r="R26" s="95">
        <f>SUM(R27:R28)</f>
        <v>0</v>
      </c>
      <c r="S26" s="96">
        <f>SUM(S27:S28)</f>
        <v>0</v>
      </c>
      <c r="T26" s="95">
        <f>SUM(T27:T28)</f>
        <v>0</v>
      </c>
      <c r="U26" s="96">
        <f aca="true" t="shared" si="2" ref="U26:AE26">SUM(U27:U28)</f>
        <v>0</v>
      </c>
      <c r="V26" s="95">
        <f t="shared" si="2"/>
        <v>0</v>
      </c>
      <c r="W26" s="96">
        <f t="shared" si="2"/>
        <v>0</v>
      </c>
      <c r="X26" s="95">
        <f t="shared" si="2"/>
        <v>0</v>
      </c>
      <c r="Y26" s="96">
        <f t="shared" si="2"/>
        <v>0</v>
      </c>
      <c r="Z26" s="95">
        <f t="shared" si="2"/>
        <v>0</v>
      </c>
      <c r="AA26" s="96">
        <f t="shared" si="2"/>
        <v>0</v>
      </c>
      <c r="AB26" s="95">
        <f t="shared" si="2"/>
        <v>0</v>
      </c>
      <c r="AC26" s="96">
        <f t="shared" si="2"/>
        <v>0</v>
      </c>
      <c r="AD26" s="95">
        <f t="shared" si="2"/>
        <v>2000000</v>
      </c>
      <c r="AE26" s="96">
        <f t="shared" si="2"/>
        <v>2000000</v>
      </c>
      <c r="AF26" s="97">
        <f>P26+R26+T26+V26+X26+Z26+AB26+AD26</f>
        <v>2000000</v>
      </c>
      <c r="AG26" s="96">
        <f>Q26+S26+U26+Y26+AA26+AC26+AE26</f>
        <v>2000000</v>
      </c>
      <c r="AH26" s="52" t="s">
        <v>217</v>
      </c>
      <c r="AI26" s="52" t="s">
        <v>218</v>
      </c>
      <c r="AJ26" s="52" t="s">
        <v>11</v>
      </c>
      <c r="AK26" s="52" t="s">
        <v>12</v>
      </c>
      <c r="AL26" s="53" t="s">
        <v>21</v>
      </c>
      <c r="AM26" s="54" t="s">
        <v>36</v>
      </c>
    </row>
    <row r="27" spans="2:39" s="14" customFormat="1" ht="26.25" customHeight="1">
      <c r="B27" s="192" t="s">
        <v>58</v>
      </c>
      <c r="C27" s="178">
        <v>2012025899019</v>
      </c>
      <c r="D27" s="7" t="s">
        <v>188</v>
      </c>
      <c r="E27" s="7" t="s">
        <v>57</v>
      </c>
      <c r="F27" s="15"/>
      <c r="G27" s="16"/>
      <c r="H27" s="160" t="s">
        <v>117</v>
      </c>
      <c r="I27" s="160" t="s">
        <v>118</v>
      </c>
      <c r="J27" s="160">
        <v>2</v>
      </c>
      <c r="K27" s="160">
        <v>1</v>
      </c>
      <c r="L27" s="162">
        <v>1</v>
      </c>
      <c r="M27" s="160"/>
      <c r="N27" s="160"/>
      <c r="O27" s="160"/>
      <c r="P27" s="158"/>
      <c r="Q27" s="158"/>
      <c r="R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182">
        <v>2000000</v>
      </c>
      <c r="AE27" s="182">
        <v>2000000</v>
      </c>
      <c r="AF27" s="100"/>
      <c r="AG27" s="100"/>
      <c r="AH27" s="359"/>
      <c r="AI27" s="367"/>
      <c r="AJ27" s="365"/>
      <c r="AK27" s="346"/>
      <c r="AL27" s="348"/>
      <c r="AM27" s="361"/>
    </row>
    <row r="28" spans="2:39" s="14" customFormat="1" ht="26.25" customHeight="1" thickBot="1">
      <c r="B28" s="193"/>
      <c r="C28" s="179"/>
      <c r="D28" s="56" t="s">
        <v>189</v>
      </c>
      <c r="E28" s="56" t="s">
        <v>57</v>
      </c>
      <c r="F28" s="65"/>
      <c r="G28" s="58"/>
      <c r="H28" s="161"/>
      <c r="I28" s="161"/>
      <c r="J28" s="161"/>
      <c r="K28" s="161"/>
      <c r="L28" s="163"/>
      <c r="M28" s="161"/>
      <c r="N28" s="161"/>
      <c r="O28" s="161"/>
      <c r="P28" s="159"/>
      <c r="Q28" s="159"/>
      <c r="R28" s="102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84"/>
      <c r="AE28" s="184"/>
      <c r="AF28" s="102"/>
      <c r="AG28" s="102"/>
      <c r="AH28" s="360"/>
      <c r="AI28" s="368"/>
      <c r="AJ28" s="366"/>
      <c r="AK28" s="347"/>
      <c r="AL28" s="349"/>
      <c r="AM28" s="362"/>
    </row>
    <row r="29" spans="2:39" s="19" customFormat="1" ht="4.5" customHeight="1"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18"/>
    </row>
    <row r="30" ht="15.75" thickBot="1"/>
    <row r="31" spans="2:39" s="20" customFormat="1" ht="60" customHeight="1">
      <c r="B31" s="48" t="s">
        <v>13</v>
      </c>
      <c r="C31" s="49" t="s">
        <v>29</v>
      </c>
      <c r="D31" s="49" t="s">
        <v>14</v>
      </c>
      <c r="E31" s="49" t="s">
        <v>28</v>
      </c>
      <c r="F31" s="49" t="s">
        <v>26</v>
      </c>
      <c r="G31" s="49" t="s">
        <v>27</v>
      </c>
      <c r="H31" s="50" t="s">
        <v>39</v>
      </c>
      <c r="I31" s="49" t="s">
        <v>30</v>
      </c>
      <c r="J31" s="51" t="s">
        <v>18</v>
      </c>
      <c r="K31" s="51" t="s">
        <v>4</v>
      </c>
      <c r="L31" s="51" t="s">
        <v>227</v>
      </c>
      <c r="M31" s="51" t="s">
        <v>19</v>
      </c>
      <c r="N31" s="51" t="s">
        <v>20</v>
      </c>
      <c r="O31" s="51" t="s">
        <v>255</v>
      </c>
      <c r="P31" s="95">
        <f>SUM(P33:P34)</f>
        <v>0</v>
      </c>
      <c r="Q31" s="96">
        <f>SUM(Q33:Q34)</f>
        <v>0</v>
      </c>
      <c r="R31" s="95">
        <f>SUM(R33:R34)</f>
        <v>0</v>
      </c>
      <c r="S31" s="96">
        <f>SUM(S33:S34)</f>
        <v>0</v>
      </c>
      <c r="T31" s="95">
        <f aca="true" t="shared" si="3" ref="T31:AE31">SUM(T33:T34)</f>
        <v>0</v>
      </c>
      <c r="U31" s="96">
        <f t="shared" si="3"/>
        <v>0</v>
      </c>
      <c r="V31" s="95">
        <f t="shared" si="3"/>
        <v>0</v>
      </c>
      <c r="W31" s="96">
        <f t="shared" si="3"/>
        <v>0</v>
      </c>
      <c r="X31" s="95">
        <f t="shared" si="3"/>
        <v>0</v>
      </c>
      <c r="Y31" s="96">
        <f t="shared" si="3"/>
        <v>0</v>
      </c>
      <c r="Z31" s="95">
        <f t="shared" si="3"/>
        <v>0</v>
      </c>
      <c r="AA31" s="96">
        <f>SUM(AA33:AA33)</f>
        <v>120000</v>
      </c>
      <c r="AB31" s="95">
        <f>SUM(AB33:AB33)</f>
        <v>120000</v>
      </c>
      <c r="AC31" s="96">
        <f t="shared" si="3"/>
        <v>0</v>
      </c>
      <c r="AD31" s="95">
        <f t="shared" si="3"/>
        <v>0</v>
      </c>
      <c r="AE31" s="96">
        <f t="shared" si="3"/>
        <v>0</v>
      </c>
      <c r="AF31" s="97">
        <f>P31+R31+T31+V31+X31+Z31+AB31+AD31</f>
        <v>120000</v>
      </c>
      <c r="AG31" s="96">
        <f>Q31+S31+U31+W31+Y31+AA31+AC31+AE31</f>
        <v>120000</v>
      </c>
      <c r="AH31" s="52" t="s">
        <v>217</v>
      </c>
      <c r="AI31" s="52" t="s">
        <v>218</v>
      </c>
      <c r="AJ31" s="52" t="s">
        <v>11</v>
      </c>
      <c r="AK31" s="52" t="s">
        <v>12</v>
      </c>
      <c r="AL31" s="53" t="s">
        <v>21</v>
      </c>
      <c r="AM31" s="54" t="s">
        <v>36</v>
      </c>
    </row>
    <row r="32" spans="2:39" s="20" customFormat="1" ht="28.5" customHeight="1">
      <c r="B32" s="176" t="s">
        <v>58</v>
      </c>
      <c r="C32" s="194">
        <v>2012025899019</v>
      </c>
      <c r="D32" s="7" t="s">
        <v>234</v>
      </c>
      <c r="E32" s="7" t="s">
        <v>57</v>
      </c>
      <c r="F32" s="150"/>
      <c r="G32" s="150"/>
      <c r="H32" s="160" t="s">
        <v>119</v>
      </c>
      <c r="I32" s="160" t="s">
        <v>120</v>
      </c>
      <c r="J32" s="160">
        <v>0</v>
      </c>
      <c r="K32" s="160">
        <v>1</v>
      </c>
      <c r="L32" s="160">
        <v>2</v>
      </c>
      <c r="M32" s="160"/>
      <c r="N32" s="160"/>
      <c r="O32" s="160"/>
      <c r="P32" s="100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98">
        <v>4000000</v>
      </c>
      <c r="AE32" s="98">
        <v>4000000</v>
      </c>
      <c r="AF32" s="151"/>
      <c r="AG32" s="133"/>
      <c r="AH32" s="152"/>
      <c r="AI32" s="152"/>
      <c r="AJ32" s="152"/>
      <c r="AK32" s="152"/>
      <c r="AL32" s="153"/>
      <c r="AM32" s="156"/>
    </row>
    <row r="33" spans="2:39" s="14" customFormat="1" ht="26.25" customHeight="1">
      <c r="B33" s="176"/>
      <c r="C33" s="194"/>
      <c r="D33" s="7" t="s">
        <v>188</v>
      </c>
      <c r="E33" s="7" t="s">
        <v>57</v>
      </c>
      <c r="F33" s="15"/>
      <c r="G33" s="16"/>
      <c r="H33" s="160"/>
      <c r="I33" s="160"/>
      <c r="J33" s="160"/>
      <c r="K33" s="160"/>
      <c r="L33" s="160">
        <v>1</v>
      </c>
      <c r="M33" s="160"/>
      <c r="N33" s="160"/>
      <c r="O33" s="160"/>
      <c r="P33" s="100"/>
      <c r="Q33" s="100"/>
      <c r="R33" s="100"/>
      <c r="S33" s="98"/>
      <c r="T33" s="98"/>
      <c r="U33" s="98"/>
      <c r="V33" s="98"/>
      <c r="W33" s="98"/>
      <c r="X33" s="98"/>
      <c r="Y33" s="98"/>
      <c r="Z33" s="98"/>
      <c r="AA33" s="182">
        <v>120000</v>
      </c>
      <c r="AB33" s="182">
        <v>120000</v>
      </c>
      <c r="AC33" s="98"/>
      <c r="AD33" s="98"/>
      <c r="AE33" s="98"/>
      <c r="AF33" s="100"/>
      <c r="AG33" s="100"/>
      <c r="AH33" s="24"/>
      <c r="AI33" s="64"/>
      <c r="AJ33" s="154"/>
      <c r="AK33" s="155"/>
      <c r="AL33" s="89"/>
      <c r="AM33" s="353"/>
    </row>
    <row r="34" spans="2:39" s="14" customFormat="1" ht="26.25" customHeight="1" thickBot="1">
      <c r="B34" s="177"/>
      <c r="C34" s="195"/>
      <c r="D34" s="56" t="s">
        <v>252</v>
      </c>
      <c r="E34" s="56" t="s">
        <v>57</v>
      </c>
      <c r="F34" s="65"/>
      <c r="G34" s="58"/>
      <c r="H34" s="161"/>
      <c r="I34" s="161"/>
      <c r="J34" s="161"/>
      <c r="K34" s="161"/>
      <c r="L34" s="161"/>
      <c r="M34" s="161"/>
      <c r="N34" s="161"/>
      <c r="O34" s="161"/>
      <c r="P34" s="102"/>
      <c r="Q34" s="102"/>
      <c r="R34" s="102"/>
      <c r="S34" s="99"/>
      <c r="T34" s="99"/>
      <c r="U34" s="99"/>
      <c r="V34" s="99"/>
      <c r="W34" s="99"/>
      <c r="X34" s="99"/>
      <c r="Y34" s="99"/>
      <c r="Z34" s="99"/>
      <c r="AA34" s="184"/>
      <c r="AB34" s="184"/>
      <c r="AC34" s="99"/>
      <c r="AD34" s="99"/>
      <c r="AE34" s="99"/>
      <c r="AF34" s="102"/>
      <c r="AG34" s="102"/>
      <c r="AH34" s="61"/>
      <c r="AI34" s="57"/>
      <c r="AJ34" s="57"/>
      <c r="AK34" s="90"/>
      <c r="AL34" s="22"/>
      <c r="AM34" s="354"/>
    </row>
    <row r="35" ht="15.75" thickBot="1"/>
    <row r="36" spans="2:39" s="14" customFormat="1" ht="63" customHeight="1">
      <c r="B36" s="48" t="s">
        <v>34</v>
      </c>
      <c r="C36" s="49" t="s">
        <v>29</v>
      </c>
      <c r="D36" s="49" t="s">
        <v>14</v>
      </c>
      <c r="E36" s="49" t="s">
        <v>25</v>
      </c>
      <c r="F36" s="49" t="s">
        <v>26</v>
      </c>
      <c r="G36" s="49" t="s">
        <v>27</v>
      </c>
      <c r="H36" s="50" t="s">
        <v>40</v>
      </c>
      <c r="I36" s="49" t="s">
        <v>30</v>
      </c>
      <c r="J36" s="51" t="s">
        <v>18</v>
      </c>
      <c r="K36" s="51" t="s">
        <v>4</v>
      </c>
      <c r="L36" s="51" t="s">
        <v>227</v>
      </c>
      <c r="M36" s="51" t="s">
        <v>19</v>
      </c>
      <c r="N36" s="51" t="s">
        <v>20</v>
      </c>
      <c r="O36" s="51" t="s">
        <v>255</v>
      </c>
      <c r="P36" s="95">
        <f aca="true" t="shared" si="4" ref="P36:AE36">SUM(P37:P38)</f>
        <v>0</v>
      </c>
      <c r="Q36" s="96">
        <f t="shared" si="4"/>
        <v>0</v>
      </c>
      <c r="R36" s="95">
        <f t="shared" si="4"/>
        <v>0</v>
      </c>
      <c r="S36" s="96">
        <f t="shared" si="4"/>
        <v>0</v>
      </c>
      <c r="T36" s="95">
        <f t="shared" si="4"/>
        <v>0</v>
      </c>
      <c r="U36" s="96">
        <f t="shared" si="4"/>
        <v>0</v>
      </c>
      <c r="V36" s="95">
        <f t="shared" si="4"/>
        <v>0</v>
      </c>
      <c r="W36" s="96">
        <f t="shared" si="4"/>
        <v>0</v>
      </c>
      <c r="X36" s="95">
        <f t="shared" si="4"/>
        <v>0</v>
      </c>
      <c r="Y36" s="96">
        <f t="shared" si="4"/>
        <v>0</v>
      </c>
      <c r="Z36" s="95">
        <f t="shared" si="4"/>
        <v>0</v>
      </c>
      <c r="AA36" s="96">
        <f t="shared" si="4"/>
        <v>0</v>
      </c>
      <c r="AB36" s="95">
        <f t="shared" si="4"/>
        <v>0</v>
      </c>
      <c r="AC36" s="96">
        <f t="shared" si="4"/>
        <v>0</v>
      </c>
      <c r="AD36" s="95">
        <f t="shared" si="4"/>
        <v>120000</v>
      </c>
      <c r="AE36" s="96">
        <f t="shared" si="4"/>
        <v>120000</v>
      </c>
      <c r="AF36" s="97">
        <f>P36+R36+T36+V36+X36+Z36+AB36+AD36</f>
        <v>120000</v>
      </c>
      <c r="AG36" s="96">
        <f>Q36+S36+U36+W36+Y36+AA36+AC36+AE36</f>
        <v>120000</v>
      </c>
      <c r="AH36" s="52" t="s">
        <v>217</v>
      </c>
      <c r="AI36" s="52" t="s">
        <v>218</v>
      </c>
      <c r="AJ36" s="52" t="s">
        <v>11</v>
      </c>
      <c r="AK36" s="52" t="s">
        <v>12</v>
      </c>
      <c r="AL36" s="53" t="s">
        <v>21</v>
      </c>
      <c r="AM36" s="54" t="s">
        <v>36</v>
      </c>
    </row>
    <row r="37" spans="2:39" ht="19.5" customHeight="1">
      <c r="B37" s="176" t="s">
        <v>58</v>
      </c>
      <c r="C37" s="194">
        <v>2012025899019</v>
      </c>
      <c r="D37" s="7" t="s">
        <v>188</v>
      </c>
      <c r="E37" s="7" t="s">
        <v>57</v>
      </c>
      <c r="F37" s="15"/>
      <c r="G37" s="16"/>
      <c r="H37" s="160" t="s">
        <v>121</v>
      </c>
      <c r="I37" s="160" t="s">
        <v>122</v>
      </c>
      <c r="J37" s="160">
        <v>0</v>
      </c>
      <c r="K37" s="160">
        <v>6</v>
      </c>
      <c r="L37" s="160">
        <v>2</v>
      </c>
      <c r="M37" s="160"/>
      <c r="N37" s="160"/>
      <c r="O37" s="160"/>
      <c r="P37" s="100"/>
      <c r="Q37" s="100"/>
      <c r="R37" s="100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185">
        <v>120000</v>
      </c>
      <c r="AE37" s="185">
        <v>120000</v>
      </c>
      <c r="AF37" s="100"/>
      <c r="AG37" s="100"/>
      <c r="AH37" s="30"/>
      <c r="AI37" s="23"/>
      <c r="AJ37" s="25"/>
      <c r="AK37" s="25"/>
      <c r="AL37" s="25"/>
      <c r="AM37" s="353"/>
    </row>
    <row r="38" spans="2:39" ht="19.5" customHeight="1" thickBot="1">
      <c r="B38" s="177"/>
      <c r="C38" s="195"/>
      <c r="D38" s="56" t="s">
        <v>252</v>
      </c>
      <c r="E38" s="56" t="s">
        <v>57</v>
      </c>
      <c r="F38" s="65"/>
      <c r="G38" s="58"/>
      <c r="H38" s="161"/>
      <c r="I38" s="161"/>
      <c r="J38" s="161"/>
      <c r="K38" s="161"/>
      <c r="L38" s="161"/>
      <c r="M38" s="161"/>
      <c r="N38" s="161"/>
      <c r="O38" s="161"/>
      <c r="P38" s="102"/>
      <c r="Q38" s="102"/>
      <c r="R38" s="102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86"/>
      <c r="AE38" s="186"/>
      <c r="AF38" s="102"/>
      <c r="AG38" s="102"/>
      <c r="AH38" s="60"/>
      <c r="AI38" s="57"/>
      <c r="AJ38" s="22"/>
      <c r="AK38" s="22"/>
      <c r="AL38" s="22"/>
      <c r="AM38" s="354"/>
    </row>
    <row r="39" ht="15.75" thickBot="1"/>
    <row r="40" spans="2:39" s="14" customFormat="1" ht="60" customHeight="1">
      <c r="B40" s="48" t="s">
        <v>34</v>
      </c>
      <c r="C40" s="49" t="s">
        <v>29</v>
      </c>
      <c r="D40" s="49" t="s">
        <v>14</v>
      </c>
      <c r="E40" s="49" t="s">
        <v>25</v>
      </c>
      <c r="F40" s="49" t="s">
        <v>26</v>
      </c>
      <c r="G40" s="49" t="s">
        <v>27</v>
      </c>
      <c r="H40" s="50" t="s">
        <v>51</v>
      </c>
      <c r="I40" s="49" t="s">
        <v>30</v>
      </c>
      <c r="J40" s="51" t="s">
        <v>18</v>
      </c>
      <c r="K40" s="51" t="s">
        <v>4</v>
      </c>
      <c r="L40" s="51" t="s">
        <v>227</v>
      </c>
      <c r="M40" s="51" t="s">
        <v>19</v>
      </c>
      <c r="N40" s="51" t="s">
        <v>20</v>
      </c>
      <c r="O40" s="51" t="s">
        <v>255</v>
      </c>
      <c r="P40" s="95">
        <f aca="true" t="shared" si="5" ref="P40:AE40">SUM(P41:P42)</f>
        <v>0</v>
      </c>
      <c r="Q40" s="96">
        <f t="shared" si="5"/>
        <v>0</v>
      </c>
      <c r="R40" s="95">
        <f t="shared" si="5"/>
        <v>0</v>
      </c>
      <c r="S40" s="96">
        <f t="shared" si="5"/>
        <v>0</v>
      </c>
      <c r="T40" s="95">
        <f t="shared" si="5"/>
        <v>20000</v>
      </c>
      <c r="U40" s="96">
        <f t="shared" si="5"/>
        <v>20000</v>
      </c>
      <c r="V40" s="95">
        <f t="shared" si="5"/>
        <v>0</v>
      </c>
      <c r="W40" s="96">
        <f t="shared" si="5"/>
        <v>0</v>
      </c>
      <c r="X40" s="95">
        <f t="shared" si="5"/>
        <v>0</v>
      </c>
      <c r="Y40" s="96">
        <f t="shared" si="5"/>
        <v>0</v>
      </c>
      <c r="Z40" s="95">
        <f t="shared" si="5"/>
        <v>0</v>
      </c>
      <c r="AA40" s="96">
        <f t="shared" si="5"/>
        <v>0</v>
      </c>
      <c r="AB40" s="95">
        <f t="shared" si="5"/>
        <v>0</v>
      </c>
      <c r="AC40" s="96">
        <f t="shared" si="5"/>
        <v>0</v>
      </c>
      <c r="AD40" s="95">
        <f t="shared" si="5"/>
        <v>0</v>
      </c>
      <c r="AE40" s="96">
        <f t="shared" si="5"/>
        <v>0</v>
      </c>
      <c r="AF40" s="97">
        <f>P40+R40+T40+V40+X40+Z40+AB40+AD40</f>
        <v>20000</v>
      </c>
      <c r="AG40" s="96">
        <f>Q40+S40+U40+W40+Y40+AA40+AC40+AE40</f>
        <v>20000</v>
      </c>
      <c r="AH40" s="52" t="s">
        <v>217</v>
      </c>
      <c r="AI40" s="52" t="s">
        <v>218</v>
      </c>
      <c r="AJ40" s="52" t="s">
        <v>11</v>
      </c>
      <c r="AK40" s="52" t="s">
        <v>12</v>
      </c>
      <c r="AL40" s="53" t="s">
        <v>21</v>
      </c>
      <c r="AM40" s="54" t="s">
        <v>36</v>
      </c>
    </row>
    <row r="41" spans="2:39" ht="19.5" customHeight="1">
      <c r="B41" s="176" t="s">
        <v>58</v>
      </c>
      <c r="C41" s="194">
        <v>2012025899019</v>
      </c>
      <c r="D41" s="7" t="s">
        <v>190</v>
      </c>
      <c r="E41" s="7" t="s">
        <v>57</v>
      </c>
      <c r="F41" s="23"/>
      <c r="G41" s="16"/>
      <c r="H41" s="160" t="s">
        <v>123</v>
      </c>
      <c r="I41" s="160" t="s">
        <v>124</v>
      </c>
      <c r="J41" s="160">
        <v>0</v>
      </c>
      <c r="K41" s="160">
        <v>20</v>
      </c>
      <c r="L41" s="160">
        <v>4</v>
      </c>
      <c r="M41" s="160"/>
      <c r="N41" s="160"/>
      <c r="O41" s="160"/>
      <c r="P41" s="100"/>
      <c r="Q41" s="100"/>
      <c r="R41" s="100"/>
      <c r="S41" s="98"/>
      <c r="T41" s="182">
        <v>20000</v>
      </c>
      <c r="U41" s="182">
        <v>20000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100"/>
      <c r="AG41" s="100"/>
      <c r="AH41" s="174"/>
      <c r="AI41" s="171"/>
      <c r="AJ41" s="276"/>
      <c r="AK41" s="276"/>
      <c r="AL41" s="276"/>
      <c r="AM41" s="357"/>
    </row>
    <row r="42" spans="2:39" ht="23.25" customHeight="1" thickBot="1">
      <c r="B42" s="177"/>
      <c r="C42" s="195"/>
      <c r="D42" s="56" t="s">
        <v>191</v>
      </c>
      <c r="E42" s="56" t="s">
        <v>57</v>
      </c>
      <c r="F42" s="57"/>
      <c r="G42" s="58"/>
      <c r="H42" s="161"/>
      <c r="I42" s="161"/>
      <c r="J42" s="161"/>
      <c r="K42" s="161"/>
      <c r="L42" s="161"/>
      <c r="M42" s="161"/>
      <c r="N42" s="161"/>
      <c r="O42" s="161"/>
      <c r="P42" s="102"/>
      <c r="Q42" s="102"/>
      <c r="R42" s="102"/>
      <c r="S42" s="99"/>
      <c r="T42" s="184"/>
      <c r="U42" s="184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2"/>
      <c r="AG42" s="102"/>
      <c r="AH42" s="175"/>
      <c r="AI42" s="172"/>
      <c r="AJ42" s="277"/>
      <c r="AK42" s="277"/>
      <c r="AL42" s="277"/>
      <c r="AM42" s="358"/>
    </row>
    <row r="43" ht="15.75" thickBot="1"/>
    <row r="44" spans="2:39" s="14" customFormat="1" ht="65.25" customHeight="1">
      <c r="B44" s="48" t="s">
        <v>34</v>
      </c>
      <c r="C44" s="49" t="s">
        <v>29</v>
      </c>
      <c r="D44" s="49" t="s">
        <v>14</v>
      </c>
      <c r="E44" s="49" t="s">
        <v>25</v>
      </c>
      <c r="F44" s="49" t="s">
        <v>26</v>
      </c>
      <c r="G44" s="49" t="s">
        <v>27</v>
      </c>
      <c r="H44" s="50" t="s">
        <v>50</v>
      </c>
      <c r="I44" s="49" t="s">
        <v>30</v>
      </c>
      <c r="J44" s="51" t="s">
        <v>18</v>
      </c>
      <c r="K44" s="51" t="s">
        <v>4</v>
      </c>
      <c r="L44" s="51" t="s">
        <v>227</v>
      </c>
      <c r="M44" s="51" t="s">
        <v>19</v>
      </c>
      <c r="N44" s="51" t="s">
        <v>20</v>
      </c>
      <c r="O44" s="51" t="s">
        <v>255</v>
      </c>
      <c r="P44" s="95">
        <f aca="true" t="shared" si="6" ref="P44:AE44">SUM(P45:P47)</f>
        <v>0</v>
      </c>
      <c r="Q44" s="96">
        <f t="shared" si="6"/>
        <v>0</v>
      </c>
      <c r="R44" s="95">
        <f t="shared" si="6"/>
        <v>0</v>
      </c>
      <c r="S44" s="96">
        <f t="shared" si="6"/>
        <v>0</v>
      </c>
      <c r="T44" s="95">
        <f t="shared" si="6"/>
        <v>0</v>
      </c>
      <c r="U44" s="96">
        <f t="shared" si="6"/>
        <v>0</v>
      </c>
      <c r="V44" s="95">
        <f t="shared" si="6"/>
        <v>0</v>
      </c>
      <c r="W44" s="96">
        <f t="shared" si="6"/>
        <v>0</v>
      </c>
      <c r="X44" s="95">
        <f t="shared" si="6"/>
        <v>0</v>
      </c>
      <c r="Y44" s="96">
        <f t="shared" si="6"/>
        <v>0</v>
      </c>
      <c r="Z44" s="95">
        <f t="shared" si="6"/>
        <v>0</v>
      </c>
      <c r="AA44" s="96">
        <f t="shared" si="6"/>
        <v>0</v>
      </c>
      <c r="AB44" s="95">
        <f t="shared" si="6"/>
        <v>0</v>
      </c>
      <c r="AC44" s="96">
        <f t="shared" si="6"/>
        <v>0</v>
      </c>
      <c r="AD44" s="95">
        <f t="shared" si="6"/>
        <v>0</v>
      </c>
      <c r="AE44" s="96">
        <f t="shared" si="6"/>
        <v>0</v>
      </c>
      <c r="AF44" s="97">
        <f>P44+R44+T44+V44+X44+Z44+AB44+AD44</f>
        <v>0</v>
      </c>
      <c r="AG44" s="96">
        <f>Q44+S44+U44+W44+Y44+AA44+AC44+AE44</f>
        <v>0</v>
      </c>
      <c r="AH44" s="52" t="s">
        <v>217</v>
      </c>
      <c r="AI44" s="52" t="s">
        <v>218</v>
      </c>
      <c r="AJ44" s="52" t="s">
        <v>11</v>
      </c>
      <c r="AK44" s="52" t="s">
        <v>12</v>
      </c>
      <c r="AL44" s="53" t="s">
        <v>21</v>
      </c>
      <c r="AM44" s="54" t="s">
        <v>36</v>
      </c>
    </row>
    <row r="45" spans="2:39" ht="19.5" customHeight="1">
      <c r="B45" s="176" t="s">
        <v>58</v>
      </c>
      <c r="C45" s="194">
        <v>2012025899019</v>
      </c>
      <c r="D45" s="7" t="s">
        <v>192</v>
      </c>
      <c r="E45" s="7" t="s">
        <v>57</v>
      </c>
      <c r="F45" s="23"/>
      <c r="G45" s="16"/>
      <c r="H45" s="160" t="s">
        <v>125</v>
      </c>
      <c r="I45" s="160" t="s">
        <v>126</v>
      </c>
      <c r="J45" s="160">
        <v>0</v>
      </c>
      <c r="K45" s="160">
        <v>3</v>
      </c>
      <c r="L45" s="160">
        <v>1</v>
      </c>
      <c r="M45" s="160"/>
      <c r="N45" s="160"/>
      <c r="O45" s="160"/>
      <c r="P45" s="100">
        <v>0</v>
      </c>
      <c r="Q45" s="100">
        <v>0</v>
      </c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74"/>
      <c r="AI45" s="171"/>
      <c r="AJ45" s="276"/>
      <c r="AK45" s="276"/>
      <c r="AL45" s="276"/>
      <c r="AM45" s="355"/>
    </row>
    <row r="46" spans="2:39" ht="19.5" customHeight="1">
      <c r="B46" s="176"/>
      <c r="C46" s="194"/>
      <c r="D46" s="7" t="s">
        <v>193</v>
      </c>
      <c r="E46" s="7" t="s">
        <v>57</v>
      </c>
      <c r="F46" s="23"/>
      <c r="G46" s="16"/>
      <c r="H46" s="160"/>
      <c r="I46" s="160"/>
      <c r="J46" s="160"/>
      <c r="K46" s="160"/>
      <c r="L46" s="160"/>
      <c r="M46" s="160"/>
      <c r="N46" s="160"/>
      <c r="O46" s="160"/>
      <c r="P46" s="100">
        <v>0</v>
      </c>
      <c r="Q46" s="100">
        <v>0</v>
      </c>
      <c r="R46" s="100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100"/>
      <c r="AG46" s="100"/>
      <c r="AH46" s="174"/>
      <c r="AI46" s="171"/>
      <c r="AJ46" s="276"/>
      <c r="AK46" s="276"/>
      <c r="AL46" s="276"/>
      <c r="AM46" s="355"/>
    </row>
    <row r="47" spans="2:39" ht="19.5" customHeight="1" thickBot="1">
      <c r="B47" s="177"/>
      <c r="C47" s="195"/>
      <c r="D47" s="56" t="s">
        <v>194</v>
      </c>
      <c r="E47" s="56" t="s">
        <v>57</v>
      </c>
      <c r="F47" s="22"/>
      <c r="G47" s="58"/>
      <c r="H47" s="161"/>
      <c r="I47" s="161"/>
      <c r="J47" s="161"/>
      <c r="K47" s="161"/>
      <c r="L47" s="161"/>
      <c r="M47" s="161"/>
      <c r="N47" s="161"/>
      <c r="O47" s="161"/>
      <c r="P47" s="102">
        <v>0</v>
      </c>
      <c r="Q47" s="102">
        <v>0</v>
      </c>
      <c r="R47" s="102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2"/>
      <c r="AG47" s="102"/>
      <c r="AH47" s="175"/>
      <c r="AI47" s="172"/>
      <c r="AJ47" s="277"/>
      <c r="AK47" s="277"/>
      <c r="AL47" s="277"/>
      <c r="AM47" s="356"/>
    </row>
    <row r="48" ht="15.75" thickBot="1"/>
    <row r="49" spans="2:39" ht="79.5">
      <c r="B49" s="48" t="s">
        <v>34</v>
      </c>
      <c r="C49" s="49" t="s">
        <v>29</v>
      </c>
      <c r="D49" s="49" t="s">
        <v>14</v>
      </c>
      <c r="E49" s="49" t="s">
        <v>25</v>
      </c>
      <c r="F49" s="49" t="s">
        <v>26</v>
      </c>
      <c r="G49" s="49" t="s">
        <v>27</v>
      </c>
      <c r="H49" s="50" t="s">
        <v>62</v>
      </c>
      <c r="I49" s="49" t="s">
        <v>30</v>
      </c>
      <c r="J49" s="51" t="s">
        <v>18</v>
      </c>
      <c r="K49" s="51" t="s">
        <v>4</v>
      </c>
      <c r="L49" s="51" t="s">
        <v>227</v>
      </c>
      <c r="M49" s="51" t="s">
        <v>19</v>
      </c>
      <c r="N49" s="51" t="s">
        <v>20</v>
      </c>
      <c r="O49" s="51" t="s">
        <v>255</v>
      </c>
      <c r="P49" s="95">
        <f aca="true" t="shared" si="7" ref="P49:AE49">SUM(P50:P51)</f>
        <v>0</v>
      </c>
      <c r="Q49" s="96">
        <f t="shared" si="7"/>
        <v>0</v>
      </c>
      <c r="R49" s="95">
        <f t="shared" si="7"/>
        <v>0</v>
      </c>
      <c r="S49" s="96">
        <f t="shared" si="7"/>
        <v>0</v>
      </c>
      <c r="T49" s="95">
        <f t="shared" si="7"/>
        <v>0</v>
      </c>
      <c r="U49" s="96">
        <f t="shared" si="7"/>
        <v>0</v>
      </c>
      <c r="V49" s="95">
        <f t="shared" si="7"/>
        <v>0</v>
      </c>
      <c r="W49" s="96">
        <f t="shared" si="7"/>
        <v>0</v>
      </c>
      <c r="X49" s="95">
        <f t="shared" si="7"/>
        <v>0</v>
      </c>
      <c r="Y49" s="96">
        <f t="shared" si="7"/>
        <v>0</v>
      </c>
      <c r="Z49" s="95">
        <f t="shared" si="7"/>
        <v>0</v>
      </c>
      <c r="AA49" s="96">
        <f t="shared" si="7"/>
        <v>0</v>
      </c>
      <c r="AB49" s="95">
        <f t="shared" si="7"/>
        <v>0</v>
      </c>
      <c r="AC49" s="96">
        <f t="shared" si="7"/>
        <v>0</v>
      </c>
      <c r="AD49" s="95">
        <f t="shared" si="7"/>
        <v>1970000</v>
      </c>
      <c r="AE49" s="96">
        <f t="shared" si="7"/>
        <v>1970000</v>
      </c>
      <c r="AF49" s="97">
        <f>P49+R49+T49+V49+X49+Z49+AB49+AD49</f>
        <v>1970000</v>
      </c>
      <c r="AG49" s="96">
        <f>Q49+S49+U49+W49+Y49+AA49+AC49+AE49</f>
        <v>1970000</v>
      </c>
      <c r="AH49" s="52" t="s">
        <v>217</v>
      </c>
      <c r="AI49" s="52" t="s">
        <v>218</v>
      </c>
      <c r="AJ49" s="52" t="s">
        <v>11</v>
      </c>
      <c r="AK49" s="52" t="s">
        <v>12</v>
      </c>
      <c r="AL49" s="53" t="s">
        <v>21</v>
      </c>
      <c r="AM49" s="54" t="s">
        <v>36</v>
      </c>
    </row>
    <row r="50" spans="2:39" ht="15">
      <c r="B50" s="176" t="s">
        <v>58</v>
      </c>
      <c r="C50" s="194">
        <v>2012025899019</v>
      </c>
      <c r="D50" s="7" t="s">
        <v>188</v>
      </c>
      <c r="E50" s="7" t="s">
        <v>57</v>
      </c>
      <c r="F50" s="15"/>
      <c r="G50" s="16"/>
      <c r="H50" s="160" t="s">
        <v>127</v>
      </c>
      <c r="I50" s="160" t="s">
        <v>128</v>
      </c>
      <c r="J50" s="160">
        <v>1</v>
      </c>
      <c r="K50" s="160">
        <v>2</v>
      </c>
      <c r="L50" s="160">
        <v>1</v>
      </c>
      <c r="M50" s="160"/>
      <c r="N50" s="160"/>
      <c r="O50" s="160"/>
      <c r="P50" s="100"/>
      <c r="Q50" s="100"/>
      <c r="R50" s="100"/>
      <c r="S50" s="98"/>
      <c r="T50" s="98">
        <v>0</v>
      </c>
      <c r="U50" s="98">
        <v>0</v>
      </c>
      <c r="V50" s="98"/>
      <c r="W50" s="98"/>
      <c r="X50" s="98"/>
      <c r="Y50" s="98"/>
      <c r="Z50" s="98"/>
      <c r="AA50" s="98"/>
      <c r="AB50" s="98"/>
      <c r="AC50" s="98"/>
      <c r="AD50" s="98">
        <v>120000</v>
      </c>
      <c r="AE50" s="98">
        <v>120000</v>
      </c>
      <c r="AF50" s="100"/>
      <c r="AG50" s="100"/>
      <c r="AH50" s="30"/>
      <c r="AI50" s="23"/>
      <c r="AJ50" s="25"/>
      <c r="AK50" s="25"/>
      <c r="AL50" s="25"/>
      <c r="AM50" s="17"/>
    </row>
    <row r="51" spans="2:39" ht="15.75" thickBot="1">
      <c r="B51" s="177"/>
      <c r="C51" s="195"/>
      <c r="D51" s="56" t="s">
        <v>252</v>
      </c>
      <c r="E51" s="56" t="s">
        <v>195</v>
      </c>
      <c r="F51" s="65"/>
      <c r="G51" s="58"/>
      <c r="H51" s="161"/>
      <c r="I51" s="161"/>
      <c r="J51" s="161"/>
      <c r="K51" s="161"/>
      <c r="L51" s="161"/>
      <c r="M51" s="161"/>
      <c r="N51" s="161"/>
      <c r="O51" s="161"/>
      <c r="P51" s="102"/>
      <c r="Q51" s="102"/>
      <c r="R51" s="102"/>
      <c r="S51" s="99"/>
      <c r="T51" s="99">
        <v>0</v>
      </c>
      <c r="U51" s="99">
        <v>0</v>
      </c>
      <c r="V51" s="99"/>
      <c r="W51" s="99"/>
      <c r="X51" s="99"/>
      <c r="Y51" s="99"/>
      <c r="Z51" s="99"/>
      <c r="AA51" s="99"/>
      <c r="AB51" s="99"/>
      <c r="AC51" s="99"/>
      <c r="AD51" s="99">
        <v>1850000</v>
      </c>
      <c r="AE51" s="99">
        <v>1850000</v>
      </c>
      <c r="AF51" s="102"/>
      <c r="AG51" s="102"/>
      <c r="AH51" s="60"/>
      <c r="AI51" s="57"/>
      <c r="AJ51" s="22"/>
      <c r="AK51" s="22"/>
      <c r="AL51" s="22"/>
      <c r="AM51" s="62"/>
    </row>
    <row r="52" ht="15.75" thickBot="1"/>
    <row r="53" spans="2:39" ht="79.5">
      <c r="B53" s="48" t="s">
        <v>34</v>
      </c>
      <c r="C53" s="49" t="s">
        <v>29</v>
      </c>
      <c r="D53" s="49" t="s">
        <v>14</v>
      </c>
      <c r="E53" s="49" t="s">
        <v>25</v>
      </c>
      <c r="F53" s="49" t="s">
        <v>26</v>
      </c>
      <c r="G53" s="49" t="s">
        <v>27</v>
      </c>
      <c r="H53" s="50" t="s">
        <v>63</v>
      </c>
      <c r="I53" s="49" t="s">
        <v>30</v>
      </c>
      <c r="J53" s="51" t="s">
        <v>18</v>
      </c>
      <c r="K53" s="51" t="s">
        <v>4</v>
      </c>
      <c r="L53" s="51" t="s">
        <v>227</v>
      </c>
      <c r="M53" s="51" t="s">
        <v>19</v>
      </c>
      <c r="N53" s="51" t="s">
        <v>20</v>
      </c>
      <c r="O53" s="51" t="s">
        <v>255</v>
      </c>
      <c r="P53" s="95">
        <f aca="true" t="shared" si="8" ref="P53:AE53">SUM(P54:P55)</f>
        <v>199000</v>
      </c>
      <c r="Q53" s="96">
        <f t="shared" si="8"/>
        <v>199000</v>
      </c>
      <c r="R53" s="95">
        <f t="shared" si="8"/>
        <v>0</v>
      </c>
      <c r="S53" s="96">
        <f t="shared" si="8"/>
        <v>0</v>
      </c>
      <c r="T53" s="95">
        <f t="shared" si="8"/>
        <v>0</v>
      </c>
      <c r="U53" s="96">
        <f t="shared" si="8"/>
        <v>0</v>
      </c>
      <c r="V53" s="95">
        <f t="shared" si="8"/>
        <v>0</v>
      </c>
      <c r="W53" s="96">
        <f t="shared" si="8"/>
        <v>0</v>
      </c>
      <c r="X53" s="95">
        <f t="shared" si="8"/>
        <v>0</v>
      </c>
      <c r="Y53" s="96">
        <f t="shared" si="8"/>
        <v>0</v>
      </c>
      <c r="Z53" s="95">
        <f t="shared" si="8"/>
        <v>1599000</v>
      </c>
      <c r="AA53" s="96">
        <f t="shared" si="8"/>
        <v>1599000</v>
      </c>
      <c r="AB53" s="95">
        <f t="shared" si="8"/>
        <v>200000</v>
      </c>
      <c r="AC53" s="96">
        <f t="shared" si="8"/>
        <v>0</v>
      </c>
      <c r="AD53" s="95">
        <f t="shared" si="8"/>
        <v>0</v>
      </c>
      <c r="AE53" s="96">
        <f t="shared" si="8"/>
        <v>0</v>
      </c>
      <c r="AF53" s="97">
        <f>P53+R53+T53+V53+X53+Z53+AB53+AD53</f>
        <v>1998000</v>
      </c>
      <c r="AG53" s="96">
        <f>Q53+S53+U53+W53+Y53+AA53+AC53+AE53</f>
        <v>1798000</v>
      </c>
      <c r="AH53" s="52" t="s">
        <v>217</v>
      </c>
      <c r="AI53" s="52" t="s">
        <v>218</v>
      </c>
      <c r="AJ53" s="52" t="s">
        <v>11</v>
      </c>
      <c r="AK53" s="52" t="s">
        <v>12</v>
      </c>
      <c r="AL53" s="53" t="s">
        <v>21</v>
      </c>
      <c r="AM53" s="54" t="s">
        <v>36</v>
      </c>
    </row>
    <row r="54" spans="2:39" ht="15" customHeight="1">
      <c r="B54" s="176" t="s">
        <v>58</v>
      </c>
      <c r="C54" s="194">
        <v>2012025899019</v>
      </c>
      <c r="D54" s="7" t="s">
        <v>188</v>
      </c>
      <c r="E54" s="7" t="s">
        <v>57</v>
      </c>
      <c r="F54" s="15"/>
      <c r="G54" s="16"/>
      <c r="H54" s="160" t="s">
        <v>129</v>
      </c>
      <c r="I54" s="160" t="s">
        <v>130</v>
      </c>
      <c r="J54" s="160">
        <v>0</v>
      </c>
      <c r="K54" s="160">
        <v>1</v>
      </c>
      <c r="L54" s="160">
        <v>0</v>
      </c>
      <c r="M54" s="160"/>
      <c r="N54" s="160"/>
      <c r="O54" s="160"/>
      <c r="P54" s="100">
        <v>199000</v>
      </c>
      <c r="Q54" s="100">
        <v>199000</v>
      </c>
      <c r="R54" s="100"/>
      <c r="S54" s="98"/>
      <c r="T54" s="98">
        <v>0</v>
      </c>
      <c r="U54" s="98">
        <v>0</v>
      </c>
      <c r="V54" s="98"/>
      <c r="W54" s="98"/>
      <c r="X54" s="98"/>
      <c r="Y54" s="98"/>
      <c r="Z54" s="98">
        <v>1599000</v>
      </c>
      <c r="AA54" s="98">
        <v>1599000</v>
      </c>
      <c r="AB54" s="98">
        <v>200000</v>
      </c>
      <c r="AC54" s="98"/>
      <c r="AD54" s="98"/>
      <c r="AE54" s="98"/>
      <c r="AF54" s="100"/>
      <c r="AG54" s="100"/>
      <c r="AH54" s="30"/>
      <c r="AI54" s="23"/>
      <c r="AJ54" s="25"/>
      <c r="AK54" s="25"/>
      <c r="AL54" s="25"/>
      <c r="AM54" s="17"/>
    </row>
    <row r="55" spans="2:39" ht="15">
      <c r="B55" s="176"/>
      <c r="C55" s="194"/>
      <c r="D55" s="7" t="s">
        <v>252</v>
      </c>
      <c r="E55" s="7" t="s">
        <v>195</v>
      </c>
      <c r="F55" s="15"/>
      <c r="G55" s="16"/>
      <c r="H55" s="160"/>
      <c r="I55" s="160"/>
      <c r="J55" s="160"/>
      <c r="K55" s="160"/>
      <c r="L55" s="160"/>
      <c r="M55" s="160"/>
      <c r="N55" s="160"/>
      <c r="O55" s="160"/>
      <c r="P55" s="100"/>
      <c r="Q55" s="100"/>
      <c r="R55" s="100"/>
      <c r="S55" s="98"/>
      <c r="T55" s="98">
        <v>0</v>
      </c>
      <c r="U55" s="98">
        <v>0</v>
      </c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100"/>
      <c r="AG55" s="100"/>
      <c r="AH55" s="30"/>
      <c r="AI55" s="23"/>
      <c r="AJ55" s="25"/>
      <c r="AK55" s="25"/>
      <c r="AL55" s="25"/>
      <c r="AM55" s="17"/>
    </row>
    <row r="56" spans="2:39" ht="15.75" thickBot="1">
      <c r="B56" s="177"/>
      <c r="C56" s="195"/>
      <c r="D56" s="56" t="s">
        <v>235</v>
      </c>
      <c r="E56" s="157" t="s">
        <v>57</v>
      </c>
      <c r="F56" s="157"/>
      <c r="G56" s="157"/>
      <c r="H56" s="161"/>
      <c r="I56" s="161"/>
      <c r="J56" s="161"/>
      <c r="K56" s="161"/>
      <c r="L56" s="161"/>
      <c r="M56" s="161"/>
      <c r="N56" s="161"/>
      <c r="O56" s="161"/>
      <c r="P56" s="102"/>
      <c r="Q56" s="102"/>
      <c r="R56" s="102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102"/>
      <c r="AG56" s="102"/>
      <c r="AH56" s="60"/>
      <c r="AI56" s="57"/>
      <c r="AJ56" s="22"/>
      <c r="AK56" s="22"/>
      <c r="AL56" s="22"/>
      <c r="AM56" s="62"/>
    </row>
  </sheetData>
  <sheetProtection/>
  <mergeCells count="183">
    <mergeCell ref="O32:O34"/>
    <mergeCell ref="AD37:AD38"/>
    <mergeCell ref="AE37:AE38"/>
    <mergeCell ref="H54:H56"/>
    <mergeCell ref="I54:I56"/>
    <mergeCell ref="J54:J56"/>
    <mergeCell ref="K54:K56"/>
    <mergeCell ref="L54:L56"/>
    <mergeCell ref="M54:M56"/>
    <mergeCell ref="M32:M34"/>
    <mergeCell ref="N32:N34"/>
    <mergeCell ref="K32:K34"/>
    <mergeCell ref="L32:L34"/>
    <mergeCell ref="N54:N56"/>
    <mergeCell ref="H32:H34"/>
    <mergeCell ref="I32:I34"/>
    <mergeCell ref="J32:J34"/>
    <mergeCell ref="N50:N51"/>
    <mergeCell ref="N41:N42"/>
    <mergeCell ref="H45:H47"/>
    <mergeCell ref="O54:O56"/>
    <mergeCell ref="C23:C24"/>
    <mergeCell ref="C27:C28"/>
    <mergeCell ref="C32:C34"/>
    <mergeCell ref="C37:C38"/>
    <mergeCell ref="C45:C47"/>
    <mergeCell ref="C50:C51"/>
    <mergeCell ref="O23:O24"/>
    <mergeCell ref="O27:O28"/>
    <mergeCell ref="O37:O38"/>
    <mergeCell ref="AM27:AM28"/>
    <mergeCell ref="O50:O51"/>
    <mergeCell ref="F5:O5"/>
    <mergeCell ref="O8:O20"/>
    <mergeCell ref="AL23:AL24"/>
    <mergeCell ref="AK23:AK24"/>
    <mergeCell ref="AJ23:AJ24"/>
    <mergeCell ref="AJ27:AJ28"/>
    <mergeCell ref="AI27:AI28"/>
    <mergeCell ref="L8:L20"/>
    <mergeCell ref="O41:O42"/>
    <mergeCell ref="AH27:AH28"/>
    <mergeCell ref="P23:P24"/>
    <mergeCell ref="Q23:Q24"/>
    <mergeCell ref="P27:P28"/>
    <mergeCell ref="Q27:Q28"/>
    <mergeCell ref="B25:AL25"/>
    <mergeCell ref="M27:M28"/>
    <mergeCell ref="N27:N28"/>
    <mergeCell ref="O45:O47"/>
    <mergeCell ref="AM33:AM34"/>
    <mergeCell ref="AM37:AM38"/>
    <mergeCell ref="AM45:AM47"/>
    <mergeCell ref="AH41:AH42"/>
    <mergeCell ref="AI41:AI42"/>
    <mergeCell ref="AJ41:AJ42"/>
    <mergeCell ref="AK41:AK42"/>
    <mergeCell ref="AL41:AL42"/>
    <mergeCell ref="AM41:AM42"/>
    <mergeCell ref="B23:B24"/>
    <mergeCell ref="AH45:AH47"/>
    <mergeCell ref="AI45:AI47"/>
    <mergeCell ref="AJ45:AJ47"/>
    <mergeCell ref="AK45:AK47"/>
    <mergeCell ref="AL45:AL47"/>
    <mergeCell ref="M45:M47"/>
    <mergeCell ref="N45:N47"/>
    <mergeCell ref="H41:H42"/>
    <mergeCell ref="I41:I42"/>
    <mergeCell ref="B37:B38"/>
    <mergeCell ref="B41:B42"/>
    <mergeCell ref="B45:B47"/>
    <mergeCell ref="B50:B51"/>
    <mergeCell ref="B54:B56"/>
    <mergeCell ref="AL8:AM20"/>
    <mergeCell ref="AJ8:AJ20"/>
    <mergeCell ref="AK8:AK20"/>
    <mergeCell ref="V8:V20"/>
    <mergeCell ref="W8:W20"/>
    <mergeCell ref="AJ6:AJ7"/>
    <mergeCell ref="AK6:AK7"/>
    <mergeCell ref="AL6:AM7"/>
    <mergeCell ref="AB8:AB20"/>
    <mergeCell ref="AC8:AC20"/>
    <mergeCell ref="AD8:AD20"/>
    <mergeCell ref="AE8:AE20"/>
    <mergeCell ref="AF8:AF20"/>
    <mergeCell ref="AG8:AG20"/>
    <mergeCell ref="X8:X20"/>
    <mergeCell ref="Y8:Y20"/>
    <mergeCell ref="Z8:Z20"/>
    <mergeCell ref="AA8:AA20"/>
    <mergeCell ref="P8:P20"/>
    <mergeCell ref="Q8:Q20"/>
    <mergeCell ref="R8:R20"/>
    <mergeCell ref="S8:S20"/>
    <mergeCell ref="T8:T20"/>
    <mergeCell ref="U8:U20"/>
    <mergeCell ref="I45:I47"/>
    <mergeCell ref="J45:J47"/>
    <mergeCell ref="M8:M20"/>
    <mergeCell ref="N8:N20"/>
    <mergeCell ref="K45:K47"/>
    <mergeCell ref="B8:B20"/>
    <mergeCell ref="C8:H20"/>
    <mergeCell ref="I8:I20"/>
    <mergeCell ref="J8:J20"/>
    <mergeCell ref="K8:K20"/>
    <mergeCell ref="B27:B28"/>
    <mergeCell ref="M23:M24"/>
    <mergeCell ref="H50:H51"/>
    <mergeCell ref="I50:I51"/>
    <mergeCell ref="J50:J51"/>
    <mergeCell ref="K50:K51"/>
    <mergeCell ref="M50:M51"/>
    <mergeCell ref="J41:J42"/>
    <mergeCell ref="K41:K42"/>
    <mergeCell ref="M41:M42"/>
    <mergeCell ref="H37:H38"/>
    <mergeCell ref="I37:I38"/>
    <mergeCell ref="J37:J38"/>
    <mergeCell ref="K37:K38"/>
    <mergeCell ref="M37:M38"/>
    <mergeCell ref="N37:N38"/>
    <mergeCell ref="AK27:AK28"/>
    <mergeCell ref="AL27:AL28"/>
    <mergeCell ref="B29:AL29"/>
    <mergeCell ref="B32:B34"/>
    <mergeCell ref="C54:C56"/>
    <mergeCell ref="C41:C42"/>
    <mergeCell ref="H27:H28"/>
    <mergeCell ref="I27:I28"/>
    <mergeCell ref="J27:J28"/>
    <mergeCell ref="K27:K28"/>
    <mergeCell ref="N23:N24"/>
    <mergeCell ref="K23:K24"/>
    <mergeCell ref="J23:J24"/>
    <mergeCell ref="I23:I24"/>
    <mergeCell ref="H23:H24"/>
    <mergeCell ref="L23:L24"/>
    <mergeCell ref="Z6:AA6"/>
    <mergeCell ref="AB6:AC6"/>
    <mergeCell ref="AD6:AE6"/>
    <mergeCell ref="AF6:AG6"/>
    <mergeCell ref="AI6:AI7"/>
    <mergeCell ref="M6:M7"/>
    <mergeCell ref="N6:N7"/>
    <mergeCell ref="P6:Q6"/>
    <mergeCell ref="AH6:AH7"/>
    <mergeCell ref="R6:S6"/>
    <mergeCell ref="T6:U6"/>
    <mergeCell ref="V6:W6"/>
    <mergeCell ref="B6:B7"/>
    <mergeCell ref="C6:H7"/>
    <mergeCell ref="I6:I7"/>
    <mergeCell ref="J6:J7"/>
    <mergeCell ref="K6:K7"/>
    <mergeCell ref="O6:O7"/>
    <mergeCell ref="B2:AM2"/>
    <mergeCell ref="B3:AM3"/>
    <mergeCell ref="B4:H4"/>
    <mergeCell ref="I4:U4"/>
    <mergeCell ref="V4:AM4"/>
    <mergeCell ref="B5:E5"/>
    <mergeCell ref="P5:AG5"/>
    <mergeCell ref="AI5:AM5"/>
    <mergeCell ref="L50:L51"/>
    <mergeCell ref="L6:L7"/>
    <mergeCell ref="L27:L28"/>
    <mergeCell ref="L37:L38"/>
    <mergeCell ref="L41:L42"/>
    <mergeCell ref="L45:L47"/>
    <mergeCell ref="B21:AL21"/>
    <mergeCell ref="X6:Y6"/>
    <mergeCell ref="AD23:AD24"/>
    <mergeCell ref="AE23:AE24"/>
    <mergeCell ref="AD27:AD28"/>
    <mergeCell ref="AE27:AE28"/>
    <mergeCell ref="AA33:AA34"/>
    <mergeCell ref="AB33:AB34"/>
    <mergeCell ref="T41:T42"/>
    <mergeCell ref="U41:U42"/>
  </mergeCells>
  <printOptions/>
  <pageMargins left="0.7086614173228347" right="0.7086614173228347" top="0" bottom="0.1968503937007874" header="0.31496062992125984" footer="0.31496062992125984"/>
  <pageSetup fitToHeight="1" fitToWidth="1" orientation="landscape" paperSize="5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AM34"/>
  <sheetViews>
    <sheetView zoomScalePageLayoutView="0" workbookViewId="0" topLeftCell="B1">
      <selection activeCell="O6" sqref="O6:O7"/>
    </sheetView>
  </sheetViews>
  <sheetFormatPr defaultColWidth="9.140625" defaultRowHeight="15"/>
  <cols>
    <col min="1" max="1" width="1.1484375" style="1" customWidth="1"/>
    <col min="2" max="2" width="15.8515625" style="8" customWidth="1"/>
    <col min="3" max="3" width="10.00390625" style="8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9" customWidth="1"/>
    <col min="9" max="9" width="15.7109375" style="9" customWidth="1"/>
    <col min="10" max="10" width="4.7109375" style="9" customWidth="1"/>
    <col min="11" max="12" width="4.7109375" style="1" customWidth="1"/>
    <col min="13" max="13" width="6.140625" style="1" customWidth="1"/>
    <col min="14" max="15" width="5.57421875" style="1" customWidth="1"/>
    <col min="16" max="16" width="6.28125" style="1" customWidth="1"/>
    <col min="17" max="17" width="6.7109375" style="1" customWidth="1"/>
    <col min="18" max="18" width="5.57421875" style="1" customWidth="1"/>
    <col min="19" max="19" width="5.00390625" style="1" customWidth="1"/>
    <col min="20" max="20" width="7.00390625" style="1" customWidth="1"/>
    <col min="21" max="26" width="5.00390625" style="1" customWidth="1"/>
    <col min="27" max="27" width="5.00390625" style="28" customWidth="1"/>
    <col min="28" max="29" width="5.00390625" style="1" customWidth="1"/>
    <col min="30" max="31" width="6.57421875" style="1" customWidth="1"/>
    <col min="32" max="32" width="6.7109375" style="1" customWidth="1"/>
    <col min="33" max="34" width="6.8515625" style="1" customWidth="1"/>
    <col min="35" max="35" width="5.140625" style="10" customWidth="1"/>
    <col min="36" max="36" width="6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235" t="s">
        <v>35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</row>
    <row r="3" spans="2:39" ht="15.75" thickBot="1">
      <c r="B3" s="238" t="s">
        <v>256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</row>
    <row r="4" spans="2:39" ht="29.25" customHeight="1" thickBot="1">
      <c r="B4" s="241" t="s">
        <v>42</v>
      </c>
      <c r="C4" s="252"/>
      <c r="D4" s="252"/>
      <c r="E4" s="252"/>
      <c r="F4" s="252"/>
      <c r="G4" s="252"/>
      <c r="H4" s="253"/>
      <c r="I4" s="206" t="s">
        <v>59</v>
      </c>
      <c r="J4" s="207"/>
      <c r="K4" s="207"/>
      <c r="L4" s="207"/>
      <c r="M4" s="207"/>
      <c r="N4" s="207"/>
      <c r="O4" s="207"/>
      <c r="P4" s="208"/>
      <c r="Q4" s="208"/>
      <c r="R4" s="208"/>
      <c r="S4" s="208"/>
      <c r="T4" s="208"/>
      <c r="U4" s="209"/>
      <c r="V4" s="226" t="s">
        <v>43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9"/>
    </row>
    <row r="5" spans="2:39" ht="26.25" customHeight="1" thickBot="1">
      <c r="B5" s="241" t="s">
        <v>132</v>
      </c>
      <c r="C5" s="242"/>
      <c r="D5" s="242"/>
      <c r="E5" s="243"/>
      <c r="F5" s="290" t="s">
        <v>170</v>
      </c>
      <c r="G5" s="291"/>
      <c r="H5" s="291"/>
      <c r="I5" s="291"/>
      <c r="J5" s="291"/>
      <c r="K5" s="291"/>
      <c r="L5" s="291"/>
      <c r="M5" s="291"/>
      <c r="N5" s="291"/>
      <c r="O5" s="292"/>
      <c r="P5" s="210" t="s">
        <v>0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2"/>
      <c r="AH5" s="34"/>
      <c r="AI5" s="250" t="s">
        <v>1</v>
      </c>
      <c r="AJ5" s="250"/>
      <c r="AK5" s="250"/>
      <c r="AL5" s="250"/>
      <c r="AM5" s="251"/>
    </row>
    <row r="6" spans="2:39" ht="16.5" customHeight="1">
      <c r="B6" s="254" t="s">
        <v>17</v>
      </c>
      <c r="C6" s="244" t="s">
        <v>2</v>
      </c>
      <c r="D6" s="245"/>
      <c r="E6" s="245"/>
      <c r="F6" s="245"/>
      <c r="G6" s="245"/>
      <c r="H6" s="245"/>
      <c r="I6" s="310" t="s">
        <v>3</v>
      </c>
      <c r="J6" s="224" t="s">
        <v>18</v>
      </c>
      <c r="K6" s="224" t="s">
        <v>4</v>
      </c>
      <c r="L6" s="296" t="s">
        <v>227</v>
      </c>
      <c r="M6" s="227" t="s">
        <v>19</v>
      </c>
      <c r="N6" s="229" t="s">
        <v>20</v>
      </c>
      <c r="O6" s="229" t="s">
        <v>255</v>
      </c>
      <c r="P6" s="223" t="s">
        <v>31</v>
      </c>
      <c r="Q6" s="217"/>
      <c r="R6" s="216" t="s">
        <v>32</v>
      </c>
      <c r="S6" s="217"/>
      <c r="T6" s="216" t="s">
        <v>37</v>
      </c>
      <c r="U6" s="217"/>
      <c r="V6" s="216" t="s">
        <v>7</v>
      </c>
      <c r="W6" s="217"/>
      <c r="X6" s="216" t="s">
        <v>6</v>
      </c>
      <c r="Y6" s="217"/>
      <c r="Z6" s="216" t="s">
        <v>33</v>
      </c>
      <c r="AA6" s="217"/>
      <c r="AB6" s="216" t="s">
        <v>5</v>
      </c>
      <c r="AC6" s="217"/>
      <c r="AD6" s="216" t="s">
        <v>8</v>
      </c>
      <c r="AE6" s="217"/>
      <c r="AF6" s="216" t="s">
        <v>9</v>
      </c>
      <c r="AG6" s="231"/>
      <c r="AH6" s="260" t="s">
        <v>10</v>
      </c>
      <c r="AI6" s="221" t="s">
        <v>215</v>
      </c>
      <c r="AJ6" s="262" t="s">
        <v>11</v>
      </c>
      <c r="AK6" s="248" t="s">
        <v>12</v>
      </c>
      <c r="AL6" s="256" t="s">
        <v>21</v>
      </c>
      <c r="AM6" s="257"/>
    </row>
    <row r="7" spans="2:39" ht="76.5" customHeight="1" thickBot="1">
      <c r="B7" s="255"/>
      <c r="C7" s="246"/>
      <c r="D7" s="247"/>
      <c r="E7" s="247"/>
      <c r="F7" s="247"/>
      <c r="G7" s="247"/>
      <c r="H7" s="247"/>
      <c r="I7" s="311"/>
      <c r="J7" s="225" t="s">
        <v>18</v>
      </c>
      <c r="K7" s="225"/>
      <c r="L7" s="297"/>
      <c r="M7" s="228"/>
      <c r="N7" s="230"/>
      <c r="O7" s="230"/>
      <c r="P7" s="5" t="s">
        <v>22</v>
      </c>
      <c r="Q7" s="11" t="s">
        <v>23</v>
      </c>
      <c r="R7" s="6" t="s">
        <v>22</v>
      </c>
      <c r="S7" s="11" t="s">
        <v>23</v>
      </c>
      <c r="T7" s="6" t="s">
        <v>22</v>
      </c>
      <c r="U7" s="11" t="s">
        <v>23</v>
      </c>
      <c r="V7" s="6" t="s">
        <v>22</v>
      </c>
      <c r="W7" s="11" t="s">
        <v>23</v>
      </c>
      <c r="X7" s="6" t="s">
        <v>22</v>
      </c>
      <c r="Y7" s="11" t="s">
        <v>23</v>
      </c>
      <c r="Z7" s="6" t="s">
        <v>22</v>
      </c>
      <c r="AA7" s="27" t="s">
        <v>23</v>
      </c>
      <c r="AB7" s="6" t="s">
        <v>22</v>
      </c>
      <c r="AC7" s="11" t="s">
        <v>24</v>
      </c>
      <c r="AD7" s="6" t="s">
        <v>22</v>
      </c>
      <c r="AE7" s="11" t="s">
        <v>24</v>
      </c>
      <c r="AF7" s="6" t="s">
        <v>22</v>
      </c>
      <c r="AG7" s="12" t="s">
        <v>24</v>
      </c>
      <c r="AH7" s="261"/>
      <c r="AI7" s="222"/>
      <c r="AJ7" s="263"/>
      <c r="AK7" s="249"/>
      <c r="AL7" s="258"/>
      <c r="AM7" s="259"/>
    </row>
    <row r="8" spans="2:39" ht="12" customHeight="1" thickBot="1">
      <c r="B8" s="218" t="s">
        <v>38</v>
      </c>
      <c r="C8" s="298" t="s">
        <v>221</v>
      </c>
      <c r="D8" s="299"/>
      <c r="E8" s="299"/>
      <c r="F8" s="299"/>
      <c r="G8" s="299"/>
      <c r="H8" s="300"/>
      <c r="I8" s="307" t="s">
        <v>131</v>
      </c>
      <c r="J8" s="287" t="s">
        <v>165</v>
      </c>
      <c r="K8" s="287" t="s">
        <v>166</v>
      </c>
      <c r="L8" s="287" t="s">
        <v>167</v>
      </c>
      <c r="M8" s="287"/>
      <c r="N8" s="287"/>
      <c r="O8" s="287"/>
      <c r="P8" s="200">
        <f>P22+P26+P30+P33</f>
        <v>10000</v>
      </c>
      <c r="Q8" s="213">
        <f aca="true" t="shared" si="0" ref="Q8:AE8">Q22+Q26+Q30+Q33</f>
        <v>10000</v>
      </c>
      <c r="R8" s="200">
        <f t="shared" si="0"/>
        <v>8400</v>
      </c>
      <c r="S8" s="213">
        <f t="shared" si="0"/>
        <v>8400</v>
      </c>
      <c r="T8" s="200">
        <f t="shared" si="0"/>
        <v>13200</v>
      </c>
      <c r="U8" s="213">
        <f t="shared" si="0"/>
        <v>0</v>
      </c>
      <c r="V8" s="200">
        <f t="shared" si="0"/>
        <v>0</v>
      </c>
      <c r="W8" s="213">
        <f t="shared" si="0"/>
        <v>0</v>
      </c>
      <c r="X8" s="200">
        <f t="shared" si="0"/>
        <v>0</v>
      </c>
      <c r="Y8" s="213">
        <f t="shared" si="0"/>
        <v>0</v>
      </c>
      <c r="Z8" s="200">
        <f t="shared" si="0"/>
        <v>0</v>
      </c>
      <c r="AA8" s="213">
        <f t="shared" si="0"/>
        <v>0</v>
      </c>
      <c r="AB8" s="200">
        <f t="shared" si="0"/>
        <v>0</v>
      </c>
      <c r="AC8" s="213">
        <f t="shared" si="0"/>
        <v>0</v>
      </c>
      <c r="AD8" s="200">
        <f t="shared" si="0"/>
        <v>100000</v>
      </c>
      <c r="AE8" s="213">
        <f t="shared" si="0"/>
        <v>100000</v>
      </c>
      <c r="AF8" s="200">
        <f>P8+R8+T8+V8+X8+Z8+AB8+AD8</f>
        <v>131600</v>
      </c>
      <c r="AG8" s="350">
        <f>Q8+S8+U8+W8+Y8+AA8+AC8+AE8</f>
        <v>118400</v>
      </c>
      <c r="AH8" s="33" t="s">
        <v>203</v>
      </c>
      <c r="AI8" s="44"/>
      <c r="AJ8" s="221"/>
      <c r="AK8" s="331"/>
      <c r="AL8" s="278" t="s">
        <v>216</v>
      </c>
      <c r="AM8" s="279"/>
    </row>
    <row r="9" spans="2:39" ht="12" customHeight="1" thickBot="1">
      <c r="B9" s="219"/>
      <c r="C9" s="301"/>
      <c r="D9" s="302"/>
      <c r="E9" s="302"/>
      <c r="F9" s="302"/>
      <c r="G9" s="302"/>
      <c r="H9" s="303"/>
      <c r="I9" s="308"/>
      <c r="J9" s="288"/>
      <c r="K9" s="288"/>
      <c r="L9" s="288"/>
      <c r="M9" s="288"/>
      <c r="N9" s="288"/>
      <c r="O9" s="288"/>
      <c r="P9" s="201"/>
      <c r="Q9" s="214"/>
      <c r="R9" s="201"/>
      <c r="S9" s="214"/>
      <c r="T9" s="201"/>
      <c r="U9" s="214"/>
      <c r="V9" s="201"/>
      <c r="W9" s="214"/>
      <c r="X9" s="201"/>
      <c r="Y9" s="214"/>
      <c r="Z9" s="201"/>
      <c r="AA9" s="214"/>
      <c r="AB9" s="201"/>
      <c r="AC9" s="214"/>
      <c r="AD9" s="201"/>
      <c r="AE9" s="214"/>
      <c r="AF9" s="201"/>
      <c r="AG9" s="351"/>
      <c r="AH9" s="33" t="s">
        <v>204</v>
      </c>
      <c r="AI9" s="45"/>
      <c r="AJ9" s="329"/>
      <c r="AK9" s="332"/>
      <c r="AL9" s="280"/>
      <c r="AM9" s="281"/>
    </row>
    <row r="10" spans="2:39" ht="12" customHeight="1" thickBot="1">
      <c r="B10" s="219"/>
      <c r="C10" s="301"/>
      <c r="D10" s="302"/>
      <c r="E10" s="302"/>
      <c r="F10" s="302"/>
      <c r="G10" s="302"/>
      <c r="H10" s="303"/>
      <c r="I10" s="308"/>
      <c r="J10" s="288"/>
      <c r="K10" s="288"/>
      <c r="L10" s="288"/>
      <c r="M10" s="288"/>
      <c r="N10" s="288"/>
      <c r="O10" s="288"/>
      <c r="P10" s="201"/>
      <c r="Q10" s="214"/>
      <c r="R10" s="201"/>
      <c r="S10" s="214"/>
      <c r="T10" s="201"/>
      <c r="U10" s="214"/>
      <c r="V10" s="201"/>
      <c r="W10" s="214"/>
      <c r="X10" s="201"/>
      <c r="Y10" s="214"/>
      <c r="Z10" s="201"/>
      <c r="AA10" s="214"/>
      <c r="AB10" s="201"/>
      <c r="AC10" s="214"/>
      <c r="AD10" s="201"/>
      <c r="AE10" s="214"/>
      <c r="AF10" s="201"/>
      <c r="AG10" s="351"/>
      <c r="AH10" s="33" t="s">
        <v>205</v>
      </c>
      <c r="AI10" s="44"/>
      <c r="AJ10" s="329"/>
      <c r="AK10" s="332"/>
      <c r="AL10" s="280"/>
      <c r="AM10" s="281"/>
    </row>
    <row r="11" spans="2:39" ht="12" customHeight="1" thickBot="1">
      <c r="B11" s="219"/>
      <c r="C11" s="301"/>
      <c r="D11" s="302"/>
      <c r="E11" s="302"/>
      <c r="F11" s="302"/>
      <c r="G11" s="302"/>
      <c r="H11" s="303"/>
      <c r="I11" s="308"/>
      <c r="J11" s="288"/>
      <c r="K11" s="288"/>
      <c r="L11" s="288"/>
      <c r="M11" s="288"/>
      <c r="N11" s="288"/>
      <c r="O11" s="288"/>
      <c r="P11" s="201"/>
      <c r="Q11" s="214"/>
      <c r="R11" s="201"/>
      <c r="S11" s="214"/>
      <c r="T11" s="201"/>
      <c r="U11" s="214"/>
      <c r="V11" s="201"/>
      <c r="W11" s="214"/>
      <c r="X11" s="201"/>
      <c r="Y11" s="214"/>
      <c r="Z11" s="201"/>
      <c r="AA11" s="214"/>
      <c r="AB11" s="201"/>
      <c r="AC11" s="214"/>
      <c r="AD11" s="201"/>
      <c r="AE11" s="214"/>
      <c r="AF11" s="201"/>
      <c r="AG11" s="351"/>
      <c r="AH11" s="33" t="s">
        <v>206</v>
      </c>
      <c r="AI11" s="45"/>
      <c r="AJ11" s="329"/>
      <c r="AK11" s="332"/>
      <c r="AL11" s="280"/>
      <c r="AM11" s="281"/>
    </row>
    <row r="12" spans="2:39" ht="12" customHeight="1" thickBot="1">
      <c r="B12" s="219"/>
      <c r="C12" s="301"/>
      <c r="D12" s="302"/>
      <c r="E12" s="302"/>
      <c r="F12" s="302"/>
      <c r="G12" s="302"/>
      <c r="H12" s="303"/>
      <c r="I12" s="308"/>
      <c r="J12" s="288"/>
      <c r="K12" s="288"/>
      <c r="L12" s="288"/>
      <c r="M12" s="288"/>
      <c r="N12" s="288"/>
      <c r="O12" s="288"/>
      <c r="P12" s="201"/>
      <c r="Q12" s="214"/>
      <c r="R12" s="201"/>
      <c r="S12" s="214"/>
      <c r="T12" s="201"/>
      <c r="U12" s="214"/>
      <c r="V12" s="201"/>
      <c r="W12" s="214"/>
      <c r="X12" s="201"/>
      <c r="Y12" s="214"/>
      <c r="Z12" s="201"/>
      <c r="AA12" s="214"/>
      <c r="AB12" s="201"/>
      <c r="AC12" s="214"/>
      <c r="AD12" s="201"/>
      <c r="AE12" s="214"/>
      <c r="AF12" s="201"/>
      <c r="AG12" s="351"/>
      <c r="AH12" s="33" t="s">
        <v>207</v>
      </c>
      <c r="AI12" s="44"/>
      <c r="AJ12" s="329"/>
      <c r="AK12" s="332"/>
      <c r="AL12" s="280"/>
      <c r="AM12" s="281"/>
    </row>
    <row r="13" spans="2:39" ht="12" customHeight="1" thickBot="1">
      <c r="B13" s="219"/>
      <c r="C13" s="301"/>
      <c r="D13" s="302"/>
      <c r="E13" s="302"/>
      <c r="F13" s="302"/>
      <c r="G13" s="302"/>
      <c r="H13" s="303"/>
      <c r="I13" s="308"/>
      <c r="J13" s="288"/>
      <c r="K13" s="288"/>
      <c r="L13" s="288"/>
      <c r="M13" s="288"/>
      <c r="N13" s="288"/>
      <c r="O13" s="288"/>
      <c r="P13" s="201"/>
      <c r="Q13" s="214"/>
      <c r="R13" s="201"/>
      <c r="S13" s="214"/>
      <c r="T13" s="201"/>
      <c r="U13" s="214"/>
      <c r="V13" s="201"/>
      <c r="W13" s="214"/>
      <c r="X13" s="201"/>
      <c r="Y13" s="214"/>
      <c r="Z13" s="201"/>
      <c r="AA13" s="214"/>
      <c r="AB13" s="201"/>
      <c r="AC13" s="214"/>
      <c r="AD13" s="201"/>
      <c r="AE13" s="214"/>
      <c r="AF13" s="201"/>
      <c r="AG13" s="351"/>
      <c r="AH13" s="33" t="s">
        <v>208</v>
      </c>
      <c r="AI13" s="45"/>
      <c r="AJ13" s="329"/>
      <c r="AK13" s="332"/>
      <c r="AL13" s="280"/>
      <c r="AM13" s="281"/>
    </row>
    <row r="14" spans="2:39" ht="12" customHeight="1" thickBot="1">
      <c r="B14" s="219"/>
      <c r="C14" s="301"/>
      <c r="D14" s="302"/>
      <c r="E14" s="302"/>
      <c r="F14" s="302"/>
      <c r="G14" s="302"/>
      <c r="H14" s="303"/>
      <c r="I14" s="308"/>
      <c r="J14" s="288"/>
      <c r="K14" s="288"/>
      <c r="L14" s="288"/>
      <c r="M14" s="288"/>
      <c r="N14" s="288"/>
      <c r="O14" s="288"/>
      <c r="P14" s="201"/>
      <c r="Q14" s="214"/>
      <c r="R14" s="201"/>
      <c r="S14" s="214"/>
      <c r="T14" s="201"/>
      <c r="U14" s="214"/>
      <c r="V14" s="201"/>
      <c r="W14" s="214"/>
      <c r="X14" s="201"/>
      <c r="Y14" s="214"/>
      <c r="Z14" s="201"/>
      <c r="AA14" s="214"/>
      <c r="AB14" s="201"/>
      <c r="AC14" s="214"/>
      <c r="AD14" s="201"/>
      <c r="AE14" s="214"/>
      <c r="AF14" s="201"/>
      <c r="AG14" s="351"/>
      <c r="AH14" s="33" t="s">
        <v>209</v>
      </c>
      <c r="AI14" s="44"/>
      <c r="AJ14" s="329"/>
      <c r="AK14" s="332"/>
      <c r="AL14" s="280"/>
      <c r="AM14" s="281"/>
    </row>
    <row r="15" spans="2:39" ht="12" customHeight="1" thickBot="1">
      <c r="B15" s="219"/>
      <c r="C15" s="301"/>
      <c r="D15" s="302"/>
      <c r="E15" s="302"/>
      <c r="F15" s="302"/>
      <c r="G15" s="302"/>
      <c r="H15" s="303"/>
      <c r="I15" s="308"/>
      <c r="J15" s="288"/>
      <c r="K15" s="288"/>
      <c r="L15" s="288"/>
      <c r="M15" s="288"/>
      <c r="N15" s="288"/>
      <c r="O15" s="288"/>
      <c r="P15" s="201"/>
      <c r="Q15" s="214"/>
      <c r="R15" s="201"/>
      <c r="S15" s="214"/>
      <c r="T15" s="201"/>
      <c r="U15" s="214"/>
      <c r="V15" s="201"/>
      <c r="W15" s="214"/>
      <c r="X15" s="201"/>
      <c r="Y15" s="214"/>
      <c r="Z15" s="201"/>
      <c r="AA15" s="214"/>
      <c r="AB15" s="201"/>
      <c r="AC15" s="214"/>
      <c r="AD15" s="201"/>
      <c r="AE15" s="214"/>
      <c r="AF15" s="201"/>
      <c r="AG15" s="351"/>
      <c r="AH15" s="33" t="s">
        <v>210</v>
      </c>
      <c r="AI15" s="45"/>
      <c r="AJ15" s="329"/>
      <c r="AK15" s="332"/>
      <c r="AL15" s="280"/>
      <c r="AM15" s="281"/>
    </row>
    <row r="16" spans="2:39" ht="12" customHeight="1" thickBot="1">
      <c r="B16" s="219"/>
      <c r="C16" s="301"/>
      <c r="D16" s="302"/>
      <c r="E16" s="302"/>
      <c r="F16" s="302"/>
      <c r="G16" s="302"/>
      <c r="H16" s="303"/>
      <c r="I16" s="308"/>
      <c r="J16" s="288"/>
      <c r="K16" s="288"/>
      <c r="L16" s="288"/>
      <c r="M16" s="288"/>
      <c r="N16" s="288"/>
      <c r="O16" s="288"/>
      <c r="P16" s="201"/>
      <c r="Q16" s="214"/>
      <c r="R16" s="201"/>
      <c r="S16" s="214"/>
      <c r="T16" s="201"/>
      <c r="U16" s="214"/>
      <c r="V16" s="201"/>
      <c r="W16" s="214"/>
      <c r="X16" s="201"/>
      <c r="Y16" s="214"/>
      <c r="Z16" s="201"/>
      <c r="AA16" s="214"/>
      <c r="AB16" s="201"/>
      <c r="AC16" s="214"/>
      <c r="AD16" s="201"/>
      <c r="AE16" s="214"/>
      <c r="AF16" s="201"/>
      <c r="AG16" s="351"/>
      <c r="AH16" s="33" t="s">
        <v>211</v>
      </c>
      <c r="AI16" s="44"/>
      <c r="AJ16" s="329"/>
      <c r="AK16" s="332"/>
      <c r="AL16" s="280"/>
      <c r="AM16" s="281"/>
    </row>
    <row r="17" spans="2:39" ht="12" customHeight="1" thickBot="1">
      <c r="B17" s="219"/>
      <c r="C17" s="301"/>
      <c r="D17" s="302"/>
      <c r="E17" s="302"/>
      <c r="F17" s="302"/>
      <c r="G17" s="302"/>
      <c r="H17" s="303"/>
      <c r="I17" s="308"/>
      <c r="J17" s="288"/>
      <c r="K17" s="288"/>
      <c r="L17" s="288"/>
      <c r="M17" s="288"/>
      <c r="N17" s="288"/>
      <c r="O17" s="288"/>
      <c r="P17" s="201"/>
      <c r="Q17" s="214"/>
      <c r="R17" s="201"/>
      <c r="S17" s="214"/>
      <c r="T17" s="201"/>
      <c r="U17" s="214"/>
      <c r="V17" s="201"/>
      <c r="W17" s="214"/>
      <c r="X17" s="201"/>
      <c r="Y17" s="214"/>
      <c r="Z17" s="201"/>
      <c r="AA17" s="214"/>
      <c r="AB17" s="201"/>
      <c r="AC17" s="214"/>
      <c r="AD17" s="201"/>
      <c r="AE17" s="214"/>
      <c r="AF17" s="201"/>
      <c r="AG17" s="351"/>
      <c r="AH17" s="33" t="s">
        <v>212</v>
      </c>
      <c r="AI17" s="45"/>
      <c r="AJ17" s="329"/>
      <c r="AK17" s="332"/>
      <c r="AL17" s="280"/>
      <c r="AM17" s="281"/>
    </row>
    <row r="18" spans="2:39" ht="12" customHeight="1" thickBot="1">
      <c r="B18" s="219"/>
      <c r="C18" s="301"/>
      <c r="D18" s="302"/>
      <c r="E18" s="302"/>
      <c r="F18" s="302"/>
      <c r="G18" s="302"/>
      <c r="H18" s="303"/>
      <c r="I18" s="308"/>
      <c r="J18" s="288"/>
      <c r="K18" s="288"/>
      <c r="L18" s="288"/>
      <c r="M18" s="288"/>
      <c r="N18" s="288"/>
      <c r="O18" s="288"/>
      <c r="P18" s="201"/>
      <c r="Q18" s="214"/>
      <c r="R18" s="201"/>
      <c r="S18" s="214"/>
      <c r="T18" s="201"/>
      <c r="U18" s="214"/>
      <c r="V18" s="201"/>
      <c r="W18" s="214"/>
      <c r="X18" s="201"/>
      <c r="Y18" s="214"/>
      <c r="Z18" s="201"/>
      <c r="AA18" s="214"/>
      <c r="AB18" s="201"/>
      <c r="AC18" s="214"/>
      <c r="AD18" s="201"/>
      <c r="AE18" s="214"/>
      <c r="AF18" s="201"/>
      <c r="AG18" s="351"/>
      <c r="AH18" s="33" t="s">
        <v>213</v>
      </c>
      <c r="AI18" s="44"/>
      <c r="AJ18" s="329"/>
      <c r="AK18" s="332"/>
      <c r="AL18" s="280"/>
      <c r="AM18" s="281"/>
    </row>
    <row r="19" spans="2:39" ht="12" customHeight="1" thickBot="1">
      <c r="B19" s="219"/>
      <c r="C19" s="301"/>
      <c r="D19" s="302"/>
      <c r="E19" s="302"/>
      <c r="F19" s="302"/>
      <c r="G19" s="302"/>
      <c r="H19" s="303"/>
      <c r="I19" s="308"/>
      <c r="J19" s="288"/>
      <c r="K19" s="288"/>
      <c r="L19" s="288"/>
      <c r="M19" s="288"/>
      <c r="N19" s="288"/>
      <c r="O19" s="288"/>
      <c r="P19" s="201"/>
      <c r="Q19" s="214"/>
      <c r="R19" s="201"/>
      <c r="S19" s="214"/>
      <c r="T19" s="201"/>
      <c r="U19" s="214"/>
      <c r="V19" s="201"/>
      <c r="W19" s="214"/>
      <c r="X19" s="201"/>
      <c r="Y19" s="214"/>
      <c r="Z19" s="201"/>
      <c r="AA19" s="214"/>
      <c r="AB19" s="201"/>
      <c r="AC19" s="214"/>
      <c r="AD19" s="201"/>
      <c r="AE19" s="214"/>
      <c r="AF19" s="201"/>
      <c r="AG19" s="351"/>
      <c r="AH19" s="47" t="s">
        <v>214</v>
      </c>
      <c r="AI19" s="46"/>
      <c r="AJ19" s="329"/>
      <c r="AK19" s="332"/>
      <c r="AL19" s="280"/>
      <c r="AM19" s="281"/>
    </row>
    <row r="20" spans="2:39" s="21" customFormat="1" ht="20.25" customHeight="1" thickBot="1">
      <c r="B20" s="220"/>
      <c r="C20" s="304"/>
      <c r="D20" s="305"/>
      <c r="E20" s="305"/>
      <c r="F20" s="305"/>
      <c r="G20" s="305"/>
      <c r="H20" s="306"/>
      <c r="I20" s="309"/>
      <c r="J20" s="289"/>
      <c r="K20" s="289"/>
      <c r="L20" s="289"/>
      <c r="M20" s="289"/>
      <c r="N20" s="289"/>
      <c r="O20" s="289"/>
      <c r="P20" s="202"/>
      <c r="Q20" s="215"/>
      <c r="R20" s="202"/>
      <c r="S20" s="215"/>
      <c r="T20" s="202"/>
      <c r="U20" s="215"/>
      <c r="V20" s="202"/>
      <c r="W20" s="215"/>
      <c r="X20" s="202"/>
      <c r="Y20" s="215"/>
      <c r="Z20" s="202"/>
      <c r="AA20" s="215"/>
      <c r="AB20" s="202"/>
      <c r="AC20" s="215"/>
      <c r="AD20" s="202"/>
      <c r="AE20" s="215"/>
      <c r="AF20" s="202"/>
      <c r="AG20" s="352"/>
      <c r="AH20" s="80" t="s">
        <v>9</v>
      </c>
      <c r="AI20" s="83">
        <f>SUM(AI8:AI19)</f>
        <v>0</v>
      </c>
      <c r="AJ20" s="330"/>
      <c r="AK20" s="333"/>
      <c r="AL20" s="282"/>
      <c r="AM20" s="283"/>
    </row>
    <row r="21" spans="2:38" s="13" customFormat="1" ht="5.25" customHeight="1" thickBot="1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</row>
    <row r="22" spans="2:39" s="14" customFormat="1" ht="68.25" customHeight="1">
      <c r="B22" s="48" t="s">
        <v>34</v>
      </c>
      <c r="C22" s="49" t="s">
        <v>29</v>
      </c>
      <c r="D22" s="49" t="s">
        <v>14</v>
      </c>
      <c r="E22" s="49" t="s">
        <v>25</v>
      </c>
      <c r="F22" s="49" t="s">
        <v>26</v>
      </c>
      <c r="G22" s="49" t="s">
        <v>27</v>
      </c>
      <c r="H22" s="50" t="s">
        <v>15</v>
      </c>
      <c r="I22" s="49" t="s">
        <v>30</v>
      </c>
      <c r="J22" s="51" t="s">
        <v>18</v>
      </c>
      <c r="K22" s="51" t="s">
        <v>4</v>
      </c>
      <c r="L22" s="51" t="s">
        <v>227</v>
      </c>
      <c r="M22" s="51" t="s">
        <v>19</v>
      </c>
      <c r="N22" s="51" t="s">
        <v>20</v>
      </c>
      <c r="O22" s="51" t="s">
        <v>255</v>
      </c>
      <c r="P22" s="95">
        <f aca="true" t="shared" si="1" ref="P22:AE22">SUM(P23:P24)</f>
        <v>10000</v>
      </c>
      <c r="Q22" s="96">
        <f t="shared" si="1"/>
        <v>10000</v>
      </c>
      <c r="R22" s="95">
        <f t="shared" si="1"/>
        <v>0</v>
      </c>
      <c r="S22" s="96">
        <f t="shared" si="1"/>
        <v>0</v>
      </c>
      <c r="T22" s="95">
        <f t="shared" si="1"/>
        <v>0</v>
      </c>
      <c r="U22" s="96">
        <f t="shared" si="1"/>
        <v>0</v>
      </c>
      <c r="V22" s="95">
        <f t="shared" si="1"/>
        <v>0</v>
      </c>
      <c r="W22" s="96">
        <f t="shared" si="1"/>
        <v>0</v>
      </c>
      <c r="X22" s="95">
        <f t="shared" si="1"/>
        <v>0</v>
      </c>
      <c r="Y22" s="96">
        <f t="shared" si="1"/>
        <v>0</v>
      </c>
      <c r="Z22" s="95">
        <f t="shared" si="1"/>
        <v>0</v>
      </c>
      <c r="AA22" s="96">
        <f t="shared" si="1"/>
        <v>0</v>
      </c>
      <c r="AB22" s="95">
        <f t="shared" si="1"/>
        <v>0</v>
      </c>
      <c r="AC22" s="96">
        <f t="shared" si="1"/>
        <v>0</v>
      </c>
      <c r="AD22" s="95">
        <f t="shared" si="1"/>
        <v>0</v>
      </c>
      <c r="AE22" s="96">
        <f t="shared" si="1"/>
        <v>0</v>
      </c>
      <c r="AF22" s="97">
        <f>P22+R22+T22+V22+X22+Z22+AB22+AD22</f>
        <v>10000</v>
      </c>
      <c r="AG22" s="96">
        <f>Q22+S22+U22+W22+Y22+AA22+AC22+AE22</f>
        <v>10000</v>
      </c>
      <c r="AH22" s="52" t="s">
        <v>217</v>
      </c>
      <c r="AI22" s="52" t="s">
        <v>218</v>
      </c>
      <c r="AJ22" s="52" t="s">
        <v>11</v>
      </c>
      <c r="AK22" s="52" t="s">
        <v>12</v>
      </c>
      <c r="AL22" s="53" t="s">
        <v>21</v>
      </c>
      <c r="AM22" s="54" t="s">
        <v>36</v>
      </c>
    </row>
    <row r="23" spans="2:39" ht="29.25" customHeight="1">
      <c r="B23" s="176" t="s">
        <v>58</v>
      </c>
      <c r="C23" s="194">
        <v>2012025899019</v>
      </c>
      <c r="D23" s="7" t="s">
        <v>196</v>
      </c>
      <c r="E23" s="7" t="s">
        <v>57</v>
      </c>
      <c r="F23" s="23"/>
      <c r="G23" s="16"/>
      <c r="H23" s="160" t="s">
        <v>133</v>
      </c>
      <c r="I23" s="160" t="s">
        <v>134</v>
      </c>
      <c r="J23" s="160">
        <v>0</v>
      </c>
      <c r="K23" s="160">
        <v>4</v>
      </c>
      <c r="L23" s="160">
        <v>1</v>
      </c>
      <c r="M23" s="160"/>
      <c r="N23" s="160"/>
      <c r="O23" s="160"/>
      <c r="P23" s="100">
        <v>10000</v>
      </c>
      <c r="Q23" s="100">
        <v>10000</v>
      </c>
      <c r="R23" s="100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00"/>
      <c r="AG23" s="100"/>
      <c r="AH23" s="30"/>
      <c r="AI23" s="23"/>
      <c r="AJ23" s="23"/>
      <c r="AK23" s="25"/>
      <c r="AL23" s="25"/>
      <c r="AM23" s="17"/>
    </row>
    <row r="24" spans="2:39" ht="19.5" customHeight="1" thickBot="1">
      <c r="B24" s="177"/>
      <c r="C24" s="195"/>
      <c r="D24" s="56" t="s">
        <v>197</v>
      </c>
      <c r="E24" s="56" t="s">
        <v>57</v>
      </c>
      <c r="F24" s="57"/>
      <c r="G24" s="58"/>
      <c r="H24" s="161"/>
      <c r="I24" s="161"/>
      <c r="J24" s="161"/>
      <c r="K24" s="161"/>
      <c r="L24" s="161"/>
      <c r="M24" s="161"/>
      <c r="N24" s="161"/>
      <c r="O24" s="161"/>
      <c r="P24" s="102"/>
      <c r="Q24" s="102"/>
      <c r="R24" s="102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2"/>
      <c r="AG24" s="102"/>
      <c r="AH24" s="60"/>
      <c r="AI24" s="57"/>
      <c r="AJ24" s="57"/>
      <c r="AK24" s="22"/>
      <c r="AL24" s="22"/>
      <c r="AM24" s="62"/>
    </row>
    <row r="25" spans="2:38" s="13" customFormat="1" ht="17.25" customHeight="1" thickBot="1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2:39" s="20" customFormat="1" ht="66" customHeight="1">
      <c r="B26" s="48" t="s">
        <v>13</v>
      </c>
      <c r="C26" s="49" t="s">
        <v>29</v>
      </c>
      <c r="D26" s="49" t="s">
        <v>14</v>
      </c>
      <c r="E26" s="49" t="s">
        <v>28</v>
      </c>
      <c r="F26" s="49" t="s">
        <v>26</v>
      </c>
      <c r="G26" s="49" t="s">
        <v>27</v>
      </c>
      <c r="H26" s="50" t="s">
        <v>16</v>
      </c>
      <c r="I26" s="49" t="s">
        <v>30</v>
      </c>
      <c r="J26" s="51" t="s">
        <v>18</v>
      </c>
      <c r="K26" s="51" t="s">
        <v>4</v>
      </c>
      <c r="L26" s="51" t="s">
        <v>227</v>
      </c>
      <c r="M26" s="51" t="s">
        <v>19</v>
      </c>
      <c r="N26" s="51" t="s">
        <v>20</v>
      </c>
      <c r="O26" s="51" t="s">
        <v>255</v>
      </c>
      <c r="P26" s="95">
        <f>SUM(P27:P27)</f>
        <v>0</v>
      </c>
      <c r="Q26" s="96">
        <f>SUM(Q27:Q27)</f>
        <v>0</v>
      </c>
      <c r="R26" s="95">
        <f>SUM(R27:R27)</f>
        <v>8400</v>
      </c>
      <c r="S26" s="96">
        <f>SUM(S27:S27)</f>
        <v>8400</v>
      </c>
      <c r="T26" s="95">
        <f>SUM(T27:T27)</f>
        <v>0</v>
      </c>
      <c r="U26" s="119">
        <f aca="true" t="shared" si="2" ref="U26:AE26">SUM(U27:U27)</f>
        <v>0</v>
      </c>
      <c r="V26" s="95">
        <f t="shared" si="2"/>
        <v>0</v>
      </c>
      <c r="W26" s="119">
        <f t="shared" si="2"/>
        <v>0</v>
      </c>
      <c r="X26" s="95">
        <f t="shared" si="2"/>
        <v>0</v>
      </c>
      <c r="Y26" s="119">
        <f t="shared" si="2"/>
        <v>0</v>
      </c>
      <c r="Z26" s="95">
        <f t="shared" si="2"/>
        <v>0</v>
      </c>
      <c r="AA26" s="119">
        <f t="shared" si="2"/>
        <v>0</v>
      </c>
      <c r="AB26" s="95">
        <f t="shared" si="2"/>
        <v>0</v>
      </c>
      <c r="AC26" s="119">
        <f t="shared" si="2"/>
        <v>0</v>
      </c>
      <c r="AD26" s="95">
        <f t="shared" si="2"/>
        <v>0</v>
      </c>
      <c r="AE26" s="119">
        <f t="shared" si="2"/>
        <v>0</v>
      </c>
      <c r="AF26" s="95">
        <f>P26+R26+T26+V26+X26+Z26+AB26+AD26</f>
        <v>8400</v>
      </c>
      <c r="AG26" s="96">
        <f>Q26+S26+U26+W26+Y26+AA26+AC26+AE26</f>
        <v>8400</v>
      </c>
      <c r="AH26" s="52" t="s">
        <v>217</v>
      </c>
      <c r="AI26" s="52" t="s">
        <v>218</v>
      </c>
      <c r="AJ26" s="52" t="s">
        <v>11</v>
      </c>
      <c r="AK26" s="52" t="s">
        <v>12</v>
      </c>
      <c r="AL26" s="53" t="s">
        <v>21</v>
      </c>
      <c r="AM26" s="54" t="s">
        <v>36</v>
      </c>
    </row>
    <row r="27" spans="2:39" s="14" customFormat="1" ht="42.75" customHeight="1" thickBot="1">
      <c r="B27" s="68" t="s">
        <v>58</v>
      </c>
      <c r="C27" s="136">
        <v>2012025899019</v>
      </c>
      <c r="D27" s="56" t="s">
        <v>253</v>
      </c>
      <c r="E27" s="56" t="s">
        <v>57</v>
      </c>
      <c r="F27" s="65"/>
      <c r="G27" s="58"/>
      <c r="H27" s="59" t="s">
        <v>135</v>
      </c>
      <c r="I27" s="59" t="s">
        <v>136</v>
      </c>
      <c r="J27" s="59">
        <v>0</v>
      </c>
      <c r="K27" s="59">
        <v>1</v>
      </c>
      <c r="L27" s="59">
        <v>1</v>
      </c>
      <c r="M27" s="59"/>
      <c r="N27" s="59"/>
      <c r="O27" s="59"/>
      <c r="P27" s="102"/>
      <c r="Q27" s="102"/>
      <c r="R27" s="99">
        <v>8400</v>
      </c>
      <c r="S27" s="99">
        <v>8400</v>
      </c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61"/>
      <c r="AI27" s="66"/>
      <c r="AJ27" s="72"/>
      <c r="AK27" s="73"/>
      <c r="AL27" s="76"/>
      <c r="AM27" s="77"/>
    </row>
    <row r="28" spans="2:39" s="19" customFormat="1" ht="4.5" customHeight="1"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18"/>
    </row>
    <row r="29" ht="15.75" thickBot="1"/>
    <row r="30" spans="2:39" s="20" customFormat="1" ht="66" customHeight="1">
      <c r="B30" s="48" t="s">
        <v>13</v>
      </c>
      <c r="C30" s="49" t="s">
        <v>29</v>
      </c>
      <c r="D30" s="49" t="s">
        <v>14</v>
      </c>
      <c r="E30" s="49" t="s">
        <v>28</v>
      </c>
      <c r="F30" s="49" t="s">
        <v>26</v>
      </c>
      <c r="G30" s="49" t="s">
        <v>27</v>
      </c>
      <c r="H30" s="50" t="s">
        <v>39</v>
      </c>
      <c r="I30" s="49" t="s">
        <v>30</v>
      </c>
      <c r="J30" s="51" t="s">
        <v>18</v>
      </c>
      <c r="K30" s="51" t="s">
        <v>4</v>
      </c>
      <c r="L30" s="51" t="s">
        <v>227</v>
      </c>
      <c r="M30" s="51" t="s">
        <v>19</v>
      </c>
      <c r="N30" s="51" t="s">
        <v>20</v>
      </c>
      <c r="O30" s="51" t="s">
        <v>255</v>
      </c>
      <c r="P30" s="95">
        <f>SUM(P31:P31)</f>
        <v>0</v>
      </c>
      <c r="Q30" s="96">
        <f>SUM(Q31:Q31)</f>
        <v>0</v>
      </c>
      <c r="R30" s="95">
        <f>SUM(R31:R31)</f>
        <v>0</v>
      </c>
      <c r="S30" s="96">
        <f>SUM(S31:S31)</f>
        <v>0</v>
      </c>
      <c r="T30" s="95">
        <f aca="true" t="shared" si="3" ref="T30:AE30">SUM(T31:T31)</f>
        <v>13200</v>
      </c>
      <c r="U30" s="119">
        <f t="shared" si="3"/>
        <v>0</v>
      </c>
      <c r="V30" s="95">
        <f t="shared" si="3"/>
        <v>0</v>
      </c>
      <c r="W30" s="119">
        <f t="shared" si="3"/>
        <v>0</v>
      </c>
      <c r="X30" s="95">
        <f t="shared" si="3"/>
        <v>0</v>
      </c>
      <c r="Y30" s="119">
        <f t="shared" si="3"/>
        <v>0</v>
      </c>
      <c r="Z30" s="95">
        <f t="shared" si="3"/>
        <v>0</v>
      </c>
      <c r="AA30" s="119">
        <f t="shared" si="3"/>
        <v>0</v>
      </c>
      <c r="AB30" s="95">
        <f t="shared" si="3"/>
        <v>0</v>
      </c>
      <c r="AC30" s="119">
        <f t="shared" si="3"/>
        <v>0</v>
      </c>
      <c r="AD30" s="95">
        <f t="shared" si="3"/>
        <v>0</v>
      </c>
      <c r="AE30" s="119">
        <f t="shared" si="3"/>
        <v>0</v>
      </c>
      <c r="AF30" s="95">
        <f>P30+R30+T30+V30+X30+Z30+AB30+AD30</f>
        <v>13200</v>
      </c>
      <c r="AG30" s="96">
        <f>Q30+S30+U30+W30+Y30+AA30+AC30+AE30</f>
        <v>0</v>
      </c>
      <c r="AH30" s="52" t="s">
        <v>217</v>
      </c>
      <c r="AI30" s="52" t="s">
        <v>218</v>
      </c>
      <c r="AJ30" s="52" t="s">
        <v>11</v>
      </c>
      <c r="AK30" s="52" t="s">
        <v>12</v>
      </c>
      <c r="AL30" s="53" t="s">
        <v>21</v>
      </c>
      <c r="AM30" s="54" t="s">
        <v>36</v>
      </c>
    </row>
    <row r="31" spans="2:39" s="14" customFormat="1" ht="48" customHeight="1" thickBot="1">
      <c r="B31" s="68" t="s">
        <v>58</v>
      </c>
      <c r="C31" s="136">
        <v>2012025899019</v>
      </c>
      <c r="D31" s="56" t="s">
        <v>254</v>
      </c>
      <c r="E31" s="56" t="s">
        <v>57</v>
      </c>
      <c r="F31" s="65">
        <v>0</v>
      </c>
      <c r="G31" s="58">
        <v>0</v>
      </c>
      <c r="H31" s="59" t="s">
        <v>137</v>
      </c>
      <c r="I31" s="59" t="s">
        <v>138</v>
      </c>
      <c r="J31" s="59">
        <v>0</v>
      </c>
      <c r="K31" s="59">
        <v>1</v>
      </c>
      <c r="L31" s="59">
        <v>1</v>
      </c>
      <c r="M31" s="59"/>
      <c r="N31" s="59"/>
      <c r="O31" s="59"/>
      <c r="P31" s="102"/>
      <c r="Q31" s="102"/>
      <c r="R31" s="99"/>
      <c r="S31" s="99"/>
      <c r="T31" s="99">
        <v>13200</v>
      </c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61"/>
      <c r="AI31" s="66"/>
      <c r="AJ31" s="78" t="s">
        <v>200</v>
      </c>
      <c r="AK31" s="78" t="s">
        <v>201</v>
      </c>
      <c r="AL31" s="78" t="s">
        <v>198</v>
      </c>
      <c r="AM31" s="74" t="s">
        <v>199</v>
      </c>
    </row>
    <row r="32" ht="15.75" thickBot="1"/>
    <row r="33" spans="2:39" s="14" customFormat="1" ht="61.5" customHeight="1">
      <c r="B33" s="48" t="s">
        <v>34</v>
      </c>
      <c r="C33" s="49" t="s">
        <v>29</v>
      </c>
      <c r="D33" s="49" t="s">
        <v>14</v>
      </c>
      <c r="E33" s="49" t="s">
        <v>25</v>
      </c>
      <c r="F33" s="49" t="s">
        <v>26</v>
      </c>
      <c r="G33" s="49" t="s">
        <v>27</v>
      </c>
      <c r="H33" s="50" t="s">
        <v>40</v>
      </c>
      <c r="I33" s="49" t="s">
        <v>30</v>
      </c>
      <c r="J33" s="51" t="s">
        <v>18</v>
      </c>
      <c r="K33" s="51" t="s">
        <v>4</v>
      </c>
      <c r="L33" s="51" t="s">
        <v>227</v>
      </c>
      <c r="M33" s="51" t="s">
        <v>19</v>
      </c>
      <c r="N33" s="51" t="s">
        <v>20</v>
      </c>
      <c r="O33" s="51" t="s">
        <v>255</v>
      </c>
      <c r="P33" s="95">
        <f aca="true" t="shared" si="4" ref="P33:AE33">SUM(P34:P34)</f>
        <v>0</v>
      </c>
      <c r="Q33" s="96">
        <f t="shared" si="4"/>
        <v>0</v>
      </c>
      <c r="R33" s="95">
        <f t="shared" si="4"/>
        <v>0</v>
      </c>
      <c r="S33" s="96">
        <f t="shared" si="4"/>
        <v>0</v>
      </c>
      <c r="T33" s="95">
        <f t="shared" si="4"/>
        <v>0</v>
      </c>
      <c r="U33" s="119">
        <f t="shared" si="4"/>
        <v>0</v>
      </c>
      <c r="V33" s="95">
        <f t="shared" si="4"/>
        <v>0</v>
      </c>
      <c r="W33" s="119">
        <f t="shared" si="4"/>
        <v>0</v>
      </c>
      <c r="X33" s="95">
        <f t="shared" si="4"/>
        <v>0</v>
      </c>
      <c r="Y33" s="119">
        <f t="shared" si="4"/>
        <v>0</v>
      </c>
      <c r="Z33" s="95">
        <f t="shared" si="4"/>
        <v>0</v>
      </c>
      <c r="AA33" s="119">
        <f t="shared" si="4"/>
        <v>0</v>
      </c>
      <c r="AB33" s="95">
        <f t="shared" si="4"/>
        <v>0</v>
      </c>
      <c r="AC33" s="119">
        <f t="shared" si="4"/>
        <v>0</v>
      </c>
      <c r="AD33" s="95">
        <f t="shared" si="4"/>
        <v>100000</v>
      </c>
      <c r="AE33" s="119">
        <f t="shared" si="4"/>
        <v>100000</v>
      </c>
      <c r="AF33" s="95">
        <f>P33+R33+T33+V33+X33+Z33+AB33+AD33</f>
        <v>100000</v>
      </c>
      <c r="AG33" s="96">
        <f>Q33+S33+U33+W33+Y33+AA33+AC33+AE33</f>
        <v>100000</v>
      </c>
      <c r="AH33" s="52" t="s">
        <v>217</v>
      </c>
      <c r="AI33" s="52" t="s">
        <v>218</v>
      </c>
      <c r="AJ33" s="52" t="s">
        <v>11</v>
      </c>
      <c r="AK33" s="52" t="s">
        <v>12</v>
      </c>
      <c r="AL33" s="53" t="s">
        <v>21</v>
      </c>
      <c r="AM33" s="54" t="s">
        <v>36</v>
      </c>
    </row>
    <row r="34" spans="2:39" ht="39" customHeight="1" thickBot="1">
      <c r="B34" s="68" t="s">
        <v>58</v>
      </c>
      <c r="C34" s="136">
        <v>2012025899019</v>
      </c>
      <c r="D34" s="56" t="s">
        <v>202</v>
      </c>
      <c r="E34" s="56" t="s">
        <v>57</v>
      </c>
      <c r="F34" s="57">
        <v>0</v>
      </c>
      <c r="G34" s="58">
        <v>0</v>
      </c>
      <c r="H34" s="59" t="s">
        <v>139</v>
      </c>
      <c r="I34" s="59" t="s">
        <v>140</v>
      </c>
      <c r="J34" s="59">
        <v>0</v>
      </c>
      <c r="K34" s="59">
        <v>1</v>
      </c>
      <c r="L34" s="59">
        <v>1</v>
      </c>
      <c r="M34" s="59"/>
      <c r="N34" s="59"/>
      <c r="O34" s="59"/>
      <c r="P34" s="102"/>
      <c r="Q34" s="102"/>
      <c r="R34" s="99"/>
      <c r="S34" s="99"/>
      <c r="T34" s="99">
        <v>0</v>
      </c>
      <c r="U34" s="99">
        <v>0</v>
      </c>
      <c r="V34" s="99"/>
      <c r="W34" s="99"/>
      <c r="X34" s="99"/>
      <c r="Y34" s="99"/>
      <c r="Z34" s="99"/>
      <c r="AA34" s="99"/>
      <c r="AB34" s="99"/>
      <c r="AC34" s="99"/>
      <c r="AD34" s="99">
        <v>100000</v>
      </c>
      <c r="AE34" s="99">
        <v>100000</v>
      </c>
      <c r="AF34" s="99"/>
      <c r="AG34" s="99"/>
      <c r="AH34" s="60"/>
      <c r="AI34" s="57"/>
      <c r="AJ34" s="22"/>
      <c r="AK34" s="22"/>
      <c r="AL34" s="22"/>
      <c r="AM34" s="62"/>
    </row>
  </sheetData>
  <sheetProtection/>
  <mergeCells count="75">
    <mergeCell ref="L8:L20"/>
    <mergeCell ref="O23:O24"/>
    <mergeCell ref="AG8:AG20"/>
    <mergeCell ref="AJ8:AJ20"/>
    <mergeCell ref="AK8:AK20"/>
    <mergeCell ref="T8:T20"/>
    <mergeCell ref="U8:U20"/>
    <mergeCell ref="V8:V20"/>
    <mergeCell ref="W8:W20"/>
    <mergeCell ref="X8:X20"/>
    <mergeCell ref="AL8:AM20"/>
    <mergeCell ref="AA8:AA20"/>
    <mergeCell ref="AB8:AB20"/>
    <mergeCell ref="AC8:AC20"/>
    <mergeCell ref="AD8:AD20"/>
    <mergeCell ref="AE8:AE20"/>
    <mergeCell ref="AF8:AF20"/>
    <mergeCell ref="Y8:Y20"/>
    <mergeCell ref="M8:M20"/>
    <mergeCell ref="N8:N20"/>
    <mergeCell ref="P8:P20"/>
    <mergeCell ref="Q8:Q20"/>
    <mergeCell ref="R8:R20"/>
    <mergeCell ref="S8:S20"/>
    <mergeCell ref="O8:O20"/>
    <mergeCell ref="B8:B20"/>
    <mergeCell ref="C8:H20"/>
    <mergeCell ref="I8:I20"/>
    <mergeCell ref="J8:J20"/>
    <mergeCell ref="K8:K20"/>
    <mergeCell ref="B23:B24"/>
    <mergeCell ref="C23:C24"/>
    <mergeCell ref="B28:AL28"/>
    <mergeCell ref="N23:N24"/>
    <mergeCell ref="B25:AL25"/>
    <mergeCell ref="H23:H24"/>
    <mergeCell ref="I23:I24"/>
    <mergeCell ref="J23:J24"/>
    <mergeCell ref="K23:K24"/>
    <mergeCell ref="M23:M24"/>
    <mergeCell ref="L23:L24"/>
    <mergeCell ref="AJ6:AJ7"/>
    <mergeCell ref="AK6:AK7"/>
    <mergeCell ref="AL6:AM7"/>
    <mergeCell ref="B21:AL21"/>
    <mergeCell ref="X6:Y6"/>
    <mergeCell ref="Z6:AA6"/>
    <mergeCell ref="AB6:AC6"/>
    <mergeCell ref="AD6:AE6"/>
    <mergeCell ref="Z8:Z20"/>
    <mergeCell ref="AF6:AG6"/>
    <mergeCell ref="AI6:AI7"/>
    <mergeCell ref="M6:M7"/>
    <mergeCell ref="N6:N7"/>
    <mergeCell ref="P6:Q6"/>
    <mergeCell ref="R6:S6"/>
    <mergeCell ref="T6:U6"/>
    <mergeCell ref="V6:W6"/>
    <mergeCell ref="AH6:AH7"/>
    <mergeCell ref="O6:O7"/>
    <mergeCell ref="B6:B7"/>
    <mergeCell ref="C6:H7"/>
    <mergeCell ref="I6:I7"/>
    <mergeCell ref="J6:J7"/>
    <mergeCell ref="K6:K7"/>
    <mergeCell ref="L6:L7"/>
    <mergeCell ref="B2:AM2"/>
    <mergeCell ref="B3:AM3"/>
    <mergeCell ref="B4:H4"/>
    <mergeCell ref="I4:U4"/>
    <mergeCell ref="V4:AM4"/>
    <mergeCell ref="B5:E5"/>
    <mergeCell ref="P5:AG5"/>
    <mergeCell ref="AI5:AM5"/>
    <mergeCell ref="F5:O5"/>
  </mergeCells>
  <printOptions/>
  <pageMargins left="0.7086614173228347" right="0.7086614173228347" top="0.7480314960629921" bottom="0.7480314960629921" header="0.31496062992125984" footer="0.31496062992125984"/>
  <pageSetup orientation="landscape" paperSize="5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2013-01-18T18:42:33Z</cp:lastPrinted>
  <dcterms:created xsi:type="dcterms:W3CDTF">2012-06-04T03:15:36Z</dcterms:created>
  <dcterms:modified xsi:type="dcterms:W3CDTF">2013-04-13T17:37:00Z</dcterms:modified>
  <cp:category/>
  <cp:version/>
  <cp:contentType/>
  <cp:contentStatus/>
</cp:coreProperties>
</file>