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315" windowHeight="7740" activeTab="1"/>
  </bookViews>
  <sheets>
    <sheet name="PLAN DE ACCION PROGRAMA 9 (1)" sheetId="1" r:id="rId1"/>
    <sheet name="PLAN DE ACCION programa 9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<sst xmlns="http://schemas.openxmlformats.org/spreadsheetml/2006/main" count="291" uniqueCount="142">
  <si>
    <t>PLAN DE DESARROLLO: “El cambio es con todos y todas (tod@s) 2012 – 2015”</t>
  </si>
  <si>
    <t>COMPONENTE DE EFICACIA - PLAN DE ACCIÒN - VIGENCIA  2012</t>
  </si>
  <si>
    <t>SECTOR : MEDIO AMBIENTE</t>
  </si>
  <si>
    <t>OBJETIVO DEL EJE / DIMENSIÓN: Fortalecer  el  desarrollo  biofísico  territorial  de  Zipaquirá  para  garantizar  un crecimiento sostenible de la ciudad dentro de lineamientos de urbanismo, espacio público y servicios públicos con armonía ambiental y enfoque social fomentando  el respeto  por las  normas  y el uso adecuado  y eficiente  de  los recursos e infraestructura pública.</t>
  </si>
  <si>
    <t>PROGRAMA: No 9 MEDIO AMBIENTE CON DESARROLLO SOSTENIBLE  PARA TODOS Y TODAS (TOD@S)</t>
  </si>
  <si>
    <r>
      <t>OBJETIVO</t>
    </r>
    <r>
      <rPr>
        <sz val="8"/>
        <rFont val="Arial"/>
        <family val="2"/>
      </rPr>
      <t>: Garantizar el cumplimiento de los objetivos del milenio incorporando los principios de desarrollo sostenible en los planes, programas y proyectos que se adelanten desde lo local para el fortalecimiento regional, para reducir la pérdida de los recursos naturales.</t>
    </r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</si>
  <si>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</si>
  <si>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</si>
  <si>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</si>
  <si>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</si>
  <si>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</si>
  <si>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</si>
  <si>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</si>
  <si>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</si>
  <si>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</si>
  <si>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</si>
  <si>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</si>
  <si>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</si>
  <si>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</si>
  <si>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</si>
  <si>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</si>
  <si>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</si>
  <si>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</si>
  <si>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</si>
  <si>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</si>
  <si>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</si>
  <si>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</si>
  <si>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</si>
  <si>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</si>
  <si>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</si>
  <si>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</si>
  <si>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</si>
  <si>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SECRETARIA DE SALUD Y MEDIO AMBIENTE</t>
  </si>
  <si>
    <t xml:space="preserve">Beneficiar directamente al 24% de los habitantes, con proyectos y programas ambientales                                         
</t>
  </si>
  <si>
    <t xml:space="preserve">Porcentaje de población beneficiada directamente con programas ambientales        </t>
  </si>
  <si>
    <t>24% mas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</si>
  <si>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</si>
  <si>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</si>
  <si>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</si>
  <si>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</si>
  <si>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</si>
  <si>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</si>
  <si>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</si>
  <si>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</si>
  <si>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OBJETO Y No DE CONTRATO</t>
  </si>
  <si>
    <t xml:space="preserve"> CONSERVACIÓN DEL MEDIO AMBIENTE  PARA TODAS Y TODOS             ( TOD@S) MUNICIPIO DE ZIPAQURA</t>
  </si>
  <si>
    <t>OAPZ2012-0258990020</t>
  </si>
  <si>
    <t>Levantamiento del diagnostico</t>
  </si>
  <si>
    <t>numero</t>
  </si>
  <si>
    <t xml:space="preserve">Realizar mantenimiento y
Reposición de material mínimo a dos ejes ambientales urbanos
</t>
  </si>
  <si>
    <t xml:space="preserve">Nº de ejes con mantenimiento y
Reposición de material / Nº de ejes urbanos existentes
</t>
  </si>
  <si>
    <t xml:space="preserve">uno (1) 
</t>
  </si>
  <si>
    <t>dos (2)</t>
  </si>
  <si>
    <t xml:space="preserve"> CONTRATO INTERADMINISTRATIVO PARA AUNAR ESFUERZOS PARA REALIZAR LA LIMPIEZA, PODA Y EMBELLECIMIENTO DE ZONAS VERDES URBANAS Y PLAZA DE MERCADO ENTRE  LA EMPRESA DE ACUEDUCTO, ALCANTARILLADO Y ASEO DE ZIPAQUIRÁ E.A.A.A.Z. ESP Y EL MUNICIPIO DE ZIPAQUIRÁ</t>
  </si>
  <si>
    <t>compra de insumo vegetal y realización de toda la etapa contractual</t>
  </si>
  <si>
    <t>AD</t>
  </si>
  <si>
    <t xml:space="preserve">capacitar a la población en temas relacionados con el arbolado </t>
  </si>
  <si>
    <t>reposición de las plantas en mal estado</t>
  </si>
  <si>
    <t xml:space="preserve">informes de avances </t>
  </si>
  <si>
    <t>ADICION No 1 AL CONTRATO 001/2012 INTERADMINISTRATIVO DE APOYO A LA GESTIÓN PARA REALIZAR LA LIMPIEZA, PODA Y EMBELLECIMIENTO, DE ZONAS VERDES URBANAS Y PLAZA DE MERCADO</t>
  </si>
  <si>
    <t>levantar y actualizar el censo de parques y zonas verdes en la zona urbana entrega de documento y georeferenciación.</t>
  </si>
  <si>
    <t>formular un programa de manejo y mantenimiento del arbolado urbano existente en los cinco ejes.</t>
  </si>
  <si>
    <t>consolidar la estructura ecológica principal urbana a través de actividades de reforestación con la comunidad urbana; ademas de realizar su georeferenciación y sistematización</t>
  </si>
  <si>
    <t xml:space="preserve">                                         Ejecutar e Implementar el Plan de Acción Ambiental en un 80% de las acciones
</t>
  </si>
  <si>
    <t>% del plan de acción ambiental formulado e implementado por el Comité SIGAM-CIDEA</t>
  </si>
  <si>
    <t>FORMULADO</t>
  </si>
  <si>
    <t>Ejecutar e Implemetar  en un 80%</t>
  </si>
  <si>
    <t>CONSERVACIÓN DEL MEDIO AMBIENTE PARA TODAS Y TODOS ( TOD@S) MUNICIPIO DE ZIPAQURA</t>
  </si>
  <si>
    <t>OAPZ2012-025899060020</t>
  </si>
  <si>
    <t>Convocatoria a la comunidad por medios masivos</t>
  </si>
  <si>
    <t>Numero</t>
  </si>
  <si>
    <t xml:space="preserve">Capacitar a  3.000 habitantes en el tema de calidad del aire y emisiones atmosféricas
</t>
  </si>
  <si>
    <t>Nº habitantes capacitados en el tema de calidad del aire y emisiones atmosféricas / Nº de habitantes propuesto</t>
  </si>
  <si>
    <t>750 correspondiente al 25%</t>
  </si>
  <si>
    <t>648 un 21,6%</t>
  </si>
  <si>
    <t>documento</t>
  </si>
  <si>
    <t>MARIA FERNANDA QUINTERO</t>
  </si>
  <si>
    <t>PRESTACION DE SERVICIOS PROFESIONALES Y DE APOYO A LA GESTIÓN AMBIENTAL ORIENTADOS A LAS COMPETENCIAS DE LEY EN PROGRAMAS DE EDUCACIÓN AMBIENTAL CONTRATO No 010/12</t>
  </si>
  <si>
    <t>entrega de material educativo referente al tema</t>
  </si>
  <si>
    <t>consolidación de información</t>
  </si>
  <si>
    <t xml:space="preserve">informe final </t>
  </si>
  <si>
    <t>levantamiento de un diagnostico</t>
  </si>
  <si>
    <t xml:space="preserve">1 Política integral para el seguimiento al manejo de los residuos sólidos que se generan formulada
</t>
  </si>
  <si>
    <t>1 Política integral para el seguimiento del manejo de los residuos sólidos que se generan formulada / 1</t>
  </si>
  <si>
    <t>DOCUMENTO E INFORMES</t>
  </si>
  <si>
    <t>LEY 99 de 1993</t>
  </si>
  <si>
    <t>PEDRO ALFONSO LAYTON TRIANA</t>
  </si>
  <si>
    <t>CONTRATACIÓN DE PRESTACION DE SERVICIOS PROFESIONALES DE  APOYO A LA GESTION AMBIENTAL PARA LA CONSERVACIÓN, PROTECCIÓN, RECUPERACIÓN Y SOSTENIBILIDAD DE LOS RECURSOS NATURALES DEL MUNICIPIO DE ZIPAQUIRA CONTRATO N° 275/12</t>
  </si>
  <si>
    <t>visitas de seguimiento para verificar el manejo de los residuos solidos</t>
  </si>
  <si>
    <t>diligenciamiento de formatos de lista de chequeo</t>
  </si>
  <si>
    <t>asesoría técnica mensuales para la formulación de planes de manejo Ambiental</t>
  </si>
  <si>
    <t>visita de inspeccióny seguimiento a generadores de residuos peligrosos RESPEL</t>
  </si>
  <si>
    <t>visita de inspeccióny seguimiento a generadores de residuos solidos PGIRS</t>
  </si>
  <si>
    <t xml:space="preserve">diligenciamiento de formatos de lista de chequeo para hacer seguimeintos a los PSMV de la empresa prestadora del servicio </t>
  </si>
  <si>
    <t>Formular los protocolos para la atención de emergencias relacionadas con el medioambiente, para los riesgos identificados.</t>
  </si>
  <si>
    <t xml:space="preserve">Nº de protocolos para la atención de emergencias relacionadas con el medio ambiente formulados /
Nº de riesgos identificados
</t>
  </si>
  <si>
    <t>ACTUALIZACIÓN DE INCENDIOS Y ELABORACIÓN DE DEZLIZAMIENTO. E INUNDACIONES</t>
  </si>
  <si>
    <t>LINEA BASE</t>
  </si>
  <si>
    <t>ENTREGA DE LOS DOS PROTOCOLOS EJECUCIÓN DE UN 100%</t>
  </si>
  <si>
    <t xml:space="preserve">realizar talleres en incendios forestales y deslizamientos a los integrantes del CLOPAD y a la comunidad </t>
  </si>
  <si>
    <t>realizar la actualización del protocolo para la prevención y atención de incendios forestales, como la información para el PLEC entemas propios del área de medio ambiente</t>
  </si>
  <si>
    <t xml:space="preserve">formular el protocolo para la prevención y atención de deslizamiento e inundaciones; como la información para el PLEC. </t>
  </si>
  <si>
    <t>Realizar 20 talleres anuales con la comunidad para la adaptación al cambio climático</t>
  </si>
  <si>
    <t>Nº talleres realizados sobre adaptación al cambio climático / Nº de talleres programados sobre adaptación al cambio climático</t>
  </si>
  <si>
    <t>Actividades ludico pedagogicas para la eduacacíon ambiental.</t>
  </si>
  <si>
    <t>visitas de seguimiento a los colegios públicos y privados en la implementación y ejecución de los PRAES</t>
  </si>
  <si>
    <t>Beneficiar al 24%  que equivale a (2880) de los habitantes con programas de Educación Ambiental</t>
  </si>
  <si>
    <t>Porcentaje de población beneficiada directamente con programas ambientales</t>
  </si>
  <si>
    <t xml:space="preserve"> </t>
  </si>
  <si>
    <t>4879 con un avance de 162%</t>
  </si>
  <si>
    <t>FUNDACIÓN  ARTE Y CIENCIA</t>
  </si>
  <si>
    <t>PRESTACION DE SERVICIOS DE APOYO A LA GESTION EN  ESTRATEGIAS QUE INTEGRAN  ACTIVIDADES LUDICAS Y PEDAGOGICA PARA LA SALUD Y EDUCACIÓN AMBIENTAL CONTRATO 270/12</t>
  </si>
  <si>
    <t>Actividades ludico pedagogicas para la educación  ambiental.</t>
  </si>
  <si>
    <t xml:space="preserve">implementación de la ruta ecoturistica como mecanismo de educación ambiental, conservación, protección de los recursos naturales </t>
  </si>
  <si>
    <t>visitantes</t>
  </si>
  <si>
    <t>FUNDACIÓN SURGIR</t>
  </si>
  <si>
    <t>PRESTACIÓN DE SERVICIOS DE APOYO A LA GESTIÓN PARA ADELANTAR LAS ACCIONES POSITIVAS PARA FORTALECER A LA COMUNIDAD RURAL DE LAS VEREDAS DEL MUNICIPIO DE ZIPAQUIRA EN LA PROTECCIÓN DE LOS RECURSOS NATURALEZ CON ENFOQUE DE GESTIÓN DEL RIESGO N° 285/12</t>
  </si>
  <si>
    <t>realizar talleres en producción mas limpia para el sector minero de Zipaquirá para el controlde la erosión y cobertura vegetal.</t>
  </si>
  <si>
    <t xml:space="preserve">realizar talleres a la comunidad en acciones para el controld e la erosión </t>
  </si>
  <si>
    <t xml:space="preserve">realizar capacitación mensual a los infractores del comparendo ambiental </t>
  </si>
  <si>
    <t>realizar capacitaciones a la comunidad sobre el cuidado de las zonas verdes urbanas y la importancia de los procesos de reforestación.</t>
  </si>
  <si>
    <t>JOSE EDUARDO VARGAS</t>
  </si>
  <si>
    <t>PRESTACION DE SERVICIOS DE APOYO A LA GESTIÓN AMBIENTAL, CONTROL Y VIGILACIA EN LAS AREAS NATURALES PROTECTORAS DE ZIPAQUIRA No 015/12</t>
  </si>
  <si>
    <t>realizar actividades de sensibilización sobre la comercializacion de fauna silvestre y vegetación nativa</t>
  </si>
  <si>
    <t>realizar jornadas de capacitación ambiental en temas relacionados con el recurso hidrico .</t>
  </si>
  <si>
    <t>copilar y actualizar la legislación ambiental relacionada con ecosistemas estrategicos, suelo y manejo reforestal  y garantizar su divulgación trimestralmente</t>
  </si>
  <si>
    <t>LUIS ALVARO CARDENAS SANTANA</t>
  </si>
  <si>
    <t>PRESTACION DE SERVICIOS DE APOYO A LA GESTION PARA GARANTIZA LA  RECUPERACIÓN Y  CONSERVACION  DE LA RESERVA FORESTAL DEL MUNICIPIO DE ZIPAQUIRÁ No 014/12</t>
  </si>
  <si>
    <t>realizar informes quincenales como mecanismos de promosción ambiental para la agenda de conectividad</t>
  </si>
  <si>
    <t>capacitar a los miembros de las juntas de acción comunal, ediles e integrantes de las veedurias del rio bogota en mecanismos de participación ciudadana y de protección ambiental</t>
  </si>
  <si>
    <t>realizar actividades de divulgación en fechas de significancia ambiental</t>
  </si>
  <si>
    <t>LUIS ANTONIO PAEZ</t>
  </si>
  <si>
    <t>PRESTACION DE SERVICIOS DE APOYO A LA GESTIÓN PARA GARANTIZAR LA CONSERVACIÓN, PROTECCIÓN Y RECUPERACIÓN DE LOS RECURSOS NATURALES DE LA RESERVA FORESTAL EN EL MUNICIPIO No 012/12</t>
  </si>
  <si>
    <t>realizar talleres de uso eficiente de ahorro de energía con las comunidades</t>
  </si>
  <si>
    <t xml:space="preserve">Desarrollar acciones para la conservacion y vigilancia de los recursos de la Zona de Reserva Municipal </t>
  </si>
  <si>
    <t>recorridos</t>
  </si>
  <si>
    <t>realizar talleres con las instituciones educativas privadas de Zipaquirá</t>
  </si>
  <si>
    <t>Compra de equipos para la conservacion, proteccion, restauracion y aprovechamiento de recursos naturales del municipio.</t>
  </si>
  <si>
    <t>HECTOR CANTOR</t>
  </si>
  <si>
    <t>COMPRA DE ELEMENTOS E INSUMOS PARA LA CONSERVACIÓN, MANTENIMIENTO DE LA ZONA DE RESERVA FORESTAL Y VIVERO DEL MUNICIPIO DE ZIPAQUIRA.CONTRATO 046/12</t>
  </si>
  <si>
    <t xml:space="preserve">realizar talleresen incendios forestales y deslizamientos a los integrantes del CLOPAD y a la comunidad </t>
  </si>
  <si>
    <t>TOTAL INVERTIDO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</si>
</sst>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(&quot;$&quot;* #,##0.00_);_(&quot;$&quot;* \(#,##0.00\);_(&quot;$&quot;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color indexed="8"/>
      <name val="Calibri"/>
      <family val="2"/>
    </font>
    <font>
      <u val="single"/>
      <sz val="7.5"/>
      <color indexed="12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6"/>
      <color indexed="8"/>
      <name val="Verdana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Verdana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64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164" fontId="7" fillId="35" borderId="14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8" borderId="14" xfId="0" applyFont="1" applyFill="1" applyBorder="1" applyAlignment="1" applyProtection="1">
      <alignment horizontal="center" vertical="center" textRotation="90" wrapText="1"/>
      <protection locked="0"/>
    </xf>
    <xf numFmtId="0" fontId="10" fillId="38" borderId="14" xfId="0" applyFont="1" applyFill="1" applyBorder="1" applyAlignment="1" applyProtection="1">
      <alignment horizontal="center" vertical="center" wrapText="1"/>
      <protection locked="0"/>
    </xf>
    <xf numFmtId="0" fontId="10" fillId="38" borderId="15" xfId="0" applyFont="1" applyFill="1" applyBorder="1" applyAlignment="1" applyProtection="1">
      <alignment horizontal="center" vertical="center" wrapText="1"/>
      <protection locked="0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7" fillId="38" borderId="17" xfId="0" applyNumberFormat="1" applyFont="1" applyFill="1" applyBorder="1" applyAlignment="1" applyProtection="1">
      <alignment horizontal="center" vertical="center" textRotation="90" wrapText="1"/>
      <protection/>
    </xf>
    <xf numFmtId="0" fontId="7" fillId="38" borderId="17" xfId="0" applyFont="1" applyFill="1" applyBorder="1" applyAlignment="1" applyProtection="1">
      <alignment horizontal="center" vertical="center" textRotation="90" wrapText="1"/>
      <protection/>
    </xf>
    <xf numFmtId="10" fontId="7" fillId="38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38" borderId="20" xfId="0" applyFont="1" applyFill="1" applyBorder="1" applyAlignment="1">
      <alignment horizontal="center" vertical="center" textRotation="90"/>
    </xf>
    <xf numFmtId="0" fontId="6" fillId="38" borderId="21" xfId="0" applyFont="1" applyFill="1" applyBorder="1" applyAlignment="1">
      <alignment horizontal="center" vertical="center" textRotation="90"/>
    </xf>
    <xf numFmtId="0" fontId="7" fillId="35" borderId="17" xfId="0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7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9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10" fillId="40" borderId="1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40" borderId="22" xfId="0" applyFont="1" applyFill="1" applyBorder="1" applyAlignment="1">
      <alignment vertical="center" wrapText="1"/>
    </xf>
    <xf numFmtId="0" fontId="10" fillId="4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left" vertical="center" wrapText="1"/>
    </xf>
    <xf numFmtId="0" fontId="18" fillId="4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18" fillId="40" borderId="17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10" fillId="40" borderId="11" xfId="0" applyFont="1" applyFill="1" applyBorder="1" applyAlignment="1" applyProtection="1">
      <alignment horizontal="center" vertical="center" wrapText="1"/>
      <protection locked="0"/>
    </xf>
    <xf numFmtId="0" fontId="10" fillId="40" borderId="22" xfId="0" applyFont="1" applyFill="1" applyBorder="1" applyAlignment="1" applyProtection="1">
      <alignment horizontal="center" vertical="center" wrapText="1"/>
      <protection locked="0"/>
    </xf>
    <xf numFmtId="0" fontId="10" fillId="40" borderId="18" xfId="0" applyFont="1" applyFill="1" applyBorder="1" applyAlignment="1" applyProtection="1">
      <alignment horizontal="center" vertical="center" wrapText="1"/>
      <protection locked="0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22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textRotation="90" wrapText="1"/>
    </xf>
    <xf numFmtId="0" fontId="10" fillId="41" borderId="22" xfId="0" applyFont="1" applyFill="1" applyBorder="1" applyAlignment="1">
      <alignment horizontal="center" vertical="center" textRotation="90" wrapText="1"/>
    </xf>
    <xf numFmtId="0" fontId="10" fillId="41" borderId="18" xfId="0" applyFont="1" applyFill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165" fontId="10" fillId="0" borderId="14" xfId="47" applyNumberFormat="1" applyFont="1" applyBorder="1" applyAlignment="1">
      <alignment horizontal="center" textRotation="90"/>
    </xf>
    <xf numFmtId="165" fontId="10" fillId="0" borderId="22" xfId="47" applyNumberFormat="1" applyFont="1" applyBorder="1" applyAlignment="1">
      <alignment horizontal="center" textRotation="90"/>
    </xf>
    <xf numFmtId="165" fontId="10" fillId="0" borderId="18" xfId="47" applyNumberFormat="1" applyFont="1" applyBorder="1" applyAlignment="1">
      <alignment horizontal="center" textRotation="90"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10" fontId="7" fillId="38" borderId="11" xfId="0" applyNumberFormat="1" applyFont="1" applyFill="1" applyBorder="1" applyAlignment="1" applyProtection="1">
      <alignment horizontal="center" vertical="center" textRotation="90" wrapText="1"/>
      <protection/>
    </xf>
    <xf numFmtId="10" fontId="7" fillId="38" borderId="21" xfId="0" applyNumberFormat="1" applyFont="1" applyFill="1" applyBorder="1" applyAlignment="1" applyProtection="1">
      <alignment horizontal="center" vertical="center" textRotation="90" wrapText="1"/>
      <protection/>
    </xf>
    <xf numFmtId="0" fontId="7" fillId="38" borderId="23" xfId="0" applyFont="1" applyFill="1" applyBorder="1" applyAlignment="1" applyProtection="1">
      <alignment horizontal="center" vertical="center" wrapText="1"/>
      <protection/>
    </xf>
    <xf numFmtId="0" fontId="7" fillId="38" borderId="25" xfId="0" applyFont="1" applyFill="1" applyBorder="1" applyAlignment="1" applyProtection="1">
      <alignment horizontal="center" vertical="center" wrapText="1"/>
      <protection/>
    </xf>
    <xf numFmtId="0" fontId="6" fillId="38" borderId="31" xfId="0" applyFont="1" applyFill="1" applyBorder="1" applyAlignment="1">
      <alignment horizontal="center" vertical="center" textRotation="90" wrapText="1"/>
    </xf>
    <xf numFmtId="0" fontId="6" fillId="38" borderId="3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3" fillId="0" borderId="11" xfId="45" applyFont="1" applyBorder="1" applyAlignment="1" applyProtection="1">
      <alignment horizontal="center" vertical="center" wrapText="1"/>
      <protection/>
    </xf>
    <xf numFmtId="0" fontId="3" fillId="0" borderId="22" xfId="45" applyFont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9" fontId="10" fillId="0" borderId="22" xfId="0" applyNumberFormat="1" applyFont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165" fontId="10" fillId="42" borderId="14" xfId="47" applyNumberFormat="1" applyFont="1" applyFill="1" applyBorder="1" applyAlignment="1" applyProtection="1">
      <alignment horizontal="center" vertical="center" textRotation="255" wrapText="1"/>
      <protection locked="0"/>
    </xf>
    <xf numFmtId="165" fontId="10" fillId="42" borderId="22" xfId="47" applyNumberFormat="1" applyFont="1" applyFill="1" applyBorder="1" applyAlignment="1" applyProtection="1">
      <alignment horizontal="center" vertical="center" textRotation="255" wrapText="1"/>
      <protection locked="0"/>
    </xf>
    <xf numFmtId="165" fontId="10" fillId="42" borderId="21" xfId="47" applyNumberFormat="1" applyFont="1" applyFill="1" applyBorder="1" applyAlignment="1" applyProtection="1">
      <alignment horizontal="center" vertical="center" textRotation="255" wrapText="1"/>
      <protection locked="0"/>
    </xf>
    <xf numFmtId="3" fontId="10" fillId="42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42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42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18" borderId="11" xfId="0" applyNumberFormat="1" applyFont="1" applyFill="1" applyBorder="1" applyAlignment="1">
      <alignment horizontal="center" vertical="center" textRotation="90"/>
    </xf>
    <xf numFmtId="3" fontId="6" fillId="18" borderId="21" xfId="0" applyNumberFormat="1" applyFont="1" applyFill="1" applyBorder="1" applyAlignment="1">
      <alignment horizontal="center" vertical="center" textRotation="90"/>
    </xf>
    <xf numFmtId="0" fontId="7" fillId="18" borderId="11" xfId="0" applyFont="1" applyFill="1" applyBorder="1" applyAlignment="1">
      <alignment horizontal="center" vertical="center" textRotation="90" wrapText="1"/>
    </xf>
    <xf numFmtId="0" fontId="7" fillId="18" borderId="21" xfId="0" applyFont="1" applyFill="1" applyBorder="1" applyAlignment="1">
      <alignment horizontal="center" vertical="center" textRotation="90" wrapText="1"/>
    </xf>
    <xf numFmtId="3" fontId="7" fillId="33" borderId="33" xfId="0" applyNumberFormat="1" applyFont="1" applyFill="1" applyBorder="1" applyAlignment="1" applyProtection="1">
      <alignment horizontal="center" vertical="center" wrapText="1"/>
      <protection/>
    </xf>
    <xf numFmtId="3" fontId="7" fillId="33" borderId="34" xfId="0" applyNumberFormat="1" applyFont="1" applyFill="1" applyBorder="1" applyAlignment="1" applyProtection="1">
      <alignment horizontal="center" vertical="center" wrapText="1"/>
      <protection/>
    </xf>
    <xf numFmtId="0" fontId="7" fillId="18" borderId="35" xfId="0" applyFont="1" applyFill="1" applyBorder="1" applyAlignment="1">
      <alignment horizontal="center" vertical="center" textRotation="90" wrapText="1"/>
    </xf>
    <xf numFmtId="0" fontId="7" fillId="18" borderId="36" xfId="0" applyFont="1" applyFill="1" applyBorder="1" applyAlignment="1">
      <alignment horizontal="center" vertical="center" textRotation="90" wrapText="1"/>
    </xf>
    <xf numFmtId="3" fontId="8" fillId="33" borderId="17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17" xfId="0" applyNumberFormat="1" applyFont="1" applyFill="1" applyBorder="1" applyAlignment="1">
      <alignment horizontal="center" vertical="center" textRotation="90"/>
    </xf>
    <xf numFmtId="0" fontId="6" fillId="18" borderId="37" xfId="0" applyFont="1" applyFill="1" applyBorder="1" applyAlignment="1">
      <alignment horizontal="center" vertical="center" wrapText="1"/>
    </xf>
    <xf numFmtId="0" fontId="6" fillId="18" borderId="38" xfId="0" applyFont="1" applyFill="1" applyBorder="1" applyAlignment="1">
      <alignment horizontal="center" vertical="center" wrapText="1"/>
    </xf>
    <xf numFmtId="164" fontId="6" fillId="18" borderId="35" xfId="0" applyNumberFormat="1" applyFont="1" applyFill="1" applyBorder="1" applyAlignment="1">
      <alignment horizontal="center" vertical="center" wrapText="1"/>
    </xf>
    <xf numFmtId="164" fontId="6" fillId="18" borderId="39" xfId="0" applyNumberFormat="1" applyFont="1" applyFill="1" applyBorder="1" applyAlignment="1">
      <alignment horizontal="center" vertical="center" wrapText="1"/>
    </xf>
    <xf numFmtId="164" fontId="6" fillId="18" borderId="40" xfId="0" applyNumberFormat="1" applyFont="1" applyFill="1" applyBorder="1" applyAlignment="1">
      <alignment horizontal="center" vertical="center" wrapText="1"/>
    </xf>
    <xf numFmtId="164" fontId="6" fillId="18" borderId="41" xfId="0" applyNumberFormat="1" applyFont="1" applyFill="1" applyBorder="1" applyAlignment="1">
      <alignment horizontal="center" vertical="center" wrapText="1"/>
    </xf>
    <xf numFmtId="164" fontId="6" fillId="18" borderId="42" xfId="0" applyNumberFormat="1" applyFont="1" applyFill="1" applyBorder="1" applyAlignment="1">
      <alignment horizontal="center" vertical="center" wrapText="1"/>
    </xf>
    <xf numFmtId="164" fontId="6" fillId="18" borderId="43" xfId="0" applyNumberFormat="1" applyFont="1" applyFill="1" applyBorder="1" applyAlignment="1">
      <alignment horizontal="center" vertical="center" wrapText="1"/>
    </xf>
    <xf numFmtId="0" fontId="56" fillId="18" borderId="11" xfId="0" applyFont="1" applyFill="1" applyBorder="1" applyAlignment="1">
      <alignment horizontal="center" vertical="center" wrapText="1"/>
    </xf>
    <xf numFmtId="0" fontId="56" fillId="18" borderId="22" xfId="0" applyFont="1" applyFill="1" applyBorder="1" applyAlignment="1">
      <alignment horizontal="center" vertical="center" wrapText="1"/>
    </xf>
    <xf numFmtId="4" fontId="6" fillId="18" borderId="11" xfId="0" applyNumberFormat="1" applyFont="1" applyFill="1" applyBorder="1" applyAlignment="1" applyProtection="1">
      <alignment horizontal="center" vertical="center" textRotation="90" wrapText="1"/>
      <protection/>
    </xf>
    <xf numFmtId="4" fontId="6" fillId="18" borderId="21" xfId="0" applyNumberFormat="1" applyFont="1" applyFill="1" applyBorder="1" applyAlignment="1" applyProtection="1">
      <alignment horizontal="center" vertical="center" textRotation="90" wrapText="1"/>
      <protection/>
    </xf>
    <xf numFmtId="0" fontId="7" fillId="38" borderId="14" xfId="0" applyFont="1" applyFill="1" applyBorder="1" applyAlignment="1" applyProtection="1">
      <alignment horizontal="center" vertical="center" textRotation="90" wrapText="1"/>
      <protection/>
    </xf>
    <xf numFmtId="0" fontId="7" fillId="38" borderId="22" xfId="0" applyFont="1" applyFill="1" applyBorder="1" applyAlignment="1" applyProtection="1">
      <alignment horizontal="center" vertical="center" textRotation="90" wrapText="1"/>
      <protection/>
    </xf>
    <xf numFmtId="10" fontId="7" fillId="38" borderId="15" xfId="0" applyNumberFormat="1" applyFont="1" applyFill="1" applyBorder="1" applyAlignment="1" applyProtection="1">
      <alignment horizontal="center" vertical="center" textRotation="90" wrapText="1"/>
      <protection/>
    </xf>
    <xf numFmtId="10" fontId="7" fillId="38" borderId="44" xfId="0" applyNumberFormat="1" applyFont="1" applyFill="1" applyBorder="1" applyAlignment="1" applyProtection="1">
      <alignment horizontal="center" vertical="center" textRotation="90" wrapText="1"/>
      <protection/>
    </xf>
    <xf numFmtId="0" fontId="7" fillId="38" borderId="37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7" fillId="38" borderId="45" xfId="0" applyFont="1" applyFill="1" applyBorder="1" applyAlignment="1" applyProtection="1">
      <alignment horizontal="center" vertical="center" wrapText="1"/>
      <protection/>
    </xf>
    <xf numFmtId="0" fontId="7" fillId="38" borderId="46" xfId="0" applyFont="1" applyFill="1" applyBorder="1" applyAlignment="1" applyProtection="1">
      <alignment horizontal="center" vertical="center" wrapText="1"/>
      <protection/>
    </xf>
    <xf numFmtId="3" fontId="7" fillId="33" borderId="47" xfId="0" applyNumberFormat="1" applyFont="1" applyFill="1" applyBorder="1" applyAlignment="1" applyProtection="1">
      <alignment horizontal="center" vertical="center" wrapText="1"/>
      <protection/>
    </xf>
    <xf numFmtId="0" fontId="6" fillId="38" borderId="11" xfId="0" applyFont="1" applyFill="1" applyBorder="1" applyAlignment="1">
      <alignment horizontal="center" vertical="center" textRotation="90"/>
    </xf>
    <xf numFmtId="0" fontId="6" fillId="38" borderId="21" xfId="0" applyFont="1" applyFill="1" applyBorder="1" applyAlignment="1">
      <alignment horizontal="center" vertical="center" textRotation="90"/>
    </xf>
    <xf numFmtId="0" fontId="7" fillId="38" borderId="11" xfId="0" applyFont="1" applyFill="1" applyBorder="1" applyAlignment="1" applyProtection="1">
      <alignment horizontal="center" vertical="center" textRotation="90" wrapText="1"/>
      <protection/>
    </xf>
    <xf numFmtId="0" fontId="7" fillId="38" borderId="21" xfId="0" applyFont="1" applyFill="1" applyBorder="1" applyAlignment="1" applyProtection="1">
      <alignment horizontal="center" vertical="center" textRotation="90" wrapText="1"/>
      <protection/>
    </xf>
    <xf numFmtId="0" fontId="7" fillId="18" borderId="14" xfId="0" applyFont="1" applyFill="1" applyBorder="1" applyAlignment="1">
      <alignment horizontal="center" vertical="center" textRotation="90" wrapText="1"/>
    </xf>
    <xf numFmtId="0" fontId="7" fillId="18" borderId="22" xfId="0" applyFont="1" applyFill="1" applyBorder="1" applyAlignment="1">
      <alignment horizontal="center" vertical="center" textRotation="90" wrapText="1"/>
    </xf>
    <xf numFmtId="0" fontId="7" fillId="18" borderId="28" xfId="0" applyFont="1" applyFill="1" applyBorder="1" applyAlignment="1">
      <alignment horizontal="center" vertical="center" textRotation="90" wrapText="1"/>
    </xf>
    <xf numFmtId="0" fontId="7" fillId="18" borderId="26" xfId="0" applyFont="1" applyFill="1" applyBorder="1" applyAlignment="1">
      <alignment horizontal="center" vertical="center" textRotation="90" wrapText="1"/>
    </xf>
    <xf numFmtId="3" fontId="7" fillId="33" borderId="48" xfId="0" applyNumberFormat="1" applyFont="1" applyFill="1" applyBorder="1" applyAlignment="1" applyProtection="1">
      <alignment horizontal="center" vertical="center" wrapText="1"/>
      <protection/>
    </xf>
    <xf numFmtId="0" fontId="7" fillId="18" borderId="14" xfId="0" applyFont="1" applyFill="1" applyBorder="1" applyAlignment="1" applyProtection="1">
      <alignment horizontal="center" vertical="center" textRotation="90" wrapText="1"/>
      <protection/>
    </xf>
    <xf numFmtId="0" fontId="7" fillId="18" borderId="22" xfId="0" applyFont="1" applyFill="1" applyBorder="1" applyAlignment="1" applyProtection="1">
      <alignment horizontal="center" vertical="center" textRotation="90" wrapText="1"/>
      <protection/>
    </xf>
    <xf numFmtId="0" fontId="5" fillId="2" borderId="37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43" borderId="50" xfId="0" applyFont="1" applyFill="1" applyBorder="1" applyAlignment="1">
      <alignment horizontal="left" vertical="center" wrapText="1"/>
    </xf>
    <xf numFmtId="0" fontId="6" fillId="43" borderId="51" xfId="0" applyFont="1" applyFill="1" applyBorder="1" applyAlignment="1">
      <alignment horizontal="left" vertical="center" wrapText="1"/>
    </xf>
    <xf numFmtId="0" fontId="6" fillId="43" borderId="52" xfId="0" applyFont="1" applyFill="1" applyBorder="1" applyAlignment="1">
      <alignment horizontal="left" vertical="center" wrapText="1"/>
    </xf>
    <xf numFmtId="0" fontId="6" fillId="43" borderId="37" xfId="0" applyFont="1" applyFill="1" applyBorder="1" applyAlignment="1" applyProtection="1">
      <alignment horizontal="left" vertical="center" wrapText="1"/>
      <protection locked="0"/>
    </xf>
    <xf numFmtId="0" fontId="6" fillId="43" borderId="49" xfId="0" applyFont="1" applyFill="1" applyBorder="1" applyAlignment="1" applyProtection="1">
      <alignment horizontal="left" vertical="center" wrapText="1"/>
      <protection locked="0"/>
    </xf>
    <xf numFmtId="0" fontId="6" fillId="43" borderId="51" xfId="0" applyFont="1" applyFill="1" applyBorder="1" applyAlignment="1" applyProtection="1">
      <alignment horizontal="left" vertical="center" wrapText="1"/>
      <protection locked="0"/>
    </xf>
    <xf numFmtId="0" fontId="6" fillId="43" borderId="52" xfId="0" applyFont="1" applyFill="1" applyBorder="1" applyAlignment="1" applyProtection="1">
      <alignment horizontal="left" vertical="center" wrapText="1"/>
      <protection locked="0"/>
    </xf>
    <xf numFmtId="0" fontId="6" fillId="43" borderId="50" xfId="0" applyFont="1" applyFill="1" applyBorder="1" applyAlignment="1" applyProtection="1">
      <alignment horizontal="left" vertical="center" wrapText="1"/>
      <protection locked="0"/>
    </xf>
    <xf numFmtId="0" fontId="3" fillId="43" borderId="51" xfId="0" applyFont="1" applyFill="1" applyBorder="1" applyAlignment="1">
      <alignment horizontal="left" vertical="center" wrapText="1"/>
    </xf>
    <xf numFmtId="0" fontId="3" fillId="43" borderId="52" xfId="0" applyFont="1" applyFill="1" applyBorder="1" applyAlignment="1">
      <alignment horizontal="left" vertical="center" wrapText="1"/>
    </xf>
    <xf numFmtId="0" fontId="6" fillId="43" borderId="49" xfId="0" applyFont="1" applyFill="1" applyBorder="1" applyAlignment="1">
      <alignment horizontal="left" vertical="center" wrapText="1"/>
    </xf>
    <xf numFmtId="3" fontId="6" fillId="43" borderId="50" xfId="0" applyNumberFormat="1" applyFont="1" applyFill="1" applyBorder="1" applyAlignment="1" applyProtection="1">
      <alignment horizontal="center" vertical="center" wrapText="1"/>
      <protection/>
    </xf>
    <xf numFmtId="3" fontId="6" fillId="43" borderId="51" xfId="0" applyNumberFormat="1" applyFont="1" applyFill="1" applyBorder="1" applyAlignment="1" applyProtection="1">
      <alignment horizontal="center" vertical="center" wrapText="1"/>
      <protection/>
    </xf>
    <xf numFmtId="3" fontId="6" fillId="43" borderId="52" xfId="0" applyNumberFormat="1" applyFont="1" applyFill="1" applyBorder="1" applyAlignment="1" applyProtection="1">
      <alignment horizontal="center" vertical="center" wrapText="1"/>
      <protection/>
    </xf>
    <xf numFmtId="0" fontId="6" fillId="43" borderId="49" xfId="0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/>
    </xf>
    <xf numFmtId="0" fontId="3" fillId="18" borderId="53" xfId="0" applyFont="1" applyFill="1" applyBorder="1" applyAlignment="1">
      <alignment horizontal="center" vertical="center"/>
    </xf>
    <xf numFmtId="164" fontId="6" fillId="18" borderId="15" xfId="0" applyNumberFormat="1" applyFont="1" applyFill="1" applyBorder="1" applyAlignment="1">
      <alignment horizontal="center" vertical="center" wrapText="1"/>
    </xf>
    <xf numFmtId="164" fontId="6" fillId="18" borderId="49" xfId="0" applyNumberFormat="1" applyFont="1" applyFill="1" applyBorder="1" applyAlignment="1">
      <alignment horizontal="center" vertical="center" wrapText="1"/>
    </xf>
    <xf numFmtId="164" fontId="6" fillId="18" borderId="44" xfId="0" applyNumberFormat="1" applyFont="1" applyFill="1" applyBorder="1" applyAlignment="1">
      <alignment horizontal="center" vertical="center" wrapText="1"/>
    </xf>
    <xf numFmtId="164" fontId="6" fillId="18" borderId="0" xfId="0" applyNumberFormat="1" applyFont="1" applyFill="1" applyBorder="1" applyAlignment="1">
      <alignment horizontal="center" vertical="center" wrapText="1"/>
    </xf>
    <xf numFmtId="0" fontId="6" fillId="18" borderId="13" xfId="0" applyFont="1" applyFill="1" applyBorder="1" applyAlignment="1" applyProtection="1">
      <alignment horizontal="center" vertical="center" wrapText="1"/>
      <protection locked="0"/>
    </xf>
    <xf numFmtId="0" fontId="6" fillId="18" borderId="29" xfId="0" applyFont="1" applyFill="1" applyBorder="1" applyAlignment="1" applyProtection="1">
      <alignment horizontal="center" vertical="center" wrapText="1"/>
      <protection locked="0"/>
    </xf>
    <xf numFmtId="4" fontId="7" fillId="18" borderId="11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18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14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22" xfId="0" applyNumberFormat="1" applyFont="1" applyFill="1" applyBorder="1" applyAlignment="1" applyProtection="1">
      <alignment horizontal="center" vertical="center" textRotation="90" wrapText="1"/>
      <protection/>
    </xf>
    <xf numFmtId="3" fontId="7" fillId="38" borderId="54" xfId="0" applyNumberFormat="1" applyFont="1" applyFill="1" applyBorder="1" applyAlignment="1" applyProtection="1">
      <alignment horizontal="center" vertical="center" textRotation="90" wrapText="1"/>
      <protection/>
    </xf>
    <xf numFmtId="3" fontId="7" fillId="38" borderId="55" xfId="0" applyNumberFormat="1" applyFont="1" applyFill="1" applyBorder="1" applyAlignment="1" applyProtection="1">
      <alignment horizontal="center" vertical="center" textRotation="90" wrapText="1"/>
      <protection/>
    </xf>
    <xf numFmtId="0" fontId="3" fillId="41" borderId="17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textRotation="255" wrapText="1"/>
    </xf>
    <xf numFmtId="0" fontId="10" fillId="0" borderId="18" xfId="0" applyFont="1" applyBorder="1" applyAlignment="1">
      <alignment horizontal="center" textRotation="255" wrapText="1"/>
    </xf>
    <xf numFmtId="0" fontId="10" fillId="41" borderId="17" xfId="0" applyFont="1" applyFill="1" applyBorder="1" applyAlignment="1">
      <alignment horizontal="center" vertical="center" textRotation="90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textRotation="255" wrapText="1"/>
      <protection locked="0"/>
    </xf>
    <xf numFmtId="3" fontId="3" fillId="0" borderId="18" xfId="0" applyNumberFormat="1" applyFont="1" applyFill="1" applyBorder="1" applyAlignment="1" applyProtection="1">
      <alignment horizontal="center" textRotation="255" wrapText="1"/>
      <protection locked="0"/>
    </xf>
    <xf numFmtId="3" fontId="3" fillId="0" borderId="11" xfId="0" applyNumberFormat="1" applyFont="1" applyBorder="1" applyAlignment="1">
      <alignment horizontal="center" textRotation="255" wrapText="1"/>
    </xf>
    <xf numFmtId="3" fontId="3" fillId="0" borderId="18" xfId="0" applyNumberFormat="1" applyFont="1" applyBorder="1" applyAlignment="1">
      <alignment horizontal="center" textRotation="255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165" fontId="3" fillId="42" borderId="11" xfId="47" applyNumberFormat="1" applyFont="1" applyFill="1" applyBorder="1" applyAlignment="1" applyProtection="1">
      <alignment horizontal="center" vertical="center" wrapText="1"/>
      <protection locked="0"/>
    </xf>
    <xf numFmtId="165" fontId="3" fillId="42" borderId="22" xfId="47" applyNumberFormat="1" applyFont="1" applyFill="1" applyBorder="1" applyAlignment="1" applyProtection="1">
      <alignment horizontal="center" vertical="center" wrapText="1"/>
      <protection locked="0"/>
    </xf>
    <xf numFmtId="165" fontId="3" fillId="42" borderId="18" xfId="47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vertical="center" textRotation="255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textRotation="255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textRotation="255" wrapText="1"/>
      <protection locked="0"/>
    </xf>
    <xf numFmtId="3" fontId="3" fillId="42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42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42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textRotation="255" wrapText="1"/>
      <protection locked="0"/>
    </xf>
    <xf numFmtId="3" fontId="3" fillId="0" borderId="17" xfId="0" applyNumberFormat="1" applyFont="1" applyBorder="1" applyAlignment="1">
      <alignment horizontal="center" vertical="center" textRotation="255" wrapText="1"/>
    </xf>
    <xf numFmtId="0" fontId="10" fillId="41" borderId="14" xfId="0" applyFont="1" applyFill="1" applyBorder="1" applyAlignment="1">
      <alignment horizontal="center" vertical="center" textRotation="90" wrapText="1"/>
    </xf>
    <xf numFmtId="0" fontId="55" fillId="0" borderId="44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41" borderId="22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165" fontId="3" fillId="42" borderId="17" xfId="47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center" textRotation="255" wrapText="1"/>
      <protection locked="0"/>
    </xf>
    <xf numFmtId="3" fontId="3" fillId="42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58" fillId="0" borderId="35" xfId="0" applyNumberFormat="1" applyFont="1" applyBorder="1" applyAlignment="1">
      <alignment horizontal="center" vertical="center" wrapText="1"/>
    </xf>
    <xf numFmtId="0" fontId="58" fillId="0" borderId="44" xfId="0" applyNumberFormat="1" applyFont="1" applyBorder="1" applyAlignment="1">
      <alignment horizontal="center" vertical="center" wrapText="1"/>
    </xf>
    <xf numFmtId="0" fontId="58" fillId="0" borderId="41" xfId="0" applyNumberFormat="1" applyFont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 textRotation="255" wrapText="1"/>
    </xf>
    <xf numFmtId="0" fontId="10" fillId="40" borderId="22" xfId="0" applyFont="1" applyFill="1" applyBorder="1" applyAlignment="1">
      <alignment horizontal="center" vertical="center" textRotation="255" wrapText="1"/>
    </xf>
    <xf numFmtId="0" fontId="10" fillId="40" borderId="18" xfId="0" applyFont="1" applyFill="1" applyBorder="1" applyAlignment="1">
      <alignment horizontal="center" vertical="center" textRotation="255" wrapText="1"/>
    </xf>
    <xf numFmtId="10" fontId="10" fillId="0" borderId="17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4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textRotation="255" wrapText="1"/>
      <protection locked="0"/>
    </xf>
    <xf numFmtId="3" fontId="6" fillId="34" borderId="40" xfId="0" applyNumberFormat="1" applyFont="1" applyFill="1" applyBorder="1" applyAlignment="1">
      <alignment horizontal="center" vertical="center" textRotation="90"/>
    </xf>
    <xf numFmtId="3" fontId="6" fillId="34" borderId="20" xfId="0" applyNumberFormat="1" applyFont="1" applyFill="1" applyBorder="1" applyAlignment="1">
      <alignment horizontal="center" vertical="center" textRotation="90"/>
    </xf>
    <xf numFmtId="3" fontId="6" fillId="34" borderId="39" xfId="0" applyNumberFormat="1" applyFont="1" applyFill="1" applyBorder="1" applyAlignment="1">
      <alignment horizontal="center" vertical="center" textRotation="90"/>
    </xf>
    <xf numFmtId="3" fontId="6" fillId="34" borderId="56" xfId="0" applyNumberFormat="1" applyFont="1" applyFill="1" applyBorder="1" applyAlignment="1">
      <alignment horizontal="center" vertical="center" textRotation="90"/>
    </xf>
    <xf numFmtId="3" fontId="6" fillId="33" borderId="40" xfId="0" applyNumberFormat="1" applyFont="1" applyFill="1" applyBorder="1" applyAlignment="1">
      <alignment horizontal="center" vertical="center" textRotation="90"/>
    </xf>
    <xf numFmtId="3" fontId="6" fillId="33" borderId="20" xfId="0" applyNumberFormat="1" applyFont="1" applyFill="1" applyBorder="1" applyAlignment="1">
      <alignment horizontal="center" vertical="center" textRotation="90"/>
    </xf>
    <xf numFmtId="3" fontId="6" fillId="34" borderId="17" xfId="0" applyNumberFormat="1" applyFont="1" applyFill="1" applyBorder="1" applyAlignment="1">
      <alignment horizontal="center" vertical="center" textRotation="90"/>
    </xf>
    <xf numFmtId="3" fontId="6" fillId="34" borderId="35" xfId="0" applyNumberFormat="1" applyFont="1" applyFill="1" applyBorder="1" applyAlignment="1">
      <alignment horizontal="center" vertical="center" textRotation="90"/>
    </xf>
    <xf numFmtId="3" fontId="6" fillId="34" borderId="36" xfId="0" applyNumberFormat="1" applyFont="1" applyFill="1" applyBorder="1" applyAlignment="1">
      <alignment horizontal="center" vertical="center" textRotation="90"/>
    </xf>
    <xf numFmtId="3" fontId="6" fillId="33" borderId="39" xfId="0" applyNumberFormat="1" applyFont="1" applyFill="1" applyBorder="1" applyAlignment="1">
      <alignment horizontal="center" vertical="center" textRotation="90"/>
    </xf>
    <xf numFmtId="3" fontId="6" fillId="33" borderId="56" xfId="0" applyNumberFormat="1" applyFont="1" applyFill="1" applyBorder="1" applyAlignment="1">
      <alignment horizontal="center" vertical="center" textRotation="90"/>
    </xf>
    <xf numFmtId="3" fontId="6" fillId="18" borderId="35" xfId="0" applyNumberFormat="1" applyFont="1" applyFill="1" applyBorder="1" applyAlignment="1">
      <alignment horizontal="center" vertical="center" wrapText="1"/>
    </xf>
    <xf numFmtId="3" fontId="6" fillId="18" borderId="39" xfId="0" applyNumberFormat="1" applyFont="1" applyFill="1" applyBorder="1" applyAlignment="1">
      <alignment horizontal="center" vertical="center" wrapText="1"/>
    </xf>
    <xf numFmtId="3" fontId="6" fillId="18" borderId="40" xfId="0" applyNumberFormat="1" applyFont="1" applyFill="1" applyBorder="1" applyAlignment="1">
      <alignment horizontal="center" vertical="center" wrapText="1"/>
    </xf>
    <xf numFmtId="3" fontId="6" fillId="18" borderId="41" xfId="0" applyNumberFormat="1" applyFont="1" applyFill="1" applyBorder="1" applyAlignment="1">
      <alignment horizontal="center" vertical="center" wrapText="1"/>
    </xf>
    <xf numFmtId="3" fontId="6" fillId="18" borderId="42" xfId="0" applyNumberFormat="1" applyFont="1" applyFill="1" applyBorder="1" applyAlignment="1">
      <alignment horizontal="center" vertical="center" wrapText="1"/>
    </xf>
    <xf numFmtId="3" fontId="6" fillId="18" borderId="43" xfId="0" applyNumberFormat="1" applyFont="1" applyFill="1" applyBorder="1" applyAlignment="1">
      <alignment horizontal="center" vertical="center" wrapText="1"/>
    </xf>
    <xf numFmtId="3" fontId="6" fillId="18" borderId="22" xfId="0" applyNumberFormat="1" applyFont="1" applyFill="1" applyBorder="1" applyAlignment="1">
      <alignment horizontal="center" vertical="center" textRotation="9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rmal 12 2" xfId="54"/>
    <cellStyle name="Normal 4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1"/>
  <sheetViews>
    <sheetView zoomScalePageLayoutView="0" workbookViewId="0" topLeftCell="A1">
      <selection activeCell="B1" sqref="B1:B65536"/>
    </sheetView>
  </sheetViews>
  <sheetFormatPr defaultColWidth="11.421875" defaultRowHeight="15"/>
  <cols>
    <col min="1" max="1" width="1.1484375" style="0" customWidth="1"/>
    <col min="2" max="2" width="17.7109375" style="31" customWidth="1"/>
    <col min="3" max="3" width="13.8515625" style="31" customWidth="1"/>
    <col min="4" max="4" width="27.7109375" style="0" customWidth="1"/>
    <col min="5" max="5" width="10.00390625" style="0" customWidth="1"/>
    <col min="8" max="8" width="23.140625" style="32" customWidth="1"/>
    <col min="9" max="9" width="15.7109375" style="32" customWidth="1"/>
    <col min="10" max="10" width="5.140625" style="32" customWidth="1"/>
    <col min="11" max="12" width="4.7109375" style="0" customWidth="1"/>
    <col min="13" max="13" width="6.140625" style="0" customWidth="1"/>
    <col min="14" max="14" width="5.57421875" style="0" customWidth="1"/>
    <col min="15" max="15" width="8.28125" style="0" customWidth="1"/>
    <col min="16" max="16" width="6.7109375" style="0" customWidth="1"/>
    <col min="17" max="28" width="5.00390625" style="0" customWidth="1"/>
    <col min="29" max="30" width="6.57421875" style="0" customWidth="1"/>
    <col min="31" max="31" width="8.8515625" style="0" customWidth="1"/>
    <col min="32" max="32" width="13.140625" style="0" customWidth="1"/>
    <col min="33" max="33" width="5.140625" style="34" customWidth="1"/>
    <col min="34" max="34" width="5.421875" style="0" customWidth="1"/>
    <col min="35" max="35" width="4.8515625" style="0" customWidth="1"/>
    <col min="36" max="36" width="7.140625" style="0" customWidth="1"/>
    <col min="37" max="37" width="24.140625" style="0" customWidth="1"/>
  </cols>
  <sheetData>
    <row r="1" spans="2:36" ht="19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7" ht="15"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80"/>
    </row>
    <row r="3" spans="2:37" ht="15.75" thickBot="1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3"/>
    </row>
    <row r="4" spans="2:37" ht="46.5" customHeight="1" thickBot="1">
      <c r="B4" s="184"/>
      <c r="C4" s="185"/>
      <c r="D4" s="185"/>
      <c r="E4" s="185"/>
      <c r="F4" s="185"/>
      <c r="G4" s="185"/>
      <c r="H4" s="186"/>
      <c r="I4" s="187" t="s">
        <v>2</v>
      </c>
      <c r="J4" s="188"/>
      <c r="K4" s="188"/>
      <c r="L4" s="188"/>
      <c r="M4" s="188"/>
      <c r="N4" s="188"/>
      <c r="O4" s="189"/>
      <c r="P4" s="189"/>
      <c r="Q4" s="189"/>
      <c r="R4" s="189"/>
      <c r="S4" s="189"/>
      <c r="T4" s="190"/>
      <c r="U4" s="191" t="s">
        <v>3</v>
      </c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90"/>
    </row>
    <row r="5" spans="2:37" ht="39" customHeight="1" thickBot="1">
      <c r="B5" s="184" t="s">
        <v>4</v>
      </c>
      <c r="C5" s="192"/>
      <c r="D5" s="192"/>
      <c r="E5" s="193"/>
      <c r="F5" s="184" t="s">
        <v>5</v>
      </c>
      <c r="G5" s="185"/>
      <c r="H5" s="185"/>
      <c r="I5" s="185"/>
      <c r="J5" s="194"/>
      <c r="K5" s="185"/>
      <c r="L5" s="185"/>
      <c r="M5" s="185"/>
      <c r="N5" s="186"/>
      <c r="O5" s="195" t="s">
        <v>6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7</v>
      </c>
      <c r="AH5" s="198"/>
      <c r="AI5" s="198"/>
      <c r="AJ5" s="198"/>
      <c r="AK5" s="199"/>
    </row>
    <row r="6" spans="2:37" ht="16.5" customHeight="1">
      <c r="B6" s="200" t="s">
        <v>8</v>
      </c>
      <c r="C6" s="202" t="s">
        <v>9</v>
      </c>
      <c r="D6" s="203"/>
      <c r="E6" s="203"/>
      <c r="F6" s="203"/>
      <c r="G6" s="203"/>
      <c r="H6" s="203"/>
      <c r="I6" s="206" t="s">
        <v>10</v>
      </c>
      <c r="J6" s="208" t="s">
        <v>11</v>
      </c>
      <c r="K6" s="210" t="s">
        <v>12</v>
      </c>
      <c r="L6" s="176" t="s">
        <v>13</v>
      </c>
      <c r="M6" s="171" t="s">
        <v>14</v>
      </c>
      <c r="N6" s="173" t="s">
        <v>15</v>
      </c>
      <c r="O6" s="175" t="s">
        <v>16</v>
      </c>
      <c r="P6" s="141"/>
      <c r="Q6" s="140" t="s">
        <v>17</v>
      </c>
      <c r="R6" s="141"/>
      <c r="S6" s="140" t="s">
        <v>18</v>
      </c>
      <c r="T6" s="141"/>
      <c r="U6" s="140" t="s">
        <v>19</v>
      </c>
      <c r="V6" s="141"/>
      <c r="W6" s="140" t="s">
        <v>20</v>
      </c>
      <c r="X6" s="141"/>
      <c r="Y6" s="140" t="s">
        <v>21</v>
      </c>
      <c r="Z6" s="141"/>
      <c r="AA6" s="140" t="s">
        <v>22</v>
      </c>
      <c r="AB6" s="141"/>
      <c r="AC6" s="140" t="s">
        <v>23</v>
      </c>
      <c r="AD6" s="141"/>
      <c r="AE6" s="140" t="s">
        <v>24</v>
      </c>
      <c r="AF6" s="166"/>
      <c r="AG6" s="212" t="s">
        <v>25</v>
      </c>
      <c r="AH6" s="158" t="s">
        <v>26</v>
      </c>
      <c r="AI6" s="160" t="s">
        <v>27</v>
      </c>
      <c r="AJ6" s="162" t="s">
        <v>28</v>
      </c>
      <c r="AK6" s="163"/>
    </row>
    <row r="7" spans="2:37" ht="76.5" customHeight="1" thickBot="1">
      <c r="B7" s="201"/>
      <c r="C7" s="204"/>
      <c r="D7" s="205"/>
      <c r="E7" s="205"/>
      <c r="F7" s="205"/>
      <c r="G7" s="205"/>
      <c r="H7" s="205"/>
      <c r="I7" s="207"/>
      <c r="J7" s="209" t="s">
        <v>11</v>
      </c>
      <c r="K7" s="211"/>
      <c r="L7" s="177"/>
      <c r="M7" s="172"/>
      <c r="N7" s="174"/>
      <c r="O7" s="4" t="s">
        <v>29</v>
      </c>
      <c r="P7" s="5" t="s">
        <v>30</v>
      </c>
      <c r="Q7" s="6" t="s">
        <v>29</v>
      </c>
      <c r="R7" s="5" t="s">
        <v>30</v>
      </c>
      <c r="S7" s="6" t="s">
        <v>29</v>
      </c>
      <c r="T7" s="5" t="s">
        <v>30</v>
      </c>
      <c r="U7" s="6" t="s">
        <v>29</v>
      </c>
      <c r="V7" s="5" t="s">
        <v>30</v>
      </c>
      <c r="W7" s="6" t="s">
        <v>29</v>
      </c>
      <c r="X7" s="5" t="s">
        <v>30</v>
      </c>
      <c r="Y7" s="6" t="s">
        <v>29</v>
      </c>
      <c r="Z7" s="5" t="s">
        <v>30</v>
      </c>
      <c r="AA7" s="6" t="s">
        <v>29</v>
      </c>
      <c r="AB7" s="5" t="s">
        <v>31</v>
      </c>
      <c r="AC7" s="6" t="s">
        <v>29</v>
      </c>
      <c r="AD7" s="5" t="s">
        <v>31</v>
      </c>
      <c r="AE7" s="6" t="s">
        <v>29</v>
      </c>
      <c r="AF7" s="7" t="s">
        <v>31</v>
      </c>
      <c r="AG7" s="213"/>
      <c r="AH7" s="159"/>
      <c r="AI7" s="161"/>
      <c r="AJ7" s="164"/>
      <c r="AK7" s="165"/>
    </row>
    <row r="8" spans="2:37" ht="76.5" customHeight="1">
      <c r="B8" s="146" t="s">
        <v>32</v>
      </c>
      <c r="C8" s="148" t="s">
        <v>33</v>
      </c>
      <c r="D8" s="149"/>
      <c r="E8" s="149"/>
      <c r="F8" s="149"/>
      <c r="G8" s="149"/>
      <c r="H8" s="150"/>
      <c r="I8" s="154" t="s">
        <v>34</v>
      </c>
      <c r="J8" s="136">
        <v>12000</v>
      </c>
      <c r="K8" s="156" t="s">
        <v>35</v>
      </c>
      <c r="L8" s="136">
        <v>0</v>
      </c>
      <c r="M8" s="138"/>
      <c r="N8" s="142"/>
      <c r="O8" s="144">
        <f>O12</f>
        <v>250000000</v>
      </c>
      <c r="P8" s="145">
        <f>P12</f>
        <v>250000000</v>
      </c>
      <c r="Q8" s="145">
        <f>Q12</f>
        <v>0</v>
      </c>
      <c r="R8" s="145">
        <f>R12</f>
        <v>0</v>
      </c>
      <c r="S8" s="145">
        <f aca="true" t="shared" si="0" ref="S8:AD8">S12</f>
        <v>0</v>
      </c>
      <c r="T8" s="145">
        <f t="shared" si="0"/>
        <v>0</v>
      </c>
      <c r="U8" s="145">
        <f t="shared" si="0"/>
        <v>0</v>
      </c>
      <c r="V8" s="145">
        <f t="shared" si="0"/>
        <v>0</v>
      </c>
      <c r="W8" s="145">
        <f t="shared" si="0"/>
        <v>0</v>
      </c>
      <c r="X8" s="145">
        <f t="shared" si="0"/>
        <v>0</v>
      </c>
      <c r="Y8" s="145">
        <f t="shared" si="0"/>
        <v>0</v>
      </c>
      <c r="Z8" s="145">
        <f t="shared" si="0"/>
        <v>0</v>
      </c>
      <c r="AA8" s="145">
        <f t="shared" si="0"/>
        <v>0</v>
      </c>
      <c r="AB8" s="145">
        <f t="shared" si="0"/>
        <v>0</v>
      </c>
      <c r="AC8" s="145">
        <f t="shared" si="0"/>
        <v>0</v>
      </c>
      <c r="AD8" s="145">
        <f t="shared" si="0"/>
        <v>0</v>
      </c>
      <c r="AE8" s="145">
        <f>O9+Q8+S8+U8+W8+Y8+AA8+AC8</f>
        <v>0</v>
      </c>
      <c r="AF8" s="145"/>
      <c r="AG8" s="167" t="e">
        <f>AG12+#REF!+#REF!</f>
        <v>#REF!</v>
      </c>
      <c r="AH8" s="169"/>
      <c r="AI8" s="104"/>
      <c r="AJ8" s="106"/>
      <c r="AK8" s="107"/>
    </row>
    <row r="9" spans="2:37" s="8" customFormat="1" ht="78" customHeight="1" thickBot="1">
      <c r="B9" s="147"/>
      <c r="C9" s="151"/>
      <c r="D9" s="152"/>
      <c r="E9" s="152"/>
      <c r="F9" s="152"/>
      <c r="G9" s="152"/>
      <c r="H9" s="153"/>
      <c r="I9" s="155"/>
      <c r="J9" s="137"/>
      <c r="K9" s="157"/>
      <c r="L9" s="137"/>
      <c r="M9" s="139"/>
      <c r="N9" s="143"/>
      <c r="O9" s="144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68"/>
      <c r="AH9" s="170"/>
      <c r="AI9" s="105"/>
      <c r="AJ9" s="108"/>
      <c r="AK9" s="109"/>
    </row>
    <row r="10" spans="2:36" s="9" customFormat="1" ht="5.25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</row>
    <row r="11" spans="2:36" s="9" customFormat="1" ht="5.25" customHeight="1" thickBo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2:37" s="24" customFormat="1" ht="51.75" customHeight="1" thickBot="1">
      <c r="B12" s="11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41</v>
      </c>
      <c r="H12" s="13" t="s">
        <v>42</v>
      </c>
      <c r="I12" s="12" t="s">
        <v>43</v>
      </c>
      <c r="J12" s="14" t="s">
        <v>11</v>
      </c>
      <c r="K12" s="14" t="s">
        <v>12</v>
      </c>
      <c r="L12" s="14" t="s">
        <v>13</v>
      </c>
      <c r="M12" s="14" t="s">
        <v>14</v>
      </c>
      <c r="N12" s="14" t="s">
        <v>15</v>
      </c>
      <c r="O12" s="15">
        <f>SUM(O13:O20)</f>
        <v>250000000</v>
      </c>
      <c r="P12" s="16">
        <f>O12</f>
        <v>250000000</v>
      </c>
      <c r="Q12" s="15">
        <f>SUM(Q13:Q20)</f>
        <v>0</v>
      </c>
      <c r="R12" s="16">
        <f>SUM(R13:R20)</f>
        <v>0</v>
      </c>
      <c r="S12" s="17">
        <f>SUM(S13:S20)</f>
        <v>0</v>
      </c>
      <c r="T12" s="16">
        <f>S12</f>
        <v>0</v>
      </c>
      <c r="U12" s="15">
        <f>T12</f>
        <v>0</v>
      </c>
      <c r="V12" s="16">
        <f>U12</f>
        <v>0</v>
      </c>
      <c r="W12" s="15">
        <f>V12</f>
        <v>0</v>
      </c>
      <c r="X12" s="16"/>
      <c r="Y12" s="15"/>
      <c r="Z12" s="16"/>
      <c r="AA12" s="15"/>
      <c r="AB12" s="16"/>
      <c r="AC12" s="15"/>
      <c r="AD12" s="16"/>
      <c r="AE12" s="18">
        <f>O12+Q12</f>
        <v>250000000</v>
      </c>
      <c r="AF12" s="16">
        <f>P12</f>
        <v>250000000</v>
      </c>
      <c r="AG12" s="19">
        <f>SUM(AG13:AG20)</f>
        <v>0</v>
      </c>
      <c r="AH12" s="20"/>
      <c r="AI12" s="21"/>
      <c r="AJ12" s="22" t="s">
        <v>28</v>
      </c>
      <c r="AK12" s="23" t="s">
        <v>44</v>
      </c>
    </row>
    <row r="13" spans="2:37" ht="45.75" customHeight="1">
      <c r="B13" s="111" t="s">
        <v>45</v>
      </c>
      <c r="C13" s="114" t="s">
        <v>46</v>
      </c>
      <c r="D13" s="25" t="s">
        <v>47</v>
      </c>
      <c r="E13" s="26" t="s">
        <v>48</v>
      </c>
      <c r="F13" s="27">
        <v>1</v>
      </c>
      <c r="G13" s="28">
        <v>0</v>
      </c>
      <c r="H13" s="117" t="s">
        <v>49</v>
      </c>
      <c r="I13" s="117" t="s">
        <v>50</v>
      </c>
      <c r="J13" s="118" t="s">
        <v>51</v>
      </c>
      <c r="K13" s="120" t="s">
        <v>52</v>
      </c>
      <c r="L13" s="123">
        <v>1</v>
      </c>
      <c r="M13" s="126">
        <v>0.25</v>
      </c>
      <c r="N13" s="129">
        <v>0.25</v>
      </c>
      <c r="O13" s="130">
        <v>250000000</v>
      </c>
      <c r="P13" s="133">
        <v>250000000</v>
      </c>
      <c r="Q13" s="91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8"/>
      <c r="AE13" s="101">
        <v>250000000</v>
      </c>
      <c r="AF13" s="97">
        <f>P13</f>
        <v>250000000</v>
      </c>
      <c r="AG13" s="78"/>
      <c r="AH13" s="81"/>
      <c r="AI13" s="81"/>
      <c r="AJ13" s="84"/>
      <c r="AK13" s="87" t="s">
        <v>53</v>
      </c>
    </row>
    <row r="14" spans="2:37" ht="48" customHeight="1">
      <c r="B14" s="112"/>
      <c r="C14" s="115"/>
      <c r="D14" s="25" t="s">
        <v>54</v>
      </c>
      <c r="E14" s="26" t="s">
        <v>48</v>
      </c>
      <c r="F14" s="27">
        <v>0</v>
      </c>
      <c r="G14" s="27" t="s">
        <v>55</v>
      </c>
      <c r="H14" s="118"/>
      <c r="I14" s="118"/>
      <c r="J14" s="118"/>
      <c r="K14" s="121"/>
      <c r="L14" s="124"/>
      <c r="M14" s="127"/>
      <c r="N14" s="127"/>
      <c r="O14" s="131"/>
      <c r="P14" s="134"/>
      <c r="Q14" s="92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9"/>
      <c r="AE14" s="102"/>
      <c r="AF14" s="95"/>
      <c r="AG14" s="79"/>
      <c r="AH14" s="82"/>
      <c r="AI14" s="82"/>
      <c r="AJ14" s="85"/>
      <c r="AK14" s="88"/>
    </row>
    <row r="15" spans="2:37" ht="48" customHeight="1">
      <c r="B15" s="112"/>
      <c r="C15" s="115"/>
      <c r="D15" s="25" t="s">
        <v>56</v>
      </c>
      <c r="E15" s="26" t="s">
        <v>48</v>
      </c>
      <c r="F15" s="27">
        <v>5</v>
      </c>
      <c r="G15" s="27">
        <v>8</v>
      </c>
      <c r="H15" s="118"/>
      <c r="I15" s="118"/>
      <c r="J15" s="118"/>
      <c r="K15" s="121"/>
      <c r="L15" s="124"/>
      <c r="M15" s="127"/>
      <c r="N15" s="127"/>
      <c r="O15" s="131"/>
      <c r="P15" s="134"/>
      <c r="Q15" s="92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9"/>
      <c r="AE15" s="102"/>
      <c r="AF15" s="95"/>
      <c r="AG15" s="79"/>
      <c r="AH15" s="82"/>
      <c r="AI15" s="82"/>
      <c r="AJ15" s="85"/>
      <c r="AK15" s="88"/>
    </row>
    <row r="16" spans="2:37" ht="48" customHeight="1">
      <c r="B16" s="112"/>
      <c r="C16" s="115"/>
      <c r="D16" s="25" t="s">
        <v>57</v>
      </c>
      <c r="E16" s="26" t="s">
        <v>48</v>
      </c>
      <c r="F16" s="27" t="s">
        <v>55</v>
      </c>
      <c r="G16" s="27" t="s">
        <v>55</v>
      </c>
      <c r="H16" s="118"/>
      <c r="I16" s="118"/>
      <c r="J16" s="118"/>
      <c r="K16" s="121"/>
      <c r="L16" s="124"/>
      <c r="M16" s="127"/>
      <c r="N16" s="127"/>
      <c r="O16" s="131"/>
      <c r="P16" s="134"/>
      <c r="Q16" s="92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9"/>
      <c r="AE16" s="102"/>
      <c r="AF16" s="95"/>
      <c r="AG16" s="79"/>
      <c r="AH16" s="82"/>
      <c r="AI16" s="82"/>
      <c r="AJ16" s="85"/>
      <c r="AK16" s="88"/>
    </row>
    <row r="17" spans="2:37" ht="48" customHeight="1">
      <c r="B17" s="112"/>
      <c r="C17" s="115"/>
      <c r="D17" s="25" t="s">
        <v>58</v>
      </c>
      <c r="E17" s="26" t="s">
        <v>48</v>
      </c>
      <c r="F17" s="27">
        <v>2</v>
      </c>
      <c r="G17" s="27">
        <v>2</v>
      </c>
      <c r="H17" s="118"/>
      <c r="I17" s="118"/>
      <c r="J17" s="118"/>
      <c r="K17" s="121"/>
      <c r="L17" s="124"/>
      <c r="M17" s="127"/>
      <c r="N17" s="127"/>
      <c r="O17" s="131"/>
      <c r="P17" s="134"/>
      <c r="Q17" s="92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9"/>
      <c r="AE17" s="102"/>
      <c r="AF17" s="95"/>
      <c r="AG17" s="79"/>
      <c r="AH17" s="82"/>
      <c r="AI17" s="82"/>
      <c r="AJ17" s="85"/>
      <c r="AK17" s="88" t="s">
        <v>59</v>
      </c>
    </row>
    <row r="18" spans="2:37" ht="48" customHeight="1">
      <c r="B18" s="112"/>
      <c r="C18" s="115"/>
      <c r="D18" s="25" t="s">
        <v>60</v>
      </c>
      <c r="E18" s="26" t="s">
        <v>48</v>
      </c>
      <c r="F18" s="29">
        <v>0.3</v>
      </c>
      <c r="G18" s="29">
        <v>0.7</v>
      </c>
      <c r="H18" s="118"/>
      <c r="I18" s="118"/>
      <c r="J18" s="118"/>
      <c r="K18" s="121"/>
      <c r="L18" s="124"/>
      <c r="M18" s="127"/>
      <c r="N18" s="127"/>
      <c r="O18" s="131"/>
      <c r="P18" s="134"/>
      <c r="Q18" s="92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9"/>
      <c r="AE18" s="102"/>
      <c r="AF18" s="95"/>
      <c r="AG18" s="79"/>
      <c r="AH18" s="82"/>
      <c r="AI18" s="82"/>
      <c r="AJ18" s="85"/>
      <c r="AK18" s="89"/>
    </row>
    <row r="19" spans="2:37" ht="48" customHeight="1">
      <c r="B19" s="112"/>
      <c r="C19" s="115"/>
      <c r="D19" s="25" t="s">
        <v>61</v>
      </c>
      <c r="E19" s="26" t="s">
        <v>48</v>
      </c>
      <c r="F19" s="29">
        <v>0.25</v>
      </c>
      <c r="G19" s="29">
        <v>0.75</v>
      </c>
      <c r="H19" s="118"/>
      <c r="I19" s="118"/>
      <c r="J19" s="118"/>
      <c r="K19" s="121"/>
      <c r="L19" s="124"/>
      <c r="M19" s="127"/>
      <c r="N19" s="127"/>
      <c r="O19" s="131"/>
      <c r="P19" s="134"/>
      <c r="Q19" s="92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9"/>
      <c r="AE19" s="102"/>
      <c r="AF19" s="95"/>
      <c r="AG19" s="79"/>
      <c r="AH19" s="82"/>
      <c r="AI19" s="82"/>
      <c r="AJ19" s="85"/>
      <c r="AK19" s="89"/>
    </row>
    <row r="20" spans="2:37" ht="58.5" customHeight="1" thickBot="1">
      <c r="B20" s="113"/>
      <c r="C20" s="116"/>
      <c r="D20" s="25" t="s">
        <v>62</v>
      </c>
      <c r="E20" s="30" t="s">
        <v>48</v>
      </c>
      <c r="F20" s="27">
        <v>0</v>
      </c>
      <c r="G20" s="27">
        <v>1</v>
      </c>
      <c r="H20" s="119"/>
      <c r="I20" s="119"/>
      <c r="J20" s="119"/>
      <c r="K20" s="122"/>
      <c r="L20" s="125"/>
      <c r="M20" s="128"/>
      <c r="N20" s="128"/>
      <c r="O20" s="132"/>
      <c r="P20" s="135"/>
      <c r="Q20" s="9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100"/>
      <c r="AE20" s="103"/>
      <c r="AF20" s="96"/>
      <c r="AG20" s="80"/>
      <c r="AH20" s="83"/>
      <c r="AI20" s="83"/>
      <c r="AJ20" s="86"/>
      <c r="AK20" s="90"/>
    </row>
    <row r="21" ht="15">
      <c r="AF21" s="33">
        <f>SUM(AF13)</f>
        <v>250000000</v>
      </c>
    </row>
  </sheetData>
  <sheetProtection/>
  <mergeCells count="95">
    <mergeCell ref="L6:L7"/>
    <mergeCell ref="B2:AK2"/>
    <mergeCell ref="B3:AK3"/>
    <mergeCell ref="B4:H4"/>
    <mergeCell ref="I4:T4"/>
    <mergeCell ref="U4:AK4"/>
    <mergeCell ref="B5:E5"/>
    <mergeCell ref="F5:N5"/>
    <mergeCell ref="O5:AF5"/>
    <mergeCell ref="AG5:AK5"/>
    <mergeCell ref="B6:B7"/>
    <mergeCell ref="C6:H7"/>
    <mergeCell ref="I6:I7"/>
    <mergeCell ref="J6:J7"/>
    <mergeCell ref="K6:K7"/>
    <mergeCell ref="AG6:AG7"/>
    <mergeCell ref="M6:M7"/>
    <mergeCell ref="N6:N7"/>
    <mergeCell ref="O6:P6"/>
    <mergeCell ref="Q6:R6"/>
    <mergeCell ref="S6:T6"/>
    <mergeCell ref="U6:V6"/>
    <mergeCell ref="S8:S9"/>
    <mergeCell ref="AH6:AH7"/>
    <mergeCell ref="AI6:AI7"/>
    <mergeCell ref="AJ6:AK7"/>
    <mergeCell ref="AC6:AD6"/>
    <mergeCell ref="AE6:AF6"/>
    <mergeCell ref="AE8:AE9"/>
    <mergeCell ref="Z8:Z9"/>
    <mergeCell ref="AA8:AA9"/>
    <mergeCell ref="AB8:AB9"/>
    <mergeCell ref="AC8:AC9"/>
    <mergeCell ref="AD8:AD9"/>
    <mergeCell ref="AF8:AF9"/>
    <mergeCell ref="AG8:AG9"/>
    <mergeCell ref="AH8:AH9"/>
    <mergeCell ref="B8:B9"/>
    <mergeCell ref="C8:H9"/>
    <mergeCell ref="I8:I9"/>
    <mergeCell ref="J8:J9"/>
    <mergeCell ref="K8:K9"/>
    <mergeCell ref="L8:L9"/>
    <mergeCell ref="M8:M9"/>
    <mergeCell ref="W6:X6"/>
    <mergeCell ref="Y6:Z6"/>
    <mergeCell ref="AA6:AB6"/>
    <mergeCell ref="N8:N9"/>
    <mergeCell ref="O8:O9"/>
    <mergeCell ref="P8:P9"/>
    <mergeCell ref="Q8:Q9"/>
    <mergeCell ref="R8:R9"/>
    <mergeCell ref="T8:T9"/>
    <mergeCell ref="U8:U9"/>
    <mergeCell ref="V8:V9"/>
    <mergeCell ref="W8:W9"/>
    <mergeCell ref="X8:X9"/>
    <mergeCell ref="Y8:Y9"/>
    <mergeCell ref="AI8:AI9"/>
    <mergeCell ref="AJ8:AK8"/>
    <mergeCell ref="AJ9:AK9"/>
    <mergeCell ref="T13:T20"/>
    <mergeCell ref="B10:AJ10"/>
    <mergeCell ref="B13:B20"/>
    <mergeCell ref="C13:C20"/>
    <mergeCell ref="H13:H20"/>
    <mergeCell ref="I13:I20"/>
    <mergeCell ref="J13:J20"/>
    <mergeCell ref="K13:K20"/>
    <mergeCell ref="L13:L20"/>
    <mergeCell ref="M13:M20"/>
    <mergeCell ref="N13:N20"/>
    <mergeCell ref="O13:O20"/>
    <mergeCell ref="P13:P20"/>
    <mergeCell ref="Q13:Q20"/>
    <mergeCell ref="R13:R20"/>
    <mergeCell ref="S13:S20"/>
    <mergeCell ref="AF13:AF20"/>
    <mergeCell ref="U13:U20"/>
    <mergeCell ref="V13:V20"/>
    <mergeCell ref="W13:W20"/>
    <mergeCell ref="X13:X20"/>
    <mergeCell ref="Y13:Y20"/>
    <mergeCell ref="Z13:Z20"/>
    <mergeCell ref="AA13:AA20"/>
    <mergeCell ref="AB13:AB20"/>
    <mergeCell ref="AC13:AC20"/>
    <mergeCell ref="AD13:AD20"/>
    <mergeCell ref="AE13:AE20"/>
    <mergeCell ref="AG13:AG20"/>
    <mergeCell ref="AH13:AH20"/>
    <mergeCell ref="AI13:AI20"/>
    <mergeCell ref="AJ13:AJ20"/>
    <mergeCell ref="AK13:AK16"/>
    <mergeCell ref="AK17:AK20"/>
  </mergeCells>
  <printOptions/>
  <pageMargins left="0.7086614173228347" right="0.31496062992125984" top="1.141732283464567" bottom="0.35433070866141736" header="0.31496062992125984" footer="0.31496062992125984"/>
  <pageSetup horizontalDpi="600" verticalDpi="600" orientation="landscape" paperSize="5" scale="50" r:id="rId4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60"/>
  <sheetViews>
    <sheetView tabSelected="1" zoomScalePageLayoutView="0" workbookViewId="0" topLeftCell="A4">
      <selection activeCell="H13" sqref="H13:H17"/>
    </sheetView>
  </sheetViews>
  <sheetFormatPr defaultColWidth="11.421875" defaultRowHeight="15"/>
  <cols>
    <col min="1" max="1" width="1.1484375" style="0" customWidth="1"/>
    <col min="2" max="2" width="17.7109375" style="31" customWidth="1"/>
    <col min="3" max="3" width="11.421875" style="31" customWidth="1"/>
    <col min="4" max="4" width="27.7109375" style="0" customWidth="1"/>
    <col min="5" max="5" width="10.00390625" style="0" customWidth="1"/>
    <col min="8" max="8" width="23.140625" style="32" customWidth="1"/>
    <col min="9" max="9" width="15.7109375" style="32" customWidth="1"/>
    <col min="10" max="10" width="5.140625" style="32" customWidth="1"/>
    <col min="11" max="12" width="4.7109375" style="0" customWidth="1"/>
    <col min="13" max="13" width="6.140625" style="0" customWidth="1"/>
    <col min="14" max="14" width="5.57421875" style="0" customWidth="1"/>
    <col min="15" max="15" width="9.140625" style="0" customWidth="1"/>
    <col min="16" max="16" width="9.421875" style="0" customWidth="1"/>
    <col min="17" max="23" width="5.00390625" style="0" customWidth="1"/>
    <col min="24" max="24" width="5.8515625" style="0" customWidth="1"/>
    <col min="25" max="28" width="5.00390625" style="0" customWidth="1"/>
    <col min="29" max="29" width="7.28125" style="0" customWidth="1"/>
    <col min="30" max="30" width="6.57421875" style="0" customWidth="1"/>
    <col min="31" max="31" width="10.421875" style="0" customWidth="1"/>
    <col min="32" max="32" width="13.8515625" style="0" customWidth="1"/>
    <col min="33" max="33" width="7.7109375" style="34" customWidth="1"/>
    <col min="34" max="34" width="5.421875" style="0" customWidth="1"/>
    <col min="35" max="35" width="4.8515625" style="0" customWidth="1"/>
    <col min="36" max="36" width="7.140625" style="0" customWidth="1"/>
    <col min="37" max="37" width="24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7" ht="15"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80"/>
    </row>
    <row r="3" spans="2:37" ht="15.75" thickBot="1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3"/>
    </row>
    <row r="4" spans="2:37" ht="15.75" thickBot="1">
      <c r="B4" s="184"/>
      <c r="C4" s="185"/>
      <c r="D4" s="185"/>
      <c r="E4" s="185"/>
      <c r="F4" s="185"/>
      <c r="G4" s="185"/>
      <c r="H4" s="186"/>
      <c r="I4" s="187" t="s">
        <v>2</v>
      </c>
      <c r="J4" s="188"/>
      <c r="K4" s="188"/>
      <c r="L4" s="188"/>
      <c r="M4" s="188"/>
      <c r="N4" s="188"/>
      <c r="O4" s="189"/>
      <c r="P4" s="189"/>
      <c r="Q4" s="189"/>
      <c r="R4" s="189"/>
      <c r="S4" s="189"/>
      <c r="T4" s="190"/>
      <c r="U4" s="191" t="s">
        <v>3</v>
      </c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90"/>
    </row>
    <row r="5" spans="2:37" ht="15.75" thickBot="1">
      <c r="B5" s="184" t="s">
        <v>4</v>
      </c>
      <c r="C5" s="192"/>
      <c r="D5" s="192"/>
      <c r="E5" s="193"/>
      <c r="F5" s="184" t="s">
        <v>5</v>
      </c>
      <c r="G5" s="185"/>
      <c r="H5" s="185"/>
      <c r="I5" s="185"/>
      <c r="J5" s="185"/>
      <c r="K5" s="185"/>
      <c r="L5" s="185"/>
      <c r="M5" s="185"/>
      <c r="N5" s="186"/>
      <c r="O5" s="195" t="s">
        <v>6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7</v>
      </c>
      <c r="AH5" s="198"/>
      <c r="AI5" s="198"/>
      <c r="AJ5" s="198"/>
      <c r="AK5" s="199"/>
    </row>
    <row r="6" spans="2:37" ht="15">
      <c r="B6" s="200" t="s">
        <v>8</v>
      </c>
      <c r="C6" s="202" t="s">
        <v>9</v>
      </c>
      <c r="D6" s="203"/>
      <c r="E6" s="203"/>
      <c r="F6" s="203"/>
      <c r="G6" s="203"/>
      <c r="H6" s="203"/>
      <c r="I6" s="206" t="s">
        <v>10</v>
      </c>
      <c r="J6" s="210" t="s">
        <v>11</v>
      </c>
      <c r="K6" s="210" t="s">
        <v>12</v>
      </c>
      <c r="L6" s="176" t="s">
        <v>13</v>
      </c>
      <c r="M6" s="171" t="s">
        <v>14</v>
      </c>
      <c r="N6" s="173" t="s">
        <v>15</v>
      </c>
      <c r="O6" s="175" t="s">
        <v>16</v>
      </c>
      <c r="P6" s="141"/>
      <c r="Q6" s="140" t="s">
        <v>17</v>
      </c>
      <c r="R6" s="141"/>
      <c r="S6" s="140" t="s">
        <v>18</v>
      </c>
      <c r="T6" s="141"/>
      <c r="U6" s="140" t="s">
        <v>19</v>
      </c>
      <c r="V6" s="141"/>
      <c r="W6" s="140" t="s">
        <v>20</v>
      </c>
      <c r="X6" s="141"/>
      <c r="Y6" s="140" t="s">
        <v>21</v>
      </c>
      <c r="Z6" s="141"/>
      <c r="AA6" s="140" t="s">
        <v>22</v>
      </c>
      <c r="AB6" s="141"/>
      <c r="AC6" s="140" t="s">
        <v>23</v>
      </c>
      <c r="AD6" s="141"/>
      <c r="AE6" s="140" t="s">
        <v>24</v>
      </c>
      <c r="AF6" s="166"/>
      <c r="AG6" s="212" t="s">
        <v>25</v>
      </c>
      <c r="AH6" s="158" t="s">
        <v>26</v>
      </c>
      <c r="AI6" s="160" t="s">
        <v>27</v>
      </c>
      <c r="AJ6" s="162" t="s">
        <v>28</v>
      </c>
      <c r="AK6" s="163"/>
    </row>
    <row r="7" spans="2:37" ht="18.75" thickBot="1">
      <c r="B7" s="201"/>
      <c r="C7" s="204"/>
      <c r="D7" s="205"/>
      <c r="E7" s="205"/>
      <c r="F7" s="205"/>
      <c r="G7" s="205"/>
      <c r="H7" s="205"/>
      <c r="I7" s="207"/>
      <c r="J7" s="211" t="s">
        <v>11</v>
      </c>
      <c r="K7" s="211"/>
      <c r="L7" s="177"/>
      <c r="M7" s="172"/>
      <c r="N7" s="174"/>
      <c r="O7" s="4" t="s">
        <v>29</v>
      </c>
      <c r="P7" s="5" t="s">
        <v>30</v>
      </c>
      <c r="Q7" s="6" t="s">
        <v>29</v>
      </c>
      <c r="R7" s="5" t="s">
        <v>30</v>
      </c>
      <c r="S7" s="6" t="s">
        <v>29</v>
      </c>
      <c r="T7" s="5" t="s">
        <v>30</v>
      </c>
      <c r="U7" s="6" t="s">
        <v>29</v>
      </c>
      <c r="V7" s="5" t="s">
        <v>30</v>
      </c>
      <c r="W7" s="6" t="s">
        <v>29</v>
      </c>
      <c r="X7" s="5" t="s">
        <v>30</v>
      </c>
      <c r="Y7" s="6" t="s">
        <v>29</v>
      </c>
      <c r="Z7" s="5" t="s">
        <v>30</v>
      </c>
      <c r="AA7" s="6" t="s">
        <v>29</v>
      </c>
      <c r="AB7" s="5" t="s">
        <v>31</v>
      </c>
      <c r="AC7" s="6" t="s">
        <v>29</v>
      </c>
      <c r="AD7" s="5" t="s">
        <v>31</v>
      </c>
      <c r="AE7" s="6" t="s">
        <v>29</v>
      </c>
      <c r="AF7" s="7" t="s">
        <v>31</v>
      </c>
      <c r="AG7" s="213"/>
      <c r="AH7" s="159"/>
      <c r="AI7" s="161"/>
      <c r="AJ7" s="164"/>
      <c r="AK7" s="165"/>
    </row>
    <row r="8" spans="2:37" ht="15">
      <c r="B8" s="146" t="s">
        <v>32</v>
      </c>
      <c r="C8" s="301" t="s">
        <v>63</v>
      </c>
      <c r="D8" s="302"/>
      <c r="E8" s="302"/>
      <c r="F8" s="302"/>
      <c r="G8" s="302"/>
      <c r="H8" s="303"/>
      <c r="I8" s="154" t="s">
        <v>64</v>
      </c>
      <c r="J8" s="307" t="s">
        <v>65</v>
      </c>
      <c r="K8" s="136" t="s">
        <v>66</v>
      </c>
      <c r="L8" s="136">
        <v>0</v>
      </c>
      <c r="M8" s="138"/>
      <c r="N8" s="142"/>
      <c r="O8" s="299"/>
      <c r="P8" s="296"/>
      <c r="Q8" s="145"/>
      <c r="R8" s="296"/>
      <c r="S8" s="145"/>
      <c r="T8" s="296"/>
      <c r="U8" s="145"/>
      <c r="V8" s="296"/>
      <c r="W8" s="145"/>
      <c r="X8" s="297"/>
      <c r="Y8" s="294"/>
      <c r="Z8" s="292"/>
      <c r="AA8" s="294"/>
      <c r="AB8" s="292"/>
      <c r="AC8" s="294"/>
      <c r="AD8" s="292"/>
      <c r="AE8" s="294">
        <f>O8+Q8+S8+U8+W8+Y8+AA8+AC8</f>
        <v>0</v>
      </c>
      <c r="AF8" s="290"/>
      <c r="AG8" s="35"/>
      <c r="AH8" s="36"/>
      <c r="AI8" s="37"/>
      <c r="AJ8" s="106" t="s">
        <v>32</v>
      </c>
      <c r="AK8" s="107"/>
    </row>
    <row r="9" spans="2:37" s="8" customFormat="1" ht="15.75" thickBot="1">
      <c r="B9" s="147"/>
      <c r="C9" s="304"/>
      <c r="D9" s="305"/>
      <c r="E9" s="305"/>
      <c r="F9" s="305"/>
      <c r="G9" s="305"/>
      <c r="H9" s="306"/>
      <c r="I9" s="155"/>
      <c r="J9" s="137"/>
      <c r="K9" s="137"/>
      <c r="L9" s="137"/>
      <c r="M9" s="139"/>
      <c r="N9" s="143"/>
      <c r="O9" s="300"/>
      <c r="P9" s="296"/>
      <c r="Q9" s="145"/>
      <c r="R9" s="296"/>
      <c r="S9" s="145"/>
      <c r="T9" s="296"/>
      <c r="U9" s="145"/>
      <c r="V9" s="296"/>
      <c r="W9" s="145"/>
      <c r="X9" s="298"/>
      <c r="Y9" s="295"/>
      <c r="Z9" s="293"/>
      <c r="AA9" s="295"/>
      <c r="AB9" s="293"/>
      <c r="AC9" s="295"/>
      <c r="AD9" s="293"/>
      <c r="AE9" s="295"/>
      <c r="AF9" s="291"/>
      <c r="AG9" s="38">
        <f>AG12</f>
        <v>0</v>
      </c>
      <c r="AH9" s="39"/>
      <c r="AI9" s="39"/>
      <c r="AJ9" s="108"/>
      <c r="AK9" s="109"/>
    </row>
    <row r="10" spans="2:36" s="9" customFormat="1" ht="15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</row>
    <row r="11" spans="2:36" s="9" customFormat="1" ht="15.75" thickBo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2:37" s="24" customFormat="1" ht="42" thickBot="1">
      <c r="B12" s="11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41</v>
      </c>
      <c r="H12" s="13" t="s">
        <v>42</v>
      </c>
      <c r="I12" s="40" t="s">
        <v>43</v>
      </c>
      <c r="J12" s="41" t="s">
        <v>11</v>
      </c>
      <c r="K12" s="41" t="s">
        <v>12</v>
      </c>
      <c r="L12" s="41" t="s">
        <v>13</v>
      </c>
      <c r="M12" s="41" t="s">
        <v>14</v>
      </c>
      <c r="N12" s="41" t="s">
        <v>15</v>
      </c>
      <c r="O12" s="42">
        <f>SUM(O13:O52)</f>
        <v>68675000</v>
      </c>
      <c r="P12" s="43">
        <f>SUM(P13:P52)</f>
        <v>68675000</v>
      </c>
      <c r="Q12" s="44">
        <f aca="true" t="shared" si="0" ref="Q12:AD12">SUM(Q13:Q52)</f>
        <v>0</v>
      </c>
      <c r="R12" s="43">
        <f t="shared" si="0"/>
        <v>0</v>
      </c>
      <c r="S12" s="44">
        <f t="shared" si="0"/>
        <v>0</v>
      </c>
      <c r="T12" s="43">
        <f t="shared" si="0"/>
        <v>0</v>
      </c>
      <c r="U12" s="44">
        <f t="shared" si="0"/>
        <v>0</v>
      </c>
      <c r="V12" s="43">
        <f t="shared" si="0"/>
        <v>0</v>
      </c>
      <c r="W12" s="44">
        <f t="shared" si="0"/>
        <v>0</v>
      </c>
      <c r="X12" s="43">
        <f t="shared" si="0"/>
        <v>0</v>
      </c>
      <c r="Y12" s="44">
        <f t="shared" si="0"/>
        <v>0</v>
      </c>
      <c r="Z12" s="43">
        <f t="shared" si="0"/>
        <v>0</v>
      </c>
      <c r="AA12" s="44">
        <f t="shared" si="0"/>
        <v>0</v>
      </c>
      <c r="AB12" s="43">
        <f t="shared" si="0"/>
        <v>0</v>
      </c>
      <c r="AC12" s="44">
        <f t="shared" si="0"/>
        <v>5500000</v>
      </c>
      <c r="AD12" s="43">
        <f t="shared" si="0"/>
        <v>5490080</v>
      </c>
      <c r="AE12" s="18">
        <f>O12+Q12+S12+AC12</f>
        <v>74175000</v>
      </c>
      <c r="AF12" s="45">
        <f>P12+R12+T12+AD12</f>
        <v>74165080</v>
      </c>
      <c r="AG12" s="19">
        <f>SUM(AG13:AG52)</f>
        <v>0</v>
      </c>
      <c r="AH12" s="20"/>
      <c r="AI12" s="21"/>
      <c r="AJ12" s="22" t="s">
        <v>28</v>
      </c>
      <c r="AK12" s="23" t="s">
        <v>44</v>
      </c>
    </row>
    <row r="13" spans="2:37" ht="27" customHeight="1">
      <c r="B13" s="111" t="s">
        <v>67</v>
      </c>
      <c r="C13" s="258" t="s">
        <v>68</v>
      </c>
      <c r="D13" s="25" t="s">
        <v>69</v>
      </c>
      <c r="E13" s="26" t="s">
        <v>70</v>
      </c>
      <c r="F13" s="46">
        <v>7</v>
      </c>
      <c r="G13" s="47">
        <v>8</v>
      </c>
      <c r="H13" s="117" t="s">
        <v>71</v>
      </c>
      <c r="I13" s="274" t="s">
        <v>72</v>
      </c>
      <c r="J13" s="235">
        <v>800</v>
      </c>
      <c r="K13" s="235">
        <v>3000</v>
      </c>
      <c r="L13" s="235" t="s">
        <v>73</v>
      </c>
      <c r="M13" s="235"/>
      <c r="N13" s="235" t="s">
        <v>74</v>
      </c>
      <c r="O13" s="289">
        <v>10200000</v>
      </c>
      <c r="P13" s="266">
        <v>10200000</v>
      </c>
      <c r="Q13" s="91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288"/>
      <c r="AD13" s="288"/>
      <c r="AE13" s="262">
        <f>P13</f>
        <v>10200000</v>
      </c>
      <c r="AF13" s="263">
        <f>AE13</f>
        <v>10200000</v>
      </c>
      <c r="AG13" s="78"/>
      <c r="AH13" s="275" t="s">
        <v>75</v>
      </c>
      <c r="AI13" s="48"/>
      <c r="AJ13" s="255" t="s">
        <v>76</v>
      </c>
      <c r="AK13" s="222" t="s">
        <v>77</v>
      </c>
    </row>
    <row r="14" spans="2:37" ht="32.25" customHeight="1">
      <c r="B14" s="112"/>
      <c r="C14" s="115"/>
      <c r="D14" s="49" t="s">
        <v>78</v>
      </c>
      <c r="E14" s="26" t="s">
        <v>70</v>
      </c>
      <c r="F14" s="50">
        <v>7</v>
      </c>
      <c r="G14" s="51">
        <v>8</v>
      </c>
      <c r="H14" s="118"/>
      <c r="I14" s="274"/>
      <c r="J14" s="235"/>
      <c r="K14" s="235"/>
      <c r="L14" s="235"/>
      <c r="M14" s="235"/>
      <c r="N14" s="235"/>
      <c r="O14" s="289"/>
      <c r="P14" s="266"/>
      <c r="Q14" s="92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288"/>
      <c r="AD14" s="288"/>
      <c r="AE14" s="262"/>
      <c r="AF14" s="263"/>
      <c r="AG14" s="79"/>
      <c r="AH14" s="276"/>
      <c r="AI14" s="52"/>
      <c r="AJ14" s="85"/>
      <c r="AK14" s="256"/>
    </row>
    <row r="15" spans="2:37" ht="15.75" customHeight="1">
      <c r="B15" s="112"/>
      <c r="C15" s="115"/>
      <c r="D15" s="281" t="s">
        <v>79</v>
      </c>
      <c r="E15" s="283" t="s">
        <v>70</v>
      </c>
      <c r="F15" s="284">
        <v>1</v>
      </c>
      <c r="G15" s="285">
        <v>1</v>
      </c>
      <c r="H15" s="118"/>
      <c r="I15" s="274"/>
      <c r="J15" s="235"/>
      <c r="K15" s="235"/>
      <c r="L15" s="235"/>
      <c r="M15" s="235"/>
      <c r="N15" s="235"/>
      <c r="O15" s="289"/>
      <c r="P15" s="266"/>
      <c r="Q15" s="92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288"/>
      <c r="AD15" s="288"/>
      <c r="AE15" s="262"/>
      <c r="AF15" s="263"/>
      <c r="AG15" s="79"/>
      <c r="AH15" s="276"/>
      <c r="AI15" s="52"/>
      <c r="AJ15" s="85"/>
      <c r="AK15" s="256"/>
    </row>
    <row r="16" spans="2:37" ht="4.5" customHeight="1">
      <c r="B16" s="112"/>
      <c r="C16" s="115"/>
      <c r="D16" s="282"/>
      <c r="E16" s="283"/>
      <c r="F16" s="284"/>
      <c r="G16" s="285"/>
      <c r="H16" s="118"/>
      <c r="I16" s="274"/>
      <c r="J16" s="235"/>
      <c r="K16" s="235"/>
      <c r="L16" s="235"/>
      <c r="M16" s="235"/>
      <c r="N16" s="235"/>
      <c r="O16" s="289"/>
      <c r="P16" s="266"/>
      <c r="Q16" s="92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288"/>
      <c r="AD16" s="288"/>
      <c r="AE16" s="262"/>
      <c r="AF16" s="263"/>
      <c r="AG16" s="79"/>
      <c r="AH16" s="276"/>
      <c r="AI16" s="52"/>
      <c r="AJ16" s="85"/>
      <c r="AK16" s="256"/>
    </row>
    <row r="17" spans="2:37" ht="39" customHeight="1">
      <c r="B17" s="113"/>
      <c r="C17" s="116"/>
      <c r="D17" s="49" t="s">
        <v>80</v>
      </c>
      <c r="E17" s="26" t="s">
        <v>70</v>
      </c>
      <c r="F17" s="53">
        <v>0</v>
      </c>
      <c r="G17" s="54">
        <v>1</v>
      </c>
      <c r="H17" s="119"/>
      <c r="I17" s="274"/>
      <c r="J17" s="235"/>
      <c r="K17" s="235"/>
      <c r="L17" s="235"/>
      <c r="M17" s="235"/>
      <c r="N17" s="235"/>
      <c r="O17" s="289"/>
      <c r="P17" s="266"/>
      <c r="Q17" s="9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288"/>
      <c r="AD17" s="288"/>
      <c r="AE17" s="262"/>
      <c r="AF17" s="263"/>
      <c r="AG17" s="80"/>
      <c r="AH17" s="277"/>
      <c r="AI17" s="55"/>
      <c r="AJ17" s="86"/>
      <c r="AK17" s="257"/>
    </row>
    <row r="18" spans="2:37" ht="15" customHeight="1">
      <c r="B18" s="111" t="s">
        <v>67</v>
      </c>
      <c r="C18" s="258" t="s">
        <v>46</v>
      </c>
      <c r="D18" s="117" t="s">
        <v>81</v>
      </c>
      <c r="E18" s="286" t="s">
        <v>70</v>
      </c>
      <c r="F18" s="81">
        <v>0</v>
      </c>
      <c r="G18" s="279">
        <v>1</v>
      </c>
      <c r="H18" s="117" t="s">
        <v>82</v>
      </c>
      <c r="I18" s="274" t="s">
        <v>83</v>
      </c>
      <c r="J18" s="235">
        <v>0</v>
      </c>
      <c r="K18" s="235">
        <v>1</v>
      </c>
      <c r="L18" s="280">
        <v>0.33</v>
      </c>
      <c r="M18" s="278"/>
      <c r="N18" s="278">
        <v>0.33</v>
      </c>
      <c r="O18" s="263"/>
      <c r="P18" s="266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>
        <v>3000000</v>
      </c>
      <c r="AD18" s="97">
        <v>3000000</v>
      </c>
      <c r="AE18" s="262">
        <f>AD18</f>
        <v>3000000</v>
      </c>
      <c r="AF18" s="263">
        <f>AE18</f>
        <v>3000000</v>
      </c>
      <c r="AG18" s="97"/>
      <c r="AH18" s="275" t="s">
        <v>84</v>
      </c>
      <c r="AI18" s="275" t="s">
        <v>85</v>
      </c>
      <c r="AJ18" s="84" t="s">
        <v>86</v>
      </c>
      <c r="AK18" s="270" t="s">
        <v>87</v>
      </c>
    </row>
    <row r="19" spans="2:37" ht="15">
      <c r="B19" s="112"/>
      <c r="C19" s="115"/>
      <c r="D19" s="119"/>
      <c r="E19" s="287"/>
      <c r="F19" s="83"/>
      <c r="G19" s="116"/>
      <c r="H19" s="118"/>
      <c r="I19" s="274"/>
      <c r="J19" s="235"/>
      <c r="K19" s="235"/>
      <c r="L19" s="235"/>
      <c r="M19" s="235"/>
      <c r="N19" s="235"/>
      <c r="O19" s="263"/>
      <c r="P19" s="266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262"/>
      <c r="AF19" s="263"/>
      <c r="AG19" s="95"/>
      <c r="AH19" s="276"/>
      <c r="AI19" s="276"/>
      <c r="AJ19" s="85"/>
      <c r="AK19" s="271"/>
    </row>
    <row r="20" spans="2:37" ht="32.25" customHeight="1">
      <c r="B20" s="112"/>
      <c r="C20" s="115"/>
      <c r="D20" s="56" t="s">
        <v>88</v>
      </c>
      <c r="E20" s="57" t="s">
        <v>70</v>
      </c>
      <c r="F20" s="58">
        <v>1</v>
      </c>
      <c r="G20" s="59">
        <v>1</v>
      </c>
      <c r="H20" s="118"/>
      <c r="I20" s="274"/>
      <c r="J20" s="235"/>
      <c r="K20" s="235"/>
      <c r="L20" s="235"/>
      <c r="M20" s="235"/>
      <c r="N20" s="235"/>
      <c r="O20" s="263"/>
      <c r="P20" s="266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262"/>
      <c r="AF20" s="263"/>
      <c r="AG20" s="95"/>
      <c r="AH20" s="276"/>
      <c r="AI20" s="276"/>
      <c r="AJ20" s="85"/>
      <c r="AK20" s="271"/>
    </row>
    <row r="21" spans="2:37" ht="30" customHeight="1">
      <c r="B21" s="112"/>
      <c r="C21" s="115"/>
      <c r="D21" s="56" t="s">
        <v>89</v>
      </c>
      <c r="E21" s="26" t="s">
        <v>70</v>
      </c>
      <c r="F21" s="58">
        <v>1</v>
      </c>
      <c r="G21" s="59">
        <v>0</v>
      </c>
      <c r="H21" s="118"/>
      <c r="I21" s="274"/>
      <c r="J21" s="235"/>
      <c r="K21" s="235"/>
      <c r="L21" s="235"/>
      <c r="M21" s="235"/>
      <c r="N21" s="235"/>
      <c r="O21" s="263"/>
      <c r="P21" s="266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262"/>
      <c r="AF21" s="263"/>
      <c r="AG21" s="95"/>
      <c r="AH21" s="276"/>
      <c r="AI21" s="276"/>
      <c r="AJ21" s="85"/>
      <c r="AK21" s="271"/>
    </row>
    <row r="22" spans="2:37" ht="42.75" customHeight="1">
      <c r="B22" s="112"/>
      <c r="C22" s="115"/>
      <c r="D22" s="56" t="s">
        <v>90</v>
      </c>
      <c r="E22" s="26" t="s">
        <v>70</v>
      </c>
      <c r="F22" s="58">
        <v>5</v>
      </c>
      <c r="G22" s="59">
        <v>0</v>
      </c>
      <c r="H22" s="118"/>
      <c r="I22" s="274"/>
      <c r="J22" s="235"/>
      <c r="K22" s="235"/>
      <c r="L22" s="235"/>
      <c r="M22" s="235"/>
      <c r="N22" s="235"/>
      <c r="O22" s="263"/>
      <c r="P22" s="266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262"/>
      <c r="AF22" s="263"/>
      <c r="AG22" s="95"/>
      <c r="AH22" s="276"/>
      <c r="AI22" s="276"/>
      <c r="AJ22" s="85"/>
      <c r="AK22" s="271"/>
    </row>
    <row r="23" spans="2:37" ht="41.25" customHeight="1">
      <c r="B23" s="112"/>
      <c r="C23" s="115"/>
      <c r="D23" s="56" t="s">
        <v>91</v>
      </c>
      <c r="E23" s="26" t="s">
        <v>70</v>
      </c>
      <c r="F23" s="58">
        <v>7</v>
      </c>
      <c r="G23" s="59">
        <v>14</v>
      </c>
      <c r="H23" s="118"/>
      <c r="I23" s="274"/>
      <c r="J23" s="235"/>
      <c r="K23" s="235"/>
      <c r="L23" s="235"/>
      <c r="M23" s="235"/>
      <c r="N23" s="235"/>
      <c r="O23" s="263"/>
      <c r="P23" s="266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262"/>
      <c r="AF23" s="263"/>
      <c r="AG23" s="95"/>
      <c r="AH23" s="276"/>
      <c r="AI23" s="276"/>
      <c r="AJ23" s="85"/>
      <c r="AK23" s="271"/>
    </row>
    <row r="24" spans="2:37" ht="40.5" customHeight="1">
      <c r="B24" s="112"/>
      <c r="C24" s="115"/>
      <c r="D24" s="56" t="s">
        <v>92</v>
      </c>
      <c r="E24" s="26" t="s">
        <v>70</v>
      </c>
      <c r="F24" s="58">
        <v>1</v>
      </c>
      <c r="G24" s="59">
        <v>1</v>
      </c>
      <c r="H24" s="118"/>
      <c r="I24" s="274"/>
      <c r="J24" s="235"/>
      <c r="K24" s="235"/>
      <c r="L24" s="235"/>
      <c r="M24" s="235"/>
      <c r="N24" s="235"/>
      <c r="O24" s="263"/>
      <c r="P24" s="266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262"/>
      <c r="AF24" s="263"/>
      <c r="AG24" s="95"/>
      <c r="AH24" s="276"/>
      <c r="AI24" s="276"/>
      <c r="AJ24" s="85"/>
      <c r="AK24" s="271"/>
    </row>
    <row r="25" spans="2:37" ht="45.75">
      <c r="B25" s="113"/>
      <c r="C25" s="116"/>
      <c r="D25" s="56" t="s">
        <v>93</v>
      </c>
      <c r="E25" s="26" t="s">
        <v>70</v>
      </c>
      <c r="F25" s="58">
        <v>1</v>
      </c>
      <c r="G25" s="59">
        <v>1</v>
      </c>
      <c r="H25" s="119"/>
      <c r="I25" s="274"/>
      <c r="J25" s="235"/>
      <c r="K25" s="235"/>
      <c r="L25" s="235"/>
      <c r="M25" s="235"/>
      <c r="N25" s="235"/>
      <c r="O25" s="263"/>
      <c r="P25" s="266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262"/>
      <c r="AF25" s="263"/>
      <c r="AG25" s="95"/>
      <c r="AH25" s="276"/>
      <c r="AI25" s="276"/>
      <c r="AJ25" s="85"/>
      <c r="AK25" s="271"/>
    </row>
    <row r="26" spans="2:37" ht="27" customHeight="1">
      <c r="B26" s="258" t="s">
        <v>67</v>
      </c>
      <c r="C26" s="273" t="s">
        <v>46</v>
      </c>
      <c r="D26" s="56" t="s">
        <v>81</v>
      </c>
      <c r="E26" s="26" t="s">
        <v>70</v>
      </c>
      <c r="F26" s="58">
        <v>1</v>
      </c>
      <c r="G26" s="59">
        <v>1</v>
      </c>
      <c r="H26" s="117" t="s">
        <v>94</v>
      </c>
      <c r="I26" s="274" t="s">
        <v>95</v>
      </c>
      <c r="J26" s="235">
        <v>1</v>
      </c>
      <c r="K26" s="235" t="s">
        <v>55</v>
      </c>
      <c r="L26" s="235" t="s">
        <v>96</v>
      </c>
      <c r="M26" s="235" t="s">
        <v>97</v>
      </c>
      <c r="N26" s="235" t="s">
        <v>98</v>
      </c>
      <c r="O26" s="263"/>
      <c r="P26" s="266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262"/>
      <c r="AF26" s="263"/>
      <c r="AG26" s="95"/>
      <c r="AH26" s="276"/>
      <c r="AI26" s="276"/>
      <c r="AJ26" s="85"/>
      <c r="AK26" s="271"/>
    </row>
    <row r="27" spans="2:37" ht="45.75">
      <c r="B27" s="259"/>
      <c r="C27" s="260"/>
      <c r="D27" s="56" t="s">
        <v>99</v>
      </c>
      <c r="E27" s="26" t="s">
        <v>70</v>
      </c>
      <c r="F27" s="58">
        <v>4</v>
      </c>
      <c r="G27" s="59">
        <v>4</v>
      </c>
      <c r="H27" s="118"/>
      <c r="I27" s="274"/>
      <c r="J27" s="235"/>
      <c r="K27" s="235"/>
      <c r="L27" s="235"/>
      <c r="M27" s="235"/>
      <c r="N27" s="235"/>
      <c r="O27" s="263"/>
      <c r="P27" s="266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262"/>
      <c r="AF27" s="263"/>
      <c r="AG27" s="95"/>
      <c r="AH27" s="276"/>
      <c r="AI27" s="276"/>
      <c r="AJ27" s="85"/>
      <c r="AK27" s="271"/>
    </row>
    <row r="28" spans="2:37" ht="72" customHeight="1">
      <c r="B28" s="259"/>
      <c r="C28" s="260"/>
      <c r="D28" s="56" t="s">
        <v>100</v>
      </c>
      <c r="E28" s="26" t="s">
        <v>70</v>
      </c>
      <c r="F28" s="58">
        <v>0</v>
      </c>
      <c r="G28" s="59">
        <v>1</v>
      </c>
      <c r="H28" s="118"/>
      <c r="I28" s="274"/>
      <c r="J28" s="235"/>
      <c r="K28" s="235"/>
      <c r="L28" s="235"/>
      <c r="M28" s="235"/>
      <c r="N28" s="235"/>
      <c r="O28" s="263"/>
      <c r="P28" s="266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262"/>
      <c r="AF28" s="263"/>
      <c r="AG28" s="95"/>
      <c r="AH28" s="276"/>
      <c r="AI28" s="276"/>
      <c r="AJ28" s="85"/>
      <c r="AK28" s="271"/>
    </row>
    <row r="29" spans="2:37" ht="55.5" customHeight="1" thickBot="1">
      <c r="B29" s="267"/>
      <c r="C29" s="260"/>
      <c r="D29" s="56" t="s">
        <v>101</v>
      </c>
      <c r="E29" s="26" t="s">
        <v>70</v>
      </c>
      <c r="F29" s="58">
        <v>0</v>
      </c>
      <c r="G29" s="59">
        <v>2</v>
      </c>
      <c r="H29" s="119"/>
      <c r="I29" s="274"/>
      <c r="J29" s="235"/>
      <c r="K29" s="235"/>
      <c r="L29" s="235"/>
      <c r="M29" s="235"/>
      <c r="N29" s="235"/>
      <c r="O29" s="263"/>
      <c r="P29" s="26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262"/>
      <c r="AF29" s="263"/>
      <c r="AG29" s="96"/>
      <c r="AH29" s="277"/>
      <c r="AI29" s="277"/>
      <c r="AJ29" s="86"/>
      <c r="AK29" s="272"/>
    </row>
    <row r="30" spans="2:37" ht="22.5" customHeight="1">
      <c r="B30" s="258" t="s">
        <v>67</v>
      </c>
      <c r="C30" s="268" t="s">
        <v>46</v>
      </c>
      <c r="D30" s="25" t="s">
        <v>69</v>
      </c>
      <c r="E30" s="26" t="s">
        <v>70</v>
      </c>
      <c r="F30" s="58">
        <v>7</v>
      </c>
      <c r="G30" s="59">
        <v>8</v>
      </c>
      <c r="H30" s="117" t="s">
        <v>102</v>
      </c>
      <c r="I30" s="118" t="s">
        <v>103</v>
      </c>
      <c r="J30" s="124" t="s">
        <v>55</v>
      </c>
      <c r="K30" s="124">
        <v>80</v>
      </c>
      <c r="L30" s="124">
        <v>20</v>
      </c>
      <c r="M30" s="124"/>
      <c r="N30" s="246">
        <v>20</v>
      </c>
      <c r="O30" s="228">
        <v>9000000</v>
      </c>
      <c r="P30" s="266">
        <v>9000000</v>
      </c>
      <c r="Q30" s="235"/>
      <c r="R30" s="235"/>
      <c r="S30" s="235"/>
      <c r="T30" s="235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262">
        <f>O30</f>
        <v>9000000</v>
      </c>
      <c r="AF30" s="263">
        <f>P30</f>
        <v>9000000</v>
      </c>
      <c r="AG30" s="123"/>
      <c r="AH30" s="123"/>
      <c r="AI30" s="123"/>
      <c r="AJ30" s="255" t="s">
        <v>76</v>
      </c>
      <c r="AK30" s="222" t="s">
        <v>77</v>
      </c>
    </row>
    <row r="31" spans="2:37" ht="22.5">
      <c r="B31" s="259"/>
      <c r="C31" s="269"/>
      <c r="D31" s="49" t="s">
        <v>78</v>
      </c>
      <c r="E31" s="26" t="s">
        <v>70</v>
      </c>
      <c r="F31" s="58">
        <v>7</v>
      </c>
      <c r="G31" s="59">
        <v>8</v>
      </c>
      <c r="H31" s="118"/>
      <c r="I31" s="118"/>
      <c r="J31" s="124"/>
      <c r="K31" s="124"/>
      <c r="L31" s="124"/>
      <c r="M31" s="124"/>
      <c r="N31" s="246"/>
      <c r="O31" s="265"/>
      <c r="P31" s="266"/>
      <c r="Q31" s="235"/>
      <c r="R31" s="235"/>
      <c r="S31" s="235"/>
      <c r="T31" s="235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262"/>
      <c r="AF31" s="263"/>
      <c r="AG31" s="124"/>
      <c r="AH31" s="124"/>
      <c r="AI31" s="124"/>
      <c r="AJ31" s="85"/>
      <c r="AK31" s="256"/>
    </row>
    <row r="32" spans="2:37" ht="20.25" customHeight="1">
      <c r="B32" s="259"/>
      <c r="C32" s="269"/>
      <c r="D32" s="49" t="s">
        <v>79</v>
      </c>
      <c r="E32" s="26" t="s">
        <v>70</v>
      </c>
      <c r="F32" s="58">
        <v>1</v>
      </c>
      <c r="G32" s="59">
        <v>1</v>
      </c>
      <c r="H32" s="118"/>
      <c r="I32" s="118"/>
      <c r="J32" s="124"/>
      <c r="K32" s="124"/>
      <c r="L32" s="124"/>
      <c r="M32" s="124"/>
      <c r="N32" s="246"/>
      <c r="O32" s="265"/>
      <c r="P32" s="266"/>
      <c r="Q32" s="235"/>
      <c r="R32" s="235"/>
      <c r="S32" s="235"/>
      <c r="T32" s="235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262"/>
      <c r="AF32" s="263"/>
      <c r="AG32" s="124"/>
      <c r="AH32" s="124"/>
      <c r="AI32" s="124"/>
      <c r="AJ32" s="85"/>
      <c r="AK32" s="256"/>
    </row>
    <row r="33" spans="2:37" ht="22.5" customHeight="1">
      <c r="B33" s="259"/>
      <c r="C33" s="269"/>
      <c r="D33" s="49" t="s">
        <v>104</v>
      </c>
      <c r="E33" s="26" t="s">
        <v>70</v>
      </c>
      <c r="F33" s="58">
        <v>1</v>
      </c>
      <c r="G33" s="59">
        <v>1</v>
      </c>
      <c r="H33" s="118"/>
      <c r="I33" s="118"/>
      <c r="J33" s="124"/>
      <c r="K33" s="124"/>
      <c r="L33" s="124"/>
      <c r="M33" s="124"/>
      <c r="N33" s="246"/>
      <c r="O33" s="265"/>
      <c r="P33" s="266"/>
      <c r="Q33" s="235"/>
      <c r="R33" s="235"/>
      <c r="S33" s="235"/>
      <c r="T33" s="235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262"/>
      <c r="AF33" s="263"/>
      <c r="AG33" s="124"/>
      <c r="AH33" s="124"/>
      <c r="AI33" s="124"/>
      <c r="AJ33" s="85"/>
      <c r="AK33" s="256"/>
    </row>
    <row r="34" spans="2:37" ht="23.25" customHeight="1">
      <c r="B34" s="267"/>
      <c r="C34" s="269"/>
      <c r="D34" s="49" t="s">
        <v>80</v>
      </c>
      <c r="E34" s="26" t="s">
        <v>70</v>
      </c>
      <c r="F34" s="58">
        <v>1</v>
      </c>
      <c r="G34" s="59">
        <v>1</v>
      </c>
      <c r="H34" s="119"/>
      <c r="I34" s="119"/>
      <c r="J34" s="125"/>
      <c r="K34" s="125"/>
      <c r="L34" s="125"/>
      <c r="M34" s="125"/>
      <c r="N34" s="264"/>
      <c r="O34" s="229"/>
      <c r="P34" s="266"/>
      <c r="Q34" s="235"/>
      <c r="R34" s="235"/>
      <c r="S34" s="235"/>
      <c r="T34" s="23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62"/>
      <c r="AF34" s="263"/>
      <c r="AG34" s="125"/>
      <c r="AH34" s="125"/>
      <c r="AI34" s="125"/>
      <c r="AJ34" s="86"/>
      <c r="AK34" s="257"/>
    </row>
    <row r="35" spans="2:37" ht="74.25" customHeight="1">
      <c r="B35" s="258" t="s">
        <v>67</v>
      </c>
      <c r="C35" s="260" t="s">
        <v>68</v>
      </c>
      <c r="D35" s="49" t="s">
        <v>105</v>
      </c>
      <c r="E35" s="26" t="s">
        <v>70</v>
      </c>
      <c r="F35" s="58">
        <v>29</v>
      </c>
      <c r="G35" s="59">
        <v>29</v>
      </c>
      <c r="H35" s="117" t="s">
        <v>106</v>
      </c>
      <c r="I35" s="117" t="s">
        <v>107</v>
      </c>
      <c r="J35" s="123">
        <v>12000</v>
      </c>
      <c r="K35" s="123">
        <v>2880</v>
      </c>
      <c r="L35" s="123" t="s">
        <v>108</v>
      </c>
      <c r="M35" s="123"/>
      <c r="N35" s="246" t="s">
        <v>109</v>
      </c>
      <c r="O35" s="247">
        <v>14050000</v>
      </c>
      <c r="P35" s="250">
        <v>14050000</v>
      </c>
      <c r="Q35" s="124"/>
      <c r="R35" s="124"/>
      <c r="S35" s="124"/>
      <c r="T35" s="124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240">
        <f>P35</f>
        <v>14050000</v>
      </c>
      <c r="AF35" s="243">
        <f>AE35</f>
        <v>14050000</v>
      </c>
      <c r="AG35" s="123"/>
      <c r="AH35" s="123"/>
      <c r="AI35" s="123"/>
      <c r="AJ35" s="84" t="s">
        <v>110</v>
      </c>
      <c r="AK35" s="237" t="s">
        <v>111</v>
      </c>
    </row>
    <row r="36" spans="2:37" ht="36" customHeight="1">
      <c r="B36" s="259"/>
      <c r="C36" s="260"/>
      <c r="D36" s="60" t="s">
        <v>112</v>
      </c>
      <c r="E36" s="61" t="s">
        <v>70</v>
      </c>
      <c r="F36" s="62">
        <v>0</v>
      </c>
      <c r="G36" s="63">
        <v>14</v>
      </c>
      <c r="H36" s="118"/>
      <c r="I36" s="118"/>
      <c r="J36" s="124"/>
      <c r="K36" s="124"/>
      <c r="L36" s="124"/>
      <c r="M36" s="124"/>
      <c r="N36" s="246"/>
      <c r="O36" s="248"/>
      <c r="P36" s="251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241"/>
      <c r="AF36" s="244"/>
      <c r="AG36" s="124"/>
      <c r="AH36" s="124"/>
      <c r="AI36" s="124"/>
      <c r="AJ36" s="86"/>
      <c r="AK36" s="238"/>
    </row>
    <row r="37" spans="2:37" ht="83.25" customHeight="1">
      <c r="B37" s="259"/>
      <c r="C37" s="261"/>
      <c r="D37" s="49" t="s">
        <v>113</v>
      </c>
      <c r="E37" s="26" t="s">
        <v>114</v>
      </c>
      <c r="F37" s="58">
        <v>111</v>
      </c>
      <c r="G37" s="59">
        <v>111</v>
      </c>
      <c r="H37" s="118"/>
      <c r="I37" s="118"/>
      <c r="J37" s="124"/>
      <c r="K37" s="124"/>
      <c r="L37" s="124"/>
      <c r="M37" s="124"/>
      <c r="N37" s="246"/>
      <c r="O37" s="248"/>
      <c r="P37" s="251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241"/>
      <c r="AF37" s="244"/>
      <c r="AG37" s="124"/>
      <c r="AH37" s="124"/>
      <c r="AI37" s="124"/>
      <c r="AJ37" s="84" t="s">
        <v>115</v>
      </c>
      <c r="AK37" s="237" t="s">
        <v>116</v>
      </c>
    </row>
    <row r="38" spans="2:37" ht="45" customHeight="1">
      <c r="B38" s="259"/>
      <c r="C38" s="261"/>
      <c r="D38" s="49" t="s">
        <v>117</v>
      </c>
      <c r="E38" s="26" t="s">
        <v>70</v>
      </c>
      <c r="F38" s="58">
        <v>1</v>
      </c>
      <c r="G38" s="59">
        <v>1</v>
      </c>
      <c r="H38" s="118"/>
      <c r="I38" s="118"/>
      <c r="J38" s="124"/>
      <c r="K38" s="124"/>
      <c r="L38" s="124"/>
      <c r="M38" s="124"/>
      <c r="N38" s="246"/>
      <c r="O38" s="248"/>
      <c r="P38" s="251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241"/>
      <c r="AF38" s="244"/>
      <c r="AG38" s="124"/>
      <c r="AH38" s="124"/>
      <c r="AI38" s="124"/>
      <c r="AJ38" s="85"/>
      <c r="AK38" s="239"/>
    </row>
    <row r="39" spans="2:37" ht="22.5">
      <c r="B39" s="259"/>
      <c r="C39" s="261"/>
      <c r="D39" s="49" t="s">
        <v>118</v>
      </c>
      <c r="E39" s="26" t="s">
        <v>70</v>
      </c>
      <c r="F39" s="58">
        <v>7</v>
      </c>
      <c r="G39" s="59">
        <v>8</v>
      </c>
      <c r="H39" s="118"/>
      <c r="I39" s="118"/>
      <c r="J39" s="124"/>
      <c r="K39" s="124"/>
      <c r="L39" s="124"/>
      <c r="M39" s="124"/>
      <c r="N39" s="246"/>
      <c r="O39" s="248"/>
      <c r="P39" s="251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241"/>
      <c r="AF39" s="244"/>
      <c r="AG39" s="124"/>
      <c r="AH39" s="124"/>
      <c r="AI39" s="124"/>
      <c r="AJ39" s="85"/>
      <c r="AK39" s="239"/>
    </row>
    <row r="40" spans="2:37" ht="22.5">
      <c r="B40" s="259"/>
      <c r="C40" s="261"/>
      <c r="D40" s="49" t="s">
        <v>119</v>
      </c>
      <c r="E40" s="26" t="s">
        <v>70</v>
      </c>
      <c r="F40" s="58">
        <v>4</v>
      </c>
      <c r="G40" s="59">
        <v>4</v>
      </c>
      <c r="H40" s="118"/>
      <c r="I40" s="118"/>
      <c r="J40" s="124"/>
      <c r="K40" s="124"/>
      <c r="L40" s="124"/>
      <c r="M40" s="124"/>
      <c r="N40" s="246"/>
      <c r="O40" s="249"/>
      <c r="P40" s="252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42"/>
      <c r="AF40" s="245"/>
      <c r="AG40" s="125"/>
      <c r="AH40" s="125"/>
      <c r="AI40" s="125"/>
      <c r="AJ40" s="86"/>
      <c r="AK40" s="238"/>
    </row>
    <row r="41" spans="2:37" ht="56.25">
      <c r="B41" s="259"/>
      <c r="C41" s="261"/>
      <c r="D41" s="49" t="s">
        <v>120</v>
      </c>
      <c r="E41" s="26" t="s">
        <v>70</v>
      </c>
      <c r="F41" s="58">
        <v>7</v>
      </c>
      <c r="G41" s="59">
        <v>8</v>
      </c>
      <c r="H41" s="118"/>
      <c r="I41" s="118"/>
      <c r="J41" s="124"/>
      <c r="K41" s="124"/>
      <c r="L41" s="124"/>
      <c r="M41" s="124"/>
      <c r="N41" s="124"/>
      <c r="O41" s="253">
        <v>29925000</v>
      </c>
      <c r="P41" s="254">
        <v>29925000</v>
      </c>
      <c r="Q41" s="123"/>
      <c r="R41" s="123"/>
      <c r="S41" s="123"/>
      <c r="T41" s="123"/>
      <c r="U41" s="235"/>
      <c r="V41" s="235"/>
      <c r="W41" s="235"/>
      <c r="X41" s="235"/>
      <c r="Y41" s="235"/>
      <c r="Z41" s="235"/>
      <c r="AA41" s="235"/>
      <c r="AB41" s="235"/>
      <c r="AC41" s="235"/>
      <c r="AD41" s="236"/>
      <c r="AE41" s="234">
        <v>29925000</v>
      </c>
      <c r="AF41" s="234">
        <v>29925000</v>
      </c>
      <c r="AG41" s="235"/>
      <c r="AH41" s="235"/>
      <c r="AI41" s="235"/>
      <c r="AJ41" s="84" t="s">
        <v>121</v>
      </c>
      <c r="AK41" s="224" t="s">
        <v>122</v>
      </c>
    </row>
    <row r="42" spans="2:37" ht="33.75">
      <c r="B42" s="259"/>
      <c r="C42" s="261"/>
      <c r="D42" s="49" t="s">
        <v>123</v>
      </c>
      <c r="E42" s="26" t="s">
        <v>70</v>
      </c>
      <c r="F42" s="58">
        <v>7</v>
      </c>
      <c r="G42" s="59">
        <v>8</v>
      </c>
      <c r="H42" s="118"/>
      <c r="I42" s="118"/>
      <c r="J42" s="124"/>
      <c r="K42" s="124"/>
      <c r="L42" s="124"/>
      <c r="M42" s="124"/>
      <c r="N42" s="124"/>
      <c r="O42" s="253"/>
      <c r="P42" s="254"/>
      <c r="Q42" s="124"/>
      <c r="R42" s="124"/>
      <c r="S42" s="124"/>
      <c r="T42" s="124"/>
      <c r="U42" s="235"/>
      <c r="V42" s="235"/>
      <c r="W42" s="235"/>
      <c r="X42" s="235"/>
      <c r="Y42" s="235"/>
      <c r="Z42" s="235"/>
      <c r="AA42" s="235"/>
      <c r="AB42" s="235"/>
      <c r="AC42" s="235"/>
      <c r="AD42" s="236"/>
      <c r="AE42" s="234"/>
      <c r="AF42" s="234"/>
      <c r="AG42" s="235"/>
      <c r="AH42" s="235"/>
      <c r="AI42" s="235"/>
      <c r="AJ42" s="85"/>
      <c r="AK42" s="225"/>
    </row>
    <row r="43" spans="2:37" ht="33.75">
      <c r="B43" s="259"/>
      <c r="C43" s="261"/>
      <c r="D43" s="49" t="s">
        <v>124</v>
      </c>
      <c r="E43" s="26" t="s">
        <v>70</v>
      </c>
      <c r="F43" s="64">
        <v>11</v>
      </c>
      <c r="G43" s="65">
        <v>11</v>
      </c>
      <c r="H43" s="118"/>
      <c r="I43" s="118"/>
      <c r="J43" s="124"/>
      <c r="K43" s="124"/>
      <c r="L43" s="124"/>
      <c r="M43" s="124"/>
      <c r="N43" s="124"/>
      <c r="O43" s="253"/>
      <c r="P43" s="254"/>
      <c r="Q43" s="124"/>
      <c r="R43" s="124"/>
      <c r="S43" s="124"/>
      <c r="T43" s="124"/>
      <c r="U43" s="235"/>
      <c r="V43" s="235"/>
      <c r="W43" s="235"/>
      <c r="X43" s="235"/>
      <c r="Y43" s="235"/>
      <c r="Z43" s="235"/>
      <c r="AA43" s="235"/>
      <c r="AB43" s="235"/>
      <c r="AC43" s="235"/>
      <c r="AD43" s="236"/>
      <c r="AE43" s="234"/>
      <c r="AF43" s="234"/>
      <c r="AG43" s="235"/>
      <c r="AH43" s="235"/>
      <c r="AI43" s="235"/>
      <c r="AJ43" s="86"/>
      <c r="AK43" s="226"/>
    </row>
    <row r="44" spans="2:37" ht="56.25">
      <c r="B44" s="259"/>
      <c r="C44" s="261"/>
      <c r="D44" s="49" t="s">
        <v>125</v>
      </c>
      <c r="E44" s="26" t="s">
        <v>70</v>
      </c>
      <c r="F44" s="58">
        <v>1</v>
      </c>
      <c r="G44" s="59">
        <v>1</v>
      </c>
      <c r="H44" s="118"/>
      <c r="I44" s="118"/>
      <c r="J44" s="124"/>
      <c r="K44" s="124"/>
      <c r="L44" s="124"/>
      <c r="M44" s="124"/>
      <c r="N44" s="124"/>
      <c r="O44" s="253"/>
      <c r="P44" s="254"/>
      <c r="Q44" s="124"/>
      <c r="R44" s="124"/>
      <c r="S44" s="124"/>
      <c r="T44" s="124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234"/>
      <c r="AF44" s="234"/>
      <c r="AG44" s="235"/>
      <c r="AH44" s="235"/>
      <c r="AI44" s="235"/>
      <c r="AJ44" s="84" t="s">
        <v>126</v>
      </c>
      <c r="AK44" s="224" t="s">
        <v>127</v>
      </c>
    </row>
    <row r="45" spans="2:37" ht="33.75">
      <c r="B45" s="259"/>
      <c r="C45" s="261"/>
      <c r="D45" s="49" t="s">
        <v>128</v>
      </c>
      <c r="E45" s="26" t="s">
        <v>70</v>
      </c>
      <c r="F45" s="58">
        <v>11</v>
      </c>
      <c r="G45" s="59">
        <v>11</v>
      </c>
      <c r="H45" s="118"/>
      <c r="I45" s="118"/>
      <c r="J45" s="124"/>
      <c r="K45" s="124"/>
      <c r="L45" s="124"/>
      <c r="M45" s="124"/>
      <c r="N45" s="124"/>
      <c r="O45" s="253"/>
      <c r="P45" s="254"/>
      <c r="Q45" s="124"/>
      <c r="R45" s="124"/>
      <c r="S45" s="124"/>
      <c r="T45" s="124"/>
      <c r="U45" s="235"/>
      <c r="V45" s="235"/>
      <c r="W45" s="235"/>
      <c r="X45" s="235"/>
      <c r="Y45" s="235"/>
      <c r="Z45" s="235"/>
      <c r="AA45" s="235"/>
      <c r="AB45" s="235"/>
      <c r="AC45" s="235"/>
      <c r="AD45" s="236"/>
      <c r="AE45" s="234"/>
      <c r="AF45" s="234"/>
      <c r="AG45" s="235"/>
      <c r="AH45" s="235"/>
      <c r="AI45" s="235"/>
      <c r="AJ45" s="85"/>
      <c r="AK45" s="225"/>
    </row>
    <row r="46" spans="2:37" ht="67.5">
      <c r="B46" s="259"/>
      <c r="C46" s="261"/>
      <c r="D46" s="49" t="s">
        <v>129</v>
      </c>
      <c r="E46" s="26" t="s">
        <v>70</v>
      </c>
      <c r="F46" s="58">
        <v>2</v>
      </c>
      <c r="G46" s="59">
        <v>1</v>
      </c>
      <c r="H46" s="118"/>
      <c r="I46" s="118"/>
      <c r="J46" s="124"/>
      <c r="K46" s="124"/>
      <c r="L46" s="124"/>
      <c r="M46" s="124"/>
      <c r="N46" s="124"/>
      <c r="O46" s="253"/>
      <c r="P46" s="254"/>
      <c r="Q46" s="124"/>
      <c r="R46" s="124"/>
      <c r="S46" s="124"/>
      <c r="T46" s="124"/>
      <c r="U46" s="235"/>
      <c r="V46" s="235"/>
      <c r="W46" s="235"/>
      <c r="X46" s="235"/>
      <c r="Y46" s="235"/>
      <c r="Z46" s="235"/>
      <c r="AA46" s="235"/>
      <c r="AB46" s="235"/>
      <c r="AC46" s="235"/>
      <c r="AD46" s="236"/>
      <c r="AE46" s="234"/>
      <c r="AF46" s="234"/>
      <c r="AG46" s="235"/>
      <c r="AH46" s="235"/>
      <c r="AI46" s="235"/>
      <c r="AJ46" s="86"/>
      <c r="AK46" s="226"/>
    </row>
    <row r="47" spans="2:37" ht="22.5" customHeight="1">
      <c r="B47" s="259"/>
      <c r="C47" s="261"/>
      <c r="D47" s="49" t="s">
        <v>130</v>
      </c>
      <c r="E47" s="26" t="s">
        <v>70</v>
      </c>
      <c r="F47" s="58">
        <v>8</v>
      </c>
      <c r="G47" s="59">
        <v>8</v>
      </c>
      <c r="H47" s="118"/>
      <c r="I47" s="118"/>
      <c r="J47" s="124"/>
      <c r="K47" s="124"/>
      <c r="L47" s="124"/>
      <c r="M47" s="124"/>
      <c r="N47" s="124"/>
      <c r="O47" s="253"/>
      <c r="P47" s="254"/>
      <c r="Q47" s="124"/>
      <c r="R47" s="124"/>
      <c r="S47" s="124"/>
      <c r="T47" s="124"/>
      <c r="U47" s="235"/>
      <c r="V47" s="235"/>
      <c r="W47" s="235"/>
      <c r="X47" s="235"/>
      <c r="Y47" s="235"/>
      <c r="Z47" s="235"/>
      <c r="AA47" s="235"/>
      <c r="AB47" s="235"/>
      <c r="AC47" s="235"/>
      <c r="AD47" s="236"/>
      <c r="AE47" s="234"/>
      <c r="AF47" s="234"/>
      <c r="AG47" s="235"/>
      <c r="AH47" s="235"/>
      <c r="AI47" s="235"/>
      <c r="AJ47" s="84" t="s">
        <v>131</v>
      </c>
      <c r="AK47" s="227" t="s">
        <v>132</v>
      </c>
    </row>
    <row r="48" spans="2:37" ht="33.75">
      <c r="B48" s="259"/>
      <c r="C48" s="261"/>
      <c r="D48" s="49" t="s">
        <v>133</v>
      </c>
      <c r="E48" s="26" t="s">
        <v>70</v>
      </c>
      <c r="F48" s="58">
        <v>1</v>
      </c>
      <c r="G48" s="59">
        <v>2</v>
      </c>
      <c r="H48" s="118"/>
      <c r="I48" s="118"/>
      <c r="J48" s="124"/>
      <c r="K48" s="124"/>
      <c r="L48" s="124"/>
      <c r="M48" s="124"/>
      <c r="N48" s="124"/>
      <c r="O48" s="253"/>
      <c r="P48" s="254"/>
      <c r="Q48" s="124"/>
      <c r="R48" s="124"/>
      <c r="S48" s="124"/>
      <c r="T48" s="124"/>
      <c r="U48" s="235"/>
      <c r="V48" s="235"/>
      <c r="W48" s="235"/>
      <c r="X48" s="235"/>
      <c r="Y48" s="235"/>
      <c r="Z48" s="235"/>
      <c r="AA48" s="235"/>
      <c r="AB48" s="235"/>
      <c r="AC48" s="235"/>
      <c r="AD48" s="236"/>
      <c r="AE48" s="234"/>
      <c r="AF48" s="234"/>
      <c r="AG48" s="235"/>
      <c r="AH48" s="235"/>
      <c r="AI48" s="235"/>
      <c r="AJ48" s="85"/>
      <c r="AK48" s="227"/>
    </row>
    <row r="49" spans="2:37" ht="45">
      <c r="B49" s="259"/>
      <c r="C49" s="261"/>
      <c r="D49" s="49" t="s">
        <v>134</v>
      </c>
      <c r="E49" s="26" t="s">
        <v>135</v>
      </c>
      <c r="F49" s="58">
        <v>60</v>
      </c>
      <c r="G49" s="59">
        <v>60</v>
      </c>
      <c r="H49" s="118"/>
      <c r="I49" s="118"/>
      <c r="J49" s="124"/>
      <c r="K49" s="124"/>
      <c r="L49" s="124"/>
      <c r="M49" s="124"/>
      <c r="N49" s="124"/>
      <c r="O49" s="253"/>
      <c r="P49" s="254"/>
      <c r="Q49" s="124"/>
      <c r="R49" s="124"/>
      <c r="S49" s="124"/>
      <c r="T49" s="124"/>
      <c r="U49" s="235"/>
      <c r="V49" s="235"/>
      <c r="W49" s="235"/>
      <c r="X49" s="235"/>
      <c r="Y49" s="235"/>
      <c r="Z49" s="235"/>
      <c r="AA49" s="235"/>
      <c r="AB49" s="235"/>
      <c r="AC49" s="235"/>
      <c r="AD49" s="236"/>
      <c r="AE49" s="234"/>
      <c r="AF49" s="234"/>
      <c r="AG49" s="235"/>
      <c r="AH49" s="235"/>
      <c r="AI49" s="235"/>
      <c r="AJ49" s="85"/>
      <c r="AK49" s="227"/>
    </row>
    <row r="50" spans="2:37" ht="22.5">
      <c r="B50" s="259"/>
      <c r="C50" s="261"/>
      <c r="D50" s="49" t="s">
        <v>136</v>
      </c>
      <c r="E50" s="26" t="s">
        <v>70</v>
      </c>
      <c r="F50" s="58">
        <v>1</v>
      </c>
      <c r="G50" s="59">
        <v>1</v>
      </c>
      <c r="H50" s="118"/>
      <c r="I50" s="118"/>
      <c r="J50" s="124"/>
      <c r="K50" s="124"/>
      <c r="L50" s="124"/>
      <c r="M50" s="124"/>
      <c r="N50" s="124"/>
      <c r="O50" s="253"/>
      <c r="P50" s="254"/>
      <c r="Q50" s="125"/>
      <c r="R50" s="125"/>
      <c r="S50" s="125"/>
      <c r="T50" s="125"/>
      <c r="U50" s="235"/>
      <c r="V50" s="235"/>
      <c r="W50" s="235"/>
      <c r="X50" s="235"/>
      <c r="Y50" s="235"/>
      <c r="Z50" s="235"/>
      <c r="AA50" s="235"/>
      <c r="AB50" s="235"/>
      <c r="AC50" s="235"/>
      <c r="AD50" s="236"/>
      <c r="AE50" s="234"/>
      <c r="AF50" s="234"/>
      <c r="AG50" s="235"/>
      <c r="AH50" s="235"/>
      <c r="AI50" s="235"/>
      <c r="AJ50" s="85"/>
      <c r="AK50" s="227"/>
    </row>
    <row r="51" spans="2:37" ht="79.5" customHeight="1">
      <c r="B51" s="259"/>
      <c r="C51" s="261"/>
      <c r="D51" s="66" t="s">
        <v>137</v>
      </c>
      <c r="E51" s="67" t="s">
        <v>70</v>
      </c>
      <c r="F51" s="62">
        <v>1</v>
      </c>
      <c r="G51" s="63">
        <v>1</v>
      </c>
      <c r="H51" s="118"/>
      <c r="I51" s="118"/>
      <c r="J51" s="124"/>
      <c r="K51" s="124"/>
      <c r="L51" s="124"/>
      <c r="M51" s="124"/>
      <c r="N51" s="124"/>
      <c r="O51" s="228">
        <v>5500000</v>
      </c>
      <c r="P51" s="230">
        <v>5500000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232">
        <v>2500000</v>
      </c>
      <c r="AD51" s="232">
        <v>2490080</v>
      </c>
      <c r="AE51" s="217">
        <f>AC51+O51</f>
        <v>8000000</v>
      </c>
      <c r="AF51" s="217">
        <f>AD51+P51</f>
        <v>7990080</v>
      </c>
      <c r="AG51" s="124"/>
      <c r="AH51" s="124"/>
      <c r="AI51" s="219" t="s">
        <v>85</v>
      </c>
      <c r="AJ51" s="221" t="s">
        <v>138</v>
      </c>
      <c r="AK51" s="222" t="s">
        <v>139</v>
      </c>
    </row>
    <row r="52" spans="2:37" ht="45.75" thickBot="1">
      <c r="B52" s="259"/>
      <c r="C52" s="261"/>
      <c r="D52" s="69" t="s">
        <v>140</v>
      </c>
      <c r="E52" s="67" t="s">
        <v>70</v>
      </c>
      <c r="F52" s="62">
        <v>3</v>
      </c>
      <c r="G52" s="63">
        <v>3</v>
      </c>
      <c r="H52" s="118"/>
      <c r="I52" s="118"/>
      <c r="J52" s="124"/>
      <c r="K52" s="124"/>
      <c r="L52" s="124"/>
      <c r="M52" s="124"/>
      <c r="N52" s="124"/>
      <c r="O52" s="229"/>
      <c r="P52" s="231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233"/>
      <c r="AD52" s="233"/>
      <c r="AE52" s="218"/>
      <c r="AF52" s="218"/>
      <c r="AG52" s="125"/>
      <c r="AH52" s="125"/>
      <c r="AI52" s="220"/>
      <c r="AJ52" s="221"/>
      <c r="AK52" s="223"/>
    </row>
    <row r="53" spans="2:36" s="9" customFormat="1" ht="15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</row>
    <row r="54" spans="2:36" ht="15">
      <c r="B54" s="71"/>
      <c r="C54" s="71"/>
      <c r="D54" s="72"/>
      <c r="E54" s="72"/>
      <c r="F54" s="72"/>
      <c r="G54" s="72"/>
      <c r="H54" s="73"/>
      <c r="I54" s="73"/>
      <c r="J54" s="74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6">
        <f>SUM(AF13:AF52)</f>
        <v>74165080</v>
      </c>
      <c r="AG54" s="75"/>
      <c r="AH54" s="75"/>
      <c r="AI54" s="75"/>
      <c r="AJ54" s="77"/>
    </row>
    <row r="55" ht="15">
      <c r="AF55" s="33">
        <v>250000000</v>
      </c>
    </row>
    <row r="56" ht="15">
      <c r="AF56" s="33">
        <v>300611250</v>
      </c>
    </row>
    <row r="57" spans="30:32" ht="15">
      <c r="AD57" s="215" t="s">
        <v>141</v>
      </c>
      <c r="AE57" s="215"/>
      <c r="AF57" s="33">
        <f>SUM(AF54:AF56)</f>
        <v>624776330</v>
      </c>
    </row>
    <row r="60" spans="26:27" ht="15">
      <c r="Z60" s="216"/>
      <c r="AA60" s="216"/>
    </row>
  </sheetData>
  <sheetProtection/>
  <mergeCells count="246">
    <mergeCell ref="S6:T6"/>
    <mergeCell ref="U6:V6"/>
    <mergeCell ref="B6:B7"/>
    <mergeCell ref="C6:H7"/>
    <mergeCell ref="I6:I7"/>
    <mergeCell ref="J6:J7"/>
    <mergeCell ref="K6:K7"/>
    <mergeCell ref="L6:L7"/>
    <mergeCell ref="B2:AK2"/>
    <mergeCell ref="B3:AK3"/>
    <mergeCell ref="B4:H4"/>
    <mergeCell ref="I4:T4"/>
    <mergeCell ref="U4:AK4"/>
    <mergeCell ref="B5:E5"/>
    <mergeCell ref="F5:N5"/>
    <mergeCell ref="O5:AF5"/>
    <mergeCell ref="AG5:AK5"/>
    <mergeCell ref="P8:P9"/>
    <mergeCell ref="Q8:Q9"/>
    <mergeCell ref="R8:R9"/>
    <mergeCell ref="S8:S9"/>
    <mergeCell ref="AH6:AH7"/>
    <mergeCell ref="AI6:AI7"/>
    <mergeCell ref="AJ6:AK7"/>
    <mergeCell ref="B8:B9"/>
    <mergeCell ref="C8:H9"/>
    <mergeCell ref="I8:I9"/>
    <mergeCell ref="J8:J9"/>
    <mergeCell ref="K8:K9"/>
    <mergeCell ref="L8:L9"/>
    <mergeCell ref="M8:M9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AF8:AF9"/>
    <mergeCell ref="AJ8:AK8"/>
    <mergeCell ref="AJ9:AK9"/>
    <mergeCell ref="B10:AJ10"/>
    <mergeCell ref="B13:B17"/>
    <mergeCell ref="C13:C17"/>
    <mergeCell ref="H13:H17"/>
    <mergeCell ref="I13:I17"/>
    <mergeCell ref="J13:J17"/>
    <mergeCell ref="K13:K17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N8:N9"/>
    <mergeCell ref="O8:O9"/>
    <mergeCell ref="T13:T17"/>
    <mergeCell ref="U13:U17"/>
    <mergeCell ref="V13:V17"/>
    <mergeCell ref="W13:W17"/>
    <mergeCell ref="L13:L17"/>
    <mergeCell ref="M13:M17"/>
    <mergeCell ref="N13:N17"/>
    <mergeCell ref="O13:O17"/>
    <mergeCell ref="P13:P17"/>
    <mergeCell ref="Q13:Q17"/>
    <mergeCell ref="AK13:AK17"/>
    <mergeCell ref="D15:D16"/>
    <mergeCell ref="E15:E16"/>
    <mergeCell ref="F15:F16"/>
    <mergeCell ref="G15:G16"/>
    <mergeCell ref="B18:B25"/>
    <mergeCell ref="C18:C25"/>
    <mergeCell ref="D18:D19"/>
    <mergeCell ref="E18:E19"/>
    <mergeCell ref="F18:F19"/>
    <mergeCell ref="AD13:AD17"/>
    <mergeCell ref="AE13:AE17"/>
    <mergeCell ref="AF13:AF17"/>
    <mergeCell ref="AG13:AG17"/>
    <mergeCell ref="AH13:AH17"/>
    <mergeCell ref="AJ13:AJ17"/>
    <mergeCell ref="X13:X17"/>
    <mergeCell ref="Y13:Y17"/>
    <mergeCell ref="Z13:Z17"/>
    <mergeCell ref="AA13:AA17"/>
    <mergeCell ref="AB13:AB17"/>
    <mergeCell ref="AC13:AC17"/>
    <mergeCell ref="R13:R17"/>
    <mergeCell ref="S13:S17"/>
    <mergeCell ref="M18:M25"/>
    <mergeCell ref="N18:N25"/>
    <mergeCell ref="O18:O29"/>
    <mergeCell ref="P18:P29"/>
    <mergeCell ref="Q18:Q29"/>
    <mergeCell ref="R18:R29"/>
    <mergeCell ref="G18:G19"/>
    <mergeCell ref="H18:H25"/>
    <mergeCell ref="I18:I25"/>
    <mergeCell ref="J18:J25"/>
    <mergeCell ref="K18:K25"/>
    <mergeCell ref="L18:L25"/>
    <mergeCell ref="AA18:AA29"/>
    <mergeCell ref="AB18:AB29"/>
    <mergeCell ref="AC18:AC29"/>
    <mergeCell ref="AD18:AD29"/>
    <mergeCell ref="S18:S29"/>
    <mergeCell ref="T18:T29"/>
    <mergeCell ref="U18:U29"/>
    <mergeCell ref="V18:V29"/>
    <mergeCell ref="W18:W29"/>
    <mergeCell ref="X18:X29"/>
    <mergeCell ref="B30:B34"/>
    <mergeCell ref="C30:C34"/>
    <mergeCell ref="H30:H34"/>
    <mergeCell ref="I30:I34"/>
    <mergeCell ref="J30:J34"/>
    <mergeCell ref="K30:K34"/>
    <mergeCell ref="AK18:AK29"/>
    <mergeCell ref="B26:B29"/>
    <mergeCell ref="C26:C29"/>
    <mergeCell ref="H26:H29"/>
    <mergeCell ref="I26:I29"/>
    <mergeCell ref="J26:J29"/>
    <mergeCell ref="K26:K29"/>
    <mergeCell ref="L26:L29"/>
    <mergeCell ref="M26:M29"/>
    <mergeCell ref="N26:N29"/>
    <mergeCell ref="AE18:AE29"/>
    <mergeCell ref="AF18:AF29"/>
    <mergeCell ref="AG18:AG29"/>
    <mergeCell ref="AH18:AH29"/>
    <mergeCell ref="AI18:AI29"/>
    <mergeCell ref="AJ18:AJ29"/>
    <mergeCell ref="Y18:Y29"/>
    <mergeCell ref="Z18:Z29"/>
    <mergeCell ref="T30:T34"/>
    <mergeCell ref="U30:U34"/>
    <mergeCell ref="V30:V34"/>
    <mergeCell ref="W30:W34"/>
    <mergeCell ref="L30:L34"/>
    <mergeCell ref="M30:M34"/>
    <mergeCell ref="N30:N34"/>
    <mergeCell ref="O30:O34"/>
    <mergeCell ref="P30:P34"/>
    <mergeCell ref="Q30:Q34"/>
    <mergeCell ref="AJ30:AJ34"/>
    <mergeCell ref="AK30:AK34"/>
    <mergeCell ref="B35:B52"/>
    <mergeCell ref="C35:C52"/>
    <mergeCell ref="H35:H52"/>
    <mergeCell ref="I35:I52"/>
    <mergeCell ref="J35:J52"/>
    <mergeCell ref="K35:K52"/>
    <mergeCell ref="L35:L52"/>
    <mergeCell ref="M35:M52"/>
    <mergeCell ref="AD30:AD34"/>
    <mergeCell ref="AE30:AE34"/>
    <mergeCell ref="AF30:AF34"/>
    <mergeCell ref="AG30:AG34"/>
    <mergeCell ref="AH30:AH34"/>
    <mergeCell ref="AI30:AI34"/>
    <mergeCell ref="X30:X34"/>
    <mergeCell ref="Y30:Y34"/>
    <mergeCell ref="Z30:Z34"/>
    <mergeCell ref="AA30:AA34"/>
    <mergeCell ref="AB30:AB34"/>
    <mergeCell ref="AC30:AC34"/>
    <mergeCell ref="R30:R34"/>
    <mergeCell ref="S30:S34"/>
    <mergeCell ref="T35:T40"/>
    <mergeCell ref="U35:U40"/>
    <mergeCell ref="V35:V40"/>
    <mergeCell ref="W35:W40"/>
    <mergeCell ref="X35:X40"/>
    <mergeCell ref="Y35:Y40"/>
    <mergeCell ref="N35:N52"/>
    <mergeCell ref="O35:O40"/>
    <mergeCell ref="P35:P40"/>
    <mergeCell ref="Q35:Q40"/>
    <mergeCell ref="R35:R40"/>
    <mergeCell ref="S35:S40"/>
    <mergeCell ref="O41:O50"/>
    <mergeCell ref="P41:P50"/>
    <mergeCell ref="Q41:Q50"/>
    <mergeCell ref="R41:R50"/>
    <mergeCell ref="U41:U50"/>
    <mergeCell ref="V41:V50"/>
    <mergeCell ref="W41:W50"/>
    <mergeCell ref="X41:X50"/>
    <mergeCell ref="AK35:AK36"/>
    <mergeCell ref="AJ37:AJ40"/>
    <mergeCell ref="AK37:AK40"/>
    <mergeCell ref="Z35:Z40"/>
    <mergeCell ref="AA35:AA40"/>
    <mergeCell ref="AB35:AB40"/>
    <mergeCell ref="AC35:AC40"/>
    <mergeCell ref="AD35:AD40"/>
    <mergeCell ref="AE35:AE40"/>
    <mergeCell ref="AF35:AF40"/>
    <mergeCell ref="AG35:AG40"/>
    <mergeCell ref="AH35:AH40"/>
    <mergeCell ref="AI35:AI40"/>
    <mergeCell ref="AJ35:AJ36"/>
    <mergeCell ref="AK41:AK43"/>
    <mergeCell ref="AJ44:AJ46"/>
    <mergeCell ref="AK44:AK46"/>
    <mergeCell ref="AJ47:AJ50"/>
    <mergeCell ref="AK47:AK50"/>
    <mergeCell ref="O51:O52"/>
    <mergeCell ref="P51:P52"/>
    <mergeCell ref="AC51:AC52"/>
    <mergeCell ref="AD51:AD52"/>
    <mergeCell ref="AE51:AE52"/>
    <mergeCell ref="AE41:AE50"/>
    <mergeCell ref="AF41:AF50"/>
    <mergeCell ref="AG41:AG50"/>
    <mergeCell ref="AH41:AH50"/>
    <mergeCell ref="AI41:AI50"/>
    <mergeCell ref="AJ41:AJ43"/>
    <mergeCell ref="Y41:Y50"/>
    <mergeCell ref="Z41:Z50"/>
    <mergeCell ref="AA41:AA50"/>
    <mergeCell ref="AB41:AB50"/>
    <mergeCell ref="AC41:AC50"/>
    <mergeCell ref="AD41:AD50"/>
    <mergeCell ref="S41:S50"/>
    <mergeCell ref="T41:T50"/>
    <mergeCell ref="B53:AJ53"/>
    <mergeCell ref="AD57:AE57"/>
    <mergeCell ref="Z60:AA60"/>
    <mergeCell ref="AF51:AF52"/>
    <mergeCell ref="AG51:AG52"/>
    <mergeCell ref="AH51:AH52"/>
    <mergeCell ref="AI51:AI52"/>
    <mergeCell ref="AJ51:AJ52"/>
    <mergeCell ref="AK51:AK52"/>
  </mergeCells>
  <printOptions/>
  <pageMargins left="0.5118110236220472" right="0.31496062992125984" top="1.141732283464567" bottom="0.35433070866141736" header="0.31496062992125984" footer="0.31496062992125984"/>
  <pageSetup horizontalDpi="600" verticalDpi="600" orientation="landscape" paperSize="5" scale="50" r:id="rId4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David Suarez Sanchez</cp:lastModifiedBy>
  <dcterms:created xsi:type="dcterms:W3CDTF">2013-01-27T16:37:46Z</dcterms:created>
  <dcterms:modified xsi:type="dcterms:W3CDTF">2013-10-01T17:11:54Z</dcterms:modified>
  <cp:category/>
  <cp:version/>
  <cp:contentType/>
  <cp:contentStatus/>
</cp:coreProperties>
</file>