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515" windowHeight="6735" activeTab="0"/>
  </bookViews>
  <sheets>
    <sheet name="Plan de Acción 2013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<sst xmlns="http://schemas.openxmlformats.org/spreadsheetml/2006/main" count="622" uniqueCount="202">
  <si>
    <t>SECTOR :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</si>
  <si>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</si>
  <si>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</si>
  <si>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</si>
  <si>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</si>
  <si>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</si>
  <si>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</si>
  <si>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</si>
  <si>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</si>
  <si>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</si>
  <si>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</si>
  <si>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</si>
  <si>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</si>
  <si>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</si>
  <si>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</si>
  <si>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</si>
  <si>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</si>
  <si>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</si>
  <si>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</si>
  <si>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>RESPONSABLE DIRECTO</t>
  </si>
  <si>
    <t>programado</t>
  </si>
  <si>
    <t xml:space="preserve">ejecutado </t>
  </si>
  <si>
    <t>ejecutado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</si>
  <si>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</si>
  <si>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</si>
  <si>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</si>
  <si>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</si>
  <si>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</si>
  <si>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</si>
  <si>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INDICADOR</t>
  </si>
  <si>
    <t>PLAN DE DESARROLLO: "Villapinzón, El Camino del Progreso" 2012-2015</t>
  </si>
  <si>
    <t>POBLACIÓN VCA BENEFICIADA (SI CORRESPONDE)</t>
  </si>
  <si>
    <t>META  ALCANZADA 1 SEMESTRE</t>
  </si>
  <si>
    <t>META  ALCANZADA 2 SEMESTRE</t>
  </si>
  <si>
    <t>META</t>
  </si>
  <si>
    <t xml:space="preserve"> BRINDAR 4 CAPACITACIONES A LA POBLACIÓN VICTIMA </t>
  </si>
  <si>
    <t xml:space="preserve">COORDINACIÓN CON EL SENA Y OTRAS ENTIDADES O CONTRATACIÓN DE LAS MISMA </t>
  </si>
  <si>
    <t xml:space="preserve">CELEBRACIÓN DE 4 REUNIONES EN EL AÑO DEL COMITÉ DE JUSTICIA TRANSCIONAL </t>
  </si>
  <si>
    <t xml:space="preserve">Reuniones </t>
  </si>
  <si>
    <t xml:space="preserve">REUNIONES DEL COMITÉ DE JUSTICIA TRANSICIONAL/4 </t>
  </si>
  <si>
    <t xml:space="preserve">MARTHA ROCIO BARRERO MURCIA </t>
  </si>
  <si>
    <t xml:space="preserve">NOMBRE  -  Secretario de Gobierno y Desarrollo Institucional </t>
  </si>
  <si>
    <t>EJE:  EJE I.  DESARROLLO INTEGRAL  DEL SER HUMANO</t>
  </si>
  <si>
    <r>
      <t>PROGRAMA</t>
    </r>
    <r>
      <rPr>
        <b/>
        <sz val="8"/>
        <rFont val="Arial"/>
        <family val="2"/>
      </rPr>
      <t>:                 1.6.4. 1. POBLACION VICTIMA DE LA VIOLENCIA</t>
    </r>
  </si>
  <si>
    <t xml:space="preserve"> MANTENER ACTUALIZADA LA PAGINA WEB DEL MUNICIPIO </t>
  </si>
  <si>
    <t xml:space="preserve"> CUMPLIR CON LA 3 FASE - TRANSACCIONAL DE GOBIERNO EN LÍNEA </t>
  </si>
  <si>
    <t>GESTIONAR LA AMPLIACIÓN DE LA COBERTURA DEL SERVICIO WIFI EN LA ZONA RURAL-</t>
  </si>
  <si>
    <t xml:space="preserve"> GESTIONAR ANTE EL DAFP  LA AUTORIZACIÓN DE 4 TRAMITES Y SERVICIOS QUE PRESTA A ADMINISTRACION MUNICIPAL</t>
  </si>
  <si>
    <t xml:space="preserve"> REALIZAR UN PROYECTO PARA EL ACCESO DE CONECTIVIDAD DEL 100% DE LAS IED </t>
  </si>
  <si>
    <t xml:space="preserve"> REALIZAR UN PROYECTO PARA EL ACCESO DE CONECTIVIDAD A LAS 10 VEREDAS DEL MUNICIPIO </t>
  </si>
  <si>
    <t>GESTIONAR LOS RECURSOS ANTE ENTES GUBERNAMENTALES</t>
  </si>
  <si>
    <t>DESIGNAR A UN FUNCIONARIO LAS ACTIVDADES NECESARIAS PARA CUMPLIR CON GOBIERN N LINEA</t>
  </si>
  <si>
    <t xml:space="preserve"> GESTIONAR A NIVEL DEPARTAMENTAL Y/O NACIONAL PARA LA OBTENCIÓN RECURSOS </t>
  </si>
  <si>
    <t>EJE NO. 3: DESARROLLO ECONÓMICO</t>
  </si>
  <si>
    <t xml:space="preserve">SECTOR : TECNOLOGIA </t>
  </si>
  <si>
    <r>
      <t>PROGRAMA</t>
    </r>
    <r>
      <rPr>
        <b/>
        <sz val="8"/>
        <rFont val="Arial"/>
        <family val="2"/>
      </rPr>
      <t xml:space="preserve">:                INGRESO A LA NUEVA ERA DE LAS COMUNICACIONES </t>
    </r>
  </si>
  <si>
    <t xml:space="preserve">PAGINA WEB DEL MUNICIPIO ACTUALIZADA </t>
  </si>
  <si>
    <t xml:space="preserve">FASE IMPLEMENTADA DE GOBIERNO EL LINEA </t>
  </si>
  <si>
    <t xml:space="preserve">META CUATRENIO </t>
  </si>
  <si>
    <t>META ALCANZADA 2 SEMESTRE</t>
  </si>
  <si>
    <t>META ALCANZADA 1 SEMESTRE</t>
  </si>
  <si>
    <t>DESIGNAR A UN FUNCIONARIO QUE MANTENGA ATUALIZADA LA PAGINA WEB EN LAS FASES DE INFORMACION E INTERACCION</t>
  </si>
  <si>
    <t>ADELANTAR LAS GESTIONES NECESARIAS  PARA CUMPLIR CON LAS FASES DE TRANSACCION</t>
  </si>
  <si>
    <t xml:space="preserve">TECNOLOGIA DE LA INFORMACION Y LAS COMUNICACIONES </t>
  </si>
  <si>
    <t xml:space="preserve">EJE NO.4 : GOBERNABILIDAD </t>
  </si>
  <si>
    <t xml:space="preserve">SECTOR : PREVENCIÓN Y ATENCIÓN DE DESASATRES </t>
  </si>
  <si>
    <t>FORMULAR E IMPLEMENTAR EL PLEC - PLAN MUNICIPAL DEL GESTIÓN DEL RIESGO</t>
  </si>
  <si>
    <t xml:space="preserve"> REALIZAR 4 CAPACITACIONES AL CLOPAD </t>
  </si>
  <si>
    <t xml:space="preserve"> REALIZAR 4 CAPACITACIONES SOBRE CAMBIO CLIMÁTICO Y GESTIÓN DEL RIESGO </t>
  </si>
  <si>
    <t xml:space="preserve"> REALIZAR 20 ACTIVIDADES CON EL CUERPO DE BOMBEROS Y DEFENSA CIVIL EN EL MUNICIPIO </t>
  </si>
  <si>
    <t xml:space="preserve"> MANTENER EL CONVENIO CON EL CUERPO DE BOMBEROS QUE GARANTICE LA SEGURIDAD DEL MUNICIPIO </t>
  </si>
  <si>
    <t xml:space="preserve"> CONTRATAR UNA PERSONA IDÓNEA</t>
  </si>
  <si>
    <t xml:space="preserve"> CON APOYO DEL CUERPO DE BOMBEROS </t>
  </si>
  <si>
    <t xml:space="preserve"> REALIZAR ACTIVIDADES EN COLEGIOS, ADMINISTRACIÓN CLOPAD, COMUNIDAD EN GENERAL CON SIMULACROS </t>
  </si>
  <si>
    <t xml:space="preserve"> GIRAR RECURSOS </t>
  </si>
  <si>
    <t xml:space="preserve"> FOTALECIMIENTO Y CAPACITACION EN GRUPOS DE APOYO </t>
  </si>
  <si>
    <t xml:space="preserve"> PROYECTO PARA ADQUISICIÓN DE 8 CÁMARAS DE SEGURIDAD </t>
  </si>
  <si>
    <t xml:space="preserve"> PROYECTO PARA ADQUISICIÓN DE VEHÍCULOS PARA LA POLICÍA </t>
  </si>
  <si>
    <t xml:space="preserve"> ENTREGAR UNA DOTACIÓN ANUAL A LA  A LA FUERZA PUBLICA </t>
  </si>
  <si>
    <t xml:space="preserve"> REALIZAR  1 REUNIÓN ANUAL PARA CONCERTAR  UN PLAN DE SEGURIDAD FRONTERIZA CON LOS MUNICIPIOS </t>
  </si>
  <si>
    <t xml:space="preserve"> GESTIONAR A NIVEL NACIONAL  PARA LA OBTENCIÓN RECURSOS </t>
  </si>
  <si>
    <t xml:space="preserve"> APOYAR CON EQUIPOS DE OFICINA. </t>
  </si>
  <si>
    <t xml:space="preserve"> CONVOCAR Y CONCERTAR A LAS AUTORIDADES LOCALES DE S MUNICIPIO VECINOS </t>
  </si>
  <si>
    <t xml:space="preserve">SEGURIDAD INSTITUCIONAL </t>
  </si>
  <si>
    <t>DISMINUIR  EL HURTO EN VILLAPINZÓN</t>
  </si>
  <si>
    <t>REALIZAR 8 CHARLAS  PARA LA CREACIÓN Y/O REACTIVACIÓN DE LOS FRENTES DE SEGURIDAD EN EL CUATRIENIO</t>
  </si>
  <si>
    <t xml:space="preserve"> REDUCIR ÍNDICE DE DELINCUENCIA MEDIANTE LA IMPLEMENTACIÓN DE 1 CUADRANTE DE SEGURIDAD  </t>
  </si>
  <si>
    <t xml:space="preserve"> REALIZAR EL 100% DEL  MANTENIMIENTO DE EQUIPOS DE SEGURIDAD EN EL MUNICIPIO. </t>
  </si>
  <si>
    <t xml:space="preserve"> IMPRIMIR Y   DISTRIBUIR 2000 VOLANTES    DE PUBLICIDAD EN TEMAS DE SEGURIDAD EN EL CUATRIENIO </t>
  </si>
  <si>
    <t xml:space="preserve"> REALIZAR 24  CAMPAÑAS DE CONTROL DE PESAJE, MEDIDAS Y SELLOS  </t>
  </si>
  <si>
    <t xml:space="preserve">  GESTIONAR EL AUMENTO DE 5 EFECTIVOS  DE FUERZA PUBLICA  </t>
  </si>
  <si>
    <t xml:space="preserve"> CONVOCAR A LAS JAC PARA REACTIVACIÓN DE LOS FRENTES </t>
  </si>
  <si>
    <t xml:space="preserve"> SOLICITAR A LA POLICÍA NACIONAL EL APOYO PARA LA CREACIÓN DE OTRO CUADRANTE </t>
  </si>
  <si>
    <t xml:space="preserve"> SOLICITAR UN DIAGNOSTICO Y COTIZACIÓN DE LOS EQUIPOS Y  REPARARLOS </t>
  </si>
  <si>
    <t xml:space="preserve"> EN COORDINACIÓN CON LA POLICÍA Y  LA INSPECCIÓN DISEÑAR LOS VOLANTES Y CONTRATAR SU DISEÑO </t>
  </si>
  <si>
    <t xml:space="preserve"> REALIZAR VISITAS SORPRESA A LOS ESTABLECIMIENTO DE COMERCIO </t>
  </si>
  <si>
    <t xml:space="preserve"> SOLICITAR A LA POLICÍA NACIONAL MEDIANTE OFICIOS SUSTENTADOS  </t>
  </si>
  <si>
    <t>REALIZAR 16 PROGRAMAS EN SEGURIDAD Y  VALORES A TRAVÉS DE LA EMISORA, SAN JUAN ESTÉREO Y CANAL COMUNITARIO</t>
  </si>
  <si>
    <t xml:space="preserve"> APOYO A LA FUERZA PÚBLICA EN MANTENIMIENTO DE VEHÍCULOS Y SUMINISTRO DE COMBUSTIBLE Y LUBRICANTES  </t>
  </si>
  <si>
    <t xml:space="preserve"> APOYO Y ATENCIÓN A EVENTOS MASIVOS  </t>
  </si>
  <si>
    <t xml:space="preserve">POR UNA CONVIVENCIA PACIFICA </t>
  </si>
  <si>
    <t>SOLICITAR UN ESPACIO EN LA EMISORA Y CANAL COMUNITARIO, REALIZAR LAS CHARLAS EN APOYO CON LA POLICÍA.</t>
  </si>
  <si>
    <t xml:space="preserve"> CONTRATAR EL SUMINISTRO DE COMBUSTIBLE Y CONTROLAR SU GASTO </t>
  </si>
  <si>
    <t xml:space="preserve"> APOYAR CON SEGURIDAD A LOS EVENTOS REALIZADOS EN EL MUNICIPIO </t>
  </si>
  <si>
    <t xml:space="preserve"> CAPACITAR A  25 JAC CON MECANISMOS DE PARTICIPACIÓN CIUDADANA Y DEMOCRACIA </t>
  </si>
  <si>
    <t xml:space="preserve"> REALIZAR VIGILANCIA Y CONTROL DE LOS 24 CENTROS EDUCATIVOS CON EL APOYO DE  LAS JAC</t>
  </si>
  <si>
    <t xml:space="preserve"> APOYO Y VIGILANCIA POR PARTE DE LA JAC A LAS INSTITUCIONES EDUCATIVAS </t>
  </si>
  <si>
    <t xml:space="preserve">FORTALECIMIENTO A LA PARTICIPACION SOCIAL </t>
  </si>
  <si>
    <t>REALIZAR 1 CAPACITACIÓN EN CRECIMIENTO PERSONAL Y LIDERAZGO</t>
  </si>
  <si>
    <t xml:space="preserve"> REALIZAR CUATRO EVALUACIONES DE LOS FUNCIONARIOS A SUS JEFES INMEDIATOS </t>
  </si>
  <si>
    <t xml:space="preserve"> REALIZAR CUATRO PROCESOS DE SELECCIÓN DEL MEJOR FUNCIONARIO DEL TRIMESTRE ANUALMENTE  </t>
  </si>
  <si>
    <t xml:space="preserve"> DISEÑAR UN FORMATO DE CALIFICACIÓN </t>
  </si>
  <si>
    <t xml:space="preserve"> DAR CUMPLIMIENTO A LA LEY DE CARRERA ADMINISTRATIVA. </t>
  </si>
  <si>
    <t xml:space="preserve"> MEJORA DE LA CULTURA INSTITUCIONAL  EVALUACION DEL DESEMPEÑO</t>
  </si>
  <si>
    <t>DOTACION INSTITUCIONAL</t>
  </si>
  <si>
    <t xml:space="preserve"> REALIZAR LA DOTACIÓN AL 100% DE  LAS DEPENDENCIAS   DE LA ADMINISTRACIÓN  </t>
  </si>
  <si>
    <t xml:space="preserve"> REALIZAR UN ESTUDIO DE NECESIDADES INSTITUCIONALES, PARA CONTRATAR LA ADQUISICIÓN DE EQUIPOS </t>
  </si>
  <si>
    <t>INTEGRACIÓN LABORAL</t>
  </si>
  <si>
    <t xml:space="preserve"> REALIZAR 4 ACTIVIDADES QUE PROMUEVAN LA INTEGRACIÓN Y MEJORAMIENTO DEL AMBIENTE LABORAL                  </t>
  </si>
  <si>
    <t xml:space="preserve"> REALIZAR CAPACITACIONES OLIMPIADAS  ACTOS CULTURALES</t>
  </si>
  <si>
    <t xml:space="preserve"> REALIZAR 24 CAMPAÑAS  DEL BUEN USO DEL ESPACIO PUBLICO </t>
  </si>
  <si>
    <t xml:space="preserve"> CAMPAÑAS DE SENSIBILIZACIÓN DE LA POBLACIÓN Y MULTAS  PEDAGÓGICAS </t>
  </si>
  <si>
    <t xml:space="preserve"> DOTAR ANUALMENTE EL CENTRO DE DESPACHOS </t>
  </si>
  <si>
    <t xml:space="preserve"> CAPACITAR A LAS 2 EMPRESAS PRESTADORA DE SERVICIO  DE TRANSPORTE </t>
  </si>
  <si>
    <t>APOYAR A LA AUTORIDAD COMPETENTE PARA REALIZAR 8 OPERATIVOS DE SEGURIDAD A LOS VEHÍCULOS DE TRANSPORTE PÚBLICO QUE PRESTAN EL SERVICIO DE TRANSPORTE DE PASAJEROS Y ESCOLAR</t>
  </si>
  <si>
    <t xml:space="preserve"> REINVERTIR LOS RECURSOS EN NECESIDADES DEL CENTRO DE DESPACHO </t>
  </si>
  <si>
    <t xml:space="preserve"> CAPACITAR A LOS FUNCIONARIOS Y CONDUCTORES EN NORMAS DE TRANSITO Y ATENCIÓN AL CIUDADANO </t>
  </si>
  <si>
    <t xml:space="preserve"> ESTABLECER CONTROLES PARA VERIFICACIÓN DE DOCUMENTOS Y KIT DE CARRETERAS </t>
  </si>
  <si>
    <t xml:space="preserve">GESTION ADELANTADA </t>
  </si>
  <si>
    <t>TRAMITES GESTIONADOS ANTE EL DAPF</t>
  </si>
  <si>
    <t xml:space="preserve">Funcionario </t>
  </si>
  <si>
    <t xml:space="preserve">Documento </t>
  </si>
  <si>
    <t xml:space="preserve">Capacitaciones </t>
  </si>
  <si>
    <t xml:space="preserve">Oficios </t>
  </si>
  <si>
    <t xml:space="preserve">PROYECTO </t>
  </si>
  <si>
    <t>PLEC FORMULADO/1</t>
  </si>
  <si>
    <t xml:space="preserve">Plan </t>
  </si>
  <si>
    <t xml:space="preserve">Actividades </t>
  </si>
  <si>
    <t xml:space="preserve">Convenio </t>
  </si>
  <si>
    <t xml:space="preserve">Proyecto </t>
  </si>
  <si>
    <t xml:space="preserve">Dotación </t>
  </si>
  <si>
    <t xml:space="preserve">Reunión </t>
  </si>
  <si>
    <t xml:space="preserve">Charlas </t>
  </si>
  <si>
    <t xml:space="preserve">Cuadrante </t>
  </si>
  <si>
    <t xml:space="preserve">Mantenimiento </t>
  </si>
  <si>
    <t xml:space="preserve">Volantes </t>
  </si>
  <si>
    <t xml:space="preserve">Campañas </t>
  </si>
  <si>
    <t xml:space="preserve">Agentes o Unidades Policiales </t>
  </si>
  <si>
    <t xml:space="preserve">programas radiales </t>
  </si>
  <si>
    <t xml:space="preserve">Apoyo en eventos masivos </t>
  </si>
  <si>
    <t xml:space="preserve">Capacitación </t>
  </si>
  <si>
    <t xml:space="preserve"> CAPACITACIÓN JUNTAS DE ACCION COMUNAL </t>
  </si>
  <si>
    <t xml:space="preserve">Centros educativos </t>
  </si>
  <si>
    <t xml:space="preserve">CAPACITACION </t>
  </si>
  <si>
    <t xml:space="preserve">Evaluaciones </t>
  </si>
  <si>
    <t xml:space="preserve">Selección </t>
  </si>
  <si>
    <t>Dotación</t>
  </si>
  <si>
    <t xml:space="preserve">Operativos </t>
  </si>
  <si>
    <t>META  VIGENCIA(2012)</t>
  </si>
  <si>
    <t xml:space="preserve">FORMULAR UN PLAN DE ACCION Y POLITICAS DE REPARACIÓN INTEGRAL DE LAS VICTIMAS EN EL TERRITORIO </t>
  </si>
  <si>
    <t>META VIGENCIA 2012</t>
  </si>
  <si>
    <t>COMPONENTE DE EFICACIA - PLAN DE ACCIÒN - VIGENCIA  2012</t>
  </si>
  <si>
    <t>PLAN ACCION/1</t>
  </si>
  <si>
    <t>CAPACITACIONES REALIZADAS/1</t>
  </si>
  <si>
    <t xml:space="preserve">Actas </t>
  </si>
  <si>
    <t xml:space="preserve">Plan probado </t>
  </si>
  <si>
    <t xml:space="preserve">CONVOCAR Y REALIZAR LAS REUNIONES </t>
  </si>
  <si>
    <t xml:space="preserve">listado de asistencia </t>
  </si>
  <si>
    <t>x</t>
  </si>
  <si>
    <t xml:space="preserve">Secretaria de Gobierno y Desarrollo Institucional </t>
  </si>
  <si>
    <t xml:space="preserve">CAPACITACIONES REALIZADAS/1 </t>
  </si>
  <si>
    <t>CAPACITACIONES REALIZADAS/2</t>
  </si>
  <si>
    <t>ACTIVIDADES REALIZADAS/20</t>
  </si>
  <si>
    <t>CONVENIO CELABRADO/1</t>
  </si>
  <si>
    <t xml:space="preserve">Acto Administrativo </t>
  </si>
  <si>
    <t>Documentos</t>
  </si>
  <si>
    <t>plan</t>
  </si>
  <si>
    <t xml:space="preserve">Registros </t>
  </si>
  <si>
    <t xml:space="preserve">Registro </t>
  </si>
  <si>
    <t>PROYECTO/1</t>
  </si>
  <si>
    <t xml:space="preserve">ENTREGA DOTACIÓN/1 </t>
  </si>
  <si>
    <t xml:space="preserve">REUNIONES REALIZADAS /1 </t>
  </si>
  <si>
    <t xml:space="preserve">CHARLAS REALIZADAS/1 </t>
  </si>
  <si>
    <t>CUADRANTES IMPLEMENTADOS/1</t>
  </si>
  <si>
    <t xml:space="preserve">MANTENIMIENTOS REALIZADOS </t>
  </si>
  <si>
    <t>VOLANTES DISTRIBUIDOS/500</t>
  </si>
  <si>
    <t>CAMPAÑAS REALIZADAS/6</t>
  </si>
  <si>
    <t xml:space="preserve">OFICIOS </t>
  </si>
  <si>
    <t>PORGRAMAS REALIZADOS/4</t>
  </si>
  <si>
    <t>MANTENIMIENTO DE VEHICULOS*100</t>
  </si>
  <si>
    <t>APOYO DE EVENTOS MASIVOS*100</t>
  </si>
  <si>
    <t>VIGILANCIA Y CONTROL EN  CENTROS EDUCATIVOS REALIZDOS/24</t>
  </si>
  <si>
    <t>ACTIVIDAD DE INTEGRACIÓN REALIZADA/1</t>
  </si>
  <si>
    <t xml:space="preserve">REGISTRO </t>
  </si>
  <si>
    <t>EVALUACIONES REALIZADAS/4</t>
  </si>
  <si>
    <t xml:space="preserve">ELECCIÓN DE MEJOR FUNCIONARIO/4 </t>
  </si>
  <si>
    <t xml:space="preserve">DOTACION ENTREGADA </t>
  </si>
  <si>
    <t xml:space="preserve">CAPACITADOS PARA GOBERNAR </t>
  </si>
  <si>
    <t xml:space="preserve"> NO MAS POBLACION VULNERABLE POR VIOLENCIA
</t>
  </si>
  <si>
    <t>EL ESPACIO PUBLICO DE TODOS Y PARA TODOS</t>
  </si>
  <si>
    <t>TRANSPORTE PARA TODOS</t>
  </si>
  <si>
    <t xml:space="preserve">MANTENER EN FUNCIONAMIENTO EL COMITÉ TERRITORIAL DE JUSTICIA TRANSCIONAL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</si>
</sst>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2" xfId="0" applyFont="1" applyFill="1" applyBorder="1" applyAlignment="1">
      <alignment horizontal="center" vertical="center" wrapText="1"/>
    </xf>
    <xf numFmtId="3" fontId="2" fillId="18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3" xfId="0" applyNumberFormat="1" applyFont="1" applyFill="1" applyBorder="1" applyAlignment="1">
      <alignment horizontal="center" vertical="center" textRotation="90"/>
    </xf>
    <xf numFmtId="0" fontId="2" fillId="18" borderId="13" xfId="0" applyFont="1" applyFill="1" applyBorder="1" applyAlignment="1">
      <alignment horizontal="center" vertical="center" textRotation="90"/>
    </xf>
    <xf numFmtId="0" fontId="2" fillId="18" borderId="14" xfId="0" applyFont="1" applyFill="1" applyBorder="1" applyAlignment="1">
      <alignment horizontal="center" vertical="center" textRotation="90"/>
    </xf>
    <xf numFmtId="3" fontId="2" fillId="33" borderId="12" xfId="0" applyNumberFormat="1" applyFont="1" applyFill="1" applyBorder="1" applyAlignment="1">
      <alignment horizontal="center" vertical="center" textRotation="90"/>
    </xf>
    <xf numFmtId="3" fontId="2" fillId="33" borderId="13" xfId="0" applyNumberFormat="1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 textRotation="90"/>
    </xf>
    <xf numFmtId="0" fontId="2" fillId="35" borderId="14" xfId="0" applyFont="1" applyFill="1" applyBorder="1" applyAlignment="1">
      <alignment horizontal="center" vertical="center" textRotation="90" wrapText="1"/>
    </xf>
    <xf numFmtId="3" fontId="2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6" xfId="0" applyFont="1" applyFill="1" applyBorder="1" applyAlignment="1" applyProtection="1">
      <alignment horizontal="center" vertical="center" textRotation="90" wrapText="1"/>
      <protection locked="0"/>
    </xf>
    <xf numFmtId="0" fontId="8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textRotation="90" wrapText="1"/>
    </xf>
    <xf numFmtId="3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8" xfId="0" applyFont="1" applyFill="1" applyBorder="1" applyAlignment="1" applyProtection="1">
      <alignment horizontal="center" vertical="center" textRotation="90" wrapText="1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2" fillId="39" borderId="18" xfId="0" applyFont="1" applyFill="1" applyBorder="1" applyAlignment="1" applyProtection="1">
      <alignment horizontal="center" vertical="center" wrapText="1"/>
      <protection locked="0"/>
    </xf>
    <xf numFmtId="0" fontId="2" fillId="37" borderId="18" xfId="0" applyFont="1" applyFill="1" applyBorder="1" applyAlignment="1">
      <alignment horizontal="center" vertical="center" textRotation="90" wrapText="1"/>
    </xf>
    <xf numFmtId="165" fontId="2" fillId="38" borderId="18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39" borderId="18" xfId="0" applyFont="1" applyFill="1" applyBorder="1" applyAlignment="1">
      <alignment horizontal="center" vertical="center" wrapText="1"/>
    </xf>
    <xf numFmtId="165" fontId="2" fillId="0" borderId="18" xfId="46" applyNumberFormat="1" applyFont="1" applyBorder="1" applyAlignment="1">
      <alignment horizontal="center" textRotation="90"/>
    </xf>
    <xf numFmtId="0" fontId="2" fillId="39" borderId="18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2" fillId="37" borderId="18" xfId="0" applyFont="1" applyFill="1" applyBorder="1" applyAlignment="1">
      <alignment vertical="center" textRotation="90" wrapText="1"/>
    </xf>
    <xf numFmtId="3" fontId="2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2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 wrapText="1"/>
    </xf>
    <xf numFmtId="4" fontId="5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3" xfId="0" applyFont="1" applyFill="1" applyBorder="1" applyAlignment="1" applyProtection="1">
      <alignment horizontal="center" vertical="center" textRotation="90" wrapText="1"/>
      <protection locked="0"/>
    </xf>
    <xf numFmtId="0" fontId="6" fillId="40" borderId="23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 vertical="center" textRotation="90" wrapText="1"/>
      <protection locked="0"/>
    </xf>
    <xf numFmtId="0" fontId="2" fillId="37" borderId="18" xfId="0" applyFont="1" applyFill="1" applyBorder="1" applyAlignment="1" applyProtection="1">
      <alignment vertical="center" textRotation="90" wrapText="1"/>
      <protection locked="0"/>
    </xf>
    <xf numFmtId="4" fontId="6" fillId="18" borderId="16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24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8" xfId="0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 textRotation="90" wrapText="1"/>
    </xf>
    <xf numFmtId="0" fontId="14" fillId="37" borderId="18" xfId="0" applyFont="1" applyFill="1" applyBorder="1" applyAlignment="1">
      <alignment horizontal="center" vertical="center" textRotation="90" wrapText="1"/>
    </xf>
    <xf numFmtId="0" fontId="14" fillId="37" borderId="18" xfId="0" applyFont="1" applyFill="1" applyBorder="1" applyAlignment="1">
      <alignment vertical="center" textRotation="90" wrapText="1"/>
    </xf>
    <xf numFmtId="0" fontId="14" fillId="37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 wrapText="1"/>
    </xf>
    <xf numFmtId="4" fontId="5" fillId="4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19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/>
    </xf>
    <xf numFmtId="3" fontId="2" fillId="37" borderId="19" xfId="0" applyNumberFormat="1" applyFont="1" applyFill="1" applyBorder="1" applyAlignment="1">
      <alignment horizontal="center" vertical="center" textRotation="90" wrapText="1"/>
    </xf>
    <xf numFmtId="3" fontId="2" fillId="37" borderId="18" xfId="0" applyNumberFormat="1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4" xfId="0" applyFont="1" applyFill="1" applyBorder="1" applyAlignment="1">
      <alignment horizontal="left" vertical="center" wrapText="1"/>
    </xf>
    <xf numFmtId="0" fontId="5" fillId="4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2" fillId="18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51" fillId="0" borderId="28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vertical="center" wrapText="1"/>
    </xf>
    <xf numFmtId="0" fontId="14" fillId="34" borderId="18" xfId="0" applyFont="1" applyFill="1" applyBorder="1" applyAlignment="1">
      <alignment horizontal="left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33" borderId="0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38" borderId="18" xfId="46" applyNumberFormat="1" applyFont="1" applyFill="1" applyBorder="1" applyAlignment="1">
      <alignment horizontal="center" textRotation="90"/>
    </xf>
    <xf numFmtId="0" fontId="11" fillId="0" borderId="18" xfId="0" applyFont="1" applyBorder="1" applyAlignment="1">
      <alignment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52" fillId="0" borderId="30" xfId="0" applyFont="1" applyBorder="1" applyAlignment="1">
      <alignment horizontal="center" vertical="center" textRotation="90" wrapText="1"/>
    </xf>
    <xf numFmtId="0" fontId="52" fillId="0" borderId="31" xfId="0" applyFont="1" applyBorder="1" applyAlignment="1">
      <alignment horizontal="center" vertical="center" textRotation="90" wrapText="1"/>
    </xf>
    <xf numFmtId="0" fontId="2" fillId="37" borderId="32" xfId="0" applyFont="1" applyFill="1" applyBorder="1" applyAlignment="1" applyProtection="1">
      <alignment horizontal="center" vertical="center" textRotation="90" wrapText="1"/>
      <protection locked="0"/>
    </xf>
    <xf numFmtId="3" fontId="2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24" xfId="0" applyFont="1" applyFill="1" applyBorder="1" applyAlignment="1" applyProtection="1">
      <alignment horizontal="center" vertical="center" textRotation="90" wrapText="1"/>
      <protection locked="0"/>
    </xf>
    <xf numFmtId="0" fontId="8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>
      <alignment wrapText="1"/>
    </xf>
    <xf numFmtId="0" fontId="6" fillId="40" borderId="19" xfId="0" applyFont="1" applyFill="1" applyBorder="1" applyAlignment="1">
      <alignment horizontal="center" vertical="center" wrapText="1"/>
    </xf>
    <xf numFmtId="3" fontId="2" fillId="33" borderId="34" xfId="0" applyNumberFormat="1" applyFont="1" applyFill="1" applyBorder="1" applyAlignment="1" applyProtection="1">
      <alignment horizontal="center" vertical="center" textRotation="90" wrapText="1"/>
      <protection locked="0"/>
    </xf>
    <xf numFmtId="165" fontId="18" fillId="0" borderId="18" xfId="46" applyNumberFormat="1" applyFont="1" applyBorder="1" applyAlignment="1">
      <alignment horizontal="center" textRotation="90"/>
    </xf>
    <xf numFmtId="0" fontId="3" fillId="0" borderId="0" xfId="0" applyFont="1" applyFill="1" applyAlignment="1">
      <alignment/>
    </xf>
    <xf numFmtId="3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3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3" fontId="2" fillId="0" borderId="13" xfId="0" applyNumberFormat="1" applyFont="1" applyFill="1" applyBorder="1" applyAlignment="1">
      <alignment horizontal="center" vertical="center" textRotation="90"/>
    </xf>
    <xf numFmtId="3" fontId="2" fillId="0" borderId="14" xfId="0" applyNumberFormat="1" applyFont="1" applyFill="1" applyBorder="1" applyAlignment="1">
      <alignment horizontal="center" vertical="center" textRotation="90"/>
    </xf>
    <xf numFmtId="3" fontId="5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8" xfId="0" applyFont="1" applyFill="1" applyBorder="1" applyAlignment="1">
      <alignment/>
    </xf>
    <xf numFmtId="3" fontId="5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/>
    </xf>
    <xf numFmtId="3" fontId="2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8" xfId="0" applyFont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0" fontId="0" fillId="0" borderId="18" xfId="0" applyFill="1" applyBorder="1" applyAlignment="1">
      <alignment/>
    </xf>
    <xf numFmtId="0" fontId="8" fillId="37" borderId="18" xfId="0" applyFont="1" applyFill="1" applyBorder="1" applyAlignment="1">
      <alignment horizontal="center" vertical="center" textRotation="90" wrapText="1"/>
    </xf>
    <xf numFmtId="3" fontId="2" fillId="18" borderId="36" xfId="0" applyNumberFormat="1" applyFont="1" applyFill="1" applyBorder="1" applyAlignment="1">
      <alignment horizontal="center" vertical="center" wrapText="1"/>
    </xf>
    <xf numFmtId="3" fontId="2" fillId="18" borderId="30" xfId="0" applyNumberFormat="1" applyFont="1" applyFill="1" applyBorder="1" applyAlignment="1">
      <alignment horizontal="center" vertical="center" wrapText="1"/>
    </xf>
    <xf numFmtId="3" fontId="2" fillId="18" borderId="37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3" fontId="6" fillId="33" borderId="40" xfId="0" applyNumberFormat="1" applyFont="1" applyFill="1" applyBorder="1" applyAlignment="1" applyProtection="1">
      <alignment horizontal="center" vertical="center" wrapText="1"/>
      <protection/>
    </xf>
    <xf numFmtId="3" fontId="6" fillId="33" borderId="41" xfId="0" applyNumberFormat="1" applyFont="1" applyFill="1" applyBorder="1" applyAlignment="1" applyProtection="1">
      <alignment horizontal="center" vertical="center" wrapText="1"/>
      <protection/>
    </xf>
    <xf numFmtId="3" fontId="6" fillId="0" borderId="40" xfId="0" applyNumberFormat="1" applyFont="1" applyFill="1" applyBorder="1" applyAlignment="1" applyProtection="1">
      <alignment horizontal="center" vertical="center" wrapText="1"/>
      <protection/>
    </xf>
    <xf numFmtId="3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textRotation="90" wrapText="1"/>
      <protection/>
    </xf>
    <xf numFmtId="0" fontId="2" fillId="35" borderId="20" xfId="0" applyFont="1" applyFill="1" applyBorder="1" applyAlignment="1" applyProtection="1">
      <alignment horizontal="center" vertical="center" textRotation="90" wrapText="1"/>
      <protection/>
    </xf>
    <xf numFmtId="10" fontId="2" fillId="35" borderId="16" xfId="0" applyNumberFormat="1" applyFont="1" applyFill="1" applyBorder="1" applyAlignment="1" applyProtection="1">
      <alignment horizontal="center" vertical="center" textRotation="90" wrapText="1"/>
      <protection/>
    </xf>
    <xf numFmtId="10" fontId="2" fillId="35" borderId="20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17" xfId="0" applyFont="1" applyFill="1" applyBorder="1" applyAlignment="1" applyProtection="1">
      <alignment horizontal="center" vertical="center" textRotation="90" wrapText="1"/>
      <protection/>
    </xf>
    <xf numFmtId="0" fontId="2" fillId="35" borderId="43" xfId="0" applyFont="1" applyFill="1" applyBorder="1" applyAlignment="1" applyProtection="1">
      <alignment horizontal="center" vertical="center" textRotation="90" wrapText="1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3" fontId="2" fillId="35" borderId="25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47" xfId="0" applyNumberFormat="1" applyFont="1" applyFill="1" applyBorder="1" applyAlignment="1" applyProtection="1">
      <alignment horizontal="center" vertical="center" textRotation="90" wrapText="1"/>
      <protection/>
    </xf>
    <xf numFmtId="0" fontId="4" fillId="2" borderId="4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5" fillId="41" borderId="40" xfId="0" applyFont="1" applyFill="1" applyBorder="1" applyAlignment="1">
      <alignment horizontal="left" vertical="center" wrapText="1"/>
    </xf>
    <xf numFmtId="0" fontId="5" fillId="41" borderId="49" xfId="0" applyFont="1" applyFill="1" applyBorder="1" applyAlignment="1">
      <alignment horizontal="left" vertical="center" wrapText="1"/>
    </xf>
    <xf numFmtId="0" fontId="5" fillId="41" borderId="41" xfId="0" applyFont="1" applyFill="1" applyBorder="1" applyAlignment="1">
      <alignment horizontal="left" vertical="center" wrapText="1"/>
    </xf>
    <xf numFmtId="0" fontId="5" fillId="41" borderId="40" xfId="0" applyFont="1" applyFill="1" applyBorder="1" applyAlignment="1" applyProtection="1">
      <alignment horizontal="left" vertical="center" wrapText="1"/>
      <protection locked="0"/>
    </xf>
    <xf numFmtId="0" fontId="5" fillId="41" borderId="49" xfId="0" applyFont="1" applyFill="1" applyBorder="1" applyAlignment="1" applyProtection="1">
      <alignment horizontal="left" vertical="center" wrapText="1"/>
      <protection locked="0"/>
    </xf>
    <xf numFmtId="0" fontId="5" fillId="41" borderId="41" xfId="0" applyFont="1" applyFill="1" applyBorder="1" applyAlignment="1" applyProtection="1">
      <alignment horizontal="left" vertical="center" wrapText="1"/>
      <protection locked="0"/>
    </xf>
    <xf numFmtId="0" fontId="2" fillId="41" borderId="50" xfId="0" applyFont="1" applyFill="1" applyBorder="1" applyAlignment="1">
      <alignment horizontal="left" vertical="center" wrapText="1"/>
    </xf>
    <xf numFmtId="0" fontId="2" fillId="41" borderId="51" xfId="0" applyFont="1" applyFill="1" applyBorder="1" applyAlignment="1">
      <alignment horizontal="left" vertical="center" wrapText="1"/>
    </xf>
    <xf numFmtId="0" fontId="2" fillId="41" borderId="52" xfId="0" applyFont="1" applyFill="1" applyBorder="1" applyAlignment="1">
      <alignment horizontal="left" vertical="center" wrapText="1"/>
    </xf>
    <xf numFmtId="3" fontId="5" fillId="42" borderId="50" xfId="0" applyNumberFormat="1" applyFont="1" applyFill="1" applyBorder="1" applyAlignment="1" applyProtection="1">
      <alignment horizontal="center" vertical="center" wrapText="1"/>
      <protection/>
    </xf>
    <xf numFmtId="3" fontId="5" fillId="42" borderId="51" xfId="0" applyNumberFormat="1" applyFont="1" applyFill="1" applyBorder="1" applyAlignment="1" applyProtection="1">
      <alignment horizontal="center" vertical="center" wrapText="1"/>
      <protection/>
    </xf>
    <xf numFmtId="3" fontId="5" fillId="42" borderId="52" xfId="0" applyNumberFormat="1" applyFont="1" applyFill="1" applyBorder="1" applyAlignment="1" applyProtection="1">
      <alignment horizontal="center" vertical="center" wrapText="1"/>
      <protection/>
    </xf>
    <xf numFmtId="0" fontId="5" fillId="42" borderId="50" xfId="0" applyFont="1" applyFill="1" applyBorder="1" applyAlignment="1">
      <alignment horizontal="center" vertical="center" wrapText="1"/>
    </xf>
    <xf numFmtId="0" fontId="5" fillId="42" borderId="51" xfId="0" applyFont="1" applyFill="1" applyBorder="1" applyAlignment="1">
      <alignment horizontal="center" vertical="center" wrapText="1"/>
    </xf>
    <xf numFmtId="0" fontId="5" fillId="42" borderId="53" xfId="0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/>
    </xf>
    <xf numFmtId="0" fontId="2" fillId="18" borderId="47" xfId="0" applyFont="1" applyFill="1" applyBorder="1" applyAlignment="1">
      <alignment horizontal="center" vertical="center"/>
    </xf>
    <xf numFmtId="164" fontId="5" fillId="18" borderId="54" xfId="0" applyNumberFormat="1" applyFont="1" applyFill="1" applyBorder="1" applyAlignment="1">
      <alignment horizontal="center" vertical="center" wrapText="1"/>
    </xf>
    <xf numFmtId="164" fontId="5" fillId="18" borderId="45" xfId="0" applyNumberFormat="1" applyFont="1" applyFill="1" applyBorder="1" applyAlignment="1">
      <alignment horizontal="center" vertical="center" wrapText="1"/>
    </xf>
    <xf numFmtId="164" fontId="5" fillId="18" borderId="46" xfId="0" applyNumberFormat="1" applyFont="1" applyFill="1" applyBorder="1" applyAlignment="1">
      <alignment horizontal="center" vertical="center" wrapText="1"/>
    </xf>
    <xf numFmtId="164" fontId="5" fillId="18" borderId="55" xfId="0" applyNumberFormat="1" applyFont="1" applyFill="1" applyBorder="1" applyAlignment="1">
      <alignment horizontal="center" vertical="center" wrapText="1"/>
    </xf>
    <xf numFmtId="164" fontId="5" fillId="18" borderId="31" xfId="0" applyNumberFormat="1" applyFont="1" applyFill="1" applyBorder="1" applyAlignment="1">
      <alignment horizontal="center" vertical="center" wrapText="1"/>
    </xf>
    <xf numFmtId="164" fontId="5" fillId="18" borderId="28" xfId="0" applyNumberFormat="1" applyFont="1" applyFill="1" applyBorder="1" applyAlignment="1">
      <alignment horizontal="center" vertical="center" wrapText="1"/>
    </xf>
    <xf numFmtId="0" fontId="5" fillId="18" borderId="25" xfId="0" applyFont="1" applyFill="1" applyBorder="1" applyAlignment="1" applyProtection="1">
      <alignment horizontal="center" vertical="center" wrapText="1"/>
      <protection locked="0"/>
    </xf>
    <xf numFmtId="0" fontId="5" fillId="18" borderId="47" xfId="0" applyFont="1" applyFill="1" applyBorder="1" applyAlignment="1" applyProtection="1">
      <alignment horizontal="center" vertical="center" wrapText="1"/>
      <protection locked="0"/>
    </xf>
    <xf numFmtId="4" fontId="6" fillId="18" borderId="16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6" xfId="0" applyFont="1" applyFill="1" applyBorder="1" applyAlignment="1" applyProtection="1">
      <alignment horizontal="center" vertical="center" textRotation="90" wrapText="1"/>
      <protection/>
    </xf>
    <xf numFmtId="0" fontId="6" fillId="18" borderId="20" xfId="0" applyFont="1" applyFill="1" applyBorder="1" applyAlignment="1" applyProtection="1">
      <alignment horizontal="center" vertical="center" textRotation="90" wrapText="1"/>
      <protection/>
    </xf>
    <xf numFmtId="0" fontId="6" fillId="18" borderId="16" xfId="0" applyFont="1" applyFill="1" applyBorder="1" applyAlignment="1">
      <alignment horizontal="center" vertical="center" textRotation="90" wrapText="1"/>
    </xf>
    <xf numFmtId="0" fontId="6" fillId="18" borderId="20" xfId="0" applyFont="1" applyFill="1" applyBorder="1" applyAlignment="1">
      <alignment horizontal="center" vertical="center" textRotation="90" wrapText="1"/>
    </xf>
    <xf numFmtId="0" fontId="6" fillId="18" borderId="17" xfId="0" applyFont="1" applyFill="1" applyBorder="1" applyAlignment="1">
      <alignment horizontal="center" vertical="center" textRotation="90" wrapText="1"/>
    </xf>
    <xf numFmtId="0" fontId="6" fillId="18" borderId="43" xfId="0" applyFont="1" applyFill="1" applyBorder="1" applyAlignment="1">
      <alignment horizontal="center" vertical="center" textRotation="90" wrapText="1"/>
    </xf>
    <xf numFmtId="3" fontId="6" fillId="33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 vertical="center" textRotation="90" wrapText="1"/>
    </xf>
    <xf numFmtId="0" fontId="6" fillId="18" borderId="33" xfId="0" applyFont="1" applyFill="1" applyBorder="1" applyAlignment="1">
      <alignment horizontal="center" vertical="center" textRotation="90" wrapText="1"/>
    </xf>
    <xf numFmtId="0" fontId="5" fillId="41" borderId="57" xfId="0" applyFont="1" applyFill="1" applyBorder="1" applyAlignment="1">
      <alignment horizontal="left" vertical="center" wrapText="1"/>
    </xf>
    <xf numFmtId="0" fontId="5" fillId="41" borderId="58" xfId="0" applyFont="1" applyFill="1" applyBorder="1" applyAlignment="1">
      <alignment horizontal="left" vertical="center" wrapText="1"/>
    </xf>
    <xf numFmtId="0" fontId="5" fillId="41" borderId="59" xfId="0" applyFont="1" applyFill="1" applyBorder="1" applyAlignment="1">
      <alignment horizontal="left" vertical="center" wrapText="1"/>
    </xf>
    <xf numFmtId="3" fontId="5" fillId="42" borderId="27" xfId="0" applyNumberFormat="1" applyFont="1" applyFill="1" applyBorder="1" applyAlignment="1" applyProtection="1">
      <alignment horizontal="center" vertical="center" wrapText="1"/>
      <protection/>
    </xf>
    <xf numFmtId="3" fontId="5" fillId="42" borderId="0" xfId="0" applyNumberFormat="1" applyFont="1" applyFill="1" applyBorder="1" applyAlignment="1" applyProtection="1">
      <alignment horizontal="center" vertical="center" wrapText="1"/>
      <protection/>
    </xf>
    <xf numFmtId="3" fontId="5" fillId="42" borderId="34" xfId="0" applyNumberFormat="1" applyFont="1" applyFill="1" applyBorder="1" applyAlignment="1" applyProtection="1">
      <alignment horizontal="center" vertical="center" wrapText="1"/>
      <protection/>
    </xf>
    <xf numFmtId="0" fontId="5" fillId="42" borderId="27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39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 applyProtection="1">
      <alignment horizontal="center" vertical="center" textRotation="90" wrapText="1"/>
      <protection/>
    </xf>
    <xf numFmtId="10" fontId="2" fillId="35" borderId="24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33" xfId="0" applyFont="1" applyFill="1" applyBorder="1" applyAlignment="1" applyProtection="1">
      <alignment horizontal="center" vertical="center" textRotation="90" wrapText="1"/>
      <protection/>
    </xf>
    <xf numFmtId="3" fontId="2" fillId="35" borderId="21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34" xfId="0" applyNumberFormat="1" applyFont="1" applyFill="1" applyBorder="1" applyAlignment="1" applyProtection="1">
      <alignment horizontal="center" vertical="center" textRotation="90" wrapText="1"/>
      <protection/>
    </xf>
    <xf numFmtId="0" fontId="5" fillId="18" borderId="60" xfId="0" applyFont="1" applyFill="1" applyBorder="1" applyAlignment="1" applyProtection="1">
      <alignment horizontal="center" vertical="center" wrapText="1"/>
      <protection locked="0"/>
    </xf>
    <xf numFmtId="4" fontId="6" fillId="18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24" xfId="0" applyFont="1" applyFill="1" applyBorder="1" applyAlignment="1" applyProtection="1">
      <alignment horizontal="center" vertical="center" textRotation="90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89"/>
  <sheetViews>
    <sheetView tabSelected="1" view="pageBreakPreview" zoomScale="112" zoomScaleSheetLayoutView="112" zoomScalePageLayoutView="0" workbookViewId="0" topLeftCell="A1">
      <selection activeCell="D10" sqref="D10"/>
    </sheetView>
  </sheetViews>
  <sheetFormatPr defaultColWidth="11.421875" defaultRowHeight="15"/>
  <cols>
    <col min="1" max="1" width="4.57421875" style="0" customWidth="1"/>
    <col min="2" max="2" width="19.00390625" style="37" customWidth="1"/>
    <col min="3" max="3" width="10.00390625" style="37" customWidth="1"/>
    <col min="4" max="4" width="27.7109375" style="0" customWidth="1"/>
    <col min="5" max="5" width="14.28125" style="0" customWidth="1"/>
    <col min="7" max="7" width="11.421875" style="75" customWidth="1"/>
    <col min="8" max="8" width="21.00390625" style="38" customWidth="1"/>
    <col min="9" max="9" width="15.7109375" style="38" customWidth="1"/>
    <col min="10" max="10" width="9.7109375" style="38" customWidth="1"/>
    <col min="11" max="11" width="32.00390625" style="0" customWidth="1"/>
    <col min="12" max="12" width="13.57421875" style="80" customWidth="1"/>
    <col min="13" max="13" width="6.57421875" style="0" customWidth="1"/>
    <col min="14" max="14" width="6.140625" style="0" customWidth="1"/>
    <col min="15" max="15" width="10.28125" style="0" customWidth="1"/>
    <col min="16" max="30" width="5.00390625" style="0" customWidth="1"/>
    <col min="31" max="32" width="5.00390625" style="89" customWidth="1"/>
    <col min="33" max="33" width="5.140625" style="39" customWidth="1"/>
    <col min="34" max="34" width="7.28125" style="98" customWidth="1"/>
    <col min="35" max="35" width="9.7109375" style="0" customWidth="1"/>
    <col min="36" max="36" width="13.7109375" style="0" customWidth="1"/>
  </cols>
  <sheetData>
    <row r="1" spans="2:36" ht="15.75" thickBot="1">
      <c r="B1" s="1"/>
      <c r="C1" s="1"/>
      <c r="D1" s="2"/>
      <c r="E1" s="2"/>
      <c r="F1" s="2"/>
      <c r="G1" s="71"/>
      <c r="H1" s="3"/>
      <c r="I1" s="3"/>
      <c r="J1" s="3"/>
      <c r="K1" s="2"/>
      <c r="L1" s="7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10"/>
      <c r="AF1" s="110"/>
      <c r="AG1" s="2"/>
      <c r="AH1" s="96"/>
      <c r="AI1" s="2"/>
      <c r="AJ1" s="2"/>
    </row>
    <row r="2" spans="2:36" ht="15">
      <c r="B2" s="200" t="s">
        <v>30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2"/>
    </row>
    <row r="3" spans="2:36" ht="15.75" thickBot="1">
      <c r="B3" s="157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/>
    </row>
    <row r="4" spans="2:36" ht="15">
      <c r="B4" s="205" t="s">
        <v>42</v>
      </c>
      <c r="C4" s="206"/>
      <c r="D4" s="206"/>
      <c r="E4" s="206"/>
      <c r="F4" s="206"/>
      <c r="G4" s="206"/>
      <c r="H4" s="207"/>
      <c r="I4" s="163" t="s">
        <v>0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</row>
    <row r="5" spans="2:36" ht="15.75" customHeight="1" thickBot="1">
      <c r="B5" s="166" t="s">
        <v>43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  <c r="O5" s="208" t="s">
        <v>1</v>
      </c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211" t="s">
        <v>2</v>
      </c>
      <c r="AH5" s="212"/>
      <c r="AI5" s="212"/>
      <c r="AJ5" s="213"/>
    </row>
    <row r="6" spans="2:36" ht="15">
      <c r="B6" s="178" t="s">
        <v>3</v>
      </c>
      <c r="C6" s="180" t="s">
        <v>4</v>
      </c>
      <c r="D6" s="181"/>
      <c r="E6" s="181"/>
      <c r="F6" s="181"/>
      <c r="G6" s="181"/>
      <c r="H6" s="181"/>
      <c r="I6" s="186" t="s">
        <v>5</v>
      </c>
      <c r="J6" s="188" t="s">
        <v>6</v>
      </c>
      <c r="K6" s="188" t="s">
        <v>7</v>
      </c>
      <c r="L6" s="190" t="s">
        <v>158</v>
      </c>
      <c r="M6" s="192" t="s">
        <v>32</v>
      </c>
      <c r="N6" s="194" t="s">
        <v>33</v>
      </c>
      <c r="O6" s="196" t="s">
        <v>8</v>
      </c>
      <c r="P6" s="140"/>
      <c r="Q6" s="139" t="s">
        <v>9</v>
      </c>
      <c r="R6" s="140"/>
      <c r="S6" s="139" t="s">
        <v>10</v>
      </c>
      <c r="T6" s="140"/>
      <c r="U6" s="139" t="s">
        <v>11</v>
      </c>
      <c r="V6" s="140"/>
      <c r="W6" s="139" t="s">
        <v>12</v>
      </c>
      <c r="X6" s="140"/>
      <c r="Y6" s="139" t="s">
        <v>13</v>
      </c>
      <c r="Z6" s="140"/>
      <c r="AA6" s="139" t="s">
        <v>14</v>
      </c>
      <c r="AB6" s="140"/>
      <c r="AC6" s="139" t="s">
        <v>15</v>
      </c>
      <c r="AD6" s="140"/>
      <c r="AE6" s="141" t="s">
        <v>16</v>
      </c>
      <c r="AF6" s="142"/>
      <c r="AG6" s="217" t="s">
        <v>17</v>
      </c>
      <c r="AH6" s="143" t="s">
        <v>18</v>
      </c>
      <c r="AI6" s="145" t="s">
        <v>31</v>
      </c>
      <c r="AJ6" s="147" t="s">
        <v>19</v>
      </c>
    </row>
    <row r="7" spans="2:36" ht="45" customHeight="1" thickBot="1">
      <c r="B7" s="179"/>
      <c r="C7" s="183"/>
      <c r="D7" s="184"/>
      <c r="E7" s="184"/>
      <c r="F7" s="184"/>
      <c r="G7" s="184"/>
      <c r="H7" s="184"/>
      <c r="I7" s="219"/>
      <c r="J7" s="220" t="s">
        <v>6</v>
      </c>
      <c r="K7" s="220"/>
      <c r="L7" s="221"/>
      <c r="M7" s="203"/>
      <c r="N7" s="204"/>
      <c r="O7" s="4" t="s">
        <v>20</v>
      </c>
      <c r="P7" s="5" t="s">
        <v>21</v>
      </c>
      <c r="Q7" s="6" t="s">
        <v>20</v>
      </c>
      <c r="R7" s="5" t="s">
        <v>21</v>
      </c>
      <c r="S7" s="6" t="s">
        <v>20</v>
      </c>
      <c r="T7" s="5" t="s">
        <v>21</v>
      </c>
      <c r="U7" s="6" t="s">
        <v>20</v>
      </c>
      <c r="V7" s="5" t="s">
        <v>21</v>
      </c>
      <c r="W7" s="6" t="s">
        <v>20</v>
      </c>
      <c r="X7" s="5" t="s">
        <v>21</v>
      </c>
      <c r="Y7" s="6" t="s">
        <v>20</v>
      </c>
      <c r="Z7" s="5" t="s">
        <v>21</v>
      </c>
      <c r="AA7" s="6" t="s">
        <v>20</v>
      </c>
      <c r="AB7" s="5" t="s">
        <v>22</v>
      </c>
      <c r="AC7" s="6" t="s">
        <v>20</v>
      </c>
      <c r="AD7" s="5" t="s">
        <v>22</v>
      </c>
      <c r="AE7" s="111" t="s">
        <v>20</v>
      </c>
      <c r="AF7" s="112" t="s">
        <v>22</v>
      </c>
      <c r="AG7" s="218"/>
      <c r="AH7" s="214"/>
      <c r="AI7" s="215"/>
      <c r="AJ7" s="216"/>
    </row>
    <row r="8" spans="2:36" ht="57.75" customHeight="1" thickBot="1">
      <c r="B8" s="7" t="s">
        <v>41</v>
      </c>
      <c r="C8" s="129" t="s">
        <v>40</v>
      </c>
      <c r="D8" s="130"/>
      <c r="E8" s="130"/>
      <c r="F8" s="130"/>
      <c r="G8" s="130"/>
      <c r="H8" s="130"/>
      <c r="I8" s="8"/>
      <c r="J8" s="9"/>
      <c r="K8" s="10"/>
      <c r="L8" s="79"/>
      <c r="M8" s="11"/>
      <c r="N8" s="12"/>
      <c r="O8" s="13" t="e">
        <f>O10+#REF!+O24</f>
        <v>#REF!</v>
      </c>
      <c r="P8" s="14" t="e">
        <f>P10+#REF!+P24</f>
        <v>#REF!</v>
      </c>
      <c r="Q8" s="14" t="e">
        <f>Q10+#REF!+Q24</f>
        <v>#REF!</v>
      </c>
      <c r="R8" s="14" t="e">
        <f>R10+#REF!+R24</f>
        <v>#REF!</v>
      </c>
      <c r="S8" s="14" t="e">
        <f>S10+#REF!+S24</f>
        <v>#REF!</v>
      </c>
      <c r="T8" s="14" t="e">
        <f>T10+#REF!+T24</f>
        <v>#REF!</v>
      </c>
      <c r="U8" s="14" t="e">
        <f>U10+#REF!+U24</f>
        <v>#REF!</v>
      </c>
      <c r="V8" s="14" t="e">
        <f>V10+#REF!+V24</f>
        <v>#REF!</v>
      </c>
      <c r="W8" s="14" t="e">
        <f>W10+#REF!+W24</f>
        <v>#REF!</v>
      </c>
      <c r="X8" s="14" t="e">
        <f>X10+#REF!+X24</f>
        <v>#REF!</v>
      </c>
      <c r="Y8" s="14" t="e">
        <f>Y10+#REF!+Y24</f>
        <v>#REF!</v>
      </c>
      <c r="Z8" s="14" t="e">
        <f>Z10+#REF!+Z24</f>
        <v>#REF!</v>
      </c>
      <c r="AA8" s="14" t="e">
        <f>AA10+#REF!+AA24</f>
        <v>#REF!</v>
      </c>
      <c r="AB8" s="14" t="e">
        <f>AB10+#REF!+AB24</f>
        <v>#REF!</v>
      </c>
      <c r="AC8" s="14" t="e">
        <f>AC10+#REF!+AC24</f>
        <v>#REF!</v>
      </c>
      <c r="AD8" s="14" t="e">
        <f>AD10+#REF!+AD24</f>
        <v>#REF!</v>
      </c>
      <c r="AE8" s="113" t="e">
        <f>+AE10+#REF!+AE24</f>
        <v>#REF!</v>
      </c>
      <c r="AF8" s="114" t="e">
        <f>AF10+#REF!+AF24</f>
        <v>#REF!</v>
      </c>
      <c r="AG8" s="15" t="e">
        <f>AG10+#REF!+AG24</f>
        <v>#REF!</v>
      </c>
      <c r="AH8" s="16"/>
      <c r="AI8" s="16"/>
      <c r="AJ8" s="17"/>
    </row>
    <row r="9" spans="2:36" ht="15.75" thickBo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4"/>
    </row>
    <row r="10" spans="2:36" ht="69.75" customHeight="1">
      <c r="B10" s="42" t="s">
        <v>23</v>
      </c>
      <c r="C10" s="43" t="s">
        <v>24</v>
      </c>
      <c r="D10" s="43" t="s">
        <v>34</v>
      </c>
      <c r="E10" s="43" t="s">
        <v>29</v>
      </c>
      <c r="F10" s="44" t="str">
        <f>J6</f>
        <v>LINEA BASE </v>
      </c>
      <c r="G10" s="44" t="str">
        <f>K6</f>
        <v>META  CUATRIENIO</v>
      </c>
      <c r="H10" s="45" t="str">
        <f>L6</f>
        <v>META  VIGENCIA(2012)</v>
      </c>
      <c r="I10" s="45" t="str">
        <f>M6</f>
        <v>META  ALCANZADA 1 SEMESTRE</v>
      </c>
      <c r="J10" s="45" t="str">
        <f>N6</f>
        <v>META  ALCANZADA 2 SEMESTRE</v>
      </c>
      <c r="K10" s="43" t="s">
        <v>25</v>
      </c>
      <c r="L10" s="43" t="s">
        <v>26</v>
      </c>
      <c r="M10" s="88" t="s">
        <v>27</v>
      </c>
      <c r="N10" s="88" t="s">
        <v>28</v>
      </c>
      <c r="O10" s="41" t="e">
        <f>SUM(#REF!)</f>
        <v>#REF!</v>
      </c>
      <c r="P10" s="18" t="e">
        <f>SUM(#REF!)</f>
        <v>#REF!</v>
      </c>
      <c r="Q10" s="19" t="e">
        <f>SUM(#REF!)</f>
        <v>#REF!</v>
      </c>
      <c r="R10" s="18" t="e">
        <f>SUM(#REF!)</f>
        <v>#REF!</v>
      </c>
      <c r="S10" s="19"/>
      <c r="T10" s="18"/>
      <c r="U10" s="19"/>
      <c r="V10" s="18"/>
      <c r="W10" s="19"/>
      <c r="X10" s="18"/>
      <c r="Y10" s="19"/>
      <c r="Z10" s="18"/>
      <c r="AA10" s="19"/>
      <c r="AB10" s="18"/>
      <c r="AC10" s="19"/>
      <c r="AD10" s="18"/>
      <c r="AE10" s="115" t="e">
        <f>O10+Q10</f>
        <v>#REF!</v>
      </c>
      <c r="AF10" s="116" t="e">
        <f>#REF!</f>
        <v>#REF!</v>
      </c>
      <c r="AG10" s="20" t="e">
        <f>SUM(#REF!)</f>
        <v>#REF!</v>
      </c>
      <c r="AH10" s="21"/>
      <c r="AI10" s="21"/>
      <c r="AJ10" s="22"/>
    </row>
    <row r="11" spans="2:36" ht="51" customHeight="1" thickBot="1">
      <c r="B11" s="197" t="s">
        <v>198</v>
      </c>
      <c r="C11" s="135"/>
      <c r="D11" s="87" t="s">
        <v>201</v>
      </c>
      <c r="E11" s="81" t="s">
        <v>39</v>
      </c>
      <c r="F11" s="56">
        <v>0</v>
      </c>
      <c r="G11" s="52">
        <v>16</v>
      </c>
      <c r="H11" s="53">
        <v>4</v>
      </c>
      <c r="I11" s="54"/>
      <c r="J11" s="53">
        <v>4</v>
      </c>
      <c r="K11" s="57" t="s">
        <v>37</v>
      </c>
      <c r="L11" s="59" t="s">
        <v>38</v>
      </c>
      <c r="M11" s="32"/>
      <c r="N11" s="23">
        <v>4</v>
      </c>
      <c r="O11" s="31">
        <v>0</v>
      </c>
      <c r="P11" s="25">
        <v>0</v>
      </c>
      <c r="Q11" s="33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47">
        <v>0</v>
      </c>
      <c r="AF11" s="47">
        <v>0</v>
      </c>
      <c r="AG11" s="34"/>
      <c r="AH11" s="48" t="s">
        <v>164</v>
      </c>
      <c r="AI11" s="93" t="s">
        <v>168</v>
      </c>
      <c r="AJ11" s="30" t="s">
        <v>169</v>
      </c>
    </row>
    <row r="12" spans="2:36" ht="51" customHeight="1" thickBot="1">
      <c r="B12" s="197"/>
      <c r="C12" s="135"/>
      <c r="D12" s="87" t="s">
        <v>159</v>
      </c>
      <c r="E12" s="81" t="s">
        <v>162</v>
      </c>
      <c r="F12" s="56">
        <v>0</v>
      </c>
      <c r="G12" s="52">
        <v>1</v>
      </c>
      <c r="H12" s="53">
        <v>1</v>
      </c>
      <c r="I12" s="54"/>
      <c r="J12" s="53">
        <v>1</v>
      </c>
      <c r="K12" s="57" t="s">
        <v>166</v>
      </c>
      <c r="L12" s="59" t="s">
        <v>38</v>
      </c>
      <c r="M12" s="32"/>
      <c r="N12" s="23">
        <v>1</v>
      </c>
      <c r="O12" s="31">
        <v>0</v>
      </c>
      <c r="P12" s="25">
        <v>0</v>
      </c>
      <c r="Q12" s="33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47">
        <v>0</v>
      </c>
      <c r="AF12" s="47">
        <v>0</v>
      </c>
      <c r="AG12" s="34"/>
      <c r="AH12" s="48" t="s">
        <v>165</v>
      </c>
      <c r="AI12" s="93" t="s">
        <v>168</v>
      </c>
      <c r="AJ12" s="30" t="s">
        <v>169</v>
      </c>
    </row>
    <row r="13" spans="2:36" ht="51.75" customHeight="1" thickBot="1">
      <c r="B13" s="198"/>
      <c r="C13" s="199"/>
      <c r="D13" s="58" t="s">
        <v>35</v>
      </c>
      <c r="E13" s="82" t="s">
        <v>163</v>
      </c>
      <c r="F13" s="56">
        <v>0</v>
      </c>
      <c r="G13" s="52">
        <v>4</v>
      </c>
      <c r="H13" s="53">
        <v>1</v>
      </c>
      <c r="I13" s="55"/>
      <c r="J13" s="53">
        <v>1</v>
      </c>
      <c r="K13" s="57" t="s">
        <v>36</v>
      </c>
      <c r="L13" s="58" t="s">
        <v>132</v>
      </c>
      <c r="M13" s="32"/>
      <c r="N13" s="23">
        <v>1</v>
      </c>
      <c r="O13" s="31">
        <v>0</v>
      </c>
      <c r="P13" s="25">
        <v>0</v>
      </c>
      <c r="Q13" s="33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34"/>
      <c r="AH13" s="48" t="s">
        <v>167</v>
      </c>
      <c r="AI13" s="93" t="s">
        <v>168</v>
      </c>
      <c r="AJ13" s="30" t="s">
        <v>169</v>
      </c>
    </row>
    <row r="14" spans="2:36" ht="15.75" thickBot="1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7"/>
    </row>
    <row r="15" spans="2:36" ht="15">
      <c r="B15" s="200" t="s">
        <v>30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2"/>
    </row>
    <row r="16" spans="2:36" ht="15.75" thickBot="1">
      <c r="B16" s="157" t="s">
        <v>161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9"/>
    </row>
    <row r="17" spans="2:36" ht="15" customHeight="1">
      <c r="B17" s="160" t="s">
        <v>53</v>
      </c>
      <c r="C17" s="161"/>
      <c r="D17" s="161"/>
      <c r="E17" s="161"/>
      <c r="F17" s="161"/>
      <c r="G17" s="161"/>
      <c r="H17" s="162"/>
      <c r="I17" s="163" t="s">
        <v>54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5"/>
    </row>
    <row r="18" spans="2:36" ht="15.75" customHeight="1" thickBot="1">
      <c r="B18" s="166" t="s">
        <v>55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169" t="s">
        <v>1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1"/>
      <c r="AG18" s="172" t="s">
        <v>2</v>
      </c>
      <c r="AH18" s="173"/>
      <c r="AI18" s="173"/>
      <c r="AJ18" s="174"/>
    </row>
    <row r="19" spans="2:36" ht="15" customHeight="1">
      <c r="B19" s="178" t="s">
        <v>3</v>
      </c>
      <c r="C19" s="180" t="s">
        <v>4</v>
      </c>
      <c r="D19" s="181"/>
      <c r="E19" s="181"/>
      <c r="F19" s="181"/>
      <c r="G19" s="181"/>
      <c r="H19" s="182"/>
      <c r="I19" s="186" t="s">
        <v>5</v>
      </c>
      <c r="J19" s="49" t="s">
        <v>6</v>
      </c>
      <c r="K19" s="188" t="s">
        <v>7</v>
      </c>
      <c r="L19" s="190" t="s">
        <v>158</v>
      </c>
      <c r="M19" s="192" t="s">
        <v>32</v>
      </c>
      <c r="N19" s="194" t="s">
        <v>33</v>
      </c>
      <c r="O19" s="196" t="s">
        <v>8</v>
      </c>
      <c r="P19" s="140"/>
      <c r="Q19" s="139" t="s">
        <v>9</v>
      </c>
      <c r="R19" s="140"/>
      <c r="S19" s="139" t="s">
        <v>10</v>
      </c>
      <c r="T19" s="140"/>
      <c r="U19" s="139" t="s">
        <v>11</v>
      </c>
      <c r="V19" s="140"/>
      <c r="W19" s="139" t="s">
        <v>12</v>
      </c>
      <c r="X19" s="140"/>
      <c r="Y19" s="139" t="s">
        <v>13</v>
      </c>
      <c r="Z19" s="140"/>
      <c r="AA19" s="139" t="s">
        <v>14</v>
      </c>
      <c r="AB19" s="140"/>
      <c r="AC19" s="139" t="s">
        <v>15</v>
      </c>
      <c r="AD19" s="140"/>
      <c r="AE19" s="141" t="s">
        <v>16</v>
      </c>
      <c r="AF19" s="142"/>
      <c r="AG19" s="155" t="s">
        <v>17</v>
      </c>
      <c r="AH19" s="143" t="s">
        <v>18</v>
      </c>
      <c r="AI19" s="145" t="s">
        <v>31</v>
      </c>
      <c r="AJ19" s="147" t="s">
        <v>19</v>
      </c>
    </row>
    <row r="20" spans="2:36" ht="18.75" thickBot="1">
      <c r="B20" s="179"/>
      <c r="C20" s="183"/>
      <c r="D20" s="184"/>
      <c r="E20" s="184"/>
      <c r="F20" s="184"/>
      <c r="G20" s="184"/>
      <c r="H20" s="185"/>
      <c r="I20" s="187"/>
      <c r="J20" s="50" t="s">
        <v>6</v>
      </c>
      <c r="K20" s="189"/>
      <c r="L20" s="191"/>
      <c r="M20" s="193"/>
      <c r="N20" s="195"/>
      <c r="O20" s="4" t="s">
        <v>20</v>
      </c>
      <c r="P20" s="5" t="s">
        <v>21</v>
      </c>
      <c r="Q20" s="6" t="s">
        <v>20</v>
      </c>
      <c r="R20" s="5" t="s">
        <v>21</v>
      </c>
      <c r="S20" s="6" t="s">
        <v>20</v>
      </c>
      <c r="T20" s="5" t="s">
        <v>21</v>
      </c>
      <c r="U20" s="6" t="s">
        <v>20</v>
      </c>
      <c r="V20" s="5" t="s">
        <v>21</v>
      </c>
      <c r="W20" s="6" t="s">
        <v>20</v>
      </c>
      <c r="X20" s="5" t="s">
        <v>21</v>
      </c>
      <c r="Y20" s="6" t="s">
        <v>20</v>
      </c>
      <c r="Z20" s="5" t="s">
        <v>21</v>
      </c>
      <c r="AA20" s="6" t="s">
        <v>20</v>
      </c>
      <c r="AB20" s="5" t="s">
        <v>22</v>
      </c>
      <c r="AC20" s="6" t="s">
        <v>20</v>
      </c>
      <c r="AD20" s="5" t="s">
        <v>22</v>
      </c>
      <c r="AE20" s="111" t="s">
        <v>20</v>
      </c>
      <c r="AF20" s="112" t="s">
        <v>22</v>
      </c>
      <c r="AG20" s="156"/>
      <c r="AH20" s="144"/>
      <c r="AI20" s="146"/>
      <c r="AJ20" s="148"/>
    </row>
    <row r="21" spans="2:36" ht="34.5" customHeight="1" thickBot="1">
      <c r="B21" s="7" t="s">
        <v>41</v>
      </c>
      <c r="C21" s="129" t="s">
        <v>40</v>
      </c>
      <c r="D21" s="130"/>
      <c r="E21" s="130"/>
      <c r="F21" s="130"/>
      <c r="G21" s="130"/>
      <c r="H21" s="131"/>
      <c r="I21" s="8"/>
      <c r="J21" s="9"/>
      <c r="K21" s="10"/>
      <c r="L21" s="79"/>
      <c r="M21" s="11"/>
      <c r="N21" s="12"/>
      <c r="O21" s="13" t="e">
        <f>#REF!+O28+O42</f>
        <v>#REF!</v>
      </c>
      <c r="P21" s="14" t="e">
        <f>#REF!+P28+P42</f>
        <v>#REF!</v>
      </c>
      <c r="Q21" s="14" t="e">
        <f>#REF!+Q28+Q42</f>
        <v>#REF!</v>
      </c>
      <c r="R21" s="14" t="e">
        <f>#REF!+R28+R42</f>
        <v>#REF!</v>
      </c>
      <c r="S21" s="14" t="e">
        <f>#REF!+S28+S42</f>
        <v>#REF!</v>
      </c>
      <c r="T21" s="14" t="e">
        <f>#REF!+T28+T42</f>
        <v>#REF!</v>
      </c>
      <c r="U21" s="14" t="e">
        <f>#REF!+U28+U42</f>
        <v>#REF!</v>
      </c>
      <c r="V21" s="14" t="e">
        <f>#REF!+V28+V42</f>
        <v>#REF!</v>
      </c>
      <c r="W21" s="14" t="e">
        <f>#REF!+W28+W42</f>
        <v>#REF!</v>
      </c>
      <c r="X21" s="14" t="e">
        <f>#REF!+X28+X42</f>
        <v>#REF!</v>
      </c>
      <c r="Y21" s="14" t="e">
        <f>#REF!+Y28+Y42</f>
        <v>#REF!</v>
      </c>
      <c r="Z21" s="14" t="e">
        <f>#REF!+Z28+Z42</f>
        <v>#REF!</v>
      </c>
      <c r="AA21" s="14" t="e">
        <f>#REF!+AA28+AA42</f>
        <v>#REF!</v>
      </c>
      <c r="AB21" s="14" t="e">
        <f>#REF!+AB28+AB42</f>
        <v>#REF!</v>
      </c>
      <c r="AC21" s="14" t="e">
        <f>#REF!+AC28+AC42</f>
        <v>#REF!</v>
      </c>
      <c r="AD21" s="14" t="e">
        <f>#REF!+AD28+AD42</f>
        <v>#REF!</v>
      </c>
      <c r="AE21" s="113" t="e">
        <f>+#REF!+AE28+AE42</f>
        <v>#REF!</v>
      </c>
      <c r="AF21" s="114" t="e">
        <f>#REF!+AF28+AF42</f>
        <v>#REF!</v>
      </c>
      <c r="AG21" s="15" t="e">
        <f>#REF!+AG28+AG42</f>
        <v>#REF!</v>
      </c>
      <c r="AH21" s="16"/>
      <c r="AI21" s="16"/>
      <c r="AJ21" s="17"/>
    </row>
    <row r="22" spans="2:36" ht="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4"/>
    </row>
    <row r="23" spans="2:37" ht="18" customHeight="1" thickBot="1"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7"/>
      <c r="AK23" s="36"/>
    </row>
    <row r="24" spans="2:37" ht="96" customHeight="1">
      <c r="B24" s="42" t="s">
        <v>23</v>
      </c>
      <c r="C24" s="43" t="s">
        <v>24</v>
      </c>
      <c r="D24" s="43" t="s">
        <v>34</v>
      </c>
      <c r="E24" s="43" t="s">
        <v>29</v>
      </c>
      <c r="F24" s="44" t="str">
        <f>J20</f>
        <v>LINEA BASE </v>
      </c>
      <c r="G24" s="44" t="s">
        <v>58</v>
      </c>
      <c r="H24" s="45" t="s">
        <v>160</v>
      </c>
      <c r="I24" s="45" t="s">
        <v>60</v>
      </c>
      <c r="J24" s="45" t="s">
        <v>59</v>
      </c>
      <c r="K24" s="43" t="s">
        <v>25</v>
      </c>
      <c r="L24" s="43" t="s">
        <v>26</v>
      </c>
      <c r="M24" s="88" t="s">
        <v>27</v>
      </c>
      <c r="N24" s="88" t="s">
        <v>28</v>
      </c>
      <c r="O24" s="41">
        <f>SUM(O25:O27)</f>
        <v>0</v>
      </c>
      <c r="P24" s="18">
        <f>SUM(P25:P27)</f>
        <v>0</v>
      </c>
      <c r="Q24" s="19">
        <f>SUM(Q25:Q27)</f>
        <v>0</v>
      </c>
      <c r="R24" s="18">
        <f>SUM(R25:R27)</f>
        <v>0</v>
      </c>
      <c r="S24" s="19"/>
      <c r="T24" s="18"/>
      <c r="U24" s="19"/>
      <c r="V24" s="18"/>
      <c r="W24" s="19"/>
      <c r="X24" s="18"/>
      <c r="Y24" s="19"/>
      <c r="Z24" s="18"/>
      <c r="AA24" s="19"/>
      <c r="AB24" s="18"/>
      <c r="AC24" s="19"/>
      <c r="AD24" s="18"/>
      <c r="AE24" s="115">
        <f>O24+Q24</f>
        <v>0</v>
      </c>
      <c r="AF24" s="116">
        <f>AF25</f>
        <v>0</v>
      </c>
      <c r="AG24" s="20">
        <f>SUM(AG25:AG27)</f>
        <v>0</v>
      </c>
      <c r="AH24" s="21"/>
      <c r="AI24" s="21"/>
      <c r="AJ24" s="22"/>
      <c r="AK24" s="36"/>
    </row>
    <row r="25" spans="2:37" ht="53.25" customHeight="1">
      <c r="B25" s="132" t="s">
        <v>63</v>
      </c>
      <c r="C25" s="134"/>
      <c r="D25" s="86" t="s">
        <v>44</v>
      </c>
      <c r="E25" s="51" t="s">
        <v>56</v>
      </c>
      <c r="F25" s="72">
        <v>1</v>
      </c>
      <c r="G25" s="72">
        <v>1</v>
      </c>
      <c r="H25" s="24">
        <v>1</v>
      </c>
      <c r="I25" s="24"/>
      <c r="J25" s="84">
        <v>1</v>
      </c>
      <c r="K25" s="60" t="s">
        <v>61</v>
      </c>
      <c r="L25" s="28" t="s">
        <v>130</v>
      </c>
      <c r="M25" s="29"/>
      <c r="N25" s="23"/>
      <c r="O25" s="31">
        <v>0</v>
      </c>
      <c r="P25" s="25">
        <v>0</v>
      </c>
      <c r="Q25" s="33">
        <v>0</v>
      </c>
      <c r="R25" s="26"/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47">
        <v>0</v>
      </c>
      <c r="AF25" s="47">
        <v>0</v>
      </c>
      <c r="AG25" s="27"/>
      <c r="AH25" s="93" t="s">
        <v>174</v>
      </c>
      <c r="AI25" s="48"/>
      <c r="AJ25" s="40" t="s">
        <v>169</v>
      </c>
      <c r="AK25" s="36"/>
    </row>
    <row r="26" spans="2:37" ht="55.5" customHeight="1">
      <c r="B26" s="133"/>
      <c r="C26" s="135"/>
      <c r="D26" s="51" t="s">
        <v>45</v>
      </c>
      <c r="E26" s="51" t="s">
        <v>57</v>
      </c>
      <c r="F26" s="72">
        <v>1</v>
      </c>
      <c r="G26" s="73">
        <v>1</v>
      </c>
      <c r="H26" s="30">
        <v>25</v>
      </c>
      <c r="I26" s="30"/>
      <c r="J26" s="95">
        <v>25</v>
      </c>
      <c r="K26" s="60" t="s">
        <v>62</v>
      </c>
      <c r="L26" s="28" t="s">
        <v>131</v>
      </c>
      <c r="M26" s="29"/>
      <c r="N26" s="23">
        <v>25</v>
      </c>
      <c r="O26" s="91"/>
      <c r="P26" s="25"/>
      <c r="Q26" s="31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47">
        <v>0</v>
      </c>
      <c r="AF26" s="47">
        <v>0</v>
      </c>
      <c r="AG26" s="27"/>
      <c r="AH26" s="93" t="s">
        <v>175</v>
      </c>
      <c r="AI26" s="48"/>
      <c r="AJ26" s="40" t="s">
        <v>169</v>
      </c>
      <c r="AK26" s="36"/>
    </row>
    <row r="27" spans="2:36" ht="56.25" customHeight="1" thickBot="1">
      <c r="B27" s="133"/>
      <c r="C27" s="135"/>
      <c r="D27" s="86" t="s">
        <v>46</v>
      </c>
      <c r="E27" s="51" t="s">
        <v>128</v>
      </c>
      <c r="F27" s="72">
        <v>0</v>
      </c>
      <c r="G27" s="73">
        <v>1</v>
      </c>
      <c r="H27" s="30">
        <v>4</v>
      </c>
      <c r="I27" s="30"/>
      <c r="J27" s="95">
        <v>4</v>
      </c>
      <c r="K27" s="60" t="s">
        <v>50</v>
      </c>
      <c r="L27" s="35" t="s">
        <v>133</v>
      </c>
      <c r="M27" s="32"/>
      <c r="N27" s="23">
        <v>4</v>
      </c>
      <c r="O27" s="31"/>
      <c r="P27" s="25">
        <v>0</v>
      </c>
      <c r="Q27" s="33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47">
        <v>0</v>
      </c>
      <c r="AF27" s="47">
        <v>0</v>
      </c>
      <c r="AG27" s="34"/>
      <c r="AH27" s="93" t="s">
        <v>133</v>
      </c>
      <c r="AI27" s="48"/>
      <c r="AJ27" s="40" t="s">
        <v>169</v>
      </c>
    </row>
    <row r="28" spans="2:36" ht="56.25" customHeight="1">
      <c r="B28" s="133"/>
      <c r="C28" s="135"/>
      <c r="D28" s="86" t="s">
        <v>47</v>
      </c>
      <c r="E28" s="61" t="s">
        <v>129</v>
      </c>
      <c r="F28" s="72">
        <v>7</v>
      </c>
      <c r="G28" s="73">
        <v>1</v>
      </c>
      <c r="H28" s="30">
        <v>1</v>
      </c>
      <c r="I28" s="63"/>
      <c r="J28" s="30">
        <v>1</v>
      </c>
      <c r="K28" s="60" t="s">
        <v>51</v>
      </c>
      <c r="L28" s="76" t="s">
        <v>130</v>
      </c>
      <c r="M28" s="62"/>
      <c r="N28" s="62"/>
      <c r="O28" s="62"/>
      <c r="P28" s="25">
        <v>0</v>
      </c>
      <c r="Q28" s="33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47">
        <v>0</v>
      </c>
      <c r="AF28" s="47">
        <v>0</v>
      </c>
      <c r="AG28" s="92"/>
      <c r="AH28" s="93" t="s">
        <v>174</v>
      </c>
      <c r="AI28" s="62"/>
      <c r="AJ28" s="40" t="s">
        <v>169</v>
      </c>
    </row>
    <row r="29" spans="2:36" ht="33.75">
      <c r="B29" s="133"/>
      <c r="C29" s="135"/>
      <c r="D29" s="86" t="s">
        <v>48</v>
      </c>
      <c r="E29" s="51" t="s">
        <v>134</v>
      </c>
      <c r="F29" s="72">
        <v>0</v>
      </c>
      <c r="G29" s="73">
        <v>1</v>
      </c>
      <c r="H29" s="30">
        <v>1</v>
      </c>
      <c r="I29" s="63"/>
      <c r="J29" s="30">
        <v>1</v>
      </c>
      <c r="K29" s="60" t="s">
        <v>52</v>
      </c>
      <c r="L29" s="76" t="s">
        <v>133</v>
      </c>
      <c r="M29" s="62"/>
      <c r="N29" s="62"/>
      <c r="O29" s="62"/>
      <c r="P29" s="25">
        <v>0</v>
      </c>
      <c r="Q29" s="33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47">
        <v>0</v>
      </c>
      <c r="AF29" s="47">
        <v>0</v>
      </c>
      <c r="AG29" s="92"/>
      <c r="AH29" s="93" t="s">
        <v>133</v>
      </c>
      <c r="AI29" s="62"/>
      <c r="AJ29" s="40" t="s">
        <v>169</v>
      </c>
    </row>
    <row r="30" spans="2:36" ht="43.5" customHeight="1">
      <c r="B30" s="133"/>
      <c r="C30" s="135"/>
      <c r="D30" s="86" t="s">
        <v>49</v>
      </c>
      <c r="E30" s="51" t="s">
        <v>128</v>
      </c>
      <c r="F30" s="72">
        <v>0</v>
      </c>
      <c r="G30" s="73">
        <v>1</v>
      </c>
      <c r="H30" s="30">
        <v>1</v>
      </c>
      <c r="I30" s="64"/>
      <c r="J30" s="30">
        <v>1</v>
      </c>
      <c r="K30" s="60" t="s">
        <v>52</v>
      </c>
      <c r="L30" s="76" t="s">
        <v>133</v>
      </c>
      <c r="M30" s="62"/>
      <c r="N30" s="62"/>
      <c r="O30" s="62"/>
      <c r="P30" s="25">
        <v>0</v>
      </c>
      <c r="Q30" s="33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47">
        <v>0</v>
      </c>
      <c r="AF30" s="47">
        <v>0</v>
      </c>
      <c r="AG30" s="92"/>
      <c r="AH30" s="93" t="s">
        <v>133</v>
      </c>
      <c r="AI30" s="62"/>
      <c r="AJ30" s="40" t="s">
        <v>169</v>
      </c>
    </row>
    <row r="31" spans="2:36" ht="15">
      <c r="B31" s="136" t="s">
        <v>30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8"/>
    </row>
    <row r="32" spans="2:36" ht="15.75" thickBot="1">
      <c r="B32" s="157" t="s">
        <v>161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9"/>
    </row>
    <row r="33" spans="2:36" ht="15" customHeight="1">
      <c r="B33" s="160" t="s">
        <v>64</v>
      </c>
      <c r="C33" s="161"/>
      <c r="D33" s="161"/>
      <c r="E33" s="161"/>
      <c r="F33" s="161"/>
      <c r="G33" s="161"/>
      <c r="H33" s="162"/>
      <c r="I33" s="163" t="s">
        <v>65</v>
      </c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5"/>
    </row>
    <row r="34" spans="2:36" ht="15.75" customHeight="1" thickBot="1">
      <c r="B34" s="166" t="s">
        <v>55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8"/>
      <c r="O34" s="169" t="s">
        <v>1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1"/>
      <c r="AG34" s="172" t="s">
        <v>2</v>
      </c>
      <c r="AH34" s="173"/>
      <c r="AI34" s="173"/>
      <c r="AJ34" s="174"/>
    </row>
    <row r="35" spans="2:36" ht="15" customHeight="1">
      <c r="B35" s="178" t="s">
        <v>3</v>
      </c>
      <c r="C35" s="180" t="s">
        <v>4</v>
      </c>
      <c r="D35" s="181"/>
      <c r="E35" s="181"/>
      <c r="F35" s="181"/>
      <c r="G35" s="181"/>
      <c r="H35" s="182"/>
      <c r="I35" s="186" t="s">
        <v>5</v>
      </c>
      <c r="J35" s="188" t="s">
        <v>6</v>
      </c>
      <c r="K35" s="188" t="s">
        <v>7</v>
      </c>
      <c r="L35" s="190" t="s">
        <v>158</v>
      </c>
      <c r="M35" s="192" t="s">
        <v>32</v>
      </c>
      <c r="N35" s="194" t="s">
        <v>33</v>
      </c>
      <c r="O35" s="196" t="s">
        <v>8</v>
      </c>
      <c r="P35" s="140"/>
      <c r="Q35" s="139" t="s">
        <v>9</v>
      </c>
      <c r="R35" s="140"/>
      <c r="S35" s="139" t="s">
        <v>10</v>
      </c>
      <c r="T35" s="140"/>
      <c r="U35" s="139" t="s">
        <v>11</v>
      </c>
      <c r="V35" s="140"/>
      <c r="W35" s="139" t="s">
        <v>12</v>
      </c>
      <c r="X35" s="140"/>
      <c r="Y35" s="139" t="s">
        <v>13</v>
      </c>
      <c r="Z35" s="140"/>
      <c r="AA35" s="139" t="s">
        <v>14</v>
      </c>
      <c r="AB35" s="140"/>
      <c r="AC35" s="139" t="s">
        <v>15</v>
      </c>
      <c r="AD35" s="140"/>
      <c r="AE35" s="141" t="s">
        <v>16</v>
      </c>
      <c r="AF35" s="142"/>
      <c r="AG35" s="155" t="s">
        <v>17</v>
      </c>
      <c r="AH35" s="143" t="s">
        <v>18</v>
      </c>
      <c r="AI35" s="145" t="s">
        <v>31</v>
      </c>
      <c r="AJ35" s="147" t="s">
        <v>19</v>
      </c>
    </row>
    <row r="36" spans="2:36" ht="18.75" thickBot="1">
      <c r="B36" s="179"/>
      <c r="C36" s="183"/>
      <c r="D36" s="184"/>
      <c r="E36" s="184"/>
      <c r="F36" s="184"/>
      <c r="G36" s="184"/>
      <c r="H36" s="185"/>
      <c r="I36" s="187"/>
      <c r="J36" s="189" t="s">
        <v>6</v>
      </c>
      <c r="K36" s="189"/>
      <c r="L36" s="191"/>
      <c r="M36" s="193"/>
      <c r="N36" s="195"/>
      <c r="O36" s="4" t="s">
        <v>20</v>
      </c>
      <c r="P36" s="5" t="s">
        <v>21</v>
      </c>
      <c r="Q36" s="6" t="s">
        <v>20</v>
      </c>
      <c r="R36" s="5" t="s">
        <v>21</v>
      </c>
      <c r="S36" s="6" t="s">
        <v>20</v>
      </c>
      <c r="T36" s="5" t="s">
        <v>21</v>
      </c>
      <c r="U36" s="6" t="s">
        <v>20</v>
      </c>
      <c r="V36" s="5" t="s">
        <v>21</v>
      </c>
      <c r="W36" s="6" t="s">
        <v>20</v>
      </c>
      <c r="X36" s="5" t="s">
        <v>21</v>
      </c>
      <c r="Y36" s="6" t="s">
        <v>20</v>
      </c>
      <c r="Z36" s="5" t="s">
        <v>21</v>
      </c>
      <c r="AA36" s="6" t="s">
        <v>20</v>
      </c>
      <c r="AB36" s="5" t="s">
        <v>22</v>
      </c>
      <c r="AC36" s="6" t="s">
        <v>20</v>
      </c>
      <c r="AD36" s="5" t="s">
        <v>22</v>
      </c>
      <c r="AE36" s="111" t="s">
        <v>20</v>
      </c>
      <c r="AF36" s="112" t="s">
        <v>22</v>
      </c>
      <c r="AG36" s="156"/>
      <c r="AH36" s="144"/>
      <c r="AI36" s="146"/>
      <c r="AJ36" s="148"/>
    </row>
    <row r="37" spans="2:36" ht="34.5" customHeight="1" thickBot="1">
      <c r="B37" s="7" t="s">
        <v>41</v>
      </c>
      <c r="C37" s="129" t="s">
        <v>40</v>
      </c>
      <c r="D37" s="130"/>
      <c r="E37" s="130"/>
      <c r="F37" s="130"/>
      <c r="G37" s="130"/>
      <c r="H37" s="131"/>
      <c r="I37" s="8"/>
      <c r="J37" s="9"/>
      <c r="K37" s="10"/>
      <c r="L37" s="79"/>
      <c r="M37" s="11"/>
      <c r="N37" s="12"/>
      <c r="O37" s="13" t="e">
        <f>#REF!+#REF!+O59</f>
        <v>#REF!</v>
      </c>
      <c r="P37" s="14" t="e">
        <f>#REF!+#REF!+P59</f>
        <v>#REF!</v>
      </c>
      <c r="Q37" s="14" t="e">
        <f>#REF!+#REF!+Q59</f>
        <v>#REF!</v>
      </c>
      <c r="R37" s="14" t="e">
        <f>#REF!+#REF!+R59</f>
        <v>#REF!</v>
      </c>
      <c r="S37" s="14" t="e">
        <f>#REF!+#REF!+S59</f>
        <v>#REF!</v>
      </c>
      <c r="T37" s="14" t="e">
        <f>#REF!+#REF!+T59</f>
        <v>#REF!</v>
      </c>
      <c r="U37" s="14" t="e">
        <f>#REF!+#REF!+U59</f>
        <v>#REF!</v>
      </c>
      <c r="V37" s="14" t="e">
        <f>#REF!+#REF!+V59</f>
        <v>#REF!</v>
      </c>
      <c r="W37" s="14" t="e">
        <f>#REF!+#REF!+W59</f>
        <v>#REF!</v>
      </c>
      <c r="X37" s="14" t="e">
        <f>#REF!+#REF!+X59</f>
        <v>#REF!</v>
      </c>
      <c r="Y37" s="14" t="e">
        <f>#REF!+#REF!+Y59</f>
        <v>#REF!</v>
      </c>
      <c r="Z37" s="14" t="e">
        <f>#REF!+#REF!+Z59</f>
        <v>#REF!</v>
      </c>
      <c r="AA37" s="14" t="e">
        <f>#REF!+#REF!+AA59</f>
        <v>#REF!</v>
      </c>
      <c r="AB37" s="14" t="e">
        <f>#REF!+#REF!+AB59</f>
        <v>#REF!</v>
      </c>
      <c r="AC37" s="14" t="e">
        <f>#REF!+#REF!+AC59</f>
        <v>#REF!</v>
      </c>
      <c r="AD37" s="14" t="e">
        <f>#REF!+#REF!+AD59</f>
        <v>#REF!</v>
      </c>
      <c r="AE37" s="113" t="e">
        <f>+#REF!+#REF!+AE59</f>
        <v>#REF!</v>
      </c>
      <c r="AF37" s="114" t="e">
        <f>#REF!+#REF!+AF59</f>
        <v>#REF!</v>
      </c>
      <c r="AG37" s="15" t="e">
        <f>#REF!+#REF!+AG59</f>
        <v>#REF!</v>
      </c>
      <c r="AH37" s="16"/>
      <c r="AI37" s="16"/>
      <c r="AJ37" s="17"/>
    </row>
    <row r="38" spans="2:36" ht="60.75" customHeight="1" thickBot="1">
      <c r="B38" s="66" t="s">
        <v>23</v>
      </c>
      <c r="C38" s="43" t="s">
        <v>24</v>
      </c>
      <c r="D38" s="43" t="s">
        <v>34</v>
      </c>
      <c r="E38" s="43" t="s">
        <v>29</v>
      </c>
      <c r="F38" s="44">
        <f>J34</f>
        <v>0</v>
      </c>
      <c r="G38" s="44" t="s">
        <v>58</v>
      </c>
      <c r="H38" s="45" t="s">
        <v>160</v>
      </c>
      <c r="I38" s="45" t="s">
        <v>60</v>
      </c>
      <c r="J38" s="45" t="s">
        <v>59</v>
      </c>
      <c r="K38" s="43" t="s">
        <v>25</v>
      </c>
      <c r="L38" s="43" t="s">
        <v>26</v>
      </c>
      <c r="M38" s="46" t="s">
        <v>27</v>
      </c>
      <c r="N38" s="46" t="s">
        <v>28</v>
      </c>
      <c r="O38" s="41">
        <f>SUM(O39:O42)</f>
        <v>0</v>
      </c>
      <c r="P38" s="18">
        <f>SUM(P39:P42)</f>
        <v>0</v>
      </c>
      <c r="Q38" s="19">
        <f>SUM(Q39:Q42)</f>
        <v>0</v>
      </c>
      <c r="R38" s="18">
        <f>SUM(R39:R42)</f>
        <v>0</v>
      </c>
      <c r="S38" s="19"/>
      <c r="T38" s="18"/>
      <c r="U38" s="19"/>
      <c r="V38" s="18"/>
      <c r="W38" s="19"/>
      <c r="X38" s="18"/>
      <c r="Y38" s="19"/>
      <c r="Z38" s="18"/>
      <c r="AA38" s="19"/>
      <c r="AB38" s="18"/>
      <c r="AC38" s="19"/>
      <c r="AD38" s="18"/>
      <c r="AE38" s="115">
        <f>O38+Q38</f>
        <v>0</v>
      </c>
      <c r="AF38" s="116">
        <f>AF39</f>
        <v>0</v>
      </c>
      <c r="AG38" s="20">
        <f>SUM(AG39:AG42)</f>
        <v>0</v>
      </c>
      <c r="AH38" s="21"/>
      <c r="AI38" s="21"/>
      <c r="AJ38" s="22"/>
    </row>
    <row r="39" spans="2:36" ht="31.5" customHeight="1" thickBot="1">
      <c r="B39" s="229" t="s">
        <v>75</v>
      </c>
      <c r="D39" s="86" t="s">
        <v>66</v>
      </c>
      <c r="E39" s="51" t="s">
        <v>135</v>
      </c>
      <c r="F39" s="59"/>
      <c r="G39" s="59">
        <v>1</v>
      </c>
      <c r="H39" s="59">
        <v>1</v>
      </c>
      <c r="I39" s="51"/>
      <c r="J39" s="59">
        <v>1</v>
      </c>
      <c r="K39" s="51" t="s">
        <v>71</v>
      </c>
      <c r="L39" s="51" t="s">
        <v>136</v>
      </c>
      <c r="N39" s="59">
        <v>1</v>
      </c>
      <c r="O39" s="25">
        <v>0</v>
      </c>
      <c r="P39" s="33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47">
        <v>0</v>
      </c>
      <c r="AE39" s="47">
        <v>0</v>
      </c>
      <c r="AF39" s="117"/>
      <c r="AG39" s="62"/>
      <c r="AH39" s="99" t="s">
        <v>176</v>
      </c>
      <c r="AI39" s="62"/>
      <c r="AJ39" s="128" t="s">
        <v>169</v>
      </c>
    </row>
    <row r="40" spans="2:36" ht="45.75" customHeight="1" thickBot="1">
      <c r="B40" s="230"/>
      <c r="D40" s="86" t="s">
        <v>67</v>
      </c>
      <c r="E40" s="51" t="s">
        <v>170</v>
      </c>
      <c r="F40" s="51"/>
      <c r="G40" s="59">
        <v>4</v>
      </c>
      <c r="H40" s="59">
        <v>1</v>
      </c>
      <c r="I40" s="51"/>
      <c r="J40" s="59">
        <v>1</v>
      </c>
      <c r="K40" s="51" t="s">
        <v>72</v>
      </c>
      <c r="L40" s="51" t="s">
        <v>132</v>
      </c>
      <c r="N40" s="59">
        <v>1</v>
      </c>
      <c r="O40" s="25">
        <v>0</v>
      </c>
      <c r="P40" s="33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47">
        <v>0</v>
      </c>
      <c r="AE40" s="47">
        <v>0</v>
      </c>
      <c r="AF40" s="117"/>
      <c r="AG40" s="62"/>
      <c r="AH40" s="100" t="s">
        <v>167</v>
      </c>
      <c r="AI40" s="62"/>
      <c r="AJ40" s="128" t="s">
        <v>169</v>
      </c>
    </row>
    <row r="41" spans="2:36" ht="48.75" customHeight="1" thickBot="1">
      <c r="B41" s="230"/>
      <c r="D41" s="86" t="s">
        <v>68</v>
      </c>
      <c r="E41" s="51" t="s">
        <v>171</v>
      </c>
      <c r="F41" s="51"/>
      <c r="G41" s="59">
        <v>4</v>
      </c>
      <c r="H41" s="59">
        <v>1</v>
      </c>
      <c r="I41" s="51"/>
      <c r="J41" s="59">
        <v>1</v>
      </c>
      <c r="K41" s="51" t="s">
        <v>72</v>
      </c>
      <c r="L41" s="51" t="s">
        <v>132</v>
      </c>
      <c r="N41" s="59">
        <v>1</v>
      </c>
      <c r="O41" s="25">
        <v>0</v>
      </c>
      <c r="P41" s="33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47">
        <v>0</v>
      </c>
      <c r="AE41" s="47">
        <v>0</v>
      </c>
      <c r="AF41" s="117"/>
      <c r="AG41" s="62"/>
      <c r="AH41" s="100" t="s">
        <v>167</v>
      </c>
      <c r="AI41" s="62"/>
      <c r="AJ41" s="128" t="s">
        <v>169</v>
      </c>
    </row>
    <row r="42" spans="2:36" ht="40.5" customHeight="1">
      <c r="B42" s="230"/>
      <c r="D42" s="86" t="s">
        <v>69</v>
      </c>
      <c r="E42" s="51" t="s">
        <v>172</v>
      </c>
      <c r="F42" s="51"/>
      <c r="G42" s="59">
        <v>20</v>
      </c>
      <c r="H42" s="59">
        <v>5</v>
      </c>
      <c r="I42" s="51"/>
      <c r="J42" s="59">
        <v>5</v>
      </c>
      <c r="K42" s="51" t="s">
        <v>73</v>
      </c>
      <c r="L42" s="51" t="s">
        <v>137</v>
      </c>
      <c r="N42" s="59">
        <v>5</v>
      </c>
      <c r="O42" s="25">
        <v>0</v>
      </c>
      <c r="P42" s="33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47">
        <v>0</v>
      </c>
      <c r="AE42" s="47">
        <v>0</v>
      </c>
      <c r="AF42" s="117"/>
      <c r="AG42" s="62"/>
      <c r="AH42" s="101" t="s">
        <v>177</v>
      </c>
      <c r="AI42" s="62"/>
      <c r="AJ42" s="128" t="s">
        <v>169</v>
      </c>
    </row>
    <row r="43" spans="2:36" ht="42.75" thickBot="1">
      <c r="B43" s="230"/>
      <c r="D43" s="86" t="s">
        <v>70</v>
      </c>
      <c r="E43" s="51" t="s">
        <v>173</v>
      </c>
      <c r="F43" s="51"/>
      <c r="G43" s="59">
        <v>4</v>
      </c>
      <c r="H43" s="59">
        <v>1</v>
      </c>
      <c r="I43" s="51"/>
      <c r="J43" s="59">
        <v>1</v>
      </c>
      <c r="K43" s="51" t="s">
        <v>74</v>
      </c>
      <c r="L43" s="51" t="s">
        <v>138</v>
      </c>
      <c r="N43" s="59">
        <v>1</v>
      </c>
      <c r="O43" s="25">
        <v>13260</v>
      </c>
      <c r="P43" s="33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47">
        <v>0</v>
      </c>
      <c r="AE43" s="47">
        <v>0</v>
      </c>
      <c r="AF43" s="117"/>
      <c r="AG43" s="62"/>
      <c r="AH43" s="101" t="s">
        <v>138</v>
      </c>
      <c r="AI43" s="62"/>
      <c r="AJ43" s="128" t="s">
        <v>169</v>
      </c>
    </row>
    <row r="44" spans="2:36" ht="60.75" customHeight="1">
      <c r="B44" s="42" t="s">
        <v>23</v>
      </c>
      <c r="C44" s="43" t="s">
        <v>24</v>
      </c>
      <c r="D44" s="43" t="s">
        <v>34</v>
      </c>
      <c r="E44" s="43" t="s">
        <v>29</v>
      </c>
      <c r="F44" s="44">
        <f>J43</f>
        <v>1</v>
      </c>
      <c r="G44" s="44" t="s">
        <v>58</v>
      </c>
      <c r="H44" s="45" t="s">
        <v>160</v>
      </c>
      <c r="I44" s="45" t="s">
        <v>60</v>
      </c>
      <c r="J44" s="45" t="s">
        <v>59</v>
      </c>
      <c r="K44" s="43" t="s">
        <v>25</v>
      </c>
      <c r="L44" s="43" t="s">
        <v>26</v>
      </c>
      <c r="M44" s="46" t="s">
        <v>27</v>
      </c>
      <c r="N44" s="46" t="s">
        <v>28</v>
      </c>
      <c r="O44" s="41">
        <f>SUM(O45:O46)</f>
        <v>0</v>
      </c>
      <c r="P44" s="102">
        <f>SUM(P45:P46)</f>
        <v>0</v>
      </c>
      <c r="Q44" s="103">
        <f>SUM(Q45:Q46)</f>
        <v>0</v>
      </c>
      <c r="R44" s="102">
        <f>SUM(R45:R46)</f>
        <v>0</v>
      </c>
      <c r="S44" s="103"/>
      <c r="T44" s="102"/>
      <c r="U44" s="103"/>
      <c r="V44" s="102"/>
      <c r="W44" s="103"/>
      <c r="X44" s="102"/>
      <c r="Y44" s="103"/>
      <c r="Z44" s="102"/>
      <c r="AA44" s="103"/>
      <c r="AB44" s="102"/>
      <c r="AC44" s="103"/>
      <c r="AD44" s="102"/>
      <c r="AE44" s="118">
        <f>O44+Q44</f>
        <v>0</v>
      </c>
      <c r="AF44" s="119" t="e">
        <f>#REF!</f>
        <v>#REF!</v>
      </c>
      <c r="AG44" s="104">
        <f>SUM(AG45:AG46)</f>
        <v>0</v>
      </c>
      <c r="AH44" s="105"/>
      <c r="AI44" s="105"/>
      <c r="AJ44" s="106"/>
    </row>
    <row r="45" spans="4:33" ht="15">
      <c r="D45" s="65"/>
      <c r="J45"/>
      <c r="K45" s="65"/>
      <c r="O45" s="25">
        <v>0</v>
      </c>
      <c r="P45" s="33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47">
        <v>0</v>
      </c>
      <c r="AE45" s="47">
        <v>0</v>
      </c>
      <c r="AF45" s="120"/>
      <c r="AG45"/>
    </row>
    <row r="46" spans="4:33" ht="15">
      <c r="D46" s="65"/>
      <c r="J46"/>
      <c r="K46" s="65"/>
      <c r="O46" s="25">
        <v>0</v>
      </c>
      <c r="P46" s="33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47">
        <v>0</v>
      </c>
      <c r="AE46" s="47">
        <v>0</v>
      </c>
      <c r="AF46" s="120"/>
      <c r="AG46"/>
    </row>
    <row r="47" spans="2:36" ht="15">
      <c r="B47" s="136" t="s">
        <v>30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8"/>
    </row>
    <row r="48" spans="2:36" ht="15.75" thickBot="1">
      <c r="B48" s="157" t="s">
        <v>161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9"/>
    </row>
    <row r="49" spans="2:36" ht="15" customHeight="1">
      <c r="B49" s="160" t="s">
        <v>64</v>
      </c>
      <c r="C49" s="161"/>
      <c r="D49" s="161"/>
      <c r="E49" s="161"/>
      <c r="F49" s="161"/>
      <c r="G49" s="161"/>
      <c r="H49" s="162"/>
      <c r="I49" s="163" t="s">
        <v>65</v>
      </c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5"/>
    </row>
    <row r="50" spans="2:36" ht="15.75" customHeight="1" thickBot="1">
      <c r="B50" s="166" t="s">
        <v>55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9" t="s">
        <v>1</v>
      </c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1"/>
      <c r="AG50" s="172" t="s">
        <v>2</v>
      </c>
      <c r="AH50" s="173"/>
      <c r="AI50" s="173"/>
      <c r="AJ50" s="174"/>
    </row>
    <row r="51" spans="2:36" ht="15" customHeight="1">
      <c r="B51" s="178" t="s">
        <v>3</v>
      </c>
      <c r="C51" s="180" t="s">
        <v>4</v>
      </c>
      <c r="D51" s="181"/>
      <c r="E51" s="181"/>
      <c r="F51" s="181"/>
      <c r="G51" s="181"/>
      <c r="H51" s="182"/>
      <c r="I51" s="186" t="s">
        <v>5</v>
      </c>
      <c r="J51" s="188" t="s">
        <v>6</v>
      </c>
      <c r="K51" s="188" t="s">
        <v>7</v>
      </c>
      <c r="L51" s="190" t="s">
        <v>158</v>
      </c>
      <c r="M51" s="192" t="s">
        <v>32</v>
      </c>
      <c r="N51" s="194" t="s">
        <v>33</v>
      </c>
      <c r="O51" s="196" t="s">
        <v>8</v>
      </c>
      <c r="P51" s="140"/>
      <c r="Q51" s="139" t="s">
        <v>9</v>
      </c>
      <c r="R51" s="140"/>
      <c r="S51" s="139" t="s">
        <v>10</v>
      </c>
      <c r="T51" s="140"/>
      <c r="U51" s="139" t="s">
        <v>11</v>
      </c>
      <c r="V51" s="140"/>
      <c r="W51" s="139" t="s">
        <v>12</v>
      </c>
      <c r="X51" s="140"/>
      <c r="Y51" s="139" t="s">
        <v>13</v>
      </c>
      <c r="Z51" s="140"/>
      <c r="AA51" s="139" t="s">
        <v>14</v>
      </c>
      <c r="AB51" s="140"/>
      <c r="AC51" s="139" t="s">
        <v>15</v>
      </c>
      <c r="AD51" s="140"/>
      <c r="AE51" s="141" t="s">
        <v>16</v>
      </c>
      <c r="AF51" s="142"/>
      <c r="AG51" s="155" t="s">
        <v>17</v>
      </c>
      <c r="AH51" s="143" t="s">
        <v>18</v>
      </c>
      <c r="AI51" s="145" t="s">
        <v>31</v>
      </c>
      <c r="AJ51" s="147" t="s">
        <v>19</v>
      </c>
    </row>
    <row r="52" spans="2:36" ht="18.75" thickBot="1">
      <c r="B52" s="179"/>
      <c r="C52" s="183"/>
      <c r="D52" s="184"/>
      <c r="E52" s="184"/>
      <c r="F52" s="184"/>
      <c r="G52" s="184"/>
      <c r="H52" s="185"/>
      <c r="I52" s="187"/>
      <c r="J52" s="189" t="s">
        <v>6</v>
      </c>
      <c r="K52" s="189"/>
      <c r="L52" s="191"/>
      <c r="M52" s="193"/>
      <c r="N52" s="195"/>
      <c r="O52" s="4" t="s">
        <v>20</v>
      </c>
      <c r="P52" s="5" t="s">
        <v>21</v>
      </c>
      <c r="Q52" s="6" t="s">
        <v>20</v>
      </c>
      <c r="R52" s="5" t="s">
        <v>21</v>
      </c>
      <c r="S52" s="6" t="s">
        <v>20</v>
      </c>
      <c r="T52" s="5" t="s">
        <v>21</v>
      </c>
      <c r="U52" s="6" t="s">
        <v>20</v>
      </c>
      <c r="V52" s="5" t="s">
        <v>21</v>
      </c>
      <c r="W52" s="6" t="s">
        <v>20</v>
      </c>
      <c r="X52" s="5" t="s">
        <v>21</v>
      </c>
      <c r="Y52" s="6" t="s">
        <v>20</v>
      </c>
      <c r="Z52" s="5" t="s">
        <v>21</v>
      </c>
      <c r="AA52" s="6" t="s">
        <v>20</v>
      </c>
      <c r="AB52" s="5" t="s">
        <v>22</v>
      </c>
      <c r="AC52" s="6" t="s">
        <v>20</v>
      </c>
      <c r="AD52" s="5" t="s">
        <v>22</v>
      </c>
      <c r="AE52" s="111" t="s">
        <v>20</v>
      </c>
      <c r="AF52" s="112" t="s">
        <v>22</v>
      </c>
      <c r="AG52" s="156"/>
      <c r="AH52" s="144"/>
      <c r="AI52" s="146"/>
      <c r="AJ52" s="148"/>
    </row>
    <row r="53" spans="2:36" ht="34.5" customHeight="1" thickBot="1">
      <c r="B53" s="7" t="s">
        <v>41</v>
      </c>
      <c r="C53" s="129" t="s">
        <v>40</v>
      </c>
      <c r="D53" s="130"/>
      <c r="E53" s="130"/>
      <c r="F53" s="130"/>
      <c r="G53" s="130"/>
      <c r="H53" s="131"/>
      <c r="I53" s="8"/>
      <c r="J53" s="9"/>
      <c r="K53" s="10"/>
      <c r="L53" s="79"/>
      <c r="M53" s="11"/>
      <c r="N53" s="12"/>
      <c r="O53" s="13" t="e">
        <f>#REF!+O60+#REF!</f>
        <v>#REF!</v>
      </c>
      <c r="P53" s="14" t="e">
        <f>#REF!+P60+#REF!</f>
        <v>#REF!</v>
      </c>
      <c r="Q53" s="14" t="e">
        <f>#REF!+Q60+#REF!</f>
        <v>#REF!</v>
      </c>
      <c r="R53" s="14" t="e">
        <f>#REF!+R60+#REF!</f>
        <v>#REF!</v>
      </c>
      <c r="S53" s="14" t="e">
        <f>#REF!+S60+#REF!</f>
        <v>#REF!</v>
      </c>
      <c r="T53" s="14" t="e">
        <f>#REF!+T60+#REF!</f>
        <v>#REF!</v>
      </c>
      <c r="U53" s="14" t="e">
        <f>#REF!+U60+#REF!</f>
        <v>#REF!</v>
      </c>
      <c r="V53" s="14" t="e">
        <f>#REF!+V60+#REF!</f>
        <v>#REF!</v>
      </c>
      <c r="W53" s="14" t="e">
        <f>#REF!+W60+#REF!</f>
        <v>#REF!</v>
      </c>
      <c r="X53" s="14" t="e">
        <f>#REF!+X60+#REF!</f>
        <v>#REF!</v>
      </c>
      <c r="Y53" s="14" t="e">
        <f>#REF!+Y60+#REF!</f>
        <v>#REF!</v>
      </c>
      <c r="Z53" s="14" t="e">
        <f>#REF!+Z60+#REF!</f>
        <v>#REF!</v>
      </c>
      <c r="AA53" s="14" t="e">
        <f>#REF!+AA60+#REF!</f>
        <v>#REF!</v>
      </c>
      <c r="AB53" s="14" t="e">
        <f>#REF!+AB60+#REF!</f>
        <v>#REF!</v>
      </c>
      <c r="AC53" s="14" t="e">
        <f>#REF!+AC60+#REF!</f>
        <v>#REF!</v>
      </c>
      <c r="AD53" s="14" t="e">
        <f>#REF!+AD60+#REF!</f>
        <v>#REF!</v>
      </c>
      <c r="AE53" s="113" t="e">
        <f>+#REF!+AE60+#REF!</f>
        <v>#REF!</v>
      </c>
      <c r="AF53" s="114" t="e">
        <f>#REF!+AF60+#REF!</f>
        <v>#REF!</v>
      </c>
      <c r="AG53" s="15" t="e">
        <f>#REF!+AG60+#REF!</f>
        <v>#REF!</v>
      </c>
      <c r="AH53" s="16"/>
      <c r="AI53" s="16"/>
      <c r="AJ53" s="17"/>
    </row>
    <row r="54" spans="2:36" ht="60.75" customHeight="1">
      <c r="B54" s="42" t="s">
        <v>23</v>
      </c>
      <c r="C54" s="43" t="s">
        <v>24</v>
      </c>
      <c r="D54" s="43" t="s">
        <v>34</v>
      </c>
      <c r="E54" s="43" t="s">
        <v>29</v>
      </c>
      <c r="F54" s="44">
        <f>J50</f>
        <v>0</v>
      </c>
      <c r="G54" s="44" t="s">
        <v>58</v>
      </c>
      <c r="H54" s="45" t="s">
        <v>160</v>
      </c>
      <c r="I54" s="45" t="s">
        <v>60</v>
      </c>
      <c r="J54" s="45" t="s">
        <v>59</v>
      </c>
      <c r="K54" s="43" t="s">
        <v>25</v>
      </c>
      <c r="L54" s="43" t="s">
        <v>26</v>
      </c>
      <c r="M54" s="46" t="s">
        <v>27</v>
      </c>
      <c r="N54" s="46" t="s">
        <v>28</v>
      </c>
      <c r="O54" s="41">
        <f>SUM(O55:O57)</f>
        <v>1000</v>
      </c>
      <c r="P54" s="18">
        <f>SUM(P55:P57)</f>
        <v>0</v>
      </c>
      <c r="Q54" s="19">
        <f>SUM(Q55:Q57)</f>
        <v>0</v>
      </c>
      <c r="R54" s="18">
        <f>SUM(R55:R57)</f>
        <v>0</v>
      </c>
      <c r="S54" s="19"/>
      <c r="T54" s="18"/>
      <c r="U54" s="19"/>
      <c r="V54" s="18"/>
      <c r="W54" s="19"/>
      <c r="X54" s="18"/>
      <c r="Y54" s="19"/>
      <c r="Z54" s="18"/>
      <c r="AA54" s="19"/>
      <c r="AB54" s="18"/>
      <c r="AC54" s="19"/>
      <c r="AD54" s="18"/>
      <c r="AE54" s="121">
        <f>SUM(AE55:AE57)</f>
        <v>1000</v>
      </c>
      <c r="AF54" s="121">
        <f>SUM(AF55:AF57)</f>
        <v>1000</v>
      </c>
      <c r="AG54" s="20">
        <f>SUM(AG55:AG57)</f>
        <v>0</v>
      </c>
      <c r="AH54" s="21"/>
      <c r="AI54" s="21"/>
      <c r="AJ54" s="22"/>
    </row>
    <row r="55" spans="2:36" ht="23.25" customHeight="1">
      <c r="B55" s="224" t="s">
        <v>83</v>
      </c>
      <c r="D55" s="86" t="s">
        <v>76</v>
      </c>
      <c r="E55" s="86" t="s">
        <v>179</v>
      </c>
      <c r="F55" s="62"/>
      <c r="G55" s="74">
        <v>1</v>
      </c>
      <c r="H55" s="63">
        <v>1</v>
      </c>
      <c r="I55" s="63"/>
      <c r="J55" s="63">
        <v>1</v>
      </c>
      <c r="K55" s="51" t="s">
        <v>80</v>
      </c>
      <c r="L55" s="51" t="s">
        <v>139</v>
      </c>
      <c r="M55" s="62"/>
      <c r="N55" s="63">
        <v>1</v>
      </c>
      <c r="O55" s="25">
        <v>0</v>
      </c>
      <c r="P55" s="33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47">
        <v>0</v>
      </c>
      <c r="AE55" s="122">
        <v>0</v>
      </c>
      <c r="AF55" s="122">
        <v>0</v>
      </c>
      <c r="AG55" s="92"/>
      <c r="AH55" s="51" t="s">
        <v>139</v>
      </c>
      <c r="AI55" s="62"/>
      <c r="AJ55" s="128" t="s">
        <v>169</v>
      </c>
    </row>
    <row r="56" spans="2:36" ht="39">
      <c r="B56" s="225"/>
      <c r="D56" s="86" t="s">
        <v>77</v>
      </c>
      <c r="E56" s="86" t="s">
        <v>179</v>
      </c>
      <c r="F56" s="62"/>
      <c r="G56" s="74">
        <v>1</v>
      </c>
      <c r="H56" s="63">
        <v>1</v>
      </c>
      <c r="I56" s="63"/>
      <c r="J56" s="63">
        <v>1</v>
      </c>
      <c r="K56" s="51" t="s">
        <v>52</v>
      </c>
      <c r="L56" s="51" t="s">
        <v>139</v>
      </c>
      <c r="M56" s="62"/>
      <c r="N56" s="63">
        <v>1</v>
      </c>
      <c r="O56" s="25">
        <v>0</v>
      </c>
      <c r="P56" s="33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47">
        <v>0</v>
      </c>
      <c r="AE56" s="122">
        <v>0</v>
      </c>
      <c r="AF56" s="122">
        <v>0</v>
      </c>
      <c r="AG56" s="92"/>
      <c r="AH56" s="51" t="s">
        <v>139</v>
      </c>
      <c r="AI56" s="62"/>
      <c r="AJ56" s="128" t="s">
        <v>169</v>
      </c>
    </row>
    <row r="57" spans="2:36" ht="30" customHeight="1">
      <c r="B57" s="225"/>
      <c r="D57" s="86" t="s">
        <v>78</v>
      </c>
      <c r="E57" s="86" t="s">
        <v>180</v>
      </c>
      <c r="F57" s="62"/>
      <c r="G57" s="74">
        <v>4</v>
      </c>
      <c r="H57" s="63">
        <v>1</v>
      </c>
      <c r="I57" s="63"/>
      <c r="J57" s="63">
        <v>1</v>
      </c>
      <c r="K57" s="51" t="s">
        <v>81</v>
      </c>
      <c r="L57" s="51" t="s">
        <v>140</v>
      </c>
      <c r="M57" s="62"/>
      <c r="N57" s="63">
        <v>1</v>
      </c>
      <c r="O57" s="25">
        <v>1000</v>
      </c>
      <c r="P57" s="33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47">
        <v>0</v>
      </c>
      <c r="AE57" s="122">
        <v>1000</v>
      </c>
      <c r="AF57" s="122">
        <v>1000</v>
      </c>
      <c r="AG57" s="92"/>
      <c r="AH57" s="51" t="s">
        <v>178</v>
      </c>
      <c r="AI57" s="62"/>
      <c r="AJ57" s="128" t="s">
        <v>169</v>
      </c>
    </row>
    <row r="58" spans="2:36" ht="44.25" thickBot="1">
      <c r="B58" s="226"/>
      <c r="D58" s="86" t="s">
        <v>79</v>
      </c>
      <c r="E58" s="86" t="s">
        <v>181</v>
      </c>
      <c r="F58" s="62"/>
      <c r="G58" s="74">
        <v>4</v>
      </c>
      <c r="H58" s="63">
        <v>1</v>
      </c>
      <c r="I58" s="63"/>
      <c r="J58" s="63">
        <v>1</v>
      </c>
      <c r="K58" s="51" t="s">
        <v>82</v>
      </c>
      <c r="L58" s="51" t="s">
        <v>141</v>
      </c>
      <c r="M58" s="62"/>
      <c r="N58" s="63">
        <v>1</v>
      </c>
      <c r="O58" s="25">
        <v>0</v>
      </c>
      <c r="P58" s="109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47">
        <v>0</v>
      </c>
      <c r="AE58" s="122">
        <v>0</v>
      </c>
      <c r="AF58" s="122">
        <v>0</v>
      </c>
      <c r="AG58" s="92"/>
      <c r="AH58" s="51" t="s">
        <v>178</v>
      </c>
      <c r="AI58" s="62"/>
      <c r="AJ58" s="128" t="s">
        <v>169</v>
      </c>
    </row>
    <row r="59" spans="2:36" ht="60.75" customHeight="1">
      <c r="B59" s="67" t="s">
        <v>23</v>
      </c>
      <c r="C59" s="43" t="s">
        <v>24</v>
      </c>
      <c r="D59" s="43" t="s">
        <v>34</v>
      </c>
      <c r="E59" s="68" t="s">
        <v>29</v>
      </c>
      <c r="F59" s="69" t="e">
        <f>#REF!</f>
        <v>#REF!</v>
      </c>
      <c r="G59" s="69" t="s">
        <v>58</v>
      </c>
      <c r="H59" s="70" t="s">
        <v>160</v>
      </c>
      <c r="I59" s="70" t="s">
        <v>60</v>
      </c>
      <c r="J59" s="70" t="s">
        <v>59</v>
      </c>
      <c r="K59" s="43" t="s">
        <v>25</v>
      </c>
      <c r="L59" s="43" t="s">
        <v>26</v>
      </c>
      <c r="M59" s="107" t="s">
        <v>27</v>
      </c>
      <c r="N59" s="107" t="s">
        <v>28</v>
      </c>
      <c r="O59" s="108">
        <f>SUM(O60:O62)</f>
        <v>0</v>
      </c>
      <c r="P59" s="102">
        <f>SUM(P60:P62)</f>
        <v>0</v>
      </c>
      <c r="Q59" s="103">
        <f>SUM(Q60:Q62)</f>
        <v>0</v>
      </c>
      <c r="R59" s="102">
        <f>SUM(R60:R62)</f>
        <v>0</v>
      </c>
      <c r="S59" s="103"/>
      <c r="T59" s="102"/>
      <c r="U59" s="103"/>
      <c r="V59" s="102"/>
      <c r="W59" s="103"/>
      <c r="X59" s="102"/>
      <c r="Y59" s="103"/>
      <c r="Z59" s="102"/>
      <c r="AA59" s="103"/>
      <c r="AB59" s="102"/>
      <c r="AC59" s="103"/>
      <c r="AD59" s="102"/>
      <c r="AE59" s="123">
        <f>SUM(AE60:AE62)</f>
        <v>0</v>
      </c>
      <c r="AF59" s="123">
        <f>SUM(AF60:AF62)</f>
        <v>0</v>
      </c>
      <c r="AG59" s="104">
        <f>SUM(AG60:AG62)</f>
        <v>0</v>
      </c>
      <c r="AH59" s="105"/>
      <c r="AI59" s="105"/>
      <c r="AJ59" s="106"/>
    </row>
    <row r="60" spans="2:36" ht="42">
      <c r="B60" s="224" t="s">
        <v>84</v>
      </c>
      <c r="D60" s="87" t="s">
        <v>85</v>
      </c>
      <c r="E60" s="86" t="s">
        <v>182</v>
      </c>
      <c r="F60" s="62"/>
      <c r="G60" s="74">
        <v>8</v>
      </c>
      <c r="H60" s="63">
        <v>2</v>
      </c>
      <c r="I60" s="63"/>
      <c r="J60" s="63">
        <v>2</v>
      </c>
      <c r="K60" s="51" t="s">
        <v>91</v>
      </c>
      <c r="L60" s="51" t="s">
        <v>142</v>
      </c>
      <c r="N60" s="63">
        <v>2</v>
      </c>
      <c r="O60" s="25">
        <v>0</v>
      </c>
      <c r="P60" s="109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47">
        <v>0</v>
      </c>
      <c r="AE60" s="122">
        <v>0</v>
      </c>
      <c r="AF60" s="122">
        <v>0</v>
      </c>
      <c r="AG60" s="92"/>
      <c r="AH60" s="51" t="s">
        <v>177</v>
      </c>
      <c r="AI60" s="62"/>
      <c r="AJ60" s="128" t="s">
        <v>169</v>
      </c>
    </row>
    <row r="61" spans="2:36" ht="36.75" customHeight="1">
      <c r="B61" s="225"/>
      <c r="D61" s="87" t="s">
        <v>86</v>
      </c>
      <c r="E61" s="86" t="s">
        <v>183</v>
      </c>
      <c r="F61" s="62"/>
      <c r="G61" s="74">
        <v>1</v>
      </c>
      <c r="H61" s="63">
        <v>1</v>
      </c>
      <c r="I61" s="63"/>
      <c r="J61" s="63">
        <v>1</v>
      </c>
      <c r="K61" s="51" t="s">
        <v>92</v>
      </c>
      <c r="L61" s="51" t="s">
        <v>143</v>
      </c>
      <c r="N61" s="63">
        <v>1</v>
      </c>
      <c r="O61" s="25">
        <v>0</v>
      </c>
      <c r="P61" s="109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47">
        <v>0</v>
      </c>
      <c r="AE61" s="122">
        <v>0</v>
      </c>
      <c r="AF61" s="122">
        <v>0</v>
      </c>
      <c r="AG61" s="92"/>
      <c r="AH61" s="51" t="s">
        <v>177</v>
      </c>
      <c r="AI61" s="62"/>
      <c r="AJ61" s="128" t="s">
        <v>169</v>
      </c>
    </row>
    <row r="62" spans="2:36" ht="39" customHeight="1">
      <c r="B62" s="225"/>
      <c r="D62" s="87" t="s">
        <v>87</v>
      </c>
      <c r="E62" s="86" t="s">
        <v>184</v>
      </c>
      <c r="F62" s="62"/>
      <c r="G62" s="74">
        <v>1</v>
      </c>
      <c r="H62" s="63">
        <v>1</v>
      </c>
      <c r="I62" s="63"/>
      <c r="J62" s="63">
        <v>1</v>
      </c>
      <c r="K62" s="51" t="s">
        <v>93</v>
      </c>
      <c r="L62" s="51" t="s">
        <v>144</v>
      </c>
      <c r="N62" s="63">
        <v>1</v>
      </c>
      <c r="O62" s="25">
        <v>0</v>
      </c>
      <c r="P62" s="109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47">
        <v>0</v>
      </c>
      <c r="AE62" s="122">
        <v>0</v>
      </c>
      <c r="AF62" s="122">
        <v>0</v>
      </c>
      <c r="AG62" s="92"/>
      <c r="AH62" s="51" t="s">
        <v>177</v>
      </c>
      <c r="AI62" s="62"/>
      <c r="AJ62" s="128" t="s">
        <v>169</v>
      </c>
    </row>
    <row r="63" spans="2:36" ht="49.5" customHeight="1">
      <c r="B63" s="225"/>
      <c r="D63" s="87" t="s">
        <v>88</v>
      </c>
      <c r="E63" s="86" t="s">
        <v>185</v>
      </c>
      <c r="F63" s="62"/>
      <c r="G63" s="74">
        <v>2000</v>
      </c>
      <c r="H63" s="63">
        <v>500</v>
      </c>
      <c r="I63" s="63"/>
      <c r="J63" s="63">
        <v>500</v>
      </c>
      <c r="K63" s="51" t="s">
        <v>94</v>
      </c>
      <c r="L63" s="51" t="s">
        <v>145</v>
      </c>
      <c r="N63" s="63">
        <v>500</v>
      </c>
      <c r="O63" s="25">
        <v>0</v>
      </c>
      <c r="P63" s="109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47">
        <v>0</v>
      </c>
      <c r="AE63" s="122">
        <v>0</v>
      </c>
      <c r="AF63" s="122">
        <v>0</v>
      </c>
      <c r="AG63" s="92"/>
      <c r="AH63" s="51" t="s">
        <v>177</v>
      </c>
      <c r="AI63" s="62"/>
      <c r="AJ63" s="128" t="s">
        <v>169</v>
      </c>
    </row>
    <row r="64" spans="2:36" ht="36.75" customHeight="1">
      <c r="B64" s="225"/>
      <c r="D64" s="87" t="s">
        <v>89</v>
      </c>
      <c r="E64" s="86" t="s">
        <v>186</v>
      </c>
      <c r="F64" s="62"/>
      <c r="G64" s="74">
        <v>24</v>
      </c>
      <c r="H64" s="63">
        <v>6</v>
      </c>
      <c r="I64" s="63"/>
      <c r="J64" s="63">
        <v>6</v>
      </c>
      <c r="K64" s="51" t="s">
        <v>95</v>
      </c>
      <c r="L64" s="51" t="s">
        <v>146</v>
      </c>
      <c r="N64" s="63">
        <v>6</v>
      </c>
      <c r="O64" s="25">
        <v>0</v>
      </c>
      <c r="P64" s="109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47">
        <v>0</v>
      </c>
      <c r="AE64" s="122">
        <v>0</v>
      </c>
      <c r="AF64" s="122">
        <v>0</v>
      </c>
      <c r="AG64" s="92"/>
      <c r="AH64" s="51" t="s">
        <v>177</v>
      </c>
      <c r="AI64" s="62"/>
      <c r="AJ64" s="128" t="s">
        <v>169</v>
      </c>
    </row>
    <row r="65" spans="2:36" ht="37.5" customHeight="1" thickBot="1">
      <c r="B65" s="226"/>
      <c r="D65" s="87" t="s">
        <v>90</v>
      </c>
      <c r="E65" s="86" t="s">
        <v>187</v>
      </c>
      <c r="F65" s="62"/>
      <c r="G65" s="74">
        <v>5</v>
      </c>
      <c r="H65" s="63">
        <v>2</v>
      </c>
      <c r="I65" s="63"/>
      <c r="J65" s="63">
        <v>2</v>
      </c>
      <c r="K65" s="51" t="s">
        <v>96</v>
      </c>
      <c r="L65" s="51" t="s">
        <v>147</v>
      </c>
      <c r="N65" s="63">
        <v>2</v>
      </c>
      <c r="O65" s="25">
        <v>12000</v>
      </c>
      <c r="P65" s="109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47">
        <v>0</v>
      </c>
      <c r="AE65" s="122">
        <v>12000</v>
      </c>
      <c r="AF65" s="122">
        <v>12000</v>
      </c>
      <c r="AG65" s="92"/>
      <c r="AH65" s="51" t="s">
        <v>177</v>
      </c>
      <c r="AI65" s="62"/>
      <c r="AJ65" s="128" t="s">
        <v>169</v>
      </c>
    </row>
    <row r="66" spans="2:36" ht="60.75" customHeight="1">
      <c r="B66" s="67" t="s">
        <v>23</v>
      </c>
      <c r="C66" s="43" t="s">
        <v>24</v>
      </c>
      <c r="D66" s="43" t="s">
        <v>34</v>
      </c>
      <c r="E66" s="68" t="s">
        <v>29</v>
      </c>
      <c r="F66" s="69" t="e">
        <f>#REF!</f>
        <v>#REF!</v>
      </c>
      <c r="G66" s="69" t="s">
        <v>58</v>
      </c>
      <c r="H66" s="70" t="s">
        <v>160</v>
      </c>
      <c r="I66" s="70" t="s">
        <v>60</v>
      </c>
      <c r="J66" s="70" t="s">
        <v>59</v>
      </c>
      <c r="K66" s="43" t="s">
        <v>25</v>
      </c>
      <c r="L66" s="43" t="s">
        <v>26</v>
      </c>
      <c r="M66" s="46" t="s">
        <v>27</v>
      </c>
      <c r="N66" s="46" t="s">
        <v>28</v>
      </c>
      <c r="O66" s="108">
        <f>SUM(O67:O67)</f>
        <v>9357</v>
      </c>
      <c r="P66" s="102">
        <f>SUM(P67:P67)</f>
        <v>0</v>
      </c>
      <c r="Q66" s="103">
        <f>SUM(Q67:Q67)</f>
        <v>0</v>
      </c>
      <c r="R66" s="102">
        <f>SUM(R67:R67)</f>
        <v>0</v>
      </c>
      <c r="S66" s="103"/>
      <c r="T66" s="102"/>
      <c r="U66" s="103"/>
      <c r="V66" s="102"/>
      <c r="W66" s="103"/>
      <c r="X66" s="102"/>
      <c r="Y66" s="103"/>
      <c r="Z66" s="102"/>
      <c r="AA66" s="103"/>
      <c r="AB66" s="102"/>
      <c r="AC66" s="103"/>
      <c r="AD66" s="102"/>
      <c r="AE66" s="123">
        <f>SUM(AE67:AE67)</f>
        <v>9357</v>
      </c>
      <c r="AF66" s="123">
        <f>SUM(AF67:AF67)</f>
        <v>9357</v>
      </c>
      <c r="AG66" s="104">
        <f>SUM(AG67:AG67)</f>
        <v>0</v>
      </c>
      <c r="AH66" s="105"/>
      <c r="AI66" s="105"/>
      <c r="AJ66" s="106"/>
    </row>
    <row r="67" spans="2:36" ht="45" customHeight="1">
      <c r="B67" s="227" t="s">
        <v>100</v>
      </c>
      <c r="C67" s="228"/>
      <c r="D67" s="87" t="s">
        <v>97</v>
      </c>
      <c r="E67" s="86" t="s">
        <v>188</v>
      </c>
      <c r="F67" s="62"/>
      <c r="G67" s="74">
        <v>16</v>
      </c>
      <c r="H67" s="63">
        <v>4</v>
      </c>
      <c r="I67" s="63"/>
      <c r="J67" s="63">
        <v>4</v>
      </c>
      <c r="K67" s="51" t="s">
        <v>101</v>
      </c>
      <c r="L67" s="51" t="s">
        <v>148</v>
      </c>
      <c r="N67" s="63">
        <v>4</v>
      </c>
      <c r="O67" s="25">
        <v>9357</v>
      </c>
      <c r="P67" s="109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47">
        <v>0</v>
      </c>
      <c r="AE67" s="122">
        <v>9357</v>
      </c>
      <c r="AF67" s="122">
        <v>9357</v>
      </c>
      <c r="AH67" s="51" t="s">
        <v>177</v>
      </c>
      <c r="AI67" s="62"/>
      <c r="AJ67" s="128" t="s">
        <v>169</v>
      </c>
    </row>
    <row r="68" spans="2:36" ht="42">
      <c r="B68" s="227"/>
      <c r="C68" s="228"/>
      <c r="D68" s="87" t="s">
        <v>98</v>
      </c>
      <c r="E68" s="86" t="s">
        <v>189</v>
      </c>
      <c r="F68" s="62"/>
      <c r="G68" s="74">
        <v>1</v>
      </c>
      <c r="H68" s="63">
        <v>1</v>
      </c>
      <c r="I68" s="63"/>
      <c r="J68" s="63">
        <v>1</v>
      </c>
      <c r="K68" s="51" t="s">
        <v>102</v>
      </c>
      <c r="L68" s="51" t="s">
        <v>144</v>
      </c>
      <c r="N68" s="63">
        <v>1</v>
      </c>
      <c r="O68" s="25">
        <v>40000</v>
      </c>
      <c r="P68" s="109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47">
        <v>0</v>
      </c>
      <c r="AE68" s="122">
        <v>40000</v>
      </c>
      <c r="AF68" s="122">
        <v>40000</v>
      </c>
      <c r="AH68" s="51" t="s">
        <v>177</v>
      </c>
      <c r="AI68" s="62"/>
      <c r="AJ68" s="128" t="s">
        <v>169</v>
      </c>
    </row>
    <row r="69" spans="2:36" ht="60" customHeight="1" thickBot="1">
      <c r="B69" s="227"/>
      <c r="C69" s="228"/>
      <c r="D69" s="87" t="s">
        <v>99</v>
      </c>
      <c r="E69" s="86" t="s">
        <v>190</v>
      </c>
      <c r="F69" s="62"/>
      <c r="G69" s="74">
        <v>1</v>
      </c>
      <c r="H69" s="63">
        <v>1</v>
      </c>
      <c r="I69" s="63"/>
      <c r="J69" s="63">
        <v>1</v>
      </c>
      <c r="K69" s="51" t="s">
        <v>103</v>
      </c>
      <c r="L69" s="51" t="s">
        <v>149</v>
      </c>
      <c r="N69" s="63">
        <v>1</v>
      </c>
      <c r="O69" s="25">
        <v>2000</v>
      </c>
      <c r="P69" s="109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47">
        <v>0</v>
      </c>
      <c r="AE69" s="122">
        <v>2000</v>
      </c>
      <c r="AF69" s="122">
        <v>2000</v>
      </c>
      <c r="AH69" s="51" t="s">
        <v>177</v>
      </c>
      <c r="AI69" s="62"/>
      <c r="AJ69" s="128" t="s">
        <v>169</v>
      </c>
    </row>
    <row r="70" spans="2:36" ht="95.25" customHeight="1">
      <c r="B70" s="67" t="s">
        <v>23</v>
      </c>
      <c r="C70" s="43" t="s">
        <v>24</v>
      </c>
      <c r="D70" s="43" t="s">
        <v>34</v>
      </c>
      <c r="E70" s="68" t="s">
        <v>29</v>
      </c>
      <c r="F70" s="69" t="e">
        <f>#REF!</f>
        <v>#REF!</v>
      </c>
      <c r="G70" s="69" t="s">
        <v>58</v>
      </c>
      <c r="H70" s="70" t="s">
        <v>160</v>
      </c>
      <c r="I70" s="70" t="s">
        <v>60</v>
      </c>
      <c r="J70" s="70" t="s">
        <v>59</v>
      </c>
      <c r="K70" s="43" t="s">
        <v>25</v>
      </c>
      <c r="L70" s="43" t="s">
        <v>26</v>
      </c>
      <c r="M70" s="46" t="s">
        <v>27</v>
      </c>
      <c r="N70" s="46" t="s">
        <v>28</v>
      </c>
      <c r="O70" s="41">
        <f>SUM(O71:O72)</f>
        <v>3000</v>
      </c>
      <c r="P70" s="18">
        <f>SUM(P71:P72)</f>
        <v>0</v>
      </c>
      <c r="Q70" s="19">
        <f>SUM(Q71:Q72)</f>
        <v>0</v>
      </c>
      <c r="R70" s="18">
        <f>SUM(R71:R72)</f>
        <v>0</v>
      </c>
      <c r="S70" s="19"/>
      <c r="T70" s="18"/>
      <c r="U70" s="19"/>
      <c r="V70" s="18"/>
      <c r="W70" s="19"/>
      <c r="X70" s="18"/>
      <c r="Y70" s="19"/>
      <c r="Z70" s="18"/>
      <c r="AA70" s="19"/>
      <c r="AB70" s="18"/>
      <c r="AC70" s="19"/>
      <c r="AD70" s="18"/>
      <c r="AE70" s="115">
        <f>O70+Q70</f>
        <v>3000</v>
      </c>
      <c r="AF70" s="116">
        <f>AF71</f>
        <v>3000</v>
      </c>
      <c r="AG70" s="20">
        <f>SUM(AG71:AG72)</f>
        <v>0</v>
      </c>
      <c r="AH70" s="21"/>
      <c r="AI70" s="105"/>
      <c r="AJ70" s="106"/>
    </row>
    <row r="71" spans="2:36" ht="41.25" customHeight="1">
      <c r="B71" s="222" t="s">
        <v>107</v>
      </c>
      <c r="D71" s="87" t="s">
        <v>104</v>
      </c>
      <c r="E71" s="86" t="s">
        <v>170</v>
      </c>
      <c r="F71" s="62"/>
      <c r="G71" s="74">
        <v>4</v>
      </c>
      <c r="H71" s="63">
        <v>1</v>
      </c>
      <c r="I71" s="63"/>
      <c r="J71" s="63">
        <v>1</v>
      </c>
      <c r="K71" s="51" t="s">
        <v>151</v>
      </c>
      <c r="L71" s="51" t="s">
        <v>150</v>
      </c>
      <c r="N71" s="63">
        <v>1</v>
      </c>
      <c r="O71" s="25">
        <v>3000</v>
      </c>
      <c r="P71" s="109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47">
        <v>0</v>
      </c>
      <c r="AE71" s="25">
        <v>3000</v>
      </c>
      <c r="AF71" s="25">
        <v>3000</v>
      </c>
      <c r="AG71" s="92"/>
      <c r="AH71" s="51" t="s">
        <v>177</v>
      </c>
      <c r="AI71" s="62"/>
      <c r="AJ71" s="128" t="s">
        <v>169</v>
      </c>
    </row>
    <row r="72" spans="2:36" ht="61.5" customHeight="1" thickBot="1">
      <c r="B72" s="223"/>
      <c r="D72" s="87" t="s">
        <v>105</v>
      </c>
      <c r="E72" s="86" t="s">
        <v>191</v>
      </c>
      <c r="F72" s="62"/>
      <c r="G72" s="74">
        <v>24</v>
      </c>
      <c r="H72" s="63">
        <v>6</v>
      </c>
      <c r="I72" s="63"/>
      <c r="J72" s="63">
        <v>6</v>
      </c>
      <c r="K72" s="51" t="s">
        <v>106</v>
      </c>
      <c r="L72" s="51" t="s">
        <v>152</v>
      </c>
      <c r="N72" s="63">
        <v>6</v>
      </c>
      <c r="O72" s="25">
        <v>0</v>
      </c>
      <c r="P72" s="109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47">
        <v>0</v>
      </c>
      <c r="AE72" s="25">
        <v>0</v>
      </c>
      <c r="AF72" s="25">
        <v>0</v>
      </c>
      <c r="AG72" s="92"/>
      <c r="AH72" s="51" t="s">
        <v>177</v>
      </c>
      <c r="AI72" s="62"/>
      <c r="AJ72" s="128" t="s">
        <v>169</v>
      </c>
    </row>
    <row r="73" spans="2:36" ht="50.25" customHeight="1">
      <c r="B73" s="67" t="s">
        <v>23</v>
      </c>
      <c r="C73" s="43" t="s">
        <v>24</v>
      </c>
      <c r="D73" s="43" t="s">
        <v>34</v>
      </c>
      <c r="E73" s="68" t="s">
        <v>29</v>
      </c>
      <c r="F73" s="69" t="e">
        <f>#REF!</f>
        <v>#REF!</v>
      </c>
      <c r="G73" s="69" t="s">
        <v>58</v>
      </c>
      <c r="H73" s="70" t="s">
        <v>160</v>
      </c>
      <c r="I73" s="70" t="s">
        <v>60</v>
      </c>
      <c r="J73" s="70" t="s">
        <v>59</v>
      </c>
      <c r="K73" s="43" t="s">
        <v>25</v>
      </c>
      <c r="L73" s="43" t="s">
        <v>26</v>
      </c>
      <c r="M73" s="46" t="s">
        <v>27</v>
      </c>
      <c r="N73" s="46" t="s">
        <v>28</v>
      </c>
      <c r="O73" s="41">
        <f>SUM(O74:O74)</f>
        <v>2000</v>
      </c>
      <c r="P73" s="18">
        <f>SUM(P74:P74)</f>
        <v>0</v>
      </c>
      <c r="Q73" s="19">
        <f>SUM(Q74:Q74)</f>
        <v>0</v>
      </c>
      <c r="R73" s="18">
        <f>SUM(R74:R74)</f>
        <v>0</v>
      </c>
      <c r="S73" s="19"/>
      <c r="T73" s="18"/>
      <c r="U73" s="19"/>
      <c r="V73" s="18"/>
      <c r="W73" s="19"/>
      <c r="X73" s="18"/>
      <c r="Y73" s="19"/>
      <c r="Z73" s="18"/>
      <c r="AA73" s="19"/>
      <c r="AB73" s="18"/>
      <c r="AC73" s="19"/>
      <c r="AD73" s="18"/>
      <c r="AE73" s="115">
        <f>O73+Q73</f>
        <v>2000</v>
      </c>
      <c r="AF73" s="116" t="e">
        <f>#REF!</f>
        <v>#REF!</v>
      </c>
      <c r="AG73" s="104">
        <f>SUM(AG74:AG74)</f>
        <v>0</v>
      </c>
      <c r="AH73" s="105"/>
      <c r="AI73" s="105"/>
      <c r="AJ73" s="106"/>
    </row>
    <row r="74" spans="2:36" ht="39.75" thickBot="1">
      <c r="B74" s="124" t="s">
        <v>197</v>
      </c>
      <c r="D74" s="87" t="s">
        <v>108</v>
      </c>
      <c r="E74" s="86" t="s">
        <v>170</v>
      </c>
      <c r="F74" s="62"/>
      <c r="G74" s="74">
        <v>1</v>
      </c>
      <c r="H74" s="63">
        <v>1</v>
      </c>
      <c r="I74" s="63"/>
      <c r="J74" s="63">
        <v>1</v>
      </c>
      <c r="K74" s="59" t="s">
        <v>153</v>
      </c>
      <c r="L74" s="80" t="s">
        <v>150</v>
      </c>
      <c r="N74" s="63">
        <v>1</v>
      </c>
      <c r="O74" s="25">
        <v>2000</v>
      </c>
      <c r="P74" s="109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47">
        <v>0</v>
      </c>
      <c r="AH74" s="51" t="s">
        <v>177</v>
      </c>
      <c r="AJ74" s="128" t="s">
        <v>169</v>
      </c>
    </row>
    <row r="75" spans="2:36" ht="50.25" customHeight="1">
      <c r="B75" s="67" t="s">
        <v>23</v>
      </c>
      <c r="C75" s="43" t="s">
        <v>24</v>
      </c>
      <c r="D75" s="43" t="s">
        <v>34</v>
      </c>
      <c r="E75" s="68" t="s">
        <v>29</v>
      </c>
      <c r="F75" s="69" t="e">
        <f>#REF!</f>
        <v>#REF!</v>
      </c>
      <c r="G75" s="69" t="s">
        <v>58</v>
      </c>
      <c r="H75" s="70" t="s">
        <v>160</v>
      </c>
      <c r="I75" s="70" t="s">
        <v>60</v>
      </c>
      <c r="J75" s="70" t="s">
        <v>59</v>
      </c>
      <c r="K75" s="43" t="s">
        <v>25</v>
      </c>
      <c r="L75" s="43" t="s">
        <v>26</v>
      </c>
      <c r="M75" s="46" t="s">
        <v>27</v>
      </c>
      <c r="N75" s="46" t="s">
        <v>28</v>
      </c>
      <c r="O75" s="41">
        <f>SUM(O76:O79)</f>
        <v>18000</v>
      </c>
      <c r="P75" s="18">
        <f>SUM(P76:P79)</f>
        <v>0</v>
      </c>
      <c r="Q75" s="19">
        <f>SUM(Q76:Q79)</f>
        <v>0</v>
      </c>
      <c r="R75" s="18">
        <f>SUM(R76:R79)</f>
        <v>0</v>
      </c>
      <c r="S75" s="19"/>
      <c r="T75" s="18"/>
      <c r="U75" s="19"/>
      <c r="V75" s="18"/>
      <c r="W75" s="19"/>
      <c r="X75" s="18"/>
      <c r="Y75" s="19"/>
      <c r="Z75" s="18"/>
      <c r="AA75" s="19"/>
      <c r="AB75" s="18"/>
      <c r="AC75" s="19"/>
      <c r="AD75" s="18"/>
      <c r="AE75" s="115">
        <f>O75+Q75</f>
        <v>18000</v>
      </c>
      <c r="AF75" s="116">
        <f>AF76</f>
        <v>0</v>
      </c>
      <c r="AG75" s="20">
        <f>SUM(AG76:AG79)</f>
        <v>0</v>
      </c>
      <c r="AH75" s="21"/>
      <c r="AI75" s="21"/>
      <c r="AJ75" s="22"/>
    </row>
    <row r="76" spans="2:36" ht="64.5" customHeight="1">
      <c r="B76" s="149" t="s">
        <v>113</v>
      </c>
      <c r="C76" s="125"/>
      <c r="D76" s="87" t="s">
        <v>109</v>
      </c>
      <c r="E76" s="86" t="s">
        <v>194</v>
      </c>
      <c r="F76" s="62"/>
      <c r="G76" s="83">
        <v>4</v>
      </c>
      <c r="H76" s="63">
        <v>1</v>
      </c>
      <c r="I76" s="63"/>
      <c r="J76" s="63">
        <v>1</v>
      </c>
      <c r="K76" s="58" t="s">
        <v>111</v>
      </c>
      <c r="L76" s="51" t="s">
        <v>154</v>
      </c>
      <c r="M76" s="62"/>
      <c r="N76" s="63">
        <v>1</v>
      </c>
      <c r="O76" s="109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47">
        <v>0</v>
      </c>
      <c r="AD76" s="62"/>
      <c r="AE76" s="127"/>
      <c r="AF76" s="127"/>
      <c r="AG76" s="92"/>
      <c r="AH76" s="51" t="s">
        <v>177</v>
      </c>
      <c r="AI76" s="62"/>
      <c r="AJ76" s="128" t="s">
        <v>169</v>
      </c>
    </row>
    <row r="77" spans="2:36" ht="44.25" thickBot="1">
      <c r="B77" s="150"/>
      <c r="C77" s="125"/>
      <c r="D77" s="87" t="s">
        <v>110</v>
      </c>
      <c r="E77" s="86" t="s">
        <v>195</v>
      </c>
      <c r="F77" s="62"/>
      <c r="G77" s="74">
        <v>4</v>
      </c>
      <c r="H77" s="63">
        <v>1</v>
      </c>
      <c r="I77" s="63"/>
      <c r="J77" s="63">
        <v>1</v>
      </c>
      <c r="K77" s="58" t="s">
        <v>112</v>
      </c>
      <c r="L77" s="51" t="s">
        <v>155</v>
      </c>
      <c r="M77" s="62"/>
      <c r="N77" s="63">
        <v>1</v>
      </c>
      <c r="O77" s="90">
        <v>0</v>
      </c>
      <c r="P77" s="109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47">
        <v>0</v>
      </c>
      <c r="AE77" s="127"/>
      <c r="AF77" s="127"/>
      <c r="AG77" s="92"/>
      <c r="AH77" s="51" t="s">
        <v>177</v>
      </c>
      <c r="AI77" s="62"/>
      <c r="AJ77" s="128" t="s">
        <v>169</v>
      </c>
    </row>
    <row r="78" spans="2:36" ht="47.25">
      <c r="B78" s="67" t="s">
        <v>23</v>
      </c>
      <c r="C78" s="68" t="s">
        <v>24</v>
      </c>
      <c r="D78" s="43" t="s">
        <v>34</v>
      </c>
      <c r="E78" s="68" t="s">
        <v>29</v>
      </c>
      <c r="F78" s="69" t="e">
        <f>#REF!</f>
        <v>#REF!</v>
      </c>
      <c r="G78" s="69" t="s">
        <v>58</v>
      </c>
      <c r="H78" s="70" t="s">
        <v>160</v>
      </c>
      <c r="I78" s="70" t="s">
        <v>60</v>
      </c>
      <c r="J78" s="70" t="s">
        <v>59</v>
      </c>
      <c r="K78" s="68" t="s">
        <v>25</v>
      </c>
      <c r="L78" s="68" t="s">
        <v>26</v>
      </c>
      <c r="M78" s="107" t="s">
        <v>27</v>
      </c>
      <c r="N78" s="107" t="s">
        <v>28</v>
      </c>
      <c r="O78" s="41">
        <f>SUM(O79:O80)</f>
        <v>11000</v>
      </c>
      <c r="P78" s="18">
        <f>SUM(P79:P80)</f>
        <v>0</v>
      </c>
      <c r="Q78" s="19">
        <f>SUM(Q79:Q80)</f>
        <v>0</v>
      </c>
      <c r="R78" s="18">
        <f>SUM(R79:R80)</f>
        <v>0</v>
      </c>
      <c r="S78" s="19"/>
      <c r="T78" s="18"/>
      <c r="U78" s="19"/>
      <c r="V78" s="18"/>
      <c r="W78" s="19"/>
      <c r="X78" s="18"/>
      <c r="Y78" s="19"/>
      <c r="Z78" s="18"/>
      <c r="AA78" s="19"/>
      <c r="AB78" s="18"/>
      <c r="AC78" s="19"/>
      <c r="AD78" s="102"/>
      <c r="AE78" s="118">
        <f>O78+Q78</f>
        <v>11000</v>
      </c>
      <c r="AF78" s="119">
        <f>AF79</f>
        <v>0</v>
      </c>
      <c r="AG78" s="104">
        <f>SUM(AG79:AG80)</f>
        <v>0</v>
      </c>
      <c r="AH78" s="21"/>
      <c r="AI78" s="105"/>
      <c r="AJ78" s="22"/>
    </row>
    <row r="79" spans="2:36" ht="37.5" customHeight="1" thickBot="1">
      <c r="B79" s="124" t="s">
        <v>114</v>
      </c>
      <c r="D79" s="58" t="s">
        <v>115</v>
      </c>
      <c r="E79" s="86" t="s">
        <v>196</v>
      </c>
      <c r="F79" s="62"/>
      <c r="G79" s="83">
        <v>1</v>
      </c>
      <c r="H79" s="63">
        <v>1</v>
      </c>
      <c r="I79" s="63"/>
      <c r="J79" s="63">
        <v>1</v>
      </c>
      <c r="K79" s="58" t="s">
        <v>116</v>
      </c>
      <c r="L79" s="51" t="s">
        <v>140</v>
      </c>
      <c r="N79" s="63">
        <v>1</v>
      </c>
      <c r="O79" s="90">
        <v>7000</v>
      </c>
      <c r="P79" s="109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47">
        <v>0</v>
      </c>
      <c r="AE79" s="127"/>
      <c r="AF79" s="127"/>
      <c r="AG79" s="92"/>
      <c r="AH79" s="97"/>
      <c r="AI79" s="62"/>
      <c r="AJ79" s="128" t="s">
        <v>169</v>
      </c>
    </row>
    <row r="80" spans="2:36" ht="48" thickBot="1">
      <c r="B80" s="67" t="s">
        <v>23</v>
      </c>
      <c r="C80" s="43" t="s">
        <v>24</v>
      </c>
      <c r="D80" s="43" t="s">
        <v>34</v>
      </c>
      <c r="E80" s="68" t="s">
        <v>29</v>
      </c>
      <c r="F80" s="69">
        <f>J77</f>
        <v>1</v>
      </c>
      <c r="G80" s="69" t="s">
        <v>58</v>
      </c>
      <c r="H80" s="70" t="s">
        <v>160</v>
      </c>
      <c r="I80" s="70" t="s">
        <v>60</v>
      </c>
      <c r="J80" s="70" t="s">
        <v>59</v>
      </c>
      <c r="K80" s="43" t="s">
        <v>25</v>
      </c>
      <c r="L80" s="43" t="s">
        <v>26</v>
      </c>
      <c r="M80" s="46" t="s">
        <v>27</v>
      </c>
      <c r="N80" s="46" t="s">
        <v>28</v>
      </c>
      <c r="O80" s="41">
        <f aca="true" t="shared" si="0" ref="O80:R81">SUM(O81:O82)</f>
        <v>4000</v>
      </c>
      <c r="P80" s="18">
        <f t="shared" si="0"/>
        <v>0</v>
      </c>
      <c r="Q80" s="19">
        <f t="shared" si="0"/>
        <v>0</v>
      </c>
      <c r="R80" s="18">
        <f t="shared" si="0"/>
        <v>0</v>
      </c>
      <c r="S80" s="19"/>
      <c r="T80" s="18"/>
      <c r="U80" s="19"/>
      <c r="V80" s="18"/>
      <c r="W80" s="19"/>
      <c r="X80" s="18"/>
      <c r="Y80" s="19"/>
      <c r="Z80" s="18"/>
      <c r="AA80" s="19"/>
      <c r="AB80" s="18"/>
      <c r="AC80" s="19"/>
      <c r="AD80" s="18"/>
      <c r="AE80" s="118">
        <f>O80+Q80</f>
        <v>4000</v>
      </c>
      <c r="AF80" s="119" t="e">
        <f>#REF!</f>
        <v>#REF!</v>
      </c>
      <c r="AG80" s="104">
        <f>SUM(AG81:AG82)</f>
        <v>0</v>
      </c>
      <c r="AH80" s="105"/>
      <c r="AI80" s="105"/>
      <c r="AJ80" s="22"/>
    </row>
    <row r="81" spans="2:36" ht="47.25">
      <c r="B81" s="67" t="s">
        <v>23</v>
      </c>
      <c r="C81" s="43" t="s">
        <v>24</v>
      </c>
      <c r="D81" s="43" t="s">
        <v>34</v>
      </c>
      <c r="E81" s="68" t="s">
        <v>29</v>
      </c>
      <c r="F81" s="69" t="e">
        <f>#REF!</f>
        <v>#REF!</v>
      </c>
      <c r="G81" s="69" t="s">
        <v>58</v>
      </c>
      <c r="H81" s="70" t="s">
        <v>160</v>
      </c>
      <c r="I81" s="70" t="s">
        <v>60</v>
      </c>
      <c r="J81" s="70" t="s">
        <v>59</v>
      </c>
      <c r="K81" s="43" t="s">
        <v>25</v>
      </c>
      <c r="L81" s="43" t="s">
        <v>26</v>
      </c>
      <c r="M81" s="46" t="s">
        <v>27</v>
      </c>
      <c r="N81" s="46" t="s">
        <v>28</v>
      </c>
      <c r="O81" s="41">
        <f t="shared" si="0"/>
        <v>2000</v>
      </c>
      <c r="P81" s="18">
        <f t="shared" si="0"/>
        <v>0</v>
      </c>
      <c r="Q81" s="19">
        <f t="shared" si="0"/>
        <v>0</v>
      </c>
      <c r="R81" s="18">
        <f t="shared" si="0"/>
        <v>0</v>
      </c>
      <c r="S81" s="19"/>
      <c r="T81" s="18"/>
      <c r="U81" s="19"/>
      <c r="V81" s="18"/>
      <c r="W81" s="19"/>
      <c r="X81" s="18"/>
      <c r="Y81" s="19"/>
      <c r="Z81" s="18"/>
      <c r="AA81" s="19"/>
      <c r="AB81" s="18"/>
      <c r="AC81" s="19"/>
      <c r="AD81" s="18"/>
      <c r="AE81" s="115">
        <f>O81+Q81</f>
        <v>2000</v>
      </c>
      <c r="AF81" s="116">
        <f>AF82</f>
        <v>0</v>
      </c>
      <c r="AG81" s="20">
        <f>SUM(AG82:AG83)</f>
        <v>0</v>
      </c>
      <c r="AH81" s="21"/>
      <c r="AI81" s="21"/>
      <c r="AJ81" s="22"/>
    </row>
    <row r="82" spans="2:36" ht="44.25" thickBot="1">
      <c r="B82" s="126" t="s">
        <v>117</v>
      </c>
      <c r="D82" s="87" t="s">
        <v>118</v>
      </c>
      <c r="E82" s="85" t="s">
        <v>192</v>
      </c>
      <c r="F82" s="62"/>
      <c r="G82" s="74"/>
      <c r="H82" s="63">
        <v>1</v>
      </c>
      <c r="I82" s="63"/>
      <c r="J82" s="63">
        <v>1</v>
      </c>
      <c r="K82" s="58" t="s">
        <v>119</v>
      </c>
      <c r="L82" s="94" t="s">
        <v>137</v>
      </c>
      <c r="M82" s="62"/>
      <c r="N82" s="83">
        <v>1</v>
      </c>
      <c r="O82" s="25">
        <v>2000</v>
      </c>
      <c r="P82" s="109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47">
        <v>0</v>
      </c>
      <c r="AE82" s="127"/>
      <c r="AF82" s="127"/>
      <c r="AG82" s="92"/>
      <c r="AH82" s="97" t="s">
        <v>193</v>
      </c>
      <c r="AI82" s="62"/>
      <c r="AJ82" s="128" t="s">
        <v>169</v>
      </c>
    </row>
    <row r="83" spans="2:36" ht="84.75" customHeight="1" thickBot="1">
      <c r="B83" s="67" t="s">
        <v>23</v>
      </c>
      <c r="C83" s="43" t="s">
        <v>24</v>
      </c>
      <c r="D83" s="43" t="s">
        <v>34</v>
      </c>
      <c r="E83" s="68" t="s">
        <v>29</v>
      </c>
      <c r="F83" s="69" t="e">
        <f>#REF!</f>
        <v>#REF!</v>
      </c>
      <c r="G83" s="69" t="s">
        <v>58</v>
      </c>
      <c r="H83" s="70" t="s">
        <v>160</v>
      </c>
      <c r="I83" s="70" t="s">
        <v>60</v>
      </c>
      <c r="J83" s="70" t="s">
        <v>59</v>
      </c>
      <c r="K83" s="43" t="s">
        <v>25</v>
      </c>
      <c r="L83" s="68" t="s">
        <v>26</v>
      </c>
      <c r="M83" s="107" t="s">
        <v>27</v>
      </c>
      <c r="N83" s="107" t="s">
        <v>28</v>
      </c>
      <c r="O83" s="41">
        <f aca="true" t="shared" si="1" ref="O83:R84">SUM(O84:O84)</f>
        <v>0</v>
      </c>
      <c r="P83" s="18">
        <f t="shared" si="1"/>
        <v>0</v>
      </c>
      <c r="Q83" s="19">
        <f t="shared" si="1"/>
        <v>0</v>
      </c>
      <c r="R83" s="18">
        <f t="shared" si="1"/>
        <v>0</v>
      </c>
      <c r="S83" s="19"/>
      <c r="T83" s="18"/>
      <c r="U83" s="19"/>
      <c r="V83" s="18"/>
      <c r="W83" s="19"/>
      <c r="X83" s="18"/>
      <c r="Y83" s="19"/>
      <c r="Z83" s="18"/>
      <c r="AA83" s="19"/>
      <c r="AB83" s="18"/>
      <c r="AC83" s="19"/>
      <c r="AD83" s="18"/>
      <c r="AE83" s="118">
        <f>O83+Q83</f>
        <v>0</v>
      </c>
      <c r="AF83" s="119" t="e">
        <f>#REF!</f>
        <v>#REF!</v>
      </c>
      <c r="AG83" s="104">
        <f>SUM(AG84:AG84)</f>
        <v>0</v>
      </c>
      <c r="AH83" s="105"/>
      <c r="AI83" s="105"/>
      <c r="AJ83" s="22"/>
    </row>
    <row r="84" spans="2:36" ht="47.25">
      <c r="B84" s="67" t="s">
        <v>23</v>
      </c>
      <c r="C84" s="43" t="s">
        <v>24</v>
      </c>
      <c r="D84" s="43" t="s">
        <v>34</v>
      </c>
      <c r="E84" s="68" t="s">
        <v>29</v>
      </c>
      <c r="F84" s="69">
        <f>J82</f>
        <v>1</v>
      </c>
      <c r="G84" s="69" t="s">
        <v>58</v>
      </c>
      <c r="H84" s="70" t="s">
        <v>160</v>
      </c>
      <c r="I84" s="70" t="s">
        <v>60</v>
      </c>
      <c r="J84" s="70" t="s">
        <v>59</v>
      </c>
      <c r="K84" s="43" t="s">
        <v>25</v>
      </c>
      <c r="L84" s="43" t="s">
        <v>26</v>
      </c>
      <c r="M84" s="46" t="s">
        <v>27</v>
      </c>
      <c r="N84" s="46" t="s">
        <v>28</v>
      </c>
      <c r="O84" s="41">
        <f t="shared" si="1"/>
        <v>0</v>
      </c>
      <c r="P84" s="18">
        <f t="shared" si="1"/>
        <v>0</v>
      </c>
      <c r="Q84" s="19">
        <f t="shared" si="1"/>
        <v>0</v>
      </c>
      <c r="R84" s="18">
        <f t="shared" si="1"/>
        <v>0</v>
      </c>
      <c r="S84" s="19"/>
      <c r="T84" s="18"/>
      <c r="U84" s="19"/>
      <c r="V84" s="18"/>
      <c r="W84" s="19"/>
      <c r="X84" s="18"/>
      <c r="Y84" s="19"/>
      <c r="Z84" s="18"/>
      <c r="AA84" s="19"/>
      <c r="AB84" s="18"/>
      <c r="AC84" s="19"/>
      <c r="AD84" s="18"/>
      <c r="AE84" s="115">
        <f>O84+Q84</f>
        <v>0</v>
      </c>
      <c r="AF84" s="116" t="e">
        <f>#REF!</f>
        <v>#REF!</v>
      </c>
      <c r="AG84" s="20">
        <f>SUM(AG85:AG85)</f>
        <v>0</v>
      </c>
      <c r="AH84" s="21"/>
      <c r="AI84" s="21"/>
      <c r="AJ84" s="22"/>
    </row>
    <row r="85" spans="2:36" ht="30" customHeight="1" thickBot="1">
      <c r="B85" s="124" t="s">
        <v>199</v>
      </c>
      <c r="D85" s="87" t="s">
        <v>120</v>
      </c>
      <c r="E85" s="62"/>
      <c r="F85" s="62"/>
      <c r="G85" s="74">
        <v>24</v>
      </c>
      <c r="H85" s="63">
        <v>6</v>
      </c>
      <c r="I85" s="63"/>
      <c r="J85" s="63">
        <v>6</v>
      </c>
      <c r="K85" s="59" t="s">
        <v>121</v>
      </c>
      <c r="L85" s="77" t="s">
        <v>146</v>
      </c>
      <c r="N85">
        <v>6</v>
      </c>
      <c r="O85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47">
        <v>0</v>
      </c>
      <c r="AJ85" s="128" t="s">
        <v>169</v>
      </c>
    </row>
    <row r="86" spans="2:36" ht="97.5" customHeight="1">
      <c r="B86" s="67" t="s">
        <v>23</v>
      </c>
      <c r="C86" s="43" t="s">
        <v>24</v>
      </c>
      <c r="D86" s="43" t="s">
        <v>34</v>
      </c>
      <c r="E86" s="68" t="s">
        <v>29</v>
      </c>
      <c r="F86" s="69" t="e">
        <f>#REF!</f>
        <v>#REF!</v>
      </c>
      <c r="G86" s="69" t="s">
        <v>58</v>
      </c>
      <c r="H86" s="70" t="s">
        <v>160</v>
      </c>
      <c r="I86" s="70" t="s">
        <v>60</v>
      </c>
      <c r="J86" s="70" t="s">
        <v>59</v>
      </c>
      <c r="K86" s="43" t="s">
        <v>25</v>
      </c>
      <c r="L86" s="43" t="s">
        <v>26</v>
      </c>
      <c r="M86" s="46" t="s">
        <v>27</v>
      </c>
      <c r="N86" s="46" t="s">
        <v>28</v>
      </c>
      <c r="O86" s="41">
        <f>SUM(O87:O88)</f>
        <v>2000</v>
      </c>
      <c r="P86" s="18">
        <f>SUM(P87:P88)</f>
        <v>0</v>
      </c>
      <c r="Q86" s="19">
        <f>SUM(Q87:Q88)</f>
        <v>0</v>
      </c>
      <c r="R86" s="18">
        <f>SUM(R87:R88)</f>
        <v>0</v>
      </c>
      <c r="S86" s="19"/>
      <c r="T86" s="18"/>
      <c r="U86" s="19"/>
      <c r="V86" s="18"/>
      <c r="W86" s="19"/>
      <c r="X86" s="18"/>
      <c r="Y86" s="19"/>
      <c r="Z86" s="18"/>
      <c r="AA86" s="19"/>
      <c r="AB86" s="18"/>
      <c r="AC86" s="19"/>
      <c r="AD86" s="18"/>
      <c r="AE86" s="115">
        <f>O86+Q86</f>
        <v>2000</v>
      </c>
      <c r="AF86" s="116" t="e">
        <f>#REF!</f>
        <v>#REF!</v>
      </c>
      <c r="AG86" s="20">
        <f>SUM(AG87:AG88)</f>
        <v>0</v>
      </c>
      <c r="AH86" s="21"/>
      <c r="AI86" s="21"/>
      <c r="AJ86" s="22"/>
    </row>
    <row r="87" spans="2:36" ht="45.75" customHeight="1">
      <c r="B87" s="151" t="s">
        <v>200</v>
      </c>
      <c r="C87" s="125"/>
      <c r="D87" s="87" t="s">
        <v>122</v>
      </c>
      <c r="E87" s="62"/>
      <c r="F87" s="62"/>
      <c r="G87" s="74">
        <v>4</v>
      </c>
      <c r="H87" s="63">
        <v>1</v>
      </c>
      <c r="I87" s="63"/>
      <c r="J87" s="63">
        <v>1</v>
      </c>
      <c r="K87" s="59" t="s">
        <v>125</v>
      </c>
      <c r="L87" s="51" t="s">
        <v>156</v>
      </c>
      <c r="N87" s="63">
        <v>1</v>
      </c>
      <c r="O87" s="25">
        <v>2000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47">
        <v>0</v>
      </c>
      <c r="AD87" s="62"/>
      <c r="AE87" s="62">
        <v>2000</v>
      </c>
      <c r="AF87" s="127"/>
      <c r="AG87" s="92"/>
      <c r="AH87" s="51" t="s">
        <v>177</v>
      </c>
      <c r="AI87" s="62"/>
      <c r="AJ87" s="128" t="s">
        <v>169</v>
      </c>
    </row>
    <row r="88" spans="2:36" ht="45" customHeight="1">
      <c r="B88" s="151"/>
      <c r="C88" s="125"/>
      <c r="D88" s="87" t="s">
        <v>123</v>
      </c>
      <c r="E88" s="62"/>
      <c r="F88" s="62"/>
      <c r="G88" s="74">
        <v>2</v>
      </c>
      <c r="H88" s="63">
        <v>1</v>
      </c>
      <c r="I88" s="63"/>
      <c r="J88" s="63">
        <v>1</v>
      </c>
      <c r="K88" s="59" t="s">
        <v>126</v>
      </c>
      <c r="L88" s="51" t="s">
        <v>150</v>
      </c>
      <c r="N88" s="63">
        <v>1</v>
      </c>
      <c r="O88" s="25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47">
        <v>0</v>
      </c>
      <c r="AD88" s="62"/>
      <c r="AE88" s="62">
        <v>0</v>
      </c>
      <c r="AF88" s="127"/>
      <c r="AG88" s="92"/>
      <c r="AH88" s="51" t="s">
        <v>177</v>
      </c>
      <c r="AI88" s="62"/>
      <c r="AJ88" s="128" t="s">
        <v>169</v>
      </c>
    </row>
    <row r="89" spans="2:36" ht="75.75" customHeight="1">
      <c r="B89" s="151"/>
      <c r="C89" s="125"/>
      <c r="D89" s="87" t="s">
        <v>124</v>
      </c>
      <c r="E89" s="62"/>
      <c r="F89" s="62"/>
      <c r="G89" s="74">
        <v>8</v>
      </c>
      <c r="H89" s="63">
        <v>2</v>
      </c>
      <c r="I89" s="63"/>
      <c r="J89" s="63">
        <v>2</v>
      </c>
      <c r="K89" s="59" t="s">
        <v>127</v>
      </c>
      <c r="L89" s="51" t="s">
        <v>157</v>
      </c>
      <c r="N89" s="63">
        <v>2</v>
      </c>
      <c r="O89" s="25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47">
        <v>0</v>
      </c>
      <c r="AD89" s="62"/>
      <c r="AE89" s="62">
        <v>0</v>
      </c>
      <c r="AF89" s="127"/>
      <c r="AG89" s="92"/>
      <c r="AH89" s="51" t="s">
        <v>177</v>
      </c>
      <c r="AI89" s="62"/>
      <c r="AJ89" s="128" t="s">
        <v>169</v>
      </c>
    </row>
  </sheetData>
  <sheetProtection/>
  <mergeCells count="131">
    <mergeCell ref="B71:B72"/>
    <mergeCell ref="B60:B65"/>
    <mergeCell ref="B67:B69"/>
    <mergeCell ref="C67:C69"/>
    <mergeCell ref="AJ51:AJ52"/>
    <mergeCell ref="C53:H53"/>
    <mergeCell ref="B39:B43"/>
    <mergeCell ref="B55:B58"/>
    <mergeCell ref="AC51:AD51"/>
    <mergeCell ref="AE51:AF51"/>
    <mergeCell ref="AG51:AG52"/>
    <mergeCell ref="AH51:AH52"/>
    <mergeCell ref="AI51:AI52"/>
    <mergeCell ref="S51:T51"/>
    <mergeCell ref="U51:V51"/>
    <mergeCell ref="W51:X51"/>
    <mergeCell ref="Y51:Z51"/>
    <mergeCell ref="AA51:AB51"/>
    <mergeCell ref="L51:L52"/>
    <mergeCell ref="M51:M52"/>
    <mergeCell ref="N51:N52"/>
    <mergeCell ref="O51:P51"/>
    <mergeCell ref="Q51:R51"/>
    <mergeCell ref="K35:K36"/>
    <mergeCell ref="B51:B52"/>
    <mergeCell ref="C51:H52"/>
    <mergeCell ref="I51:I52"/>
    <mergeCell ref="J51:J52"/>
    <mergeCell ref="K51:K52"/>
    <mergeCell ref="B48:AJ48"/>
    <mergeCell ref="B49:H49"/>
    <mergeCell ref="I49:AJ49"/>
    <mergeCell ref="B50:N50"/>
    <mergeCell ref="O50:AF50"/>
    <mergeCell ref="AG50:AJ50"/>
    <mergeCell ref="AG35:AG36"/>
    <mergeCell ref="AH35:AH36"/>
    <mergeCell ref="AI35:AI36"/>
    <mergeCell ref="S35:T35"/>
    <mergeCell ref="U35:V35"/>
    <mergeCell ref="W35:X35"/>
    <mergeCell ref="Y35:Z35"/>
    <mergeCell ref="AA35:AB35"/>
    <mergeCell ref="C8:H8"/>
    <mergeCell ref="B9:AJ9"/>
    <mergeCell ref="W6:X6"/>
    <mergeCell ref="Y6:Z6"/>
    <mergeCell ref="AA6:AB6"/>
    <mergeCell ref="AC6:AD6"/>
    <mergeCell ref="AE6:AF6"/>
    <mergeCell ref="AG6:AG7"/>
    <mergeCell ref="U6:V6"/>
    <mergeCell ref="B6:B7"/>
    <mergeCell ref="C6:H7"/>
    <mergeCell ref="I6:I7"/>
    <mergeCell ref="J6:J7"/>
    <mergeCell ref="K6:K7"/>
    <mergeCell ref="L6:L7"/>
    <mergeCell ref="M6:M7"/>
    <mergeCell ref="N6:N7"/>
    <mergeCell ref="O6:P6"/>
    <mergeCell ref="Q6:R6"/>
    <mergeCell ref="S6:T6"/>
    <mergeCell ref="B2:AJ2"/>
    <mergeCell ref="B3:AJ3"/>
    <mergeCell ref="B4:H4"/>
    <mergeCell ref="O5:AF5"/>
    <mergeCell ref="AG5:AJ5"/>
    <mergeCell ref="I4:AJ4"/>
    <mergeCell ref="B5:N5"/>
    <mergeCell ref="AH6:AH7"/>
    <mergeCell ref="AI6:AI7"/>
    <mergeCell ref="AJ6:AJ7"/>
    <mergeCell ref="B11:B13"/>
    <mergeCell ref="C11:C13"/>
    <mergeCell ref="B15:AJ15"/>
    <mergeCell ref="B16:AJ16"/>
    <mergeCell ref="B17:H17"/>
    <mergeCell ref="I17:AJ17"/>
    <mergeCell ref="B18:N18"/>
    <mergeCell ref="O18:AF18"/>
    <mergeCell ref="AG18:AJ18"/>
    <mergeCell ref="B14:AJ14"/>
    <mergeCell ref="B76:B77"/>
    <mergeCell ref="B87:B89"/>
    <mergeCell ref="C21:H21"/>
    <mergeCell ref="B22:AJ22"/>
    <mergeCell ref="Y19:Z19"/>
    <mergeCell ref="AA19:AB19"/>
    <mergeCell ref="AC19:AD19"/>
    <mergeCell ref="AE19:AF19"/>
    <mergeCell ref="AG19:AG20"/>
    <mergeCell ref="B31:AJ31"/>
    <mergeCell ref="B32:AJ32"/>
    <mergeCell ref="B33:H33"/>
    <mergeCell ref="I33:AJ33"/>
    <mergeCell ref="B34:N34"/>
    <mergeCell ref="O34:AF34"/>
    <mergeCell ref="AG34:AJ34"/>
    <mergeCell ref="B23:AJ23"/>
    <mergeCell ref="AJ35:AJ36"/>
    <mergeCell ref="B19:B20"/>
    <mergeCell ref="C19:H20"/>
    <mergeCell ref="I19:I20"/>
    <mergeCell ref="K19:K20"/>
    <mergeCell ref="L19:L20"/>
    <mergeCell ref="M19:M20"/>
    <mergeCell ref="C37:H37"/>
    <mergeCell ref="B25:B30"/>
    <mergeCell ref="C25:C30"/>
    <mergeCell ref="B47:AJ47"/>
    <mergeCell ref="AC35:AD35"/>
    <mergeCell ref="AE35:AF35"/>
    <mergeCell ref="S19:T19"/>
    <mergeCell ref="U19:V19"/>
    <mergeCell ref="W19:X19"/>
    <mergeCell ref="AH19:AH20"/>
    <mergeCell ref="AI19:AI20"/>
    <mergeCell ref="AJ19:AJ20"/>
    <mergeCell ref="N19:N20"/>
    <mergeCell ref="O19:P19"/>
    <mergeCell ref="Q19:R19"/>
    <mergeCell ref="L35:L36"/>
    <mergeCell ref="M35:M36"/>
    <mergeCell ref="N35:N36"/>
    <mergeCell ref="O35:P35"/>
    <mergeCell ref="Q35:R35"/>
    <mergeCell ref="B35:B36"/>
    <mergeCell ref="C35:H36"/>
    <mergeCell ref="I35:I36"/>
    <mergeCell ref="J35:J36"/>
  </mergeCells>
  <printOptions/>
  <pageMargins left="0.7" right="0.7" top="0.75" bottom="0.75" header="0.3" footer="0.3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Planeación Villapinzón</dc:creator>
  <cp:keywords/>
  <dc:description/>
  <cp:lastModifiedBy>David Suarez Sanchez</cp:lastModifiedBy>
  <cp:lastPrinted>2013-01-16T15:44:47Z</cp:lastPrinted>
  <dcterms:created xsi:type="dcterms:W3CDTF">2013-01-02T15:42:50Z</dcterms:created>
  <dcterms:modified xsi:type="dcterms:W3CDTF">2013-10-01T15:39:58Z</dcterms:modified>
  <cp:category/>
  <cp:version/>
  <cp:contentType/>
  <cp:contentStatus/>
</cp:coreProperties>
</file>