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6915" tabRatio="604" activeTab="0"/>
  </bookViews>
  <sheets>
    <sheet name="Plan de Acción 2013 EDUCACION" sheetId="1" r:id="rId1"/>
    <sheet name="Plan de Acción 2013 DEPORTE" sheetId="2" r:id="rId2"/>
    <sheet name="Plan de Acción 2013 PRIMERA INF" sheetId="3" r:id="rId3"/>
    <sheet name="Plan de Acción 2013 ADULTO MAYO" sheetId="4" r:id="rId4"/>
    <sheet name="Plan de Acción 2013 INF. TE  (2" sheetId="5" r:id="rId5"/>
    <sheet name="Hoja2" sheetId="6" r:id="rId6"/>
    <sheet name="Hoja3" sheetId="7" r:id="rId7"/>
    <sheet name="Plan de Acción 2013 INF.vias" sheetId="8" r:id="rId8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<sst xmlns="http://schemas.openxmlformats.org/spreadsheetml/2006/main" count="588" uniqueCount="138">
  <si>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</si>
  <si>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</si>
  <si>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</si>
  <si>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</si>
  <si>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</si>
  <si>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</si>
  <si>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</si>
  <si>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</si>
  <si>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</si>
  <si>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</si>
  <si>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</si>
  <si>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</si>
  <si>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</si>
  <si>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</si>
  <si>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</si>
  <si>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</si>
  <si>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</si>
  <si>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</si>
  <si>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>RESPONSABLE DIRECTO</t>
  </si>
  <si>
    <t>programado</t>
  </si>
  <si>
    <t xml:space="preserve">ejecutado </t>
  </si>
  <si>
    <t>ejecutado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</si>
  <si>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</si>
  <si>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</si>
  <si>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</si>
  <si>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</si>
  <si>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</si>
  <si>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</si>
  <si>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INDICADOR</t>
  </si>
  <si>
    <t>PLAN DE DESARROLLO: "Villapinzón, El Camino del Progreso" 2012-2015</t>
  </si>
  <si>
    <t>COMPONENTE DE EFICACIA - PLAN DE ACCIÒN - VIGENCIA  2013</t>
  </si>
  <si>
    <t>En cada uno de estos espacios se debe poner el PROYECTO del POAI 2013 que corresponda a su dependencia, recuerden que en la mayoría de los casos las dependencias tienen varios proyectos, copien el formato de casilla y peguenlo en la parte inferior de tal manera que queden inscritos todos y cada uno de los proyectos de su injerencia.</t>
  </si>
  <si>
    <t>POBLACIÓN VCA BENEFICIADA (SI CORRESPONDE)</t>
  </si>
  <si>
    <t>META  VIGENCIA(2013)</t>
  </si>
  <si>
    <t>META  ALCANZADA 1 SEMESTRE</t>
  </si>
  <si>
    <t>META  ALCANZADA 2 SEMESTRE</t>
  </si>
  <si>
    <t>META</t>
  </si>
  <si>
    <t>Corresponde al Numero de Inscripción SSEPPI del Proyecto.</t>
  </si>
  <si>
    <t>Recuerden que cada proyecto del POAI puede incluir una o varias metas, si hay metas compartidas con otra secretaría dentro del mismo proyecto por favor poner la que corresponda a su despacho.</t>
  </si>
  <si>
    <t>En cada una de estas casillas se debe especificar el tipo de actividad a realizar para cumplir con la meta, en la mayoría de los casos corresponderá a una contratación, recuerden que debe ser lo más específico posible, ya que corresponde a las actividades a desarrollar. Puede que hayan varias actividades dentro de cada meta, incluirlas todas por separado, si es necesario pueden agregar mas filas al cuadro.</t>
  </si>
  <si>
    <t>EJE: 1. DESARROLLO INTEGRAL DEL SER HUMANO</t>
  </si>
  <si>
    <t xml:space="preserve"> REALIZAR  MANTENIMIENTO AL 100% DE LAS IED   </t>
  </si>
  <si>
    <t>%</t>
  </si>
  <si>
    <t>CONSTRUCCIÓN AMPLIACIÓN Y ADECUACIÓN DE INFRAESTRUCTURA EDUCATIVA</t>
  </si>
  <si>
    <t>Mantenimiento de las instituciones educativas del municipio</t>
  </si>
  <si>
    <t>MANTENIMIENTO DE INFRAESTRUCTURA EDUCATIVA</t>
  </si>
  <si>
    <t xml:space="preserve"> AMPLIAR Y MEJORAR LA INFRAESTRUCTURA EDUCATIVA EXISTENTE   </t>
  </si>
  <si>
    <t>Und.</t>
  </si>
  <si>
    <t>Realizar la construccion de senderos peatonales, pintura de cerramientos, demarcacion de canchas.</t>
  </si>
  <si>
    <t xml:space="preserve"> CONSTRUCCIÓN DE 300 ML DE CERRAMIENTO A LAS INSTITUCIONES EDUCATIVAS EN EL CUATRIENIO </t>
  </si>
  <si>
    <t xml:space="preserve"> CONSTRUCCIÓN DE 4  AULAS PARA LA IED DEL MUNICIIO</t>
  </si>
  <si>
    <t xml:space="preserve"> CONSTRUCCIÓN DE UN   RESTAURANTE ESCOLAR PARA UNA IED DEL MUNICIPIO</t>
  </si>
  <si>
    <t>Ml</t>
  </si>
  <si>
    <t>Contratar la construccion de cerramientos en las instituciones educativas que requieran este componente.</t>
  </si>
  <si>
    <t>Contratar la construccion de aulas en las instituciones educativas que poseen la mayor poblacion escolar</t>
  </si>
  <si>
    <t>Contratar la construccion de un restaurante escolar en la institucion que mas lo requiera.</t>
  </si>
  <si>
    <t>FORTALECIMIENTO DE LA INFRAESTRUCTURA EDUCATIVA</t>
  </si>
  <si>
    <t>Ing. FAUSTO YAMID RUBIANO BELTRAN -  Secretario de OBRAS PUBLICAS</t>
  </si>
  <si>
    <r>
      <t>PROGRAMA</t>
    </r>
    <r>
      <rPr>
        <b/>
        <sz val="8"/>
        <rFont val="Arial"/>
        <family val="2"/>
      </rPr>
      <t>:                    VILLAPINZON DEPORTIVA, VILLAPINZON SALUDABLE</t>
    </r>
  </si>
  <si>
    <t>SECTOR : DEPORTE</t>
  </si>
  <si>
    <t>CONSTRUCCIÓN, MANTENIMIENTO Y/O ADECUACIÓN DE LOS ESCENARIOS DEPORTIVOS Y RECREATIVOS</t>
  </si>
  <si>
    <t xml:space="preserve">REALIZAR EL MANTENIMIENTO  DE 8 ESCENARIOS DEPORTIVOS  Y RECREATIVOS EN EL CUATRENIO </t>
  </si>
  <si>
    <t xml:space="preserve">REALIZAR 1 PROYECTO PARA LA TERMINACION DE LA CONSTRUCCION DE  ESCENARIOS DEPORTIVOS Y RECREATIVOS EN EL CUATRENIO      </t>
  </si>
  <si>
    <t>CONSTRUCCION Y/0 TERMINACION DE 1 ESCENARIO DEPORTIVO</t>
  </si>
  <si>
    <t>CONSTRUCCIÓN Y MANTENIMIENTO DE 2 PARQUES INFANTILES</t>
  </si>
  <si>
    <t>Contratar el mantenimiento de 8 escenarios deportivos en las IED. Del municipio</t>
  </si>
  <si>
    <t>Elaboracion de un proyecto para la terminacion de un escenario deportivo</t>
  </si>
  <si>
    <t>Contratar la terminacion de un escenario deportivo</t>
  </si>
  <si>
    <t>Contratar la construccion de 2 parques infantiles</t>
  </si>
  <si>
    <t>SECTOR : PRIMERA INFANCIA</t>
  </si>
  <si>
    <r>
      <t>PROGRAMA</t>
    </r>
    <r>
      <rPr>
        <b/>
        <sz val="8"/>
        <rFont val="Arial"/>
        <family val="2"/>
      </rPr>
      <t>:                   PRIMERA INFANCIA PARA EL PROGRESO</t>
    </r>
  </si>
  <si>
    <t>ADECUACION INFRAESTRUCTURA</t>
  </si>
  <si>
    <t>ADECUACIÓN DE INFRAESTRUCTURA</t>
  </si>
  <si>
    <t xml:space="preserve"> REALIZAR 1  PROYECTO PARA LA CONSTRUCCIÓN DE UN HOGAR PARA LA PRIMERA INFANCIA </t>
  </si>
  <si>
    <t>Contratar un diseno para la construccion de un hogar infantil</t>
  </si>
  <si>
    <r>
      <t>PROGRAMA</t>
    </r>
    <r>
      <rPr>
        <b/>
        <sz val="8"/>
        <rFont val="Arial"/>
        <family val="2"/>
      </rPr>
      <t>:                   UNA MEJOR CALIDAD DE VIDA PARA NUESTRO ADULTO MAYOR</t>
    </r>
  </si>
  <si>
    <t>SECTOR : ADULTO MAYOR</t>
  </si>
  <si>
    <t>CONSTRUCCION DE INFRAESTRUCTURA</t>
  </si>
  <si>
    <t>CONSTRUCCIÓN DE INFRAESTRUCTURA</t>
  </si>
  <si>
    <t>CREACION DEL CENTRO DE VIDA DIA PARA EL ADULTO MAYOR</t>
  </si>
  <si>
    <t>Contratar la adecuacion de un espacio para la atencion de las personas de la tercera edad</t>
  </si>
  <si>
    <t>EJE: 5. INFRAESTRUCTURA</t>
  </si>
  <si>
    <t>SECTOR : MOVILIDAD Y MODERNIZACION VIAL</t>
  </si>
  <si>
    <r>
      <t>PROGRAMA</t>
    </r>
    <r>
      <rPr>
        <b/>
        <sz val="8"/>
        <rFont val="Arial"/>
        <family val="2"/>
      </rPr>
      <t>:                  MOVILIDAD VIAL PARA EL PROGRESO</t>
    </r>
  </si>
  <si>
    <t>CONSTRUCCIÓN DE TERMINALES DE TRANSPORTE</t>
  </si>
  <si>
    <t>GESTIONAR LA TERMINACION DEL CENTRO DE DESPACHOS</t>
  </si>
  <si>
    <t>Contratar la construccion del cerramiento del terminal de transporte</t>
  </si>
  <si>
    <t>MEJORAMIENTO DE VÍAS</t>
  </si>
  <si>
    <t xml:space="preserve"> ELABORAR UN PROYECTO PARA LA PAVIMENTACIÓN DE LA MALLA VIAL RURAL </t>
  </si>
  <si>
    <t xml:space="preserve"> CONSTRUIR Y MANTENER LAS VÍAS URBANAS CON CARPETAS DE RODADURA NORMALIZADAS MAYOR O IGUAL A 100 ML </t>
  </si>
  <si>
    <t xml:space="preserve"> AMPLIACIÓN Y MEJORAMIENTO DE ANDENES EN LA ZONA URBANA EN 200 MTS2 </t>
  </si>
  <si>
    <t xml:space="preserve"> REALIZAR ESTUDIOS Y DISEÑOS (NORMALIZACIÓN) PARA LAS VÍAS URBANAS DEL MUNICIPIO PARA UN PROYECTO  </t>
  </si>
  <si>
    <t xml:space="preserve"> REALIZAR  EL MANTENIMIENTO DE 6 PUENTES  VEHICULARES EN EL CASCO URBANO DE VILLAPINZÓN </t>
  </si>
  <si>
    <t>Elaborar un diseno para la construccion de una carpeta de rodadura en el sector rural del municipio</t>
  </si>
  <si>
    <t>ml</t>
  </si>
  <si>
    <t>Contratar la construccion de la estructura de una via en el sector urbano del municipio</t>
  </si>
  <si>
    <t>m2</t>
  </si>
  <si>
    <t xml:space="preserve">Contratar la construccion de andenes en en el casco urbano del municipio </t>
  </si>
  <si>
    <t>Elaborar un diseno para la construccion de una carpeta de rodadura en el sector urbano del municipio</t>
  </si>
  <si>
    <t>Contratar el mantenimiento de dos puentes vehiculares</t>
  </si>
  <si>
    <t>MANTENIMIENTO RUTINARIO DE VÍAS</t>
  </si>
  <si>
    <t xml:space="preserve">REALIZAR EL MANTENIMIENTO RUTINARIO  PARA ADECUAR 150 Km DE LAS VÍAS RURALES DEL MUNICIPIO </t>
  </si>
  <si>
    <t>OPERADOR RETRO EXCAVADORA 1</t>
  </si>
  <si>
    <t>OPERADOR RETRO EXCAVADORA 2</t>
  </si>
  <si>
    <t>CONDUCTOR VOLQUETA</t>
  </si>
  <si>
    <t>CAPACITACION CONDUCTORES</t>
  </si>
  <si>
    <t>COMBUSTIBLE</t>
  </si>
  <si>
    <t>LLANTAS - CAMBIO DE ACEITE (LUBRICANTES)</t>
  </si>
  <si>
    <t>REPUESTOS</t>
  </si>
  <si>
    <t xml:space="preserve">REALIZAR UN ESTUDIO PARA LA ADQUISICIÓN, MANTENIMIENTO Y OPERACIÓN DE UNA RECEBERA. </t>
  </si>
  <si>
    <t>Contratar el suministro de afirmado y transporte para realizar el mantenimiento de las vias terciarias</t>
  </si>
  <si>
    <t>Contratar el operador para la retroexcavadora 1</t>
  </si>
  <si>
    <t>Contratar el operador para la retroexcavadora 2</t>
  </si>
  <si>
    <t>Contratar el operador para la volqueta</t>
  </si>
  <si>
    <t>contratar la capacitacion para evaluar las aptitudes de los conductores de la secretaria de obras publicas</t>
  </si>
  <si>
    <t>Contratar el suministro de combustible para los vehiculos al servicio del municipio de Villapinzon</t>
  </si>
  <si>
    <t>Contratar el suministro de lubricantes para los vehiculos al servicio del municipio de Villapinzon</t>
  </si>
  <si>
    <t>Contratar el suministro de repuestos para los vehiculos al servicio del municipio de Villapinzon</t>
  </si>
  <si>
    <t>Realizar el estudio de prefactibilidad para la compra y operacion de una recebera</t>
  </si>
  <si>
    <t>MANTENIMIENTO PERIÓDICO DE VÍAS</t>
  </si>
  <si>
    <t xml:space="preserve"> FABRICAR 200 TUBOS EN CONCRETO PARA RAMALES EN LA ZONA RURAL PARA EL CUATRIENIO</t>
  </si>
  <si>
    <t xml:space="preserve">GESTIONAR ESTUDIOS Y DISEÑOS PARA ESTABILIZACIÓN DE TERRENOS EN VÍAS RURALES </t>
  </si>
  <si>
    <t xml:space="preserve"> EJECUTAR EL 30 % DE LAS OBRAS DE ARTE  PARA EL MANEJO DE AGUAS EN LAS VÍAS TERCIARIAS  </t>
  </si>
  <si>
    <t>Realizar el mantenimiento de las obras de arte de las vias terciarias</t>
  </si>
  <si>
    <t>Contratar la fabricacion de tuberia para la recoleccion de agua en las vias terciarias</t>
  </si>
  <si>
    <t>Contratar estudios de suelos para elaborar proyectos para el manejo de taludes</t>
  </si>
  <si>
    <t>COMPRA DE MAQUINARIA Y EQUIPO</t>
  </si>
  <si>
    <t xml:space="preserve"> ADQUIRIR UN VEHÍCULO AUTOMOTOR  PARA LA CONSTRUCCIÓN DE VÍAS EN EL MUNICIPIO </t>
  </si>
  <si>
    <t>Adquirir un automotor para el mantenimiento de vias</t>
  </si>
  <si>
    <t>MEJORAMIENTO Y MANTENIMIENTO DE DEPENDENCIAS DE LA ADMINISTRACIÓN</t>
  </si>
  <si>
    <t xml:space="preserve"> REALIZAR UN PROYECTO PARA EL DISEÑO Y CONSTRUCCIÓN DEL PARQUEADERO DE  LOS VEHÍCULOS DE LA ADMINISTRACIÓN  </t>
  </si>
  <si>
    <t>Contratar los disenos para la construccion del parqueadero del municipio</t>
  </si>
  <si>
    <t xml:space="preserve">CONSTRUCCIÓN DE VÍAS </t>
  </si>
  <si>
    <t xml:space="preserve">ADQUIRIR  2 PREDIOS PARA MEJORAMIENTO DEL SERVICIO  EN EL CUATRIENIO </t>
  </si>
  <si>
    <t>Adquirir predios para construir tramos de vias pendientes en al casco urbano del municipio</t>
  </si>
  <si>
    <t>EJE: 5</t>
  </si>
  <si>
    <r>
      <t>PROGRAMA</t>
    </r>
    <r>
      <rPr>
        <b/>
        <sz val="8"/>
        <rFont val="Arial"/>
        <family val="2"/>
      </rPr>
      <t xml:space="preserve">:           </t>
    </r>
  </si>
  <si>
    <t>SECTOR :  INFRAESTRUCTURA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</si>
</sst>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13" xfId="0" applyFont="1" applyFill="1" applyBorder="1" applyAlignment="1">
      <alignment horizontal="center" vertical="center" wrapText="1"/>
    </xf>
    <xf numFmtId="3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>
      <alignment horizontal="center" vertical="center" textRotation="90"/>
    </xf>
    <xf numFmtId="0" fontId="2" fillId="18" borderId="14" xfId="0" applyFont="1" applyFill="1" applyBorder="1" applyAlignment="1">
      <alignment horizontal="center" vertical="center" textRotation="90"/>
    </xf>
    <xf numFmtId="0" fontId="2" fillId="18" borderId="15" xfId="0" applyFont="1" applyFill="1" applyBorder="1" applyAlignment="1">
      <alignment horizontal="center" vertical="center" textRotation="90"/>
    </xf>
    <xf numFmtId="3" fontId="2" fillId="33" borderId="13" xfId="0" applyNumberFormat="1" applyFont="1" applyFill="1" applyBorder="1" applyAlignment="1">
      <alignment horizontal="center" vertical="center" textRotation="90"/>
    </xf>
    <xf numFmtId="3" fontId="2" fillId="33" borderId="14" xfId="0" applyNumberFormat="1" applyFont="1" applyFill="1" applyBorder="1" applyAlignment="1">
      <alignment horizontal="center" vertical="center" textRotation="90"/>
    </xf>
    <xf numFmtId="3" fontId="2" fillId="33" borderId="15" xfId="0" applyNumberFormat="1" applyFont="1" applyFill="1" applyBorder="1" applyAlignment="1">
      <alignment horizontal="center" vertical="center" textRotation="90"/>
    </xf>
    <xf numFmtId="0" fontId="2" fillId="35" borderId="16" xfId="0" applyFont="1" applyFill="1" applyBorder="1" applyAlignment="1">
      <alignment horizontal="center" vertical="center" textRotation="90"/>
    </xf>
    <xf numFmtId="0" fontId="2" fillId="35" borderId="14" xfId="0" applyFont="1" applyFill="1" applyBorder="1" applyAlignment="1">
      <alignment horizontal="center" vertical="center" textRotation="90"/>
    </xf>
    <xf numFmtId="0" fontId="2" fillId="35" borderId="15" xfId="0" applyFont="1" applyFill="1" applyBorder="1" applyAlignment="1">
      <alignment horizontal="center" vertical="center" textRotation="90" wrapText="1"/>
    </xf>
    <xf numFmtId="3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9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textRotation="90" wrapText="1"/>
    </xf>
    <xf numFmtId="165" fontId="2" fillId="38" borderId="21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2" xfId="46" applyNumberFormat="1" applyFont="1" applyBorder="1" applyAlignment="1">
      <alignment horizontal="center" textRotation="9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9" xfId="0" applyFont="1" applyFill="1" applyBorder="1" applyAlignment="1" applyProtection="1">
      <alignment horizontal="center" vertical="center" textRotation="90" wrapText="1"/>
      <protection locked="0"/>
    </xf>
    <xf numFmtId="0" fontId="10" fillId="0" borderId="20" xfId="0" applyFont="1" applyFill="1" applyBorder="1" applyAlignment="1">
      <alignment horizontal="left" vertical="center" wrapText="1"/>
    </xf>
    <xf numFmtId="0" fontId="2" fillId="39" borderId="19" xfId="0" applyFont="1" applyFill="1" applyBorder="1" applyAlignment="1" applyProtection="1">
      <alignment horizontal="center" vertical="center" wrapText="1"/>
      <protection locked="0"/>
    </xf>
    <xf numFmtId="0" fontId="2" fillId="37" borderId="19" xfId="0" applyFont="1" applyFill="1" applyBorder="1" applyAlignment="1">
      <alignment horizontal="center" vertical="center" textRotation="90" wrapText="1"/>
    </xf>
    <xf numFmtId="165" fontId="2" fillId="38" borderId="24" xfId="46" applyNumberFormat="1" applyFont="1" applyFill="1" applyBorder="1" applyAlignment="1">
      <alignment horizontal="center" textRotation="90"/>
    </xf>
    <xf numFmtId="165" fontId="2" fillId="38" borderId="19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39" borderId="19" xfId="0" applyFont="1" applyFill="1" applyBorder="1" applyAlignment="1">
      <alignment horizontal="center" vertical="center" wrapText="1"/>
    </xf>
    <xf numFmtId="165" fontId="2" fillId="0" borderId="19" xfId="46" applyNumberFormat="1" applyFont="1" applyBorder="1" applyAlignment="1">
      <alignment horizontal="center" textRotation="90"/>
    </xf>
    <xf numFmtId="0" fontId="2" fillId="39" borderId="19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left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textRotation="90" wrapText="1"/>
    </xf>
    <xf numFmtId="165" fontId="2" fillId="38" borderId="27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6" xfId="46" applyNumberFormat="1" applyFont="1" applyBorder="1" applyAlignment="1">
      <alignment horizontal="center" textRotation="9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3" fontId="2" fillId="37" borderId="20" xfId="0" applyNumberFormat="1" applyFont="1" applyFill="1" applyBorder="1" applyAlignment="1">
      <alignment vertical="center" textRotation="90" wrapText="1"/>
    </xf>
    <xf numFmtId="0" fontId="2" fillId="37" borderId="20" xfId="0" applyFont="1" applyFill="1" applyBorder="1" applyAlignment="1">
      <alignment vertical="center" textRotation="90" wrapText="1"/>
    </xf>
    <xf numFmtId="3" fontId="2" fillId="37" borderId="19" xfId="0" applyNumberFormat="1" applyFont="1" applyFill="1" applyBorder="1" applyAlignment="1">
      <alignment vertical="center" textRotation="90" wrapText="1"/>
    </xf>
    <xf numFmtId="0" fontId="2" fillId="37" borderId="19" xfId="0" applyFont="1" applyFill="1" applyBorder="1" applyAlignment="1">
      <alignment vertical="center" textRotation="90" wrapText="1"/>
    </xf>
    <xf numFmtId="0" fontId="2" fillId="37" borderId="19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vertical="center" wrapText="1"/>
    </xf>
    <xf numFmtId="0" fontId="2" fillId="39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5" fillId="40" borderId="29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 wrapText="1"/>
    </xf>
    <xf numFmtId="4" fontId="5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23" xfId="0" applyFont="1" applyFill="1" applyBorder="1" applyAlignment="1" applyProtection="1">
      <alignment horizontal="center" vertical="center" textRotation="90" wrapText="1"/>
      <protection locked="0"/>
    </xf>
    <xf numFmtId="0" fontId="7" fillId="40" borderId="2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3" fontId="2" fillId="37" borderId="26" xfId="0" applyNumberFormat="1" applyFont="1" applyFill="1" applyBorder="1" applyAlignment="1">
      <alignment vertical="center" textRotation="90" wrapText="1"/>
    </xf>
    <xf numFmtId="0" fontId="2" fillId="37" borderId="26" xfId="0" applyFont="1" applyFill="1" applyBorder="1" applyAlignment="1">
      <alignment vertical="center" textRotation="90" wrapText="1"/>
    </xf>
    <xf numFmtId="0" fontId="2" fillId="37" borderId="26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 applyProtection="1">
      <alignment vertical="center" textRotation="90" wrapText="1"/>
      <protection locked="0"/>
    </xf>
    <xf numFmtId="0" fontId="2" fillId="37" borderId="19" xfId="0" applyFont="1" applyFill="1" applyBorder="1" applyAlignment="1" applyProtection="1">
      <alignment vertical="center" textRotation="90" wrapText="1"/>
      <protection locked="0"/>
    </xf>
    <xf numFmtId="0" fontId="15" fillId="4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vertical="center" textRotation="90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2" fillId="37" borderId="11" xfId="0" applyFont="1" applyFill="1" applyBorder="1" applyAlignment="1">
      <alignment vertical="center" textRotation="90" wrapText="1"/>
    </xf>
    <xf numFmtId="0" fontId="2" fillId="37" borderId="11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38" borderId="10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11" xfId="46" applyNumberFormat="1" applyFont="1" applyBorder="1" applyAlignment="1">
      <alignment horizontal="center" textRotation="9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9" xfId="46" applyNumberFormat="1" applyFont="1" applyFill="1" applyBorder="1" applyAlignment="1">
      <alignment horizontal="center" vertical="center" wrapText="1"/>
    </xf>
    <xf numFmtId="166" fontId="16" fillId="0" borderId="31" xfId="46" applyNumberFormat="1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 applyProtection="1">
      <alignment horizontal="center" vertical="center" textRotation="90" wrapText="1"/>
      <protection/>
    </xf>
    <xf numFmtId="0" fontId="2" fillId="35" borderId="30" xfId="0" applyFont="1" applyFill="1" applyBorder="1" applyAlignment="1" applyProtection="1">
      <alignment horizontal="center" vertical="center" textRotation="90" wrapText="1"/>
      <protection/>
    </xf>
    <xf numFmtId="10" fontId="2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0" fontId="2" fillId="35" borderId="30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17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30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7" xfId="0" applyFont="1" applyFill="1" applyBorder="1" applyAlignment="1" applyProtection="1">
      <alignment horizontal="center" vertical="center" textRotation="90" wrapText="1"/>
      <protection/>
    </xf>
    <xf numFmtId="0" fontId="7" fillId="18" borderId="30" xfId="0" applyFont="1" applyFill="1" applyBorder="1" applyAlignment="1" applyProtection="1">
      <alignment horizontal="center" vertical="center" textRotation="90" wrapText="1"/>
      <protection/>
    </xf>
    <xf numFmtId="0" fontId="7" fillId="18" borderId="17" xfId="0" applyFont="1" applyFill="1" applyBorder="1" applyAlignment="1">
      <alignment horizontal="center" vertical="center" textRotation="90" wrapText="1"/>
    </xf>
    <xf numFmtId="0" fontId="7" fillId="18" borderId="30" xfId="0" applyFont="1" applyFill="1" applyBorder="1" applyAlignment="1">
      <alignment horizontal="center" vertical="center" textRotation="90" wrapText="1"/>
    </xf>
    <xf numFmtId="0" fontId="7" fillId="18" borderId="18" xfId="0" applyFont="1" applyFill="1" applyBorder="1" applyAlignment="1">
      <alignment horizontal="center" vertical="center" textRotation="90" wrapText="1"/>
    </xf>
    <xf numFmtId="0" fontId="7" fillId="18" borderId="33" xfId="0" applyFont="1" applyFill="1" applyBorder="1" applyAlignment="1">
      <alignment horizontal="center" vertical="center" textRotation="90" wrapText="1"/>
    </xf>
    <xf numFmtId="3" fontId="7" fillId="33" borderId="34" xfId="0" applyNumberFormat="1" applyFont="1" applyFill="1" applyBorder="1" applyAlignment="1" applyProtection="1">
      <alignment horizontal="center" vertical="center" wrapText="1"/>
      <protection/>
    </xf>
    <xf numFmtId="3" fontId="7" fillId="33" borderId="35" xfId="0" applyNumberFormat="1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5" fillId="41" borderId="42" xfId="0" applyFont="1" applyFill="1" applyBorder="1" applyAlignment="1">
      <alignment horizontal="left" vertical="center" wrapText="1"/>
    </xf>
    <xf numFmtId="0" fontId="5" fillId="41" borderId="43" xfId="0" applyFont="1" applyFill="1" applyBorder="1" applyAlignment="1">
      <alignment horizontal="left" vertical="center" wrapText="1"/>
    </xf>
    <xf numFmtId="0" fontId="5" fillId="41" borderId="44" xfId="0" applyFont="1" applyFill="1" applyBorder="1" applyAlignment="1">
      <alignment horizontal="left" vertical="center" wrapText="1"/>
    </xf>
    <xf numFmtId="3" fontId="5" fillId="42" borderId="45" xfId="0" applyNumberFormat="1" applyFont="1" applyFill="1" applyBorder="1" applyAlignment="1" applyProtection="1">
      <alignment horizontal="center" vertical="center" wrapText="1"/>
      <protection/>
    </xf>
    <xf numFmtId="3" fontId="5" fillId="42" borderId="0" xfId="0" applyNumberFormat="1" applyFont="1" applyFill="1" applyBorder="1" applyAlignment="1" applyProtection="1">
      <alignment horizontal="center" vertical="center" wrapText="1"/>
      <protection/>
    </xf>
    <xf numFmtId="3" fontId="5" fillId="42" borderId="46" xfId="0" applyNumberFormat="1" applyFont="1" applyFill="1" applyBorder="1" applyAlignment="1" applyProtection="1">
      <alignment horizontal="center" vertical="center" wrapText="1"/>
      <protection/>
    </xf>
    <xf numFmtId="0" fontId="5" fillId="42" borderId="45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47" xfId="0" applyFont="1" applyFill="1" applyBorder="1" applyAlignment="1">
      <alignment horizontal="center" vertical="center" wrapText="1"/>
    </xf>
    <xf numFmtId="0" fontId="5" fillId="41" borderId="48" xfId="0" applyFont="1" applyFill="1" applyBorder="1" applyAlignment="1" applyProtection="1">
      <alignment horizontal="left" vertical="center" wrapText="1"/>
      <protection locked="0"/>
    </xf>
    <xf numFmtId="0" fontId="5" fillId="41" borderId="49" xfId="0" applyFont="1" applyFill="1" applyBorder="1" applyAlignment="1" applyProtection="1">
      <alignment horizontal="left" vertical="center" wrapText="1"/>
      <protection locked="0"/>
    </xf>
    <xf numFmtId="0" fontId="5" fillId="41" borderId="35" xfId="0" applyFont="1" applyFill="1" applyBorder="1" applyAlignment="1" applyProtection="1">
      <alignment horizontal="left" vertical="center" wrapText="1"/>
      <protection locked="0"/>
    </xf>
    <xf numFmtId="0" fontId="2" fillId="41" borderId="50" xfId="0" applyFont="1" applyFill="1" applyBorder="1" applyAlignment="1">
      <alignment horizontal="left" vertical="center" wrapText="1"/>
    </xf>
    <xf numFmtId="0" fontId="2" fillId="41" borderId="51" xfId="0" applyFont="1" applyFill="1" applyBorder="1" applyAlignment="1">
      <alignment horizontal="left" vertical="center" wrapText="1"/>
    </xf>
    <xf numFmtId="0" fontId="2" fillId="41" borderId="52" xfId="0" applyFont="1" applyFill="1" applyBorder="1" applyAlignment="1">
      <alignment horizontal="left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53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 applyProtection="1">
      <alignment horizontal="center" vertical="center" textRotation="90" wrapText="1"/>
      <protection/>
    </xf>
    <xf numFmtId="0" fontId="2" fillId="35" borderId="33" xfId="0" applyFont="1" applyFill="1" applyBorder="1" applyAlignment="1" applyProtection="1">
      <alignment horizontal="center" vertical="center" textRotation="90" wrapText="1"/>
      <protection/>
    </xf>
    <xf numFmtId="3" fontId="2" fillId="18" borderId="55" xfId="0" applyNumberFormat="1" applyFont="1" applyFill="1" applyBorder="1" applyAlignment="1">
      <alignment horizontal="center" vertical="center" wrapText="1"/>
    </xf>
    <xf numFmtId="3" fontId="2" fillId="18" borderId="5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3" fontId="7" fillId="33" borderId="48" xfId="0" applyNumberFormat="1" applyFont="1" applyFill="1" applyBorder="1" applyAlignment="1" applyProtection="1">
      <alignment horizontal="center" vertical="center" wrapText="1"/>
      <protection/>
    </xf>
    <xf numFmtId="3" fontId="7" fillId="33" borderId="57" xfId="0" applyNumberFormat="1" applyFont="1" applyFill="1" applyBorder="1" applyAlignment="1" applyProtection="1">
      <alignment horizontal="center" vertical="center" wrapText="1"/>
      <protection/>
    </xf>
    <xf numFmtId="3" fontId="2" fillId="35" borderId="28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46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58" xfId="0" applyFont="1" applyFill="1" applyBorder="1" applyAlignment="1">
      <alignment horizontal="center" vertical="center"/>
    </xf>
    <xf numFmtId="0" fontId="2" fillId="18" borderId="54" xfId="0" applyFont="1" applyFill="1" applyBorder="1" applyAlignment="1">
      <alignment horizontal="center" vertical="center"/>
    </xf>
    <xf numFmtId="164" fontId="5" fillId="18" borderId="59" xfId="0" applyNumberFormat="1" applyFont="1" applyFill="1" applyBorder="1" applyAlignment="1">
      <alignment horizontal="center" vertical="center" wrapText="1"/>
    </xf>
    <xf numFmtId="164" fontId="5" fillId="18" borderId="37" xfId="0" applyNumberFormat="1" applyFont="1" applyFill="1" applyBorder="1" applyAlignment="1">
      <alignment horizontal="center" vertical="center" wrapText="1"/>
    </xf>
    <xf numFmtId="164" fontId="5" fillId="18" borderId="60" xfId="0" applyNumberFormat="1" applyFont="1" applyFill="1" applyBorder="1" applyAlignment="1">
      <alignment horizontal="center" vertical="center" wrapText="1"/>
    </xf>
    <xf numFmtId="164" fontId="5" fillId="18" borderId="40" xfId="0" applyNumberFormat="1" applyFont="1" applyFill="1" applyBorder="1" applyAlignment="1">
      <alignment horizontal="center" vertical="center" wrapText="1"/>
    </xf>
    <xf numFmtId="0" fontId="5" fillId="18" borderId="58" xfId="0" applyFont="1" applyFill="1" applyBorder="1" applyAlignment="1" applyProtection="1">
      <alignment horizontal="center" vertical="center" wrapText="1"/>
      <protection locked="0"/>
    </xf>
    <xf numFmtId="0" fontId="5" fillId="18" borderId="5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2"/>
  <sheetViews>
    <sheetView tabSelected="1" zoomScale="70" zoomScaleNormal="70" zoomScalePageLayoutView="0" workbookViewId="0" topLeftCell="A1">
      <selection activeCell="K6" sqref="K6:K7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5" customWidth="1"/>
    <col min="9" max="9" width="15.7109375" style="55" customWidth="1"/>
    <col min="10" max="10" width="9.7109375" style="55" customWidth="1"/>
    <col min="11" max="11" width="32.00390625" style="0" customWidth="1"/>
    <col min="12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6" customWidth="1"/>
    <col min="34" max="34" width="5.421875" style="0" customWidth="1"/>
    <col min="35" max="35" width="7.281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16" t="s">
        <v>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</row>
    <row r="3" spans="2:36" ht="15.75" thickBot="1">
      <c r="B3" s="119" t="s">
        <v>30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1"/>
    </row>
    <row r="4" spans="2:36" ht="15">
      <c r="B4" s="122" t="s">
        <v>135</v>
      </c>
      <c r="C4" s="123"/>
      <c r="D4" s="123"/>
      <c r="E4" s="123"/>
      <c r="F4" s="123"/>
      <c r="G4" s="123"/>
      <c r="H4" s="124"/>
      <c r="I4" s="131" t="s">
        <v>137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15.75" customHeight="1" thickBot="1">
      <c r="B5" s="134" t="s">
        <v>136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5" t="s">
        <v>0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 t="s">
        <v>1</v>
      </c>
      <c r="AH5" s="129"/>
      <c r="AI5" s="129"/>
      <c r="AJ5" s="130"/>
    </row>
    <row r="6" spans="2:36" ht="15">
      <c r="B6" s="156" t="s">
        <v>2</v>
      </c>
      <c r="C6" s="158" t="s">
        <v>3</v>
      </c>
      <c r="D6" s="159"/>
      <c r="E6" s="159"/>
      <c r="F6" s="159"/>
      <c r="G6" s="159"/>
      <c r="H6" s="159"/>
      <c r="I6" s="162" t="s">
        <v>4</v>
      </c>
      <c r="J6" s="106" t="s">
        <v>5</v>
      </c>
      <c r="K6" s="106" t="s">
        <v>6</v>
      </c>
      <c r="L6" s="108" t="s">
        <v>33</v>
      </c>
      <c r="M6" s="110" t="s">
        <v>34</v>
      </c>
      <c r="N6" s="112" t="s">
        <v>35</v>
      </c>
      <c r="O6" s="114" t="s">
        <v>7</v>
      </c>
      <c r="P6" s="115"/>
      <c r="Q6" s="152" t="s">
        <v>8</v>
      </c>
      <c r="R6" s="115"/>
      <c r="S6" s="152" t="s">
        <v>9</v>
      </c>
      <c r="T6" s="115"/>
      <c r="U6" s="152" t="s">
        <v>10</v>
      </c>
      <c r="V6" s="115"/>
      <c r="W6" s="152" t="s">
        <v>11</v>
      </c>
      <c r="X6" s="115"/>
      <c r="Y6" s="152" t="s">
        <v>12</v>
      </c>
      <c r="Z6" s="115"/>
      <c r="AA6" s="152" t="s">
        <v>13</v>
      </c>
      <c r="AB6" s="115"/>
      <c r="AC6" s="152" t="s">
        <v>14</v>
      </c>
      <c r="AD6" s="115"/>
      <c r="AE6" s="152" t="s">
        <v>15</v>
      </c>
      <c r="AF6" s="153"/>
      <c r="AG6" s="154" t="s">
        <v>16</v>
      </c>
      <c r="AH6" s="102" t="s">
        <v>17</v>
      </c>
      <c r="AI6" s="104" t="s">
        <v>32</v>
      </c>
      <c r="AJ6" s="145" t="s">
        <v>18</v>
      </c>
    </row>
    <row r="7" spans="2:36" ht="65.25" customHeight="1" thickBot="1">
      <c r="B7" s="157"/>
      <c r="C7" s="160"/>
      <c r="D7" s="161"/>
      <c r="E7" s="161"/>
      <c r="F7" s="161"/>
      <c r="G7" s="161"/>
      <c r="H7" s="161"/>
      <c r="I7" s="163"/>
      <c r="J7" s="107" t="s">
        <v>5</v>
      </c>
      <c r="K7" s="107"/>
      <c r="L7" s="109"/>
      <c r="M7" s="111"/>
      <c r="N7" s="113"/>
      <c r="O7" s="4" t="s">
        <v>19</v>
      </c>
      <c r="P7" s="5" t="s">
        <v>20</v>
      </c>
      <c r="Q7" s="6" t="s">
        <v>19</v>
      </c>
      <c r="R7" s="5" t="s">
        <v>20</v>
      </c>
      <c r="S7" s="6" t="s">
        <v>19</v>
      </c>
      <c r="T7" s="5" t="s">
        <v>20</v>
      </c>
      <c r="U7" s="6" t="s">
        <v>19</v>
      </c>
      <c r="V7" s="5" t="s">
        <v>20</v>
      </c>
      <c r="W7" s="6" t="s">
        <v>19</v>
      </c>
      <c r="X7" s="5" t="s">
        <v>20</v>
      </c>
      <c r="Y7" s="6" t="s">
        <v>19</v>
      </c>
      <c r="Z7" s="5" t="s">
        <v>20</v>
      </c>
      <c r="AA7" s="6" t="s">
        <v>19</v>
      </c>
      <c r="AB7" s="5" t="s">
        <v>21</v>
      </c>
      <c r="AC7" s="6" t="s">
        <v>19</v>
      </c>
      <c r="AD7" s="5" t="s">
        <v>21</v>
      </c>
      <c r="AE7" s="6" t="s">
        <v>19</v>
      </c>
      <c r="AF7" s="7" t="s">
        <v>21</v>
      </c>
      <c r="AG7" s="155"/>
      <c r="AH7" s="103"/>
      <c r="AI7" s="105"/>
      <c r="AJ7" s="146"/>
    </row>
    <row r="8" spans="2:36" ht="45.75" thickBot="1">
      <c r="B8" s="8" t="s">
        <v>57</v>
      </c>
      <c r="C8" s="147" t="s">
        <v>56</v>
      </c>
      <c r="D8" s="148"/>
      <c r="E8" s="148"/>
      <c r="F8" s="148"/>
      <c r="G8" s="148"/>
      <c r="H8" s="148"/>
      <c r="I8" s="9" t="s">
        <v>42</v>
      </c>
      <c r="J8" s="10">
        <v>100</v>
      </c>
      <c r="K8" s="11">
        <v>100</v>
      </c>
      <c r="L8" s="11">
        <v>25</v>
      </c>
      <c r="M8" s="12"/>
      <c r="N8" s="13"/>
      <c r="O8" s="14">
        <f aca="true" t="shared" si="0" ref="O8:AD8">O10+O17+O24</f>
        <v>85</v>
      </c>
      <c r="P8" s="15">
        <f t="shared" si="0"/>
        <v>0</v>
      </c>
      <c r="Q8" s="15">
        <f t="shared" si="0"/>
        <v>46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>+AE10+AE17+AE24</f>
        <v>131</v>
      </c>
      <c r="AF8" s="16">
        <f>AF10+AF17+AF24</f>
        <v>0</v>
      </c>
      <c r="AG8" s="17">
        <f>AG10+AG17+AG24</f>
        <v>0</v>
      </c>
      <c r="AH8" s="18"/>
      <c r="AI8" s="18"/>
      <c r="AJ8" s="19"/>
    </row>
    <row r="9" spans="2:36" ht="15.75" thickBo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1"/>
    </row>
    <row r="10" spans="2:36" ht="69.75" customHeight="1" thickBot="1">
      <c r="B10" s="72" t="s">
        <v>22</v>
      </c>
      <c r="C10" s="73" t="s">
        <v>23</v>
      </c>
      <c r="D10" s="73" t="s">
        <v>36</v>
      </c>
      <c r="E10" s="73" t="s">
        <v>28</v>
      </c>
      <c r="F10" s="74" t="str">
        <f>J6</f>
        <v>LINEA BASE </v>
      </c>
      <c r="G10" s="74" t="str">
        <f>K6</f>
        <v>META  CUATRIENIO</v>
      </c>
      <c r="H10" s="75" t="str">
        <f>L6</f>
        <v>META  VIGENCIA(2013)</v>
      </c>
      <c r="I10" s="75" t="str">
        <f>M6</f>
        <v>META  ALCANZADA 1 SEMESTRE</v>
      </c>
      <c r="J10" s="75" t="str">
        <f>N6</f>
        <v>META  ALCANZADA 2 SEMESTRE</v>
      </c>
      <c r="K10" s="73" t="s">
        <v>24</v>
      </c>
      <c r="L10" s="73" t="s">
        <v>25</v>
      </c>
      <c r="M10" s="76" t="s">
        <v>26</v>
      </c>
      <c r="N10" s="76" t="s">
        <v>27</v>
      </c>
      <c r="O10" s="67">
        <f>SUM(O11:O15)</f>
        <v>85</v>
      </c>
      <c r="P10" s="20">
        <f>SUM(P11:P15)</f>
        <v>0</v>
      </c>
      <c r="Q10" s="21">
        <f>SUM(Q11:Q15)</f>
        <v>0</v>
      </c>
      <c r="R10" s="20">
        <f>SUM(R11:R15)</f>
        <v>0</v>
      </c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2">
        <f>O10+Q10</f>
        <v>85</v>
      </c>
      <c r="AF10" s="20">
        <f>AF11</f>
        <v>0</v>
      </c>
      <c r="AG10" s="23">
        <f>SUM(AG11:AG15)</f>
        <v>0</v>
      </c>
      <c r="AH10" s="24"/>
      <c r="AI10" s="24"/>
      <c r="AJ10" s="25"/>
    </row>
    <row r="11" spans="2:36" ht="24.75" thickBot="1">
      <c r="B11" s="139" t="s">
        <v>45</v>
      </c>
      <c r="C11" s="137">
        <v>0</v>
      </c>
      <c r="D11" s="83" t="s">
        <v>41</v>
      </c>
      <c r="E11" s="51" t="s">
        <v>42</v>
      </c>
      <c r="F11" s="51">
        <v>100</v>
      </c>
      <c r="G11" s="78">
        <v>100</v>
      </c>
      <c r="H11" s="45">
        <v>25</v>
      </c>
      <c r="I11" s="80"/>
      <c r="J11" s="80"/>
      <c r="K11" s="59" t="s">
        <v>44</v>
      </c>
      <c r="L11" s="34" t="str">
        <f>+E11</f>
        <v>%</v>
      </c>
      <c r="M11" s="43"/>
      <c r="N11" s="44"/>
      <c r="O11" s="46">
        <v>85</v>
      </c>
      <c r="P11" s="29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2"/>
      <c r="AE11" s="81">
        <f>+O11+Q11+S11+U11+W11+Y11+AA11+AC11</f>
        <v>85</v>
      </c>
      <c r="AF11" s="81"/>
      <c r="AG11" s="33"/>
      <c r="AH11" s="82"/>
      <c r="AI11" s="82"/>
      <c r="AJ11" s="64"/>
    </row>
    <row r="12" spans="2:36" ht="15">
      <c r="B12" s="139"/>
      <c r="C12" s="137"/>
      <c r="D12" s="83"/>
      <c r="E12" s="50"/>
      <c r="F12" s="50"/>
      <c r="G12" s="63"/>
      <c r="H12" s="36"/>
      <c r="I12" s="64"/>
      <c r="J12" s="65"/>
      <c r="K12" s="85"/>
      <c r="L12" s="34"/>
      <c r="M12" s="35"/>
      <c r="N12" s="26"/>
      <c r="O12" s="37"/>
      <c r="P12" s="29"/>
      <c r="Q12" s="3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81">
        <f>+O12+Q12+S12+U12+W12+Y12+AA12+AC12</f>
        <v>0</v>
      </c>
      <c r="AF12" s="81"/>
      <c r="AG12" s="33"/>
      <c r="AH12" s="82"/>
      <c r="AI12" s="82"/>
      <c r="AJ12" s="64"/>
    </row>
    <row r="13" spans="2:36" ht="15">
      <c r="B13" s="139"/>
      <c r="C13" s="137"/>
      <c r="D13" s="83"/>
      <c r="E13" s="50"/>
      <c r="F13" s="50"/>
      <c r="G13" s="63"/>
      <c r="H13" s="36"/>
      <c r="I13" s="64"/>
      <c r="J13" s="65"/>
      <c r="K13" s="85"/>
      <c r="L13" s="34"/>
      <c r="M13" s="39"/>
      <c r="N13" s="26"/>
      <c r="O13" s="28"/>
      <c r="P13" s="29"/>
      <c r="Q13" s="40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81">
        <f>+O13+Q13+S13+U13+W13+Y13+AA13+AC13</f>
        <v>0</v>
      </c>
      <c r="AF13" s="81"/>
      <c r="AG13" s="41"/>
      <c r="AH13" s="82"/>
      <c r="AI13" s="82"/>
      <c r="AJ13" s="64"/>
    </row>
    <row r="14" spans="2:36" ht="15.75" thickBot="1">
      <c r="B14" s="139"/>
      <c r="C14" s="137"/>
      <c r="D14" s="83"/>
      <c r="E14" s="51"/>
      <c r="F14" s="51"/>
      <c r="G14" s="78"/>
      <c r="H14" s="45"/>
      <c r="I14" s="80"/>
      <c r="J14" s="80"/>
      <c r="K14" s="84"/>
      <c r="L14" s="34"/>
      <c r="M14" s="92"/>
      <c r="N14" s="93"/>
      <c r="O14" s="94"/>
      <c r="P14" s="95"/>
      <c r="Q14" s="9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81">
        <f>+O14+Q14+S14+U14+W14+Y14+AA14+AC14</f>
        <v>0</v>
      </c>
      <c r="AF14" s="81"/>
      <c r="AG14" s="41"/>
      <c r="AH14" s="82"/>
      <c r="AI14" s="82"/>
      <c r="AJ14" s="64"/>
    </row>
    <row r="15" spans="2:36" ht="15.75" thickBot="1">
      <c r="B15" s="140"/>
      <c r="C15" s="138"/>
      <c r="D15" s="83"/>
      <c r="E15" s="51"/>
      <c r="F15" s="51"/>
      <c r="G15" s="78"/>
      <c r="H15" s="45"/>
      <c r="I15" s="80"/>
      <c r="J15" s="80"/>
      <c r="K15" s="59"/>
      <c r="L15" s="34"/>
      <c r="M15" s="43"/>
      <c r="N15" s="44"/>
      <c r="O15" s="46"/>
      <c r="P15" s="47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81">
        <f>+O15+Q15+S15+U15+W15+Y15+AA15+AC15</f>
        <v>0</v>
      </c>
      <c r="AF15" s="81">
        <f>+P15+R15+T15+V15+X15+Z15+AB15+AD15</f>
        <v>0</v>
      </c>
      <c r="AG15" s="41"/>
      <c r="AH15" s="82"/>
      <c r="AI15" s="82"/>
      <c r="AJ15" s="64"/>
    </row>
    <row r="16" spans="2:36" ht="15.75" thickBot="1"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</row>
    <row r="17" spans="2:36" ht="52.5" thickBot="1">
      <c r="B17" s="72" t="s">
        <v>22</v>
      </c>
      <c r="C17" s="73" t="s">
        <v>23</v>
      </c>
      <c r="D17" s="73" t="s">
        <v>36</v>
      </c>
      <c r="E17" s="73" t="s">
        <v>28</v>
      </c>
      <c r="F17" s="74" t="str">
        <f>F10</f>
        <v>LINEA BASE </v>
      </c>
      <c r="G17" s="74" t="str">
        <f>G10</f>
        <v>META  CUATRIENIO</v>
      </c>
      <c r="H17" s="74" t="str">
        <f>H10</f>
        <v>META  VIGENCIA(2013)</v>
      </c>
      <c r="I17" s="74" t="str">
        <f>I10</f>
        <v>META  ALCANZADA 1 SEMESTRE</v>
      </c>
      <c r="J17" s="74" t="str">
        <f>J10</f>
        <v>META  ALCANZADA 2 SEMESTRE</v>
      </c>
      <c r="K17" s="73" t="s">
        <v>24</v>
      </c>
      <c r="L17" s="73" t="s">
        <v>25</v>
      </c>
      <c r="M17" s="76" t="s">
        <v>26</v>
      </c>
      <c r="N17" s="76" t="s">
        <v>27</v>
      </c>
      <c r="O17" s="67">
        <f>SUM(O18:O22)</f>
        <v>0</v>
      </c>
      <c r="P17" s="20">
        <f>SUM(P18:P22)</f>
        <v>0</v>
      </c>
      <c r="Q17" s="21">
        <f>SUM(Q18:Q22)</f>
        <v>46</v>
      </c>
      <c r="R17" s="20">
        <f>SUM(R18:R22)</f>
        <v>0</v>
      </c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2">
        <f>O17+Q17</f>
        <v>46</v>
      </c>
      <c r="AF17" s="20">
        <f>AF18</f>
        <v>0</v>
      </c>
      <c r="AG17" s="23">
        <f>SUM(AG18:AG22)</f>
        <v>0</v>
      </c>
      <c r="AH17" s="24"/>
      <c r="AI17" s="24"/>
      <c r="AJ17" s="25"/>
    </row>
    <row r="18" spans="2:36" ht="48">
      <c r="B18" s="144" t="s">
        <v>43</v>
      </c>
      <c r="C18" s="137" t="s">
        <v>37</v>
      </c>
      <c r="D18" s="83" t="s">
        <v>49</v>
      </c>
      <c r="E18" s="60" t="s">
        <v>52</v>
      </c>
      <c r="F18" s="60">
        <v>295</v>
      </c>
      <c r="G18" s="61">
        <v>300</v>
      </c>
      <c r="H18" s="27">
        <v>75</v>
      </c>
      <c r="I18" s="62"/>
      <c r="J18" s="69"/>
      <c r="K18" s="85" t="s">
        <v>53</v>
      </c>
      <c r="L18" s="34" t="str">
        <f>+E18</f>
        <v>Ml</v>
      </c>
      <c r="M18" s="70"/>
      <c r="N18" s="71"/>
      <c r="O18" s="28"/>
      <c r="P18" s="29"/>
      <c r="Q18" s="30">
        <v>10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32"/>
      <c r="AE18" s="81">
        <f aca="true" t="shared" si="1" ref="AE18:AF22">+O18+Q18+S18+U18+W18+Y18+AA18+AC18</f>
        <v>10</v>
      </c>
      <c r="AF18" s="81">
        <f t="shared" si="1"/>
        <v>0</v>
      </c>
      <c r="AG18" s="33"/>
      <c r="AH18" s="82"/>
      <c r="AI18" s="82"/>
      <c r="AJ18" s="64"/>
    </row>
    <row r="19" spans="2:36" ht="36">
      <c r="B19" s="139"/>
      <c r="C19" s="137"/>
      <c r="D19" s="83" t="s">
        <v>50</v>
      </c>
      <c r="E19" s="50" t="s">
        <v>47</v>
      </c>
      <c r="F19" s="50">
        <v>0</v>
      </c>
      <c r="G19" s="63">
        <v>4</v>
      </c>
      <c r="H19" s="36">
        <v>1</v>
      </c>
      <c r="I19" s="64"/>
      <c r="J19" s="65"/>
      <c r="K19" s="85" t="s">
        <v>54</v>
      </c>
      <c r="L19" s="34" t="str">
        <f>+E19</f>
        <v>Und.</v>
      </c>
      <c r="M19" s="35"/>
      <c r="N19" s="26"/>
      <c r="O19" s="37"/>
      <c r="P19" s="29"/>
      <c r="Q19" s="38">
        <v>20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81">
        <f t="shared" si="1"/>
        <v>20</v>
      </c>
      <c r="AF19" s="81">
        <f t="shared" si="1"/>
        <v>0</v>
      </c>
      <c r="AG19" s="33"/>
      <c r="AH19" s="82"/>
      <c r="AI19" s="82"/>
      <c r="AJ19" s="64"/>
    </row>
    <row r="20" spans="2:36" ht="36">
      <c r="B20" s="139"/>
      <c r="C20" s="137"/>
      <c r="D20" s="83" t="s">
        <v>51</v>
      </c>
      <c r="E20" s="50" t="s">
        <v>47</v>
      </c>
      <c r="F20" s="50">
        <v>0</v>
      </c>
      <c r="G20" s="63">
        <v>1</v>
      </c>
      <c r="H20" s="36">
        <v>0.5</v>
      </c>
      <c r="I20" s="64"/>
      <c r="J20" s="65"/>
      <c r="K20" s="85" t="s">
        <v>55</v>
      </c>
      <c r="L20" s="34" t="str">
        <f>+E20</f>
        <v>Und.</v>
      </c>
      <c r="M20" s="39"/>
      <c r="N20" s="26"/>
      <c r="O20" s="28"/>
      <c r="P20" s="29"/>
      <c r="Q20" s="40">
        <v>15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1">
        <f t="shared" si="1"/>
        <v>15</v>
      </c>
      <c r="AF20" s="81">
        <f t="shared" si="1"/>
        <v>0</v>
      </c>
      <c r="AG20" s="41"/>
      <c r="AH20" s="82"/>
      <c r="AI20" s="82"/>
      <c r="AJ20" s="64"/>
    </row>
    <row r="21" spans="2:36" ht="36.75" thickBot="1">
      <c r="B21" s="139"/>
      <c r="C21" s="137"/>
      <c r="D21" s="83" t="s">
        <v>46</v>
      </c>
      <c r="E21" s="51" t="s">
        <v>47</v>
      </c>
      <c r="F21" s="51">
        <v>1</v>
      </c>
      <c r="G21" s="78">
        <v>1</v>
      </c>
      <c r="H21" s="45">
        <v>0.25</v>
      </c>
      <c r="I21" s="80"/>
      <c r="J21" s="80"/>
      <c r="K21" s="84" t="s">
        <v>48</v>
      </c>
      <c r="L21" s="34" t="str">
        <f>+E21</f>
        <v>Und.</v>
      </c>
      <c r="M21" s="92"/>
      <c r="N21" s="93"/>
      <c r="O21" s="94"/>
      <c r="P21" s="95"/>
      <c r="Q21" s="96">
        <v>1</v>
      </c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81">
        <f t="shared" si="1"/>
        <v>1</v>
      </c>
      <c r="AF21" s="81">
        <f t="shared" si="1"/>
        <v>0</v>
      </c>
      <c r="AG21" s="41"/>
      <c r="AH21" s="82"/>
      <c r="AI21" s="82"/>
      <c r="AJ21" s="64"/>
    </row>
    <row r="22" spans="2:37" ht="15.75" thickBot="1">
      <c r="B22" s="140"/>
      <c r="C22" s="138"/>
      <c r="D22" s="83"/>
      <c r="E22" s="51"/>
      <c r="F22" s="51"/>
      <c r="G22" s="78"/>
      <c r="H22" s="45"/>
      <c r="I22" s="80"/>
      <c r="J22" s="80"/>
      <c r="K22" s="84"/>
      <c r="L22" s="42"/>
      <c r="M22" s="43"/>
      <c r="N22" s="44"/>
      <c r="O22" s="46"/>
      <c r="P22" s="47"/>
      <c r="Q22" s="4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81">
        <f t="shared" si="1"/>
        <v>0</v>
      </c>
      <c r="AF22" s="81">
        <f t="shared" si="1"/>
        <v>0</v>
      </c>
      <c r="AG22" s="41"/>
      <c r="AH22" s="82"/>
      <c r="AI22" s="82"/>
      <c r="AJ22" s="64"/>
      <c r="AK22" s="52"/>
    </row>
    <row r="23" spans="2:37" ht="4.5" customHeight="1" thickBot="1"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  <c r="AK23" s="52"/>
    </row>
    <row r="24" spans="2:37" ht="74.25" customHeight="1" thickBot="1">
      <c r="B24" s="72" t="s">
        <v>22</v>
      </c>
      <c r="C24" s="73" t="s">
        <v>23</v>
      </c>
      <c r="D24" s="73" t="s">
        <v>36</v>
      </c>
      <c r="E24" s="73" t="s">
        <v>28</v>
      </c>
      <c r="F24" s="74" t="str">
        <f>F17</f>
        <v>LINEA BASE </v>
      </c>
      <c r="G24" s="74" t="str">
        <f>G17</f>
        <v>META  CUATRIENIO</v>
      </c>
      <c r="H24" s="74" t="str">
        <f>H17</f>
        <v>META  VIGENCIA(2013)</v>
      </c>
      <c r="I24" s="74" t="str">
        <f>I17</f>
        <v>META  ALCANZADA 1 SEMESTRE</v>
      </c>
      <c r="J24" s="74" t="str">
        <f>J17</f>
        <v>META  ALCANZADA 2 SEMESTRE</v>
      </c>
      <c r="K24" s="73" t="s">
        <v>24</v>
      </c>
      <c r="L24" s="73" t="s">
        <v>25</v>
      </c>
      <c r="M24" s="76" t="s">
        <v>26</v>
      </c>
      <c r="N24" s="76" t="s">
        <v>27</v>
      </c>
      <c r="O24" s="67">
        <f>SUM(O25:O28)</f>
        <v>0</v>
      </c>
      <c r="P24" s="20">
        <f>SUM(P25:P28)</f>
        <v>0</v>
      </c>
      <c r="Q24" s="21">
        <f>SUM(Q25:Q28)</f>
        <v>0</v>
      </c>
      <c r="R24" s="20">
        <f>SUM(R25:R28)</f>
        <v>0</v>
      </c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22">
        <f>O24+Q24</f>
        <v>0</v>
      </c>
      <c r="AF24" s="20">
        <f>AF25</f>
        <v>0</v>
      </c>
      <c r="AG24" s="23">
        <f>SUM(AG25:AG28)</f>
        <v>0</v>
      </c>
      <c r="AH24" s="24"/>
      <c r="AI24" s="24"/>
      <c r="AJ24" s="25"/>
      <c r="AK24" s="52"/>
    </row>
    <row r="25" spans="2:37" ht="21" customHeight="1">
      <c r="B25" s="139" t="s">
        <v>31</v>
      </c>
      <c r="C25" s="137" t="s">
        <v>37</v>
      </c>
      <c r="D25" s="68"/>
      <c r="E25" s="60"/>
      <c r="F25" s="60"/>
      <c r="G25" s="61"/>
      <c r="H25" s="27"/>
      <c r="I25" s="62"/>
      <c r="J25" s="69"/>
      <c r="K25" s="34"/>
      <c r="L25" s="34"/>
      <c r="M25" s="70"/>
      <c r="N25" s="71"/>
      <c r="O25" s="28"/>
      <c r="P25" s="29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32"/>
      <c r="AE25" s="81"/>
      <c r="AF25" s="81"/>
      <c r="AG25" s="33"/>
      <c r="AH25" s="82"/>
      <c r="AI25" s="82"/>
      <c r="AJ25" s="64"/>
      <c r="AK25" s="52"/>
    </row>
    <row r="26" spans="2:37" ht="21" customHeight="1">
      <c r="B26" s="139"/>
      <c r="C26" s="137"/>
      <c r="D26" s="66"/>
      <c r="E26" s="50"/>
      <c r="F26" s="50"/>
      <c r="G26" s="63"/>
      <c r="H26" s="36"/>
      <c r="I26" s="64"/>
      <c r="J26" s="65"/>
      <c r="K26" s="34"/>
      <c r="L26" s="34"/>
      <c r="M26" s="35"/>
      <c r="N26" s="26"/>
      <c r="O26" s="37"/>
      <c r="P26" s="29"/>
      <c r="Q26" s="38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81"/>
      <c r="AF26" s="81"/>
      <c r="AG26" s="33"/>
      <c r="AH26" s="82"/>
      <c r="AI26" s="82"/>
      <c r="AJ26" s="64"/>
      <c r="AK26" s="52"/>
    </row>
    <row r="27" spans="2:36" ht="21" customHeight="1">
      <c r="B27" s="139"/>
      <c r="C27" s="137"/>
      <c r="D27" s="66"/>
      <c r="E27" s="50"/>
      <c r="F27" s="50"/>
      <c r="G27" s="63"/>
      <c r="H27" s="36"/>
      <c r="I27" s="64"/>
      <c r="J27" s="65"/>
      <c r="K27" s="34"/>
      <c r="L27" s="34"/>
      <c r="M27" s="39"/>
      <c r="N27" s="26"/>
      <c r="O27" s="28"/>
      <c r="P27" s="29"/>
      <c r="Q27" s="40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81"/>
      <c r="AF27" s="81"/>
      <c r="AG27" s="41"/>
      <c r="AH27" s="82"/>
      <c r="AI27" s="82"/>
      <c r="AJ27" s="64"/>
    </row>
    <row r="28" spans="2:36" ht="144.75" thickBot="1">
      <c r="B28" s="140"/>
      <c r="C28" s="138"/>
      <c r="D28" s="77" t="s">
        <v>38</v>
      </c>
      <c r="E28" s="51"/>
      <c r="F28" s="51"/>
      <c r="G28" s="78"/>
      <c r="H28" s="45"/>
      <c r="I28" s="79"/>
      <c r="J28" s="80"/>
      <c r="K28" s="59" t="s">
        <v>39</v>
      </c>
      <c r="L28" s="42"/>
      <c r="M28" s="43"/>
      <c r="N28" s="44"/>
      <c r="O28" s="46"/>
      <c r="P28" s="47"/>
      <c r="Q28" s="48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81"/>
      <c r="AF28" s="81"/>
      <c r="AG28" s="41"/>
      <c r="AH28" s="82"/>
      <c r="AI28" s="82"/>
      <c r="AJ28" s="64"/>
    </row>
    <row r="29" spans="4:5" ht="15">
      <c r="D29" s="54"/>
      <c r="E29" s="54"/>
    </row>
    <row r="30" spans="4:5" ht="15">
      <c r="D30" s="54"/>
      <c r="E30" s="54"/>
    </row>
    <row r="31" spans="9:10" ht="15">
      <c r="I31" s="57"/>
      <c r="J31" s="57"/>
    </row>
    <row r="32" spans="9:10" ht="15">
      <c r="I32" s="57"/>
      <c r="J32" s="57"/>
    </row>
    <row r="35" spans="10:33" ht="15">
      <c r="J35"/>
      <c r="AF35" s="56"/>
      <c r="AG35"/>
    </row>
    <row r="36" spans="10:33" ht="15">
      <c r="J36"/>
      <c r="AF36" s="56"/>
      <c r="AG36"/>
    </row>
    <row r="37" spans="10:33" ht="15">
      <c r="J37"/>
      <c r="AF37" s="56"/>
      <c r="AG37"/>
    </row>
    <row r="38" spans="2:33" ht="15">
      <c r="B38"/>
      <c r="C38"/>
      <c r="I38" s="58"/>
      <c r="J38"/>
      <c r="AG38"/>
    </row>
    <row r="39" spans="10:33" ht="15">
      <c r="J39"/>
      <c r="AF39" s="56"/>
      <c r="AG39"/>
    </row>
    <row r="40" spans="10:33" ht="15">
      <c r="J40"/>
      <c r="AF40" s="56"/>
      <c r="AG40"/>
    </row>
    <row r="41" spans="10:33" ht="15">
      <c r="J41"/>
      <c r="AF41" s="56"/>
      <c r="AG41"/>
    </row>
    <row r="42" spans="10:33" ht="15">
      <c r="J42"/>
      <c r="AF42" s="56"/>
      <c r="AG42"/>
    </row>
    <row r="43" spans="10:33" ht="15">
      <c r="J43"/>
      <c r="AF43" s="56"/>
      <c r="AG43"/>
    </row>
    <row r="44" spans="10:33" ht="15">
      <c r="J44"/>
      <c r="AF44" s="56"/>
      <c r="AG44"/>
    </row>
    <row r="45" spans="10:33" ht="15">
      <c r="J45"/>
      <c r="AF45" s="56"/>
      <c r="AG45"/>
    </row>
    <row r="46" spans="10:33" ht="15">
      <c r="J46"/>
      <c r="AF46" s="56"/>
      <c r="AG46"/>
    </row>
    <row r="47" spans="10:33" ht="15">
      <c r="J47"/>
      <c r="AF47" s="56"/>
      <c r="AG47"/>
    </row>
    <row r="48" spans="10:33" ht="15">
      <c r="J48"/>
      <c r="AF48" s="56"/>
      <c r="AG48"/>
    </row>
    <row r="49" spans="10:33" ht="15">
      <c r="J49"/>
      <c r="AF49" s="56"/>
      <c r="AG49"/>
    </row>
    <row r="50" spans="10:33" ht="15">
      <c r="J50"/>
      <c r="AF50" s="56"/>
      <c r="AG50"/>
    </row>
    <row r="51" spans="10:33" ht="15">
      <c r="J51"/>
      <c r="AF51" s="56"/>
      <c r="AG51"/>
    </row>
    <row r="52" spans="10:33" ht="15">
      <c r="J52"/>
      <c r="AF52" s="56"/>
      <c r="AG52"/>
    </row>
  </sheetData>
  <sheetProtection/>
  <mergeCells count="38">
    <mergeCell ref="AJ6:AJ7"/>
    <mergeCell ref="C8:H8"/>
    <mergeCell ref="B9:AJ9"/>
    <mergeCell ref="W6:X6"/>
    <mergeCell ref="Y6:Z6"/>
    <mergeCell ref="AA6:AB6"/>
    <mergeCell ref="AC6:AD6"/>
    <mergeCell ref="AE6:AF6"/>
    <mergeCell ref="AG6:AG7"/>
    <mergeCell ref="U6:V6"/>
    <mergeCell ref="B6:B7"/>
    <mergeCell ref="C6:H7"/>
    <mergeCell ref="I6:I7"/>
    <mergeCell ref="J6:J7"/>
    <mergeCell ref="Q6:R6"/>
    <mergeCell ref="S6:T6"/>
    <mergeCell ref="C11:C15"/>
    <mergeCell ref="C18:C22"/>
    <mergeCell ref="B25:B28"/>
    <mergeCell ref="C25:C28"/>
    <mergeCell ref="B23:AJ23"/>
    <mergeCell ref="B16:AJ16"/>
    <mergeCell ref="B18:B22"/>
    <mergeCell ref="B11:B15"/>
    <mergeCell ref="B2:AJ2"/>
    <mergeCell ref="B3:AJ3"/>
    <mergeCell ref="B4:H4"/>
    <mergeCell ref="O5:AF5"/>
    <mergeCell ref="AG5:AJ5"/>
    <mergeCell ref="I4:AJ4"/>
    <mergeCell ref="B5:N5"/>
    <mergeCell ref="AH6:AH7"/>
    <mergeCell ref="AI6:AI7"/>
    <mergeCell ref="K6:K7"/>
    <mergeCell ref="L6:L7"/>
    <mergeCell ref="M6:M7"/>
    <mergeCell ref="N6:N7"/>
    <mergeCell ref="O6:P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52"/>
  <sheetViews>
    <sheetView zoomScale="85" zoomScaleNormal="85" zoomScalePageLayoutView="0" workbookViewId="0" topLeftCell="B1">
      <selection activeCell="D28" sqref="D28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5" customWidth="1"/>
    <col min="9" max="9" width="15.7109375" style="55" customWidth="1"/>
    <col min="10" max="10" width="9.7109375" style="55" customWidth="1"/>
    <col min="11" max="11" width="32.00390625" style="0" customWidth="1"/>
    <col min="12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6" customWidth="1"/>
    <col min="34" max="34" width="5.421875" style="0" customWidth="1"/>
    <col min="35" max="35" width="7.281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16" t="s">
        <v>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</row>
    <row r="3" spans="2:36" ht="15.75" thickBot="1">
      <c r="B3" s="119" t="s">
        <v>30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1"/>
    </row>
    <row r="4" spans="2:36" ht="15">
      <c r="B4" s="122" t="s">
        <v>40</v>
      </c>
      <c r="C4" s="123"/>
      <c r="D4" s="123"/>
      <c r="E4" s="123"/>
      <c r="F4" s="123"/>
      <c r="G4" s="123"/>
      <c r="H4" s="124"/>
      <c r="I4" s="131" t="s">
        <v>59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15.75" customHeight="1" thickBot="1">
      <c r="B5" s="134" t="s">
        <v>58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5" t="s">
        <v>0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 t="s">
        <v>1</v>
      </c>
      <c r="AH5" s="129"/>
      <c r="AI5" s="129"/>
      <c r="AJ5" s="130"/>
    </row>
    <row r="6" spans="2:36" ht="15">
      <c r="B6" s="156" t="s">
        <v>2</v>
      </c>
      <c r="C6" s="158" t="s">
        <v>3</v>
      </c>
      <c r="D6" s="159"/>
      <c r="E6" s="159"/>
      <c r="F6" s="159"/>
      <c r="G6" s="159"/>
      <c r="H6" s="159"/>
      <c r="I6" s="162" t="s">
        <v>4</v>
      </c>
      <c r="J6" s="106" t="s">
        <v>5</v>
      </c>
      <c r="K6" s="106" t="s">
        <v>6</v>
      </c>
      <c r="L6" s="108" t="s">
        <v>33</v>
      </c>
      <c r="M6" s="110" t="s">
        <v>34</v>
      </c>
      <c r="N6" s="112" t="s">
        <v>35</v>
      </c>
      <c r="O6" s="114" t="s">
        <v>7</v>
      </c>
      <c r="P6" s="115"/>
      <c r="Q6" s="152" t="s">
        <v>8</v>
      </c>
      <c r="R6" s="115"/>
      <c r="S6" s="152" t="s">
        <v>9</v>
      </c>
      <c r="T6" s="115"/>
      <c r="U6" s="152" t="s">
        <v>10</v>
      </c>
      <c r="V6" s="115"/>
      <c r="W6" s="152" t="s">
        <v>11</v>
      </c>
      <c r="X6" s="115"/>
      <c r="Y6" s="152" t="s">
        <v>12</v>
      </c>
      <c r="Z6" s="115"/>
      <c r="AA6" s="152" t="s">
        <v>13</v>
      </c>
      <c r="AB6" s="115"/>
      <c r="AC6" s="152" t="s">
        <v>14</v>
      </c>
      <c r="AD6" s="115"/>
      <c r="AE6" s="152" t="s">
        <v>15</v>
      </c>
      <c r="AF6" s="153"/>
      <c r="AG6" s="154" t="s">
        <v>16</v>
      </c>
      <c r="AH6" s="102" t="s">
        <v>17</v>
      </c>
      <c r="AI6" s="104" t="s">
        <v>32</v>
      </c>
      <c r="AJ6" s="145" t="s">
        <v>18</v>
      </c>
    </row>
    <row r="7" spans="2:36" ht="65.25" customHeight="1" thickBot="1">
      <c r="B7" s="157"/>
      <c r="C7" s="160"/>
      <c r="D7" s="161"/>
      <c r="E7" s="161"/>
      <c r="F7" s="161"/>
      <c r="G7" s="161"/>
      <c r="H7" s="161"/>
      <c r="I7" s="163"/>
      <c r="J7" s="107" t="s">
        <v>5</v>
      </c>
      <c r="K7" s="107"/>
      <c r="L7" s="109"/>
      <c r="M7" s="111"/>
      <c r="N7" s="113"/>
      <c r="O7" s="4" t="s">
        <v>19</v>
      </c>
      <c r="P7" s="5" t="s">
        <v>20</v>
      </c>
      <c r="Q7" s="6" t="s">
        <v>19</v>
      </c>
      <c r="R7" s="5" t="s">
        <v>20</v>
      </c>
      <c r="S7" s="6" t="s">
        <v>19</v>
      </c>
      <c r="T7" s="5" t="s">
        <v>20</v>
      </c>
      <c r="U7" s="6" t="s">
        <v>19</v>
      </c>
      <c r="V7" s="5" t="s">
        <v>20</v>
      </c>
      <c r="W7" s="6" t="s">
        <v>19</v>
      </c>
      <c r="X7" s="5" t="s">
        <v>20</v>
      </c>
      <c r="Y7" s="6" t="s">
        <v>19</v>
      </c>
      <c r="Z7" s="5" t="s">
        <v>20</v>
      </c>
      <c r="AA7" s="6" t="s">
        <v>19</v>
      </c>
      <c r="AB7" s="5" t="s">
        <v>21</v>
      </c>
      <c r="AC7" s="6" t="s">
        <v>19</v>
      </c>
      <c r="AD7" s="5" t="s">
        <v>21</v>
      </c>
      <c r="AE7" s="6" t="s">
        <v>19</v>
      </c>
      <c r="AF7" s="7" t="s">
        <v>21</v>
      </c>
      <c r="AG7" s="155"/>
      <c r="AH7" s="103"/>
      <c r="AI7" s="105"/>
      <c r="AJ7" s="146"/>
    </row>
    <row r="8" spans="2:36" ht="45.75" thickBot="1">
      <c r="B8" s="8" t="s">
        <v>57</v>
      </c>
      <c r="C8" s="147" t="s">
        <v>56</v>
      </c>
      <c r="D8" s="148"/>
      <c r="E8" s="148"/>
      <c r="F8" s="148"/>
      <c r="G8" s="148"/>
      <c r="H8" s="148"/>
      <c r="I8" s="9" t="s">
        <v>42</v>
      </c>
      <c r="J8" s="10">
        <v>100</v>
      </c>
      <c r="K8" s="11">
        <v>100</v>
      </c>
      <c r="L8" s="11">
        <v>25</v>
      </c>
      <c r="M8" s="12"/>
      <c r="N8" s="13"/>
      <c r="O8" s="14">
        <f aca="true" t="shared" si="0" ref="O8:AD8">O10+O17+O24</f>
        <v>0</v>
      </c>
      <c r="P8" s="15">
        <f t="shared" si="0"/>
        <v>0</v>
      </c>
      <c r="Q8" s="15">
        <f t="shared" si="0"/>
        <v>15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>+AE10+AE17+AE24</f>
        <v>15</v>
      </c>
      <c r="AF8" s="16">
        <f>AF10+AF17+AF24</f>
        <v>0</v>
      </c>
      <c r="AG8" s="17">
        <f>AG10+AG17+AG24</f>
        <v>0</v>
      </c>
      <c r="AH8" s="18"/>
      <c r="AI8" s="18"/>
      <c r="AJ8" s="19"/>
    </row>
    <row r="9" spans="2:36" ht="15.75" thickBo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1"/>
    </row>
    <row r="10" spans="2:36" ht="69.75" customHeight="1" thickBot="1">
      <c r="B10" s="72" t="s">
        <v>22</v>
      </c>
      <c r="C10" s="73" t="s">
        <v>23</v>
      </c>
      <c r="D10" s="73" t="s">
        <v>36</v>
      </c>
      <c r="E10" s="73" t="s">
        <v>28</v>
      </c>
      <c r="F10" s="74" t="str">
        <f>J6</f>
        <v>LINEA BASE </v>
      </c>
      <c r="G10" s="74" t="str">
        <f>K6</f>
        <v>META  CUATRIENIO</v>
      </c>
      <c r="H10" s="75" t="str">
        <f>L6</f>
        <v>META  VIGENCIA(2013)</v>
      </c>
      <c r="I10" s="75" t="str">
        <f>M6</f>
        <v>META  ALCANZADA 1 SEMESTRE</v>
      </c>
      <c r="J10" s="75" t="str">
        <f>N6</f>
        <v>META  ALCANZADA 2 SEMESTRE</v>
      </c>
      <c r="K10" s="73" t="s">
        <v>24</v>
      </c>
      <c r="L10" s="73" t="s">
        <v>25</v>
      </c>
      <c r="M10" s="76" t="s">
        <v>26</v>
      </c>
      <c r="N10" s="76" t="s">
        <v>27</v>
      </c>
      <c r="O10" s="67">
        <f>SUM(O11:O15)</f>
        <v>0</v>
      </c>
      <c r="P10" s="20">
        <f>SUM(P11:P15)</f>
        <v>0</v>
      </c>
      <c r="Q10" s="21">
        <f>SUM(Q11:Q15)</f>
        <v>15</v>
      </c>
      <c r="R10" s="20">
        <f>SUM(R11:R15)</f>
        <v>0</v>
      </c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2">
        <f>O10+Q10</f>
        <v>15</v>
      </c>
      <c r="AF10" s="20">
        <f>AF11</f>
        <v>0</v>
      </c>
      <c r="AG10" s="23">
        <f>SUM(AG11:AG15)</f>
        <v>0</v>
      </c>
      <c r="AH10" s="24"/>
      <c r="AI10" s="24"/>
      <c r="AJ10" s="25"/>
    </row>
    <row r="11" spans="2:36" ht="36.75" thickBot="1">
      <c r="B11" s="139" t="s">
        <v>60</v>
      </c>
      <c r="C11" s="137">
        <v>0</v>
      </c>
      <c r="D11" s="98" t="s">
        <v>61</v>
      </c>
      <c r="E11" s="51" t="s">
        <v>47</v>
      </c>
      <c r="F11" s="51">
        <v>25</v>
      </c>
      <c r="G11" s="78">
        <v>25</v>
      </c>
      <c r="H11" s="45">
        <v>8</v>
      </c>
      <c r="I11" s="80"/>
      <c r="J11" s="80"/>
      <c r="K11" s="59" t="s">
        <v>65</v>
      </c>
      <c r="L11" s="34" t="str">
        <f>+E11</f>
        <v>Und.</v>
      </c>
      <c r="M11" s="43"/>
      <c r="N11" s="44"/>
      <c r="O11" s="46"/>
      <c r="P11" s="29"/>
      <c r="Q11" s="30">
        <v>5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2"/>
      <c r="AE11" s="81">
        <f>+O11+Q11+S11+U11+W11+Y11+AA11+AC11</f>
        <v>5</v>
      </c>
      <c r="AF11" s="81"/>
      <c r="AG11" s="33"/>
      <c r="AH11" s="82"/>
      <c r="AI11" s="82"/>
      <c r="AJ11" s="64"/>
    </row>
    <row r="12" spans="2:36" ht="52.5">
      <c r="B12" s="139"/>
      <c r="C12" s="137"/>
      <c r="D12" s="98" t="s">
        <v>62</v>
      </c>
      <c r="E12" s="50" t="s">
        <v>47</v>
      </c>
      <c r="F12" s="50">
        <v>25</v>
      </c>
      <c r="G12" s="63">
        <v>4</v>
      </c>
      <c r="H12" s="36">
        <v>1</v>
      </c>
      <c r="I12" s="64"/>
      <c r="J12" s="65"/>
      <c r="K12" s="85" t="s">
        <v>66</v>
      </c>
      <c r="L12" s="34" t="str">
        <f>+E12</f>
        <v>Und.</v>
      </c>
      <c r="M12" s="35"/>
      <c r="N12" s="26"/>
      <c r="O12" s="37"/>
      <c r="P12" s="29"/>
      <c r="Q12" s="3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81">
        <f>+O12+Q12+S12+U12+W12+Y12+AA12+AC12</f>
        <v>0</v>
      </c>
      <c r="AF12" s="81"/>
      <c r="AG12" s="33"/>
      <c r="AH12" s="82"/>
      <c r="AI12" s="82"/>
      <c r="AJ12" s="64"/>
    </row>
    <row r="13" spans="2:36" ht="24">
      <c r="B13" s="139"/>
      <c r="C13" s="137"/>
      <c r="D13" s="98" t="s">
        <v>63</v>
      </c>
      <c r="E13" s="50" t="s">
        <v>47</v>
      </c>
      <c r="F13" s="50">
        <v>25</v>
      </c>
      <c r="G13" s="63">
        <v>3</v>
      </c>
      <c r="H13" s="36">
        <v>1</v>
      </c>
      <c r="I13" s="64"/>
      <c r="J13" s="65"/>
      <c r="K13" s="85" t="s">
        <v>67</v>
      </c>
      <c r="L13" s="34" t="str">
        <f>+E13</f>
        <v>Und.</v>
      </c>
      <c r="M13" s="39"/>
      <c r="N13" s="26"/>
      <c r="O13" s="28"/>
      <c r="P13" s="29"/>
      <c r="Q13" s="40">
        <v>5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81">
        <f>+O13+Q13+S13+U13+W13+Y13+AA13+AC13</f>
        <v>5</v>
      </c>
      <c r="AF13" s="81"/>
      <c r="AG13" s="41"/>
      <c r="AH13" s="82"/>
      <c r="AI13" s="82"/>
      <c r="AJ13" s="64"/>
    </row>
    <row r="14" spans="2:36" ht="24.75" thickBot="1">
      <c r="B14" s="139"/>
      <c r="C14" s="137"/>
      <c r="D14" s="98" t="s">
        <v>64</v>
      </c>
      <c r="E14" s="51" t="s">
        <v>47</v>
      </c>
      <c r="F14" s="51">
        <v>0</v>
      </c>
      <c r="G14" s="78">
        <v>2</v>
      </c>
      <c r="H14" s="45">
        <v>2</v>
      </c>
      <c r="I14" s="80"/>
      <c r="J14" s="80"/>
      <c r="K14" s="84" t="s">
        <v>68</v>
      </c>
      <c r="L14" s="34" t="str">
        <f>+E14</f>
        <v>Und.</v>
      </c>
      <c r="M14" s="92"/>
      <c r="N14" s="93"/>
      <c r="O14" s="94"/>
      <c r="P14" s="95"/>
      <c r="Q14" s="96">
        <v>5</v>
      </c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81">
        <f>+O14+Q14+S14+U14+W14+Y14+AA14+AC14</f>
        <v>5</v>
      </c>
      <c r="AF14" s="81"/>
      <c r="AG14" s="41"/>
      <c r="AH14" s="82"/>
      <c r="AI14" s="82"/>
      <c r="AJ14" s="64"/>
    </row>
    <row r="15" spans="2:36" ht="15.75" thickBot="1">
      <c r="B15" s="140"/>
      <c r="C15" s="138"/>
      <c r="D15" s="83"/>
      <c r="E15" s="51"/>
      <c r="F15" s="51"/>
      <c r="G15" s="78"/>
      <c r="H15" s="45"/>
      <c r="I15" s="80"/>
      <c r="J15" s="80"/>
      <c r="K15" s="59"/>
      <c r="L15" s="34"/>
      <c r="M15" s="43"/>
      <c r="N15" s="44"/>
      <c r="O15" s="46"/>
      <c r="P15" s="47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81">
        <f>+O15+Q15+S15+U15+W15+Y15+AA15+AC15</f>
        <v>0</v>
      </c>
      <c r="AF15" s="81">
        <f>+P15+R15+T15+V15+X15+Z15+AB15+AD15</f>
        <v>0</v>
      </c>
      <c r="AG15" s="41"/>
      <c r="AH15" s="82"/>
      <c r="AI15" s="82"/>
      <c r="AJ15" s="64"/>
    </row>
    <row r="16" spans="2:36" ht="15.75" thickBot="1"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</row>
    <row r="17" spans="2:36" ht="52.5" thickBot="1">
      <c r="B17" s="72" t="s">
        <v>22</v>
      </c>
      <c r="C17" s="73" t="s">
        <v>23</v>
      </c>
      <c r="D17" s="73" t="s">
        <v>36</v>
      </c>
      <c r="E17" s="73" t="s">
        <v>28</v>
      </c>
      <c r="F17" s="74" t="str">
        <f>F10</f>
        <v>LINEA BASE </v>
      </c>
      <c r="G17" s="74" t="str">
        <f>G10</f>
        <v>META  CUATRIENIO</v>
      </c>
      <c r="H17" s="74" t="str">
        <f>H10</f>
        <v>META  VIGENCIA(2013)</v>
      </c>
      <c r="I17" s="74" t="str">
        <f>I10</f>
        <v>META  ALCANZADA 1 SEMESTRE</v>
      </c>
      <c r="J17" s="74" t="str">
        <f>J10</f>
        <v>META  ALCANZADA 2 SEMESTRE</v>
      </c>
      <c r="K17" s="73" t="s">
        <v>24</v>
      </c>
      <c r="L17" s="73" t="s">
        <v>25</v>
      </c>
      <c r="M17" s="76" t="s">
        <v>26</v>
      </c>
      <c r="N17" s="76" t="s">
        <v>27</v>
      </c>
      <c r="O17" s="67">
        <f>SUM(O18:O22)</f>
        <v>0</v>
      </c>
      <c r="P17" s="20">
        <f>SUM(P18:P22)</f>
        <v>0</v>
      </c>
      <c r="Q17" s="21">
        <f>SUM(Q18:Q22)</f>
        <v>0</v>
      </c>
      <c r="R17" s="20">
        <f>SUM(R18:R22)</f>
        <v>0</v>
      </c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2">
        <f>O17+Q17</f>
        <v>0</v>
      </c>
      <c r="AF17" s="20">
        <f>AF18</f>
        <v>0</v>
      </c>
      <c r="AG17" s="23">
        <f>SUM(AG18:AG22)</f>
        <v>0</v>
      </c>
      <c r="AH17" s="24"/>
      <c r="AI17" s="24"/>
      <c r="AJ17" s="25"/>
    </row>
    <row r="18" spans="2:36" ht="15">
      <c r="B18" s="144"/>
      <c r="C18" s="137"/>
      <c r="D18" s="83"/>
      <c r="E18" s="60"/>
      <c r="F18" s="60"/>
      <c r="G18" s="61"/>
      <c r="H18" s="27"/>
      <c r="I18" s="62"/>
      <c r="J18" s="69"/>
      <c r="K18" s="85"/>
      <c r="L18" s="34"/>
      <c r="M18" s="70"/>
      <c r="N18" s="71"/>
      <c r="O18" s="28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32"/>
      <c r="AE18" s="81">
        <f aca="true" t="shared" si="1" ref="AE18:AF22">+O18+Q18+S18+U18+W18+Y18+AA18+AC18</f>
        <v>0</v>
      </c>
      <c r="AF18" s="81">
        <f t="shared" si="1"/>
        <v>0</v>
      </c>
      <c r="AG18" s="33"/>
      <c r="AH18" s="82"/>
      <c r="AI18" s="82"/>
      <c r="AJ18" s="64"/>
    </row>
    <row r="19" spans="2:36" ht="15">
      <c r="B19" s="139"/>
      <c r="C19" s="137"/>
      <c r="D19" s="83"/>
      <c r="E19" s="50"/>
      <c r="F19" s="50"/>
      <c r="G19" s="63"/>
      <c r="H19" s="36"/>
      <c r="I19" s="64"/>
      <c r="J19" s="65"/>
      <c r="K19" s="85"/>
      <c r="L19" s="34"/>
      <c r="M19" s="35"/>
      <c r="N19" s="26"/>
      <c r="O19" s="37"/>
      <c r="P19" s="29"/>
      <c r="Q19" s="38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81">
        <f t="shared" si="1"/>
        <v>0</v>
      </c>
      <c r="AF19" s="81">
        <f t="shared" si="1"/>
        <v>0</v>
      </c>
      <c r="AG19" s="33"/>
      <c r="AH19" s="82"/>
      <c r="AI19" s="82"/>
      <c r="AJ19" s="64"/>
    </row>
    <row r="20" spans="2:36" ht="15">
      <c r="B20" s="139"/>
      <c r="C20" s="137"/>
      <c r="D20" s="83"/>
      <c r="E20" s="50"/>
      <c r="F20" s="50"/>
      <c r="G20" s="63"/>
      <c r="H20" s="36"/>
      <c r="I20" s="64"/>
      <c r="J20" s="65"/>
      <c r="K20" s="85"/>
      <c r="L20" s="34"/>
      <c r="M20" s="39"/>
      <c r="N20" s="26"/>
      <c r="O20" s="28"/>
      <c r="P20" s="29"/>
      <c r="Q20" s="40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1">
        <f t="shared" si="1"/>
        <v>0</v>
      </c>
      <c r="AF20" s="81">
        <f t="shared" si="1"/>
        <v>0</v>
      </c>
      <c r="AG20" s="41"/>
      <c r="AH20" s="82"/>
      <c r="AI20" s="82"/>
      <c r="AJ20" s="64"/>
    </row>
    <row r="21" spans="2:36" ht="15.75" thickBot="1">
      <c r="B21" s="139"/>
      <c r="C21" s="137"/>
      <c r="D21" s="83"/>
      <c r="E21" s="51"/>
      <c r="F21" s="51"/>
      <c r="G21" s="78"/>
      <c r="H21" s="45"/>
      <c r="I21" s="80"/>
      <c r="J21" s="80"/>
      <c r="K21" s="84"/>
      <c r="L21" s="34"/>
      <c r="M21" s="92"/>
      <c r="N21" s="93"/>
      <c r="O21" s="94"/>
      <c r="P21" s="95"/>
      <c r="Q21" s="96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81">
        <f t="shared" si="1"/>
        <v>0</v>
      </c>
      <c r="AF21" s="81">
        <f t="shared" si="1"/>
        <v>0</v>
      </c>
      <c r="AG21" s="41"/>
      <c r="AH21" s="82"/>
      <c r="AI21" s="82"/>
      <c r="AJ21" s="64"/>
    </row>
    <row r="22" spans="2:37" ht="15.75" thickBot="1">
      <c r="B22" s="140"/>
      <c r="C22" s="138"/>
      <c r="D22" s="83"/>
      <c r="E22" s="51"/>
      <c r="F22" s="51"/>
      <c r="G22" s="78"/>
      <c r="H22" s="45"/>
      <c r="I22" s="80"/>
      <c r="J22" s="80"/>
      <c r="K22" s="84"/>
      <c r="L22" s="42"/>
      <c r="M22" s="43"/>
      <c r="N22" s="44"/>
      <c r="O22" s="46"/>
      <c r="P22" s="47"/>
      <c r="Q22" s="4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81">
        <f t="shared" si="1"/>
        <v>0</v>
      </c>
      <c r="AF22" s="81">
        <f t="shared" si="1"/>
        <v>0</v>
      </c>
      <c r="AG22" s="41"/>
      <c r="AH22" s="82"/>
      <c r="AI22" s="82"/>
      <c r="AJ22" s="64"/>
      <c r="AK22" s="52"/>
    </row>
    <row r="23" spans="2:37" ht="4.5" customHeight="1" thickBot="1"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  <c r="AK23" s="52"/>
    </row>
    <row r="24" spans="2:37" ht="74.25" customHeight="1" thickBot="1">
      <c r="B24" s="72" t="s">
        <v>22</v>
      </c>
      <c r="C24" s="73" t="s">
        <v>23</v>
      </c>
      <c r="D24" s="73" t="s">
        <v>36</v>
      </c>
      <c r="E24" s="73" t="s">
        <v>28</v>
      </c>
      <c r="F24" s="74" t="str">
        <f>F17</f>
        <v>LINEA BASE </v>
      </c>
      <c r="G24" s="74" t="str">
        <f>G17</f>
        <v>META  CUATRIENIO</v>
      </c>
      <c r="H24" s="74" t="str">
        <f>H17</f>
        <v>META  VIGENCIA(2013)</v>
      </c>
      <c r="I24" s="74" t="str">
        <f>I17</f>
        <v>META  ALCANZADA 1 SEMESTRE</v>
      </c>
      <c r="J24" s="74" t="str">
        <f>J17</f>
        <v>META  ALCANZADA 2 SEMESTRE</v>
      </c>
      <c r="K24" s="73" t="s">
        <v>24</v>
      </c>
      <c r="L24" s="73" t="s">
        <v>25</v>
      </c>
      <c r="M24" s="76" t="s">
        <v>26</v>
      </c>
      <c r="N24" s="76" t="s">
        <v>27</v>
      </c>
      <c r="O24" s="67">
        <f>SUM(O25:O28)</f>
        <v>0</v>
      </c>
      <c r="P24" s="20">
        <f>SUM(P25:P28)</f>
        <v>0</v>
      </c>
      <c r="Q24" s="21">
        <f>SUM(Q25:Q28)</f>
        <v>0</v>
      </c>
      <c r="R24" s="20">
        <f>SUM(R25:R28)</f>
        <v>0</v>
      </c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22">
        <f>O24+Q24</f>
        <v>0</v>
      </c>
      <c r="AF24" s="20">
        <f>AF25</f>
        <v>0</v>
      </c>
      <c r="AG24" s="23">
        <f>SUM(AG25:AG28)</f>
        <v>0</v>
      </c>
      <c r="AH24" s="24"/>
      <c r="AI24" s="24"/>
      <c r="AJ24" s="25"/>
      <c r="AK24" s="52"/>
    </row>
    <row r="25" spans="2:37" ht="21" customHeight="1">
      <c r="B25" s="139" t="s">
        <v>31</v>
      </c>
      <c r="C25" s="137" t="s">
        <v>37</v>
      </c>
      <c r="D25" s="68"/>
      <c r="E25" s="60"/>
      <c r="F25" s="60"/>
      <c r="G25" s="61"/>
      <c r="H25" s="27"/>
      <c r="I25" s="62"/>
      <c r="J25" s="69"/>
      <c r="K25" s="34"/>
      <c r="L25" s="34"/>
      <c r="M25" s="70"/>
      <c r="N25" s="71"/>
      <c r="O25" s="28"/>
      <c r="P25" s="29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32"/>
      <c r="AE25" s="81"/>
      <c r="AF25" s="81"/>
      <c r="AG25" s="33"/>
      <c r="AH25" s="82"/>
      <c r="AI25" s="82"/>
      <c r="AJ25" s="64"/>
      <c r="AK25" s="52"/>
    </row>
    <row r="26" spans="2:37" ht="21" customHeight="1">
      <c r="B26" s="139"/>
      <c r="C26" s="137"/>
      <c r="D26" s="66"/>
      <c r="E26" s="50"/>
      <c r="F26" s="50"/>
      <c r="G26" s="63"/>
      <c r="H26" s="36"/>
      <c r="I26" s="64"/>
      <c r="J26" s="65"/>
      <c r="K26" s="34"/>
      <c r="L26" s="34"/>
      <c r="M26" s="35"/>
      <c r="N26" s="26"/>
      <c r="O26" s="37"/>
      <c r="P26" s="29"/>
      <c r="Q26" s="38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81"/>
      <c r="AF26" s="81"/>
      <c r="AG26" s="33"/>
      <c r="AH26" s="82"/>
      <c r="AI26" s="82"/>
      <c r="AJ26" s="64"/>
      <c r="AK26" s="52"/>
    </row>
    <row r="27" spans="2:36" ht="21" customHeight="1">
      <c r="B27" s="139"/>
      <c r="C27" s="137"/>
      <c r="D27" s="66"/>
      <c r="E27" s="50"/>
      <c r="F27" s="50"/>
      <c r="G27" s="63"/>
      <c r="H27" s="36"/>
      <c r="I27" s="64"/>
      <c r="J27" s="65"/>
      <c r="K27" s="34"/>
      <c r="L27" s="34"/>
      <c r="M27" s="39"/>
      <c r="N27" s="26"/>
      <c r="O27" s="28"/>
      <c r="P27" s="29"/>
      <c r="Q27" s="40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81"/>
      <c r="AF27" s="81"/>
      <c r="AG27" s="41"/>
      <c r="AH27" s="82"/>
      <c r="AI27" s="82"/>
      <c r="AJ27" s="64"/>
    </row>
    <row r="28" spans="2:36" ht="144.75" thickBot="1">
      <c r="B28" s="140"/>
      <c r="C28" s="138"/>
      <c r="D28" s="77" t="s">
        <v>38</v>
      </c>
      <c r="E28" s="51"/>
      <c r="F28" s="51"/>
      <c r="G28" s="78"/>
      <c r="H28" s="45"/>
      <c r="I28" s="79"/>
      <c r="J28" s="80"/>
      <c r="K28" s="59" t="s">
        <v>39</v>
      </c>
      <c r="L28" s="42"/>
      <c r="M28" s="43"/>
      <c r="N28" s="44"/>
      <c r="O28" s="46"/>
      <c r="P28" s="47"/>
      <c r="Q28" s="48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81"/>
      <c r="AF28" s="81"/>
      <c r="AG28" s="41"/>
      <c r="AH28" s="82"/>
      <c r="AI28" s="82"/>
      <c r="AJ28" s="64"/>
    </row>
    <row r="29" spans="4:5" ht="15">
      <c r="D29" s="54"/>
      <c r="E29" s="54"/>
    </row>
    <row r="30" spans="4:5" ht="15">
      <c r="D30" s="54"/>
      <c r="E30" s="54"/>
    </row>
    <row r="31" spans="9:10" ht="15">
      <c r="I31" s="57"/>
      <c r="J31" s="57"/>
    </row>
    <row r="32" spans="9:10" ht="15">
      <c r="I32" s="57"/>
      <c r="J32" s="57"/>
    </row>
    <row r="35" spans="10:33" ht="15">
      <c r="J35"/>
      <c r="AF35" s="56"/>
      <c r="AG35"/>
    </row>
    <row r="36" spans="10:33" ht="15">
      <c r="J36"/>
      <c r="AF36" s="56"/>
      <c r="AG36"/>
    </row>
    <row r="37" spans="10:33" ht="15">
      <c r="J37"/>
      <c r="AF37" s="56"/>
      <c r="AG37"/>
    </row>
    <row r="38" spans="2:33" ht="15">
      <c r="B38"/>
      <c r="C38"/>
      <c r="I38" s="58"/>
      <c r="J38"/>
      <c r="AG38"/>
    </row>
    <row r="39" spans="10:33" ht="15">
      <c r="J39"/>
      <c r="AF39" s="56"/>
      <c r="AG39"/>
    </row>
    <row r="40" spans="10:33" ht="15">
      <c r="J40"/>
      <c r="AF40" s="56"/>
      <c r="AG40"/>
    </row>
    <row r="41" spans="10:33" ht="15">
      <c r="J41"/>
      <c r="AF41" s="56"/>
      <c r="AG41"/>
    </row>
    <row r="42" spans="10:33" ht="15">
      <c r="J42"/>
      <c r="AF42" s="56"/>
      <c r="AG42"/>
    </row>
    <row r="43" spans="10:33" ht="15">
      <c r="J43"/>
      <c r="AF43" s="56"/>
      <c r="AG43"/>
    </row>
    <row r="44" spans="10:33" ht="15">
      <c r="J44"/>
      <c r="AF44" s="56"/>
      <c r="AG44"/>
    </row>
    <row r="45" spans="10:33" ht="15">
      <c r="J45"/>
      <c r="AF45" s="56"/>
      <c r="AG45"/>
    </row>
    <row r="46" spans="10:33" ht="15">
      <c r="J46"/>
      <c r="AF46" s="56"/>
      <c r="AG46"/>
    </row>
    <row r="47" spans="10:33" ht="15">
      <c r="J47"/>
      <c r="AF47" s="56"/>
      <c r="AG47"/>
    </row>
    <row r="48" spans="10:33" ht="15">
      <c r="J48"/>
      <c r="AF48" s="56"/>
      <c r="AG48"/>
    </row>
    <row r="49" spans="10:33" ht="15">
      <c r="J49"/>
      <c r="AF49" s="56"/>
      <c r="AG49"/>
    </row>
    <row r="50" spans="10:33" ht="15">
      <c r="J50"/>
      <c r="AF50" s="56"/>
      <c r="AG50"/>
    </row>
    <row r="51" spans="10:33" ht="15">
      <c r="J51"/>
      <c r="AF51" s="56"/>
      <c r="AG51"/>
    </row>
    <row r="52" spans="10:33" ht="15">
      <c r="J52"/>
      <c r="AF52" s="56"/>
      <c r="AG52"/>
    </row>
  </sheetData>
  <sheetProtection/>
  <mergeCells count="38">
    <mergeCell ref="B16:AJ16"/>
    <mergeCell ref="B18:B22"/>
    <mergeCell ref="C18:C22"/>
    <mergeCell ref="B23:AJ23"/>
    <mergeCell ref="B25:B28"/>
    <mergeCell ref="C25:C28"/>
    <mergeCell ref="AH6:AH7"/>
    <mergeCell ref="AI6:AI7"/>
    <mergeCell ref="AJ6:AJ7"/>
    <mergeCell ref="C8:H8"/>
    <mergeCell ref="B9:AJ9"/>
    <mergeCell ref="AC6:AD6"/>
    <mergeCell ref="AE6:AF6"/>
    <mergeCell ref="AG6:AG7"/>
    <mergeCell ref="L6:L7"/>
    <mergeCell ref="B11:B15"/>
    <mergeCell ref="C11:C15"/>
    <mergeCell ref="W6:X6"/>
    <mergeCell ref="Y6:Z6"/>
    <mergeCell ref="AA6:AB6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B2:AJ2"/>
    <mergeCell ref="B3:AJ3"/>
    <mergeCell ref="B4:H4"/>
    <mergeCell ref="I4:AJ4"/>
    <mergeCell ref="B5:N5"/>
    <mergeCell ref="O5:AF5"/>
    <mergeCell ref="AG5:AJ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52"/>
  <sheetViews>
    <sheetView zoomScale="85" zoomScaleNormal="85" zoomScalePageLayoutView="0" workbookViewId="0" topLeftCell="A18">
      <selection activeCell="A29" sqref="A29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5" customWidth="1"/>
    <col min="9" max="9" width="15.7109375" style="55" customWidth="1"/>
    <col min="10" max="10" width="9.7109375" style="55" customWidth="1"/>
    <col min="11" max="11" width="32.00390625" style="0" customWidth="1"/>
    <col min="12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6" customWidth="1"/>
    <col min="34" max="34" width="5.421875" style="0" customWidth="1"/>
    <col min="35" max="35" width="7.281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16" t="s">
        <v>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</row>
    <row r="3" spans="2:36" ht="15.75" thickBot="1">
      <c r="B3" s="119" t="s">
        <v>30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1"/>
    </row>
    <row r="4" spans="2:36" ht="15">
      <c r="B4" s="122" t="s">
        <v>40</v>
      </c>
      <c r="C4" s="123"/>
      <c r="D4" s="123"/>
      <c r="E4" s="123"/>
      <c r="F4" s="123"/>
      <c r="G4" s="123"/>
      <c r="H4" s="124"/>
      <c r="I4" s="131" t="s">
        <v>69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15.75" customHeight="1" thickBot="1">
      <c r="B5" s="134" t="s">
        <v>70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5" t="s">
        <v>0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 t="s">
        <v>1</v>
      </c>
      <c r="AH5" s="129"/>
      <c r="AI5" s="129"/>
      <c r="AJ5" s="130"/>
    </row>
    <row r="6" spans="2:36" ht="15">
      <c r="B6" s="156" t="s">
        <v>2</v>
      </c>
      <c r="C6" s="158" t="s">
        <v>3</v>
      </c>
      <c r="D6" s="159"/>
      <c r="E6" s="159"/>
      <c r="F6" s="159"/>
      <c r="G6" s="159"/>
      <c r="H6" s="159"/>
      <c r="I6" s="162" t="s">
        <v>4</v>
      </c>
      <c r="J6" s="106" t="s">
        <v>5</v>
      </c>
      <c r="K6" s="106" t="s">
        <v>6</v>
      </c>
      <c r="L6" s="108" t="s">
        <v>33</v>
      </c>
      <c r="M6" s="110" t="s">
        <v>34</v>
      </c>
      <c r="N6" s="112" t="s">
        <v>35</v>
      </c>
      <c r="O6" s="114" t="s">
        <v>7</v>
      </c>
      <c r="P6" s="115"/>
      <c r="Q6" s="152" t="s">
        <v>8</v>
      </c>
      <c r="R6" s="115"/>
      <c r="S6" s="152" t="s">
        <v>9</v>
      </c>
      <c r="T6" s="115"/>
      <c r="U6" s="152" t="s">
        <v>10</v>
      </c>
      <c r="V6" s="115"/>
      <c r="W6" s="152" t="s">
        <v>11</v>
      </c>
      <c r="X6" s="115"/>
      <c r="Y6" s="152" t="s">
        <v>12</v>
      </c>
      <c r="Z6" s="115"/>
      <c r="AA6" s="152" t="s">
        <v>13</v>
      </c>
      <c r="AB6" s="115"/>
      <c r="AC6" s="152" t="s">
        <v>14</v>
      </c>
      <c r="AD6" s="115"/>
      <c r="AE6" s="152" t="s">
        <v>15</v>
      </c>
      <c r="AF6" s="153"/>
      <c r="AG6" s="154" t="s">
        <v>16</v>
      </c>
      <c r="AH6" s="102" t="s">
        <v>17</v>
      </c>
      <c r="AI6" s="104" t="s">
        <v>32</v>
      </c>
      <c r="AJ6" s="145" t="s">
        <v>18</v>
      </c>
    </row>
    <row r="7" spans="2:36" ht="65.25" customHeight="1" thickBot="1">
      <c r="B7" s="157"/>
      <c r="C7" s="160"/>
      <c r="D7" s="161"/>
      <c r="E7" s="161"/>
      <c r="F7" s="161"/>
      <c r="G7" s="161"/>
      <c r="H7" s="161"/>
      <c r="I7" s="163"/>
      <c r="J7" s="107" t="s">
        <v>5</v>
      </c>
      <c r="K7" s="107"/>
      <c r="L7" s="109"/>
      <c r="M7" s="111"/>
      <c r="N7" s="113"/>
      <c r="O7" s="4" t="s">
        <v>19</v>
      </c>
      <c r="P7" s="5" t="s">
        <v>20</v>
      </c>
      <c r="Q7" s="6" t="s">
        <v>19</v>
      </c>
      <c r="R7" s="5" t="s">
        <v>20</v>
      </c>
      <c r="S7" s="6" t="s">
        <v>19</v>
      </c>
      <c r="T7" s="5" t="s">
        <v>20</v>
      </c>
      <c r="U7" s="6" t="s">
        <v>19</v>
      </c>
      <c r="V7" s="5" t="s">
        <v>20</v>
      </c>
      <c r="W7" s="6" t="s">
        <v>19</v>
      </c>
      <c r="X7" s="5" t="s">
        <v>20</v>
      </c>
      <c r="Y7" s="6" t="s">
        <v>19</v>
      </c>
      <c r="Z7" s="5" t="s">
        <v>20</v>
      </c>
      <c r="AA7" s="6" t="s">
        <v>19</v>
      </c>
      <c r="AB7" s="5" t="s">
        <v>21</v>
      </c>
      <c r="AC7" s="6" t="s">
        <v>19</v>
      </c>
      <c r="AD7" s="5" t="s">
        <v>21</v>
      </c>
      <c r="AE7" s="6" t="s">
        <v>19</v>
      </c>
      <c r="AF7" s="7" t="s">
        <v>21</v>
      </c>
      <c r="AG7" s="155"/>
      <c r="AH7" s="103"/>
      <c r="AI7" s="105"/>
      <c r="AJ7" s="146"/>
    </row>
    <row r="8" spans="2:36" ht="45.75" thickBot="1">
      <c r="B8" s="8" t="s">
        <v>57</v>
      </c>
      <c r="C8" s="147" t="s">
        <v>71</v>
      </c>
      <c r="D8" s="148"/>
      <c r="E8" s="148"/>
      <c r="F8" s="148"/>
      <c r="G8" s="148"/>
      <c r="H8" s="148"/>
      <c r="I8" s="9"/>
      <c r="J8" s="10"/>
      <c r="K8" s="11"/>
      <c r="L8" s="11"/>
      <c r="M8" s="12"/>
      <c r="N8" s="13"/>
      <c r="O8" s="14">
        <f aca="true" t="shared" si="0" ref="O8:AD8">O10+O17+O24</f>
        <v>0</v>
      </c>
      <c r="P8" s="15">
        <f t="shared" si="0"/>
        <v>0</v>
      </c>
      <c r="Q8" s="15">
        <f t="shared" si="0"/>
        <v>5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>+AE10+AE17+AE24</f>
        <v>5</v>
      </c>
      <c r="AF8" s="16">
        <f>AF10+AF17+AF24</f>
        <v>0</v>
      </c>
      <c r="AG8" s="17">
        <f>AG10+AG17+AG24</f>
        <v>0</v>
      </c>
      <c r="AH8" s="18"/>
      <c r="AI8" s="18"/>
      <c r="AJ8" s="19"/>
    </row>
    <row r="9" spans="2:36" ht="15.75" thickBo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1"/>
    </row>
    <row r="10" spans="2:36" ht="69.75" customHeight="1" thickBot="1">
      <c r="B10" s="72" t="s">
        <v>22</v>
      </c>
      <c r="C10" s="73" t="s">
        <v>23</v>
      </c>
      <c r="D10" s="73" t="s">
        <v>36</v>
      </c>
      <c r="E10" s="73" t="s">
        <v>28</v>
      </c>
      <c r="F10" s="74" t="str">
        <f>J6</f>
        <v>LINEA BASE </v>
      </c>
      <c r="G10" s="74" t="str">
        <f>K6</f>
        <v>META  CUATRIENIO</v>
      </c>
      <c r="H10" s="75" t="str">
        <f>L6</f>
        <v>META  VIGENCIA(2013)</v>
      </c>
      <c r="I10" s="75" t="str">
        <f>M6</f>
        <v>META  ALCANZADA 1 SEMESTRE</v>
      </c>
      <c r="J10" s="75" t="str">
        <f>N6</f>
        <v>META  ALCANZADA 2 SEMESTRE</v>
      </c>
      <c r="K10" s="73" t="s">
        <v>24</v>
      </c>
      <c r="L10" s="73" t="s">
        <v>25</v>
      </c>
      <c r="M10" s="76" t="s">
        <v>26</v>
      </c>
      <c r="N10" s="76" t="s">
        <v>27</v>
      </c>
      <c r="O10" s="67">
        <f>SUM(O11:O15)</f>
        <v>0</v>
      </c>
      <c r="P10" s="20">
        <f>SUM(P11:P15)</f>
        <v>0</v>
      </c>
      <c r="Q10" s="21">
        <f>SUM(Q11:Q15)</f>
        <v>5</v>
      </c>
      <c r="R10" s="20">
        <f>SUM(R11:R15)</f>
        <v>0</v>
      </c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2">
        <f>O10+Q10</f>
        <v>5</v>
      </c>
      <c r="AF10" s="20">
        <f>AF11</f>
        <v>0</v>
      </c>
      <c r="AG10" s="23">
        <f>SUM(AG11:AG15)</f>
        <v>0</v>
      </c>
      <c r="AH10" s="24"/>
      <c r="AI10" s="24"/>
      <c r="AJ10" s="25"/>
    </row>
    <row r="11" spans="2:36" ht="32.25" thickBot="1">
      <c r="B11" s="139" t="s">
        <v>72</v>
      </c>
      <c r="C11" s="137">
        <v>0</v>
      </c>
      <c r="D11" s="99" t="s">
        <v>73</v>
      </c>
      <c r="E11" s="51" t="s">
        <v>47</v>
      </c>
      <c r="F11" s="51">
        <v>2</v>
      </c>
      <c r="G11" s="78">
        <v>3</v>
      </c>
      <c r="H11" s="45">
        <v>1</v>
      </c>
      <c r="I11" s="80"/>
      <c r="J11" s="80"/>
      <c r="K11" s="59" t="s">
        <v>74</v>
      </c>
      <c r="L11" s="34" t="str">
        <f>+E11</f>
        <v>Und.</v>
      </c>
      <c r="M11" s="43"/>
      <c r="N11" s="44"/>
      <c r="O11" s="46"/>
      <c r="P11" s="29"/>
      <c r="Q11" s="30">
        <v>5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2"/>
      <c r="AE11" s="81">
        <f>+O11+Q11+S11+U11+W11+Y11+AA11+AC11</f>
        <v>5</v>
      </c>
      <c r="AF11" s="81"/>
      <c r="AG11" s="33"/>
      <c r="AH11" s="82"/>
      <c r="AI11" s="82"/>
      <c r="AJ11" s="64"/>
    </row>
    <row r="12" spans="2:36" ht="15">
      <c r="B12" s="139"/>
      <c r="C12" s="137"/>
      <c r="D12" s="98"/>
      <c r="E12" s="50"/>
      <c r="F12" s="50"/>
      <c r="G12" s="63"/>
      <c r="H12" s="36"/>
      <c r="I12" s="64"/>
      <c r="J12" s="65"/>
      <c r="K12" s="85"/>
      <c r="L12" s="34"/>
      <c r="M12" s="35"/>
      <c r="N12" s="26"/>
      <c r="O12" s="37"/>
      <c r="P12" s="29"/>
      <c r="Q12" s="3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81">
        <f>+O12+Q12+S12+U12+W12+Y12+AA12+AC12</f>
        <v>0</v>
      </c>
      <c r="AF12" s="81"/>
      <c r="AG12" s="33"/>
      <c r="AH12" s="82"/>
      <c r="AI12" s="82"/>
      <c r="AJ12" s="64"/>
    </row>
    <row r="13" spans="2:36" ht="15">
      <c r="B13" s="139"/>
      <c r="C13" s="137"/>
      <c r="D13" s="98"/>
      <c r="E13" s="50"/>
      <c r="F13" s="50"/>
      <c r="G13" s="63"/>
      <c r="H13" s="36"/>
      <c r="I13" s="64"/>
      <c r="J13" s="65"/>
      <c r="K13" s="85"/>
      <c r="L13" s="34"/>
      <c r="M13" s="39"/>
      <c r="N13" s="26"/>
      <c r="O13" s="28"/>
      <c r="P13" s="29"/>
      <c r="Q13" s="40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81">
        <f>+O13+Q13+S13+U13+W13+Y13+AA13+AC13</f>
        <v>0</v>
      </c>
      <c r="AF13" s="81"/>
      <c r="AG13" s="41"/>
      <c r="AH13" s="82"/>
      <c r="AI13" s="82"/>
      <c r="AJ13" s="64"/>
    </row>
    <row r="14" spans="2:36" ht="15.75" thickBot="1">
      <c r="B14" s="139"/>
      <c r="C14" s="137"/>
      <c r="D14" s="98"/>
      <c r="E14" s="51"/>
      <c r="F14" s="51"/>
      <c r="G14" s="78"/>
      <c r="H14" s="45"/>
      <c r="I14" s="80"/>
      <c r="J14" s="80"/>
      <c r="K14" s="84"/>
      <c r="L14" s="34"/>
      <c r="M14" s="92"/>
      <c r="N14" s="93"/>
      <c r="O14" s="94"/>
      <c r="P14" s="95"/>
      <c r="Q14" s="9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81">
        <f>+O14+Q14+S14+U14+W14+Y14+AA14+AC14</f>
        <v>0</v>
      </c>
      <c r="AF14" s="81"/>
      <c r="AG14" s="41"/>
      <c r="AH14" s="82"/>
      <c r="AI14" s="82"/>
      <c r="AJ14" s="64"/>
    </row>
    <row r="15" spans="2:36" ht="15.75" thickBot="1">
      <c r="B15" s="140"/>
      <c r="C15" s="138"/>
      <c r="D15" s="83"/>
      <c r="E15" s="51"/>
      <c r="F15" s="51"/>
      <c r="G15" s="78"/>
      <c r="H15" s="45"/>
      <c r="I15" s="80"/>
      <c r="J15" s="80"/>
      <c r="K15" s="59"/>
      <c r="L15" s="34"/>
      <c r="M15" s="43"/>
      <c r="N15" s="44"/>
      <c r="O15" s="46"/>
      <c r="P15" s="47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81">
        <f>+O15+Q15+S15+U15+W15+Y15+AA15+AC15</f>
        <v>0</v>
      </c>
      <c r="AF15" s="81">
        <f>+P15+R15+T15+V15+X15+Z15+AB15+AD15</f>
        <v>0</v>
      </c>
      <c r="AG15" s="41"/>
      <c r="AH15" s="82"/>
      <c r="AI15" s="82"/>
      <c r="AJ15" s="64"/>
    </row>
    <row r="16" spans="2:36" ht="15.75" thickBot="1"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</row>
    <row r="17" spans="2:36" ht="52.5" thickBot="1">
      <c r="B17" s="72" t="s">
        <v>22</v>
      </c>
      <c r="C17" s="73" t="s">
        <v>23</v>
      </c>
      <c r="D17" s="73" t="s">
        <v>36</v>
      </c>
      <c r="E17" s="73" t="s">
        <v>28</v>
      </c>
      <c r="F17" s="74" t="str">
        <f>F10</f>
        <v>LINEA BASE </v>
      </c>
      <c r="G17" s="74" t="str">
        <f>G10</f>
        <v>META  CUATRIENIO</v>
      </c>
      <c r="H17" s="74" t="str">
        <f>H10</f>
        <v>META  VIGENCIA(2013)</v>
      </c>
      <c r="I17" s="74" t="str">
        <f>I10</f>
        <v>META  ALCANZADA 1 SEMESTRE</v>
      </c>
      <c r="J17" s="74" t="str">
        <f>J10</f>
        <v>META  ALCANZADA 2 SEMESTRE</v>
      </c>
      <c r="K17" s="73" t="s">
        <v>24</v>
      </c>
      <c r="L17" s="73" t="s">
        <v>25</v>
      </c>
      <c r="M17" s="76" t="s">
        <v>26</v>
      </c>
      <c r="N17" s="76" t="s">
        <v>27</v>
      </c>
      <c r="O17" s="67">
        <f>SUM(O18:O22)</f>
        <v>0</v>
      </c>
      <c r="P17" s="20">
        <f>SUM(P18:P22)</f>
        <v>0</v>
      </c>
      <c r="Q17" s="21">
        <f>SUM(Q18:Q22)</f>
        <v>0</v>
      </c>
      <c r="R17" s="20">
        <f>SUM(R18:R22)</f>
        <v>0</v>
      </c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2">
        <f>O17+Q17</f>
        <v>0</v>
      </c>
      <c r="AF17" s="20">
        <f>AF18</f>
        <v>0</v>
      </c>
      <c r="AG17" s="23">
        <f>SUM(AG18:AG22)</f>
        <v>0</v>
      </c>
      <c r="AH17" s="24"/>
      <c r="AI17" s="24"/>
      <c r="AJ17" s="25"/>
    </row>
    <row r="18" spans="2:36" ht="15">
      <c r="B18" s="144"/>
      <c r="C18" s="137"/>
      <c r="D18" s="83"/>
      <c r="E18" s="60"/>
      <c r="F18" s="60"/>
      <c r="G18" s="61"/>
      <c r="H18" s="27"/>
      <c r="I18" s="62"/>
      <c r="J18" s="69"/>
      <c r="K18" s="85"/>
      <c r="L18" s="34"/>
      <c r="M18" s="70"/>
      <c r="N18" s="71"/>
      <c r="O18" s="28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32"/>
      <c r="AE18" s="81">
        <f aca="true" t="shared" si="1" ref="AE18:AF22">+O18+Q18+S18+U18+W18+Y18+AA18+AC18</f>
        <v>0</v>
      </c>
      <c r="AF18" s="81">
        <f t="shared" si="1"/>
        <v>0</v>
      </c>
      <c r="AG18" s="33"/>
      <c r="AH18" s="82"/>
      <c r="AI18" s="82"/>
      <c r="AJ18" s="64"/>
    </row>
    <row r="19" spans="2:36" ht="15">
      <c r="B19" s="139"/>
      <c r="C19" s="137"/>
      <c r="D19" s="83"/>
      <c r="E19" s="50"/>
      <c r="F19" s="50"/>
      <c r="G19" s="63"/>
      <c r="H19" s="36"/>
      <c r="I19" s="64"/>
      <c r="J19" s="65"/>
      <c r="K19" s="85"/>
      <c r="L19" s="34"/>
      <c r="M19" s="35"/>
      <c r="N19" s="26"/>
      <c r="O19" s="37"/>
      <c r="P19" s="29"/>
      <c r="Q19" s="38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81">
        <f t="shared" si="1"/>
        <v>0</v>
      </c>
      <c r="AF19" s="81">
        <f t="shared" si="1"/>
        <v>0</v>
      </c>
      <c r="AG19" s="33"/>
      <c r="AH19" s="82"/>
      <c r="AI19" s="82"/>
      <c r="AJ19" s="64"/>
    </row>
    <row r="20" spans="2:36" ht="15">
      <c r="B20" s="139"/>
      <c r="C20" s="137"/>
      <c r="D20" s="83"/>
      <c r="E20" s="50"/>
      <c r="F20" s="50"/>
      <c r="G20" s="63"/>
      <c r="H20" s="36"/>
      <c r="I20" s="64"/>
      <c r="J20" s="65"/>
      <c r="K20" s="85"/>
      <c r="L20" s="34"/>
      <c r="M20" s="39"/>
      <c r="N20" s="26"/>
      <c r="O20" s="28"/>
      <c r="P20" s="29"/>
      <c r="Q20" s="40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1">
        <f t="shared" si="1"/>
        <v>0</v>
      </c>
      <c r="AF20" s="81">
        <f t="shared" si="1"/>
        <v>0</v>
      </c>
      <c r="AG20" s="41"/>
      <c r="AH20" s="82"/>
      <c r="AI20" s="82"/>
      <c r="AJ20" s="64"/>
    </row>
    <row r="21" spans="2:36" ht="15.75" thickBot="1">
      <c r="B21" s="139"/>
      <c r="C21" s="137"/>
      <c r="D21" s="83"/>
      <c r="E21" s="51"/>
      <c r="F21" s="51"/>
      <c r="G21" s="78"/>
      <c r="H21" s="45"/>
      <c r="I21" s="80"/>
      <c r="J21" s="80"/>
      <c r="K21" s="84"/>
      <c r="L21" s="34"/>
      <c r="M21" s="92"/>
      <c r="N21" s="93"/>
      <c r="O21" s="94"/>
      <c r="P21" s="95"/>
      <c r="Q21" s="96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81">
        <f t="shared" si="1"/>
        <v>0</v>
      </c>
      <c r="AF21" s="81">
        <f t="shared" si="1"/>
        <v>0</v>
      </c>
      <c r="AG21" s="41"/>
      <c r="AH21" s="82"/>
      <c r="AI21" s="82"/>
      <c r="AJ21" s="64"/>
    </row>
    <row r="22" spans="2:37" ht="15.75" thickBot="1">
      <c r="B22" s="140"/>
      <c r="C22" s="138"/>
      <c r="D22" s="83"/>
      <c r="E22" s="51"/>
      <c r="F22" s="51"/>
      <c r="G22" s="78"/>
      <c r="H22" s="45"/>
      <c r="I22" s="80"/>
      <c r="J22" s="80"/>
      <c r="K22" s="84"/>
      <c r="L22" s="42"/>
      <c r="M22" s="43"/>
      <c r="N22" s="44"/>
      <c r="O22" s="46"/>
      <c r="P22" s="47"/>
      <c r="Q22" s="4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81">
        <f t="shared" si="1"/>
        <v>0</v>
      </c>
      <c r="AF22" s="81">
        <f t="shared" si="1"/>
        <v>0</v>
      </c>
      <c r="AG22" s="41"/>
      <c r="AH22" s="82"/>
      <c r="AI22" s="82"/>
      <c r="AJ22" s="64"/>
      <c r="AK22" s="52"/>
    </row>
    <row r="23" spans="2:37" ht="4.5" customHeight="1" thickBot="1"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  <c r="AK23" s="52"/>
    </row>
    <row r="24" spans="2:37" ht="74.25" customHeight="1" thickBot="1">
      <c r="B24" s="72" t="s">
        <v>22</v>
      </c>
      <c r="C24" s="73" t="s">
        <v>23</v>
      </c>
      <c r="D24" s="73" t="s">
        <v>36</v>
      </c>
      <c r="E24" s="73" t="s">
        <v>28</v>
      </c>
      <c r="F24" s="74" t="str">
        <f>F17</f>
        <v>LINEA BASE </v>
      </c>
      <c r="G24" s="74" t="str">
        <f>G17</f>
        <v>META  CUATRIENIO</v>
      </c>
      <c r="H24" s="74" t="str">
        <f>H17</f>
        <v>META  VIGENCIA(2013)</v>
      </c>
      <c r="I24" s="74" t="str">
        <f>I17</f>
        <v>META  ALCANZADA 1 SEMESTRE</v>
      </c>
      <c r="J24" s="74" t="str">
        <f>J17</f>
        <v>META  ALCANZADA 2 SEMESTRE</v>
      </c>
      <c r="K24" s="73" t="s">
        <v>24</v>
      </c>
      <c r="L24" s="73" t="s">
        <v>25</v>
      </c>
      <c r="M24" s="76" t="s">
        <v>26</v>
      </c>
      <c r="N24" s="76" t="s">
        <v>27</v>
      </c>
      <c r="O24" s="67">
        <f>SUM(O25:O28)</f>
        <v>0</v>
      </c>
      <c r="P24" s="20">
        <f>SUM(P25:P28)</f>
        <v>0</v>
      </c>
      <c r="Q24" s="21">
        <f>SUM(Q25:Q28)</f>
        <v>0</v>
      </c>
      <c r="R24" s="20">
        <f>SUM(R25:R28)</f>
        <v>0</v>
      </c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22">
        <f>O24+Q24</f>
        <v>0</v>
      </c>
      <c r="AF24" s="20">
        <f>AF25</f>
        <v>0</v>
      </c>
      <c r="AG24" s="23">
        <f>SUM(AG25:AG28)</f>
        <v>0</v>
      </c>
      <c r="AH24" s="24"/>
      <c r="AI24" s="24"/>
      <c r="AJ24" s="25"/>
      <c r="AK24" s="52"/>
    </row>
    <row r="25" spans="2:37" ht="21" customHeight="1">
      <c r="B25" s="139" t="s">
        <v>31</v>
      </c>
      <c r="C25" s="137" t="s">
        <v>37</v>
      </c>
      <c r="D25" s="68"/>
      <c r="E25" s="60"/>
      <c r="F25" s="60"/>
      <c r="G25" s="61"/>
      <c r="H25" s="27"/>
      <c r="I25" s="62"/>
      <c r="J25" s="69"/>
      <c r="K25" s="34"/>
      <c r="L25" s="34"/>
      <c r="M25" s="70"/>
      <c r="N25" s="71"/>
      <c r="O25" s="28"/>
      <c r="P25" s="29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32"/>
      <c r="AE25" s="81"/>
      <c r="AF25" s="81"/>
      <c r="AG25" s="33"/>
      <c r="AH25" s="82"/>
      <c r="AI25" s="82"/>
      <c r="AJ25" s="64"/>
      <c r="AK25" s="52"/>
    </row>
    <row r="26" spans="2:37" ht="21" customHeight="1">
      <c r="B26" s="139"/>
      <c r="C26" s="137"/>
      <c r="D26" s="66"/>
      <c r="E26" s="50"/>
      <c r="F26" s="50"/>
      <c r="G26" s="63"/>
      <c r="H26" s="36"/>
      <c r="I26" s="64"/>
      <c r="J26" s="65"/>
      <c r="K26" s="34"/>
      <c r="L26" s="34"/>
      <c r="M26" s="35"/>
      <c r="N26" s="26"/>
      <c r="O26" s="37"/>
      <c r="P26" s="29"/>
      <c r="Q26" s="38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81"/>
      <c r="AF26" s="81"/>
      <c r="AG26" s="33"/>
      <c r="AH26" s="82"/>
      <c r="AI26" s="82"/>
      <c r="AJ26" s="64"/>
      <c r="AK26" s="52"/>
    </row>
    <row r="27" spans="2:36" ht="21" customHeight="1">
      <c r="B27" s="139"/>
      <c r="C27" s="137"/>
      <c r="D27" s="66"/>
      <c r="E27" s="50"/>
      <c r="F27" s="50"/>
      <c r="G27" s="63"/>
      <c r="H27" s="36"/>
      <c r="I27" s="64"/>
      <c r="J27" s="65"/>
      <c r="K27" s="34"/>
      <c r="L27" s="34"/>
      <c r="M27" s="39"/>
      <c r="N27" s="26"/>
      <c r="O27" s="28"/>
      <c r="P27" s="29"/>
      <c r="Q27" s="40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81"/>
      <c r="AF27" s="81"/>
      <c r="AG27" s="41"/>
      <c r="AH27" s="82"/>
      <c r="AI27" s="82"/>
      <c r="AJ27" s="64"/>
    </row>
    <row r="28" spans="2:36" ht="144.75" thickBot="1">
      <c r="B28" s="140"/>
      <c r="C28" s="138"/>
      <c r="D28" s="77" t="s">
        <v>38</v>
      </c>
      <c r="E28" s="51"/>
      <c r="F28" s="51"/>
      <c r="G28" s="78"/>
      <c r="H28" s="45"/>
      <c r="I28" s="79"/>
      <c r="J28" s="80"/>
      <c r="K28" s="59" t="s">
        <v>39</v>
      </c>
      <c r="L28" s="42"/>
      <c r="M28" s="43"/>
      <c r="N28" s="44"/>
      <c r="O28" s="46"/>
      <c r="P28" s="47"/>
      <c r="Q28" s="48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81"/>
      <c r="AF28" s="81"/>
      <c r="AG28" s="41"/>
      <c r="AH28" s="82"/>
      <c r="AI28" s="82"/>
      <c r="AJ28" s="64"/>
    </row>
    <row r="29" spans="4:5" ht="15">
      <c r="D29" s="54"/>
      <c r="E29" s="54"/>
    </row>
    <row r="30" spans="4:5" ht="15">
      <c r="D30" s="54"/>
      <c r="E30" s="54"/>
    </row>
    <row r="31" spans="9:10" ht="15">
      <c r="I31" s="57"/>
      <c r="J31" s="57"/>
    </row>
    <row r="32" spans="9:10" ht="15">
      <c r="I32" s="57"/>
      <c r="J32" s="57"/>
    </row>
    <row r="35" spans="10:33" ht="15">
      <c r="J35"/>
      <c r="AF35" s="56"/>
      <c r="AG35"/>
    </row>
    <row r="36" spans="10:33" ht="15">
      <c r="J36"/>
      <c r="AF36" s="56"/>
      <c r="AG36"/>
    </row>
    <row r="37" spans="10:33" ht="15">
      <c r="J37"/>
      <c r="AF37" s="56"/>
      <c r="AG37"/>
    </row>
    <row r="38" spans="2:33" ht="15">
      <c r="B38"/>
      <c r="C38"/>
      <c r="I38" s="58"/>
      <c r="J38"/>
      <c r="AG38"/>
    </row>
    <row r="39" spans="10:33" ht="15">
      <c r="J39"/>
      <c r="AF39" s="56"/>
      <c r="AG39"/>
    </row>
    <row r="40" spans="10:33" ht="15">
      <c r="J40"/>
      <c r="AF40" s="56"/>
      <c r="AG40"/>
    </row>
    <row r="41" spans="10:33" ht="15">
      <c r="J41"/>
      <c r="AF41" s="56"/>
      <c r="AG41"/>
    </row>
    <row r="42" spans="10:33" ht="15">
      <c r="J42"/>
      <c r="AF42" s="56"/>
      <c r="AG42"/>
    </row>
    <row r="43" spans="10:33" ht="15">
      <c r="J43"/>
      <c r="AF43" s="56"/>
      <c r="AG43"/>
    </row>
    <row r="44" spans="10:33" ht="15">
      <c r="J44"/>
      <c r="AF44" s="56"/>
      <c r="AG44"/>
    </row>
    <row r="45" spans="10:33" ht="15">
      <c r="J45"/>
      <c r="AF45" s="56"/>
      <c r="AG45"/>
    </row>
    <row r="46" spans="10:33" ht="15">
      <c r="J46"/>
      <c r="AF46" s="56"/>
      <c r="AG46"/>
    </row>
    <row r="47" spans="10:33" ht="15">
      <c r="J47"/>
      <c r="AF47" s="56"/>
      <c r="AG47"/>
    </row>
    <row r="48" spans="10:33" ht="15">
      <c r="J48"/>
      <c r="AF48" s="56"/>
      <c r="AG48"/>
    </row>
    <row r="49" spans="10:33" ht="15">
      <c r="J49"/>
      <c r="AF49" s="56"/>
      <c r="AG49"/>
    </row>
    <row r="50" spans="10:33" ht="15">
      <c r="J50"/>
      <c r="AF50" s="56"/>
      <c r="AG50"/>
    </row>
    <row r="51" spans="10:33" ht="15">
      <c r="J51"/>
      <c r="AF51" s="56"/>
      <c r="AG51"/>
    </row>
    <row r="52" spans="10:33" ht="15">
      <c r="J52"/>
      <c r="AF52" s="56"/>
      <c r="AG52"/>
    </row>
  </sheetData>
  <sheetProtection/>
  <mergeCells count="38">
    <mergeCell ref="B16:AJ16"/>
    <mergeCell ref="B18:B22"/>
    <mergeCell ref="C18:C22"/>
    <mergeCell ref="B23:AJ23"/>
    <mergeCell ref="B25:B28"/>
    <mergeCell ref="C25:C28"/>
    <mergeCell ref="AH6:AH7"/>
    <mergeCell ref="AI6:AI7"/>
    <mergeCell ref="AJ6:AJ7"/>
    <mergeCell ref="C8:H8"/>
    <mergeCell ref="B9:AJ9"/>
    <mergeCell ref="AC6:AD6"/>
    <mergeCell ref="AE6:AF6"/>
    <mergeCell ref="AG6:AG7"/>
    <mergeCell ref="L6:L7"/>
    <mergeCell ref="B11:B15"/>
    <mergeCell ref="C11:C15"/>
    <mergeCell ref="W6:X6"/>
    <mergeCell ref="Y6:Z6"/>
    <mergeCell ref="AA6:AB6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B2:AJ2"/>
    <mergeCell ref="B3:AJ3"/>
    <mergeCell ref="B4:H4"/>
    <mergeCell ref="I4:AJ4"/>
    <mergeCell ref="B5:N5"/>
    <mergeCell ref="O5:AF5"/>
    <mergeCell ref="AG5:AJ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52"/>
  <sheetViews>
    <sheetView zoomScale="85" zoomScaleNormal="85" zoomScalePageLayoutView="0" workbookViewId="0" topLeftCell="B1">
      <selection activeCell="K17" sqref="K17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5" customWidth="1"/>
    <col min="9" max="9" width="15.7109375" style="55" customWidth="1"/>
    <col min="10" max="10" width="9.7109375" style="55" customWidth="1"/>
    <col min="11" max="11" width="32.00390625" style="0" customWidth="1"/>
    <col min="12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6" customWidth="1"/>
    <col min="34" max="34" width="5.421875" style="0" customWidth="1"/>
    <col min="35" max="35" width="7.281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16" t="s">
        <v>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</row>
    <row r="3" spans="2:36" ht="15.75" thickBot="1">
      <c r="B3" s="119" t="s">
        <v>30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1"/>
    </row>
    <row r="4" spans="2:36" ht="15">
      <c r="B4" s="122" t="s">
        <v>40</v>
      </c>
      <c r="C4" s="123"/>
      <c r="D4" s="123"/>
      <c r="E4" s="123"/>
      <c r="F4" s="123"/>
      <c r="G4" s="123"/>
      <c r="H4" s="124"/>
      <c r="I4" s="131" t="s">
        <v>76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15.75" customHeight="1" thickBot="1">
      <c r="B5" s="134" t="s">
        <v>75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5" t="s">
        <v>0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 t="s">
        <v>1</v>
      </c>
      <c r="AH5" s="129"/>
      <c r="AI5" s="129"/>
      <c r="AJ5" s="130"/>
    </row>
    <row r="6" spans="2:36" ht="15">
      <c r="B6" s="156" t="s">
        <v>2</v>
      </c>
      <c r="C6" s="158" t="s">
        <v>3</v>
      </c>
      <c r="D6" s="159"/>
      <c r="E6" s="159"/>
      <c r="F6" s="159"/>
      <c r="G6" s="159"/>
      <c r="H6" s="159"/>
      <c r="I6" s="162" t="s">
        <v>4</v>
      </c>
      <c r="J6" s="106" t="s">
        <v>5</v>
      </c>
      <c r="K6" s="106" t="s">
        <v>6</v>
      </c>
      <c r="L6" s="108" t="s">
        <v>33</v>
      </c>
      <c r="M6" s="110" t="s">
        <v>34</v>
      </c>
      <c r="N6" s="112" t="s">
        <v>35</v>
      </c>
      <c r="O6" s="114" t="s">
        <v>7</v>
      </c>
      <c r="P6" s="115"/>
      <c r="Q6" s="152" t="s">
        <v>8</v>
      </c>
      <c r="R6" s="115"/>
      <c r="S6" s="152" t="s">
        <v>9</v>
      </c>
      <c r="T6" s="115"/>
      <c r="U6" s="152" t="s">
        <v>10</v>
      </c>
      <c r="V6" s="115"/>
      <c r="W6" s="152" t="s">
        <v>11</v>
      </c>
      <c r="X6" s="115"/>
      <c r="Y6" s="152" t="s">
        <v>12</v>
      </c>
      <c r="Z6" s="115"/>
      <c r="AA6" s="152" t="s">
        <v>13</v>
      </c>
      <c r="AB6" s="115"/>
      <c r="AC6" s="152" t="s">
        <v>14</v>
      </c>
      <c r="AD6" s="115"/>
      <c r="AE6" s="152" t="s">
        <v>15</v>
      </c>
      <c r="AF6" s="153"/>
      <c r="AG6" s="154" t="s">
        <v>16</v>
      </c>
      <c r="AH6" s="102" t="s">
        <v>17</v>
      </c>
      <c r="AI6" s="104" t="s">
        <v>32</v>
      </c>
      <c r="AJ6" s="145" t="s">
        <v>18</v>
      </c>
    </row>
    <row r="7" spans="2:36" ht="65.25" customHeight="1" thickBot="1">
      <c r="B7" s="157"/>
      <c r="C7" s="160"/>
      <c r="D7" s="161"/>
      <c r="E7" s="161"/>
      <c r="F7" s="161"/>
      <c r="G7" s="161"/>
      <c r="H7" s="161"/>
      <c r="I7" s="163"/>
      <c r="J7" s="107" t="s">
        <v>5</v>
      </c>
      <c r="K7" s="107"/>
      <c r="L7" s="109"/>
      <c r="M7" s="111"/>
      <c r="N7" s="113"/>
      <c r="O7" s="4" t="s">
        <v>19</v>
      </c>
      <c r="P7" s="5" t="s">
        <v>20</v>
      </c>
      <c r="Q7" s="6" t="s">
        <v>19</v>
      </c>
      <c r="R7" s="5" t="s">
        <v>20</v>
      </c>
      <c r="S7" s="6" t="s">
        <v>19</v>
      </c>
      <c r="T7" s="5" t="s">
        <v>20</v>
      </c>
      <c r="U7" s="6" t="s">
        <v>19</v>
      </c>
      <c r="V7" s="5" t="s">
        <v>20</v>
      </c>
      <c r="W7" s="6" t="s">
        <v>19</v>
      </c>
      <c r="X7" s="5" t="s">
        <v>20</v>
      </c>
      <c r="Y7" s="6" t="s">
        <v>19</v>
      </c>
      <c r="Z7" s="5" t="s">
        <v>20</v>
      </c>
      <c r="AA7" s="6" t="s">
        <v>19</v>
      </c>
      <c r="AB7" s="5" t="s">
        <v>21</v>
      </c>
      <c r="AC7" s="6" t="s">
        <v>19</v>
      </c>
      <c r="AD7" s="5" t="s">
        <v>21</v>
      </c>
      <c r="AE7" s="6" t="s">
        <v>19</v>
      </c>
      <c r="AF7" s="7" t="s">
        <v>21</v>
      </c>
      <c r="AG7" s="155"/>
      <c r="AH7" s="103"/>
      <c r="AI7" s="105"/>
      <c r="AJ7" s="146"/>
    </row>
    <row r="8" spans="2:36" ht="45.75" thickBot="1">
      <c r="B8" s="8" t="s">
        <v>57</v>
      </c>
      <c r="C8" s="147" t="s">
        <v>77</v>
      </c>
      <c r="D8" s="148"/>
      <c r="E8" s="148"/>
      <c r="F8" s="148"/>
      <c r="G8" s="148"/>
      <c r="H8" s="148"/>
      <c r="I8" s="9"/>
      <c r="J8" s="10"/>
      <c r="K8" s="11"/>
      <c r="L8" s="11"/>
      <c r="M8" s="12"/>
      <c r="N8" s="13"/>
      <c r="O8" s="14">
        <f aca="true" t="shared" si="0" ref="O8:AD8">O10+O17+O24</f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>+AE10+AE17+AE24</f>
        <v>0</v>
      </c>
      <c r="AF8" s="16">
        <f>AF10+AF17+AF24</f>
        <v>0</v>
      </c>
      <c r="AG8" s="17">
        <f>AG10+AG17+AG24</f>
        <v>0</v>
      </c>
      <c r="AH8" s="18"/>
      <c r="AI8" s="18"/>
      <c r="AJ8" s="19"/>
    </row>
    <row r="9" spans="2:36" ht="15.75" thickBo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1"/>
    </row>
    <row r="10" spans="2:36" ht="69.75" customHeight="1" thickBot="1">
      <c r="B10" s="72" t="s">
        <v>22</v>
      </c>
      <c r="C10" s="73" t="s">
        <v>23</v>
      </c>
      <c r="D10" s="73" t="s">
        <v>36</v>
      </c>
      <c r="E10" s="73" t="s">
        <v>28</v>
      </c>
      <c r="F10" s="74" t="str">
        <f>J6</f>
        <v>LINEA BASE </v>
      </c>
      <c r="G10" s="74" t="str">
        <f>K6</f>
        <v>META  CUATRIENIO</v>
      </c>
      <c r="H10" s="75" t="str">
        <f>L6</f>
        <v>META  VIGENCIA(2013)</v>
      </c>
      <c r="I10" s="75" t="str">
        <f>M6</f>
        <v>META  ALCANZADA 1 SEMESTRE</v>
      </c>
      <c r="J10" s="75" t="str">
        <f>N6</f>
        <v>META  ALCANZADA 2 SEMESTRE</v>
      </c>
      <c r="K10" s="73" t="s">
        <v>24</v>
      </c>
      <c r="L10" s="73" t="s">
        <v>25</v>
      </c>
      <c r="M10" s="76" t="s">
        <v>26</v>
      </c>
      <c r="N10" s="76" t="s">
        <v>27</v>
      </c>
      <c r="O10" s="67">
        <f>SUM(O11:O15)</f>
        <v>0</v>
      </c>
      <c r="P10" s="20">
        <f>SUM(P11:P15)</f>
        <v>0</v>
      </c>
      <c r="Q10" s="21">
        <f>SUM(Q11:Q15)</f>
        <v>0</v>
      </c>
      <c r="R10" s="20">
        <f>SUM(R11:R15)</f>
        <v>0</v>
      </c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2">
        <f>O10+Q10</f>
        <v>0</v>
      </c>
      <c r="AF10" s="20">
        <f>AF11</f>
        <v>0</v>
      </c>
      <c r="AG10" s="23">
        <f>SUM(AG11:AG15)</f>
        <v>0</v>
      </c>
      <c r="AH10" s="24"/>
      <c r="AI10" s="24"/>
      <c r="AJ10" s="25"/>
    </row>
    <row r="11" spans="2:36" ht="36.75" thickBot="1">
      <c r="B11" s="139" t="s">
        <v>78</v>
      </c>
      <c r="C11" s="137">
        <v>0</v>
      </c>
      <c r="D11" s="99" t="s">
        <v>79</v>
      </c>
      <c r="E11" s="51" t="s">
        <v>47</v>
      </c>
      <c r="F11" s="51">
        <v>0</v>
      </c>
      <c r="G11" s="78">
        <v>1</v>
      </c>
      <c r="H11" s="45">
        <v>1</v>
      </c>
      <c r="I11" s="80"/>
      <c r="J11" s="80"/>
      <c r="K11" s="59" t="s">
        <v>80</v>
      </c>
      <c r="L11" s="34" t="str">
        <f>+E11</f>
        <v>Und.</v>
      </c>
      <c r="M11" s="43"/>
      <c r="N11" s="44"/>
      <c r="O11" s="46"/>
      <c r="P11" s="29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>
        <v>80</v>
      </c>
      <c r="AD11" s="32"/>
      <c r="AE11" s="81">
        <f>+O11+Q11+S11+U11+W11+Y11+AA11+AC11</f>
        <v>80</v>
      </c>
      <c r="AF11" s="81"/>
      <c r="AG11" s="33"/>
      <c r="AH11" s="82"/>
      <c r="AI11" s="82"/>
      <c r="AJ11" s="64"/>
    </row>
    <row r="12" spans="2:36" ht="15">
      <c r="B12" s="139"/>
      <c r="C12" s="137"/>
      <c r="D12" s="98"/>
      <c r="E12" s="50"/>
      <c r="F12" s="50"/>
      <c r="G12" s="63"/>
      <c r="H12" s="36"/>
      <c r="I12" s="64"/>
      <c r="J12" s="65"/>
      <c r="K12" s="85"/>
      <c r="L12" s="34"/>
      <c r="M12" s="35"/>
      <c r="N12" s="26"/>
      <c r="O12" s="37"/>
      <c r="P12" s="29"/>
      <c r="Q12" s="3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81">
        <f>+O12+Q12+S12+U12+W12+Y12+AA12+AC12</f>
        <v>0</v>
      </c>
      <c r="AF12" s="81"/>
      <c r="AG12" s="33"/>
      <c r="AH12" s="82"/>
      <c r="AI12" s="82"/>
      <c r="AJ12" s="64"/>
    </row>
    <row r="13" spans="2:36" ht="15">
      <c r="B13" s="139"/>
      <c r="C13" s="137"/>
      <c r="D13" s="98"/>
      <c r="E13" s="50"/>
      <c r="F13" s="50"/>
      <c r="G13" s="63"/>
      <c r="H13" s="36"/>
      <c r="I13" s="64"/>
      <c r="J13" s="65"/>
      <c r="K13" s="85"/>
      <c r="L13" s="34"/>
      <c r="M13" s="39"/>
      <c r="N13" s="26"/>
      <c r="O13" s="28"/>
      <c r="P13" s="29"/>
      <c r="Q13" s="40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81">
        <f>+O13+Q13+S13+U13+W13+Y13+AA13+AC13</f>
        <v>0</v>
      </c>
      <c r="AF13" s="81"/>
      <c r="AG13" s="41"/>
      <c r="AH13" s="82"/>
      <c r="AI13" s="82"/>
      <c r="AJ13" s="64"/>
    </row>
    <row r="14" spans="2:36" ht="15.75" thickBot="1">
      <c r="B14" s="139"/>
      <c r="C14" s="137"/>
      <c r="D14" s="98"/>
      <c r="E14" s="51"/>
      <c r="F14" s="51"/>
      <c r="G14" s="78"/>
      <c r="H14" s="45"/>
      <c r="I14" s="80"/>
      <c r="J14" s="80"/>
      <c r="K14" s="84"/>
      <c r="L14" s="34"/>
      <c r="M14" s="92"/>
      <c r="N14" s="93"/>
      <c r="O14" s="94"/>
      <c r="P14" s="95"/>
      <c r="Q14" s="9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81">
        <f>+O14+Q14+S14+U14+W14+Y14+AA14+AC14</f>
        <v>0</v>
      </c>
      <c r="AF14" s="81"/>
      <c r="AG14" s="41"/>
      <c r="AH14" s="82"/>
      <c r="AI14" s="82"/>
      <c r="AJ14" s="64"/>
    </row>
    <row r="15" spans="2:36" ht="15.75" thickBot="1">
      <c r="B15" s="140"/>
      <c r="C15" s="138"/>
      <c r="D15" s="83"/>
      <c r="E15" s="51"/>
      <c r="F15" s="51"/>
      <c r="G15" s="78"/>
      <c r="H15" s="45"/>
      <c r="I15" s="80"/>
      <c r="J15" s="80"/>
      <c r="K15" s="59"/>
      <c r="L15" s="34"/>
      <c r="M15" s="43"/>
      <c r="N15" s="44"/>
      <c r="O15" s="46"/>
      <c r="P15" s="47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81">
        <f>+O15+Q15+S15+U15+W15+Y15+AA15+AC15</f>
        <v>0</v>
      </c>
      <c r="AF15" s="81">
        <f>+P15+R15+T15+V15+X15+Z15+AB15+AD15</f>
        <v>0</v>
      </c>
      <c r="AG15" s="41"/>
      <c r="AH15" s="82"/>
      <c r="AI15" s="82"/>
      <c r="AJ15" s="64"/>
    </row>
    <row r="16" spans="2:36" ht="15.75" thickBot="1"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</row>
    <row r="17" spans="2:36" ht="52.5" thickBot="1">
      <c r="B17" s="72" t="s">
        <v>22</v>
      </c>
      <c r="C17" s="73" t="s">
        <v>23</v>
      </c>
      <c r="D17" s="73" t="s">
        <v>36</v>
      </c>
      <c r="E17" s="73" t="s">
        <v>28</v>
      </c>
      <c r="F17" s="74" t="str">
        <f>F10</f>
        <v>LINEA BASE </v>
      </c>
      <c r="G17" s="74" t="str">
        <f>G10</f>
        <v>META  CUATRIENIO</v>
      </c>
      <c r="H17" s="74" t="str">
        <f>H10</f>
        <v>META  VIGENCIA(2013)</v>
      </c>
      <c r="I17" s="74" t="str">
        <f>I10</f>
        <v>META  ALCANZADA 1 SEMESTRE</v>
      </c>
      <c r="J17" s="74" t="str">
        <f>J10</f>
        <v>META  ALCANZADA 2 SEMESTRE</v>
      </c>
      <c r="K17" s="73" t="s">
        <v>24</v>
      </c>
      <c r="L17" s="73" t="s">
        <v>25</v>
      </c>
      <c r="M17" s="76" t="s">
        <v>26</v>
      </c>
      <c r="N17" s="76" t="s">
        <v>27</v>
      </c>
      <c r="O17" s="67">
        <f>SUM(O18:O22)</f>
        <v>0</v>
      </c>
      <c r="P17" s="20">
        <f>SUM(P18:P22)</f>
        <v>0</v>
      </c>
      <c r="Q17" s="21">
        <f>SUM(Q18:Q22)</f>
        <v>0</v>
      </c>
      <c r="R17" s="20">
        <f>SUM(R18:R22)</f>
        <v>0</v>
      </c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2">
        <f>O17+Q17</f>
        <v>0</v>
      </c>
      <c r="AF17" s="20">
        <f>AF18</f>
        <v>0</v>
      </c>
      <c r="AG17" s="23">
        <f>SUM(AG18:AG22)</f>
        <v>0</v>
      </c>
      <c r="AH17" s="24"/>
      <c r="AI17" s="24"/>
      <c r="AJ17" s="25"/>
    </row>
    <row r="18" spans="2:36" ht="15">
      <c r="B18" s="144"/>
      <c r="C18" s="137"/>
      <c r="D18" s="83"/>
      <c r="E18" s="60"/>
      <c r="F18" s="60"/>
      <c r="G18" s="61"/>
      <c r="H18" s="27"/>
      <c r="I18" s="62"/>
      <c r="J18" s="69"/>
      <c r="K18" s="85"/>
      <c r="L18" s="34"/>
      <c r="M18" s="70"/>
      <c r="N18" s="71"/>
      <c r="O18" s="28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32"/>
      <c r="AE18" s="81">
        <f aca="true" t="shared" si="1" ref="AE18:AF22">+O18+Q18+S18+U18+W18+Y18+AA18+AC18</f>
        <v>0</v>
      </c>
      <c r="AF18" s="81">
        <f t="shared" si="1"/>
        <v>0</v>
      </c>
      <c r="AG18" s="33"/>
      <c r="AH18" s="82"/>
      <c r="AI18" s="82"/>
      <c r="AJ18" s="64"/>
    </row>
    <row r="19" spans="2:36" ht="15">
      <c r="B19" s="139"/>
      <c r="C19" s="137"/>
      <c r="D19" s="83"/>
      <c r="E19" s="50"/>
      <c r="F19" s="50"/>
      <c r="G19" s="63"/>
      <c r="H19" s="36"/>
      <c r="I19" s="64"/>
      <c r="J19" s="65"/>
      <c r="K19" s="85"/>
      <c r="L19" s="34"/>
      <c r="M19" s="35"/>
      <c r="N19" s="26"/>
      <c r="O19" s="37"/>
      <c r="P19" s="29"/>
      <c r="Q19" s="38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81">
        <f t="shared" si="1"/>
        <v>0</v>
      </c>
      <c r="AF19" s="81">
        <f t="shared" si="1"/>
        <v>0</v>
      </c>
      <c r="AG19" s="33"/>
      <c r="AH19" s="82"/>
      <c r="AI19" s="82"/>
      <c r="AJ19" s="64"/>
    </row>
    <row r="20" spans="2:36" ht="15">
      <c r="B20" s="139"/>
      <c r="C20" s="137"/>
      <c r="D20" s="83"/>
      <c r="E20" s="50"/>
      <c r="F20" s="50"/>
      <c r="G20" s="63"/>
      <c r="H20" s="36"/>
      <c r="I20" s="64"/>
      <c r="J20" s="65"/>
      <c r="K20" s="85"/>
      <c r="L20" s="34"/>
      <c r="M20" s="39"/>
      <c r="N20" s="26"/>
      <c r="O20" s="28"/>
      <c r="P20" s="29"/>
      <c r="Q20" s="40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1">
        <f t="shared" si="1"/>
        <v>0</v>
      </c>
      <c r="AF20" s="81">
        <f t="shared" si="1"/>
        <v>0</v>
      </c>
      <c r="AG20" s="41"/>
      <c r="AH20" s="82"/>
      <c r="AI20" s="82"/>
      <c r="AJ20" s="64"/>
    </row>
    <row r="21" spans="2:36" ht="15.75" thickBot="1">
      <c r="B21" s="139"/>
      <c r="C21" s="137"/>
      <c r="D21" s="83"/>
      <c r="E21" s="51"/>
      <c r="F21" s="51"/>
      <c r="G21" s="78"/>
      <c r="H21" s="45"/>
      <c r="I21" s="80"/>
      <c r="J21" s="80"/>
      <c r="K21" s="84"/>
      <c r="L21" s="34"/>
      <c r="M21" s="92"/>
      <c r="N21" s="93"/>
      <c r="O21" s="94"/>
      <c r="P21" s="95"/>
      <c r="Q21" s="96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81">
        <f t="shared" si="1"/>
        <v>0</v>
      </c>
      <c r="AF21" s="81">
        <f t="shared" si="1"/>
        <v>0</v>
      </c>
      <c r="AG21" s="41"/>
      <c r="AH21" s="82"/>
      <c r="AI21" s="82"/>
      <c r="AJ21" s="64"/>
    </row>
    <row r="22" spans="2:37" ht="15.75" thickBot="1">
      <c r="B22" s="140"/>
      <c r="C22" s="138"/>
      <c r="D22" s="83"/>
      <c r="E22" s="51"/>
      <c r="F22" s="51"/>
      <c r="G22" s="78"/>
      <c r="H22" s="45"/>
      <c r="I22" s="80"/>
      <c r="J22" s="80"/>
      <c r="K22" s="84"/>
      <c r="L22" s="42"/>
      <c r="M22" s="43"/>
      <c r="N22" s="44"/>
      <c r="O22" s="46"/>
      <c r="P22" s="47"/>
      <c r="Q22" s="4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81">
        <f t="shared" si="1"/>
        <v>0</v>
      </c>
      <c r="AF22" s="81">
        <f t="shared" si="1"/>
        <v>0</v>
      </c>
      <c r="AG22" s="41"/>
      <c r="AH22" s="82"/>
      <c r="AI22" s="82"/>
      <c r="AJ22" s="64"/>
      <c r="AK22" s="52"/>
    </row>
    <row r="23" spans="2:37" ht="4.5" customHeight="1" thickBot="1"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  <c r="AK23" s="52"/>
    </row>
    <row r="24" spans="2:37" ht="74.25" customHeight="1" thickBot="1">
      <c r="B24" s="72" t="s">
        <v>22</v>
      </c>
      <c r="C24" s="73" t="s">
        <v>23</v>
      </c>
      <c r="D24" s="73" t="s">
        <v>36</v>
      </c>
      <c r="E24" s="73" t="s">
        <v>28</v>
      </c>
      <c r="F24" s="74" t="str">
        <f>F17</f>
        <v>LINEA BASE </v>
      </c>
      <c r="G24" s="74" t="str">
        <f>G17</f>
        <v>META  CUATRIENIO</v>
      </c>
      <c r="H24" s="74" t="str">
        <f>H17</f>
        <v>META  VIGENCIA(2013)</v>
      </c>
      <c r="I24" s="74" t="str">
        <f>I17</f>
        <v>META  ALCANZADA 1 SEMESTRE</v>
      </c>
      <c r="J24" s="74" t="str">
        <f>J17</f>
        <v>META  ALCANZADA 2 SEMESTRE</v>
      </c>
      <c r="K24" s="73" t="s">
        <v>24</v>
      </c>
      <c r="L24" s="73" t="s">
        <v>25</v>
      </c>
      <c r="M24" s="76" t="s">
        <v>26</v>
      </c>
      <c r="N24" s="76" t="s">
        <v>27</v>
      </c>
      <c r="O24" s="67">
        <f>SUM(O25:O28)</f>
        <v>0</v>
      </c>
      <c r="P24" s="20">
        <f>SUM(P25:P28)</f>
        <v>0</v>
      </c>
      <c r="Q24" s="21">
        <f>SUM(Q25:Q28)</f>
        <v>0</v>
      </c>
      <c r="R24" s="20">
        <f>SUM(R25:R28)</f>
        <v>0</v>
      </c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22">
        <f>O24+Q24</f>
        <v>0</v>
      </c>
      <c r="AF24" s="20">
        <f>AF25</f>
        <v>0</v>
      </c>
      <c r="AG24" s="23">
        <f>SUM(AG25:AG28)</f>
        <v>0</v>
      </c>
      <c r="AH24" s="24"/>
      <c r="AI24" s="24"/>
      <c r="AJ24" s="25"/>
      <c r="AK24" s="52"/>
    </row>
    <row r="25" spans="2:37" ht="21" customHeight="1">
      <c r="B25" s="139" t="s">
        <v>31</v>
      </c>
      <c r="C25" s="137" t="s">
        <v>37</v>
      </c>
      <c r="D25" s="68"/>
      <c r="E25" s="60"/>
      <c r="F25" s="60"/>
      <c r="G25" s="61"/>
      <c r="H25" s="27"/>
      <c r="I25" s="62"/>
      <c r="J25" s="69"/>
      <c r="K25" s="34"/>
      <c r="L25" s="34"/>
      <c r="M25" s="70"/>
      <c r="N25" s="71"/>
      <c r="O25" s="28"/>
      <c r="P25" s="29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32"/>
      <c r="AE25" s="81"/>
      <c r="AF25" s="81"/>
      <c r="AG25" s="33"/>
      <c r="AH25" s="82"/>
      <c r="AI25" s="82"/>
      <c r="AJ25" s="64"/>
      <c r="AK25" s="52"/>
    </row>
    <row r="26" spans="2:37" ht="21" customHeight="1">
      <c r="B26" s="139"/>
      <c r="C26" s="137"/>
      <c r="D26" s="66"/>
      <c r="E26" s="50"/>
      <c r="F26" s="50"/>
      <c r="G26" s="63"/>
      <c r="H26" s="36"/>
      <c r="I26" s="64"/>
      <c r="J26" s="65"/>
      <c r="K26" s="34"/>
      <c r="L26" s="34"/>
      <c r="M26" s="35"/>
      <c r="N26" s="26"/>
      <c r="O26" s="37"/>
      <c r="P26" s="29"/>
      <c r="Q26" s="38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81"/>
      <c r="AF26" s="81"/>
      <c r="AG26" s="33"/>
      <c r="AH26" s="82"/>
      <c r="AI26" s="82"/>
      <c r="AJ26" s="64"/>
      <c r="AK26" s="52"/>
    </row>
    <row r="27" spans="2:36" ht="21" customHeight="1">
      <c r="B27" s="139"/>
      <c r="C27" s="137"/>
      <c r="D27" s="66"/>
      <c r="E27" s="50"/>
      <c r="F27" s="50"/>
      <c r="G27" s="63"/>
      <c r="H27" s="36"/>
      <c r="I27" s="64"/>
      <c r="J27" s="65"/>
      <c r="K27" s="34"/>
      <c r="L27" s="34"/>
      <c r="M27" s="39"/>
      <c r="N27" s="26"/>
      <c r="O27" s="28"/>
      <c r="P27" s="29"/>
      <c r="Q27" s="40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81"/>
      <c r="AF27" s="81"/>
      <c r="AG27" s="41"/>
      <c r="AH27" s="82"/>
      <c r="AI27" s="82"/>
      <c r="AJ27" s="64"/>
    </row>
    <row r="28" spans="2:36" ht="144.75" thickBot="1">
      <c r="B28" s="140"/>
      <c r="C28" s="138"/>
      <c r="D28" s="77" t="s">
        <v>38</v>
      </c>
      <c r="E28" s="51"/>
      <c r="F28" s="51"/>
      <c r="G28" s="78"/>
      <c r="H28" s="45"/>
      <c r="I28" s="79"/>
      <c r="J28" s="80"/>
      <c r="K28" s="59" t="s">
        <v>39</v>
      </c>
      <c r="L28" s="42"/>
      <c r="M28" s="43"/>
      <c r="N28" s="44"/>
      <c r="O28" s="46"/>
      <c r="P28" s="47"/>
      <c r="Q28" s="48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81"/>
      <c r="AF28" s="81"/>
      <c r="AG28" s="41"/>
      <c r="AH28" s="82"/>
      <c r="AI28" s="82"/>
      <c r="AJ28" s="64"/>
    </row>
    <row r="29" spans="4:5" ht="15">
      <c r="D29" s="54"/>
      <c r="E29" s="54"/>
    </row>
    <row r="30" spans="4:5" ht="15">
      <c r="D30" s="54"/>
      <c r="E30" s="54"/>
    </row>
    <row r="31" spans="9:10" ht="15">
      <c r="I31" s="57"/>
      <c r="J31" s="57"/>
    </row>
    <row r="32" spans="9:10" ht="15">
      <c r="I32" s="57"/>
      <c r="J32" s="57"/>
    </row>
    <row r="35" spans="10:33" ht="15">
      <c r="J35"/>
      <c r="AF35" s="56"/>
      <c r="AG35"/>
    </row>
    <row r="36" spans="10:33" ht="15">
      <c r="J36"/>
      <c r="AF36" s="56"/>
      <c r="AG36"/>
    </row>
    <row r="37" spans="10:33" ht="15">
      <c r="J37"/>
      <c r="AF37" s="56"/>
      <c r="AG37"/>
    </row>
    <row r="38" spans="2:33" ht="15">
      <c r="B38"/>
      <c r="C38"/>
      <c r="I38" s="58"/>
      <c r="J38"/>
      <c r="AG38"/>
    </row>
    <row r="39" spans="10:33" ht="15">
      <c r="J39"/>
      <c r="AF39" s="56"/>
      <c r="AG39"/>
    </row>
    <row r="40" spans="10:33" ht="15">
      <c r="J40"/>
      <c r="AF40" s="56"/>
      <c r="AG40"/>
    </row>
    <row r="41" spans="10:33" ht="15">
      <c r="J41"/>
      <c r="AF41" s="56"/>
      <c r="AG41"/>
    </row>
    <row r="42" spans="10:33" ht="15">
      <c r="J42"/>
      <c r="AF42" s="56"/>
      <c r="AG42"/>
    </row>
    <row r="43" spans="10:33" ht="15">
      <c r="J43"/>
      <c r="AF43" s="56"/>
      <c r="AG43"/>
    </row>
    <row r="44" spans="10:33" ht="15">
      <c r="J44"/>
      <c r="AF44" s="56"/>
      <c r="AG44"/>
    </row>
    <row r="45" spans="10:33" ht="15">
      <c r="J45"/>
      <c r="AF45" s="56"/>
      <c r="AG45"/>
    </row>
    <row r="46" spans="10:33" ht="15">
      <c r="J46"/>
      <c r="AF46" s="56"/>
      <c r="AG46"/>
    </row>
    <row r="47" spans="10:33" ht="15">
      <c r="J47"/>
      <c r="AF47" s="56"/>
      <c r="AG47"/>
    </row>
    <row r="48" spans="10:33" ht="15">
      <c r="J48"/>
      <c r="AF48" s="56"/>
      <c r="AG48"/>
    </row>
    <row r="49" spans="10:33" ht="15">
      <c r="J49"/>
      <c r="AF49" s="56"/>
      <c r="AG49"/>
    </row>
    <row r="50" spans="10:33" ht="15">
      <c r="J50"/>
      <c r="AF50" s="56"/>
      <c r="AG50"/>
    </row>
    <row r="51" spans="10:33" ht="15">
      <c r="J51"/>
      <c r="AF51" s="56"/>
      <c r="AG51"/>
    </row>
    <row r="52" spans="10:33" ht="15">
      <c r="J52"/>
      <c r="AF52" s="56"/>
      <c r="AG52"/>
    </row>
  </sheetData>
  <sheetProtection/>
  <mergeCells count="38">
    <mergeCell ref="B16:AJ16"/>
    <mergeCell ref="B18:B22"/>
    <mergeCell ref="C18:C22"/>
    <mergeCell ref="B23:AJ23"/>
    <mergeCell ref="B25:B28"/>
    <mergeCell ref="C25:C28"/>
    <mergeCell ref="AH6:AH7"/>
    <mergeCell ref="AI6:AI7"/>
    <mergeCell ref="AJ6:AJ7"/>
    <mergeCell ref="C8:H8"/>
    <mergeCell ref="B9:AJ9"/>
    <mergeCell ref="AC6:AD6"/>
    <mergeCell ref="AE6:AF6"/>
    <mergeCell ref="AG6:AG7"/>
    <mergeCell ref="L6:L7"/>
    <mergeCell ref="B11:B15"/>
    <mergeCell ref="C11:C15"/>
    <mergeCell ref="W6:X6"/>
    <mergeCell ref="Y6:Z6"/>
    <mergeCell ref="AA6:AB6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B2:AJ2"/>
    <mergeCell ref="B3:AJ3"/>
    <mergeCell ref="B4:H4"/>
    <mergeCell ref="I4:AJ4"/>
    <mergeCell ref="B5:N5"/>
    <mergeCell ref="O5:AF5"/>
    <mergeCell ref="AG5:AJ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53"/>
  <sheetViews>
    <sheetView zoomScale="85" zoomScaleNormal="85" zoomScalePageLayoutView="0" workbookViewId="0" topLeftCell="A1">
      <selection activeCell="AE8" sqref="AE8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5" customWidth="1"/>
    <col min="9" max="9" width="15.7109375" style="55" customWidth="1"/>
    <col min="10" max="10" width="9.7109375" style="55" customWidth="1"/>
    <col min="11" max="11" width="32.00390625" style="0" customWidth="1"/>
    <col min="12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6" customWidth="1"/>
    <col min="34" max="34" width="5.421875" style="0" customWidth="1"/>
    <col min="35" max="35" width="7.281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16" t="s">
        <v>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</row>
    <row r="3" spans="2:36" ht="15.75" thickBot="1">
      <c r="B3" s="119" t="s">
        <v>30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1"/>
    </row>
    <row r="4" spans="2:36" ht="15">
      <c r="B4" s="122" t="s">
        <v>81</v>
      </c>
      <c r="C4" s="123"/>
      <c r="D4" s="123"/>
      <c r="E4" s="123"/>
      <c r="F4" s="123"/>
      <c r="G4" s="123"/>
      <c r="H4" s="124"/>
      <c r="I4" s="131" t="s">
        <v>82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15.75" customHeight="1" thickBot="1">
      <c r="B5" s="134" t="s">
        <v>83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5" t="s">
        <v>0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 t="s">
        <v>1</v>
      </c>
      <c r="AH5" s="129"/>
      <c r="AI5" s="129"/>
      <c r="AJ5" s="130"/>
    </row>
    <row r="6" spans="2:36" ht="15">
      <c r="B6" s="156" t="s">
        <v>2</v>
      </c>
      <c r="C6" s="158" t="s">
        <v>3</v>
      </c>
      <c r="D6" s="159"/>
      <c r="E6" s="159"/>
      <c r="F6" s="159"/>
      <c r="G6" s="159"/>
      <c r="H6" s="159"/>
      <c r="I6" s="162" t="s">
        <v>4</v>
      </c>
      <c r="J6" s="106" t="s">
        <v>5</v>
      </c>
      <c r="K6" s="106" t="s">
        <v>6</v>
      </c>
      <c r="L6" s="108" t="s">
        <v>33</v>
      </c>
      <c r="M6" s="110" t="s">
        <v>34</v>
      </c>
      <c r="N6" s="112" t="s">
        <v>35</v>
      </c>
      <c r="O6" s="114" t="s">
        <v>7</v>
      </c>
      <c r="P6" s="115"/>
      <c r="Q6" s="152" t="s">
        <v>8</v>
      </c>
      <c r="R6" s="115"/>
      <c r="S6" s="152" t="s">
        <v>9</v>
      </c>
      <c r="T6" s="115"/>
      <c r="U6" s="152" t="s">
        <v>10</v>
      </c>
      <c r="V6" s="115"/>
      <c r="W6" s="152" t="s">
        <v>11</v>
      </c>
      <c r="X6" s="115"/>
      <c r="Y6" s="152" t="s">
        <v>12</v>
      </c>
      <c r="Z6" s="115"/>
      <c r="AA6" s="152" t="s">
        <v>13</v>
      </c>
      <c r="AB6" s="115"/>
      <c r="AC6" s="152" t="s">
        <v>14</v>
      </c>
      <c r="AD6" s="115"/>
      <c r="AE6" s="152" t="s">
        <v>15</v>
      </c>
      <c r="AF6" s="153"/>
      <c r="AG6" s="154" t="s">
        <v>16</v>
      </c>
      <c r="AH6" s="102" t="s">
        <v>17</v>
      </c>
      <c r="AI6" s="104" t="s">
        <v>32</v>
      </c>
      <c r="AJ6" s="145" t="s">
        <v>18</v>
      </c>
    </row>
    <row r="7" spans="2:36" ht="65.25" customHeight="1" thickBot="1">
      <c r="B7" s="157"/>
      <c r="C7" s="160"/>
      <c r="D7" s="161"/>
      <c r="E7" s="161"/>
      <c r="F7" s="161"/>
      <c r="G7" s="161"/>
      <c r="H7" s="161"/>
      <c r="I7" s="163"/>
      <c r="J7" s="107" t="s">
        <v>5</v>
      </c>
      <c r="K7" s="107"/>
      <c r="L7" s="109"/>
      <c r="M7" s="111"/>
      <c r="N7" s="113"/>
      <c r="O7" s="4" t="s">
        <v>19</v>
      </c>
      <c r="P7" s="5" t="s">
        <v>20</v>
      </c>
      <c r="Q7" s="6" t="s">
        <v>19</v>
      </c>
      <c r="R7" s="5" t="s">
        <v>20</v>
      </c>
      <c r="S7" s="6" t="s">
        <v>19</v>
      </c>
      <c r="T7" s="5" t="s">
        <v>20</v>
      </c>
      <c r="U7" s="6" t="s">
        <v>19</v>
      </c>
      <c r="V7" s="5" t="s">
        <v>20</v>
      </c>
      <c r="W7" s="6" t="s">
        <v>19</v>
      </c>
      <c r="X7" s="5" t="s">
        <v>20</v>
      </c>
      <c r="Y7" s="6" t="s">
        <v>19</v>
      </c>
      <c r="Z7" s="5" t="s">
        <v>20</v>
      </c>
      <c r="AA7" s="6" t="s">
        <v>19</v>
      </c>
      <c r="AB7" s="5" t="s">
        <v>21</v>
      </c>
      <c r="AC7" s="6" t="s">
        <v>19</v>
      </c>
      <c r="AD7" s="5" t="s">
        <v>21</v>
      </c>
      <c r="AE7" s="6" t="s">
        <v>19</v>
      </c>
      <c r="AF7" s="7" t="s">
        <v>21</v>
      </c>
      <c r="AG7" s="155"/>
      <c r="AH7" s="103"/>
      <c r="AI7" s="105"/>
      <c r="AJ7" s="146"/>
    </row>
    <row r="8" spans="2:36" ht="45.75" thickBot="1">
      <c r="B8" s="8" t="s">
        <v>57</v>
      </c>
      <c r="C8" s="147" t="str">
        <f>+B11</f>
        <v>CONSTRUCCIÓN DE TERMINALES DE TRANSPORTE</v>
      </c>
      <c r="D8" s="148"/>
      <c r="E8" s="148"/>
      <c r="F8" s="148"/>
      <c r="G8" s="148"/>
      <c r="H8" s="148"/>
      <c r="I8" s="9"/>
      <c r="J8" s="10"/>
      <c r="K8" s="11"/>
      <c r="L8" s="11"/>
      <c r="M8" s="12"/>
      <c r="N8" s="13"/>
      <c r="O8" s="14">
        <f aca="true" t="shared" si="0" ref="O8:AD8">O10+O17+O24+O35+O40+O45+O50</f>
        <v>370.86642900000004</v>
      </c>
      <c r="P8" s="15">
        <f t="shared" si="0"/>
        <v>0</v>
      </c>
      <c r="Q8" s="15">
        <f t="shared" si="0"/>
        <v>232.983792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31.552579</v>
      </c>
      <c r="AD8" s="15">
        <f t="shared" si="0"/>
        <v>0</v>
      </c>
      <c r="AE8" s="15">
        <f>+AE10+AE17+AE24+AE35+AE40+AE45+AE50</f>
        <v>635.4028000000001</v>
      </c>
      <c r="AF8" s="16">
        <f>AF10+AF17+AF24</f>
        <v>0</v>
      </c>
      <c r="AG8" s="17">
        <f>AG10+AG17+AG24</f>
        <v>0</v>
      </c>
      <c r="AH8" s="18"/>
      <c r="AI8" s="18"/>
      <c r="AJ8" s="19"/>
    </row>
    <row r="9" spans="2:36" ht="15.75" thickBo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1"/>
    </row>
    <row r="10" spans="2:36" ht="69.75" customHeight="1" thickBot="1">
      <c r="B10" s="72" t="s">
        <v>22</v>
      </c>
      <c r="C10" s="73" t="s">
        <v>23</v>
      </c>
      <c r="D10" s="73" t="s">
        <v>36</v>
      </c>
      <c r="E10" s="73" t="s">
        <v>28</v>
      </c>
      <c r="F10" s="74" t="str">
        <f>J6</f>
        <v>LINEA BASE </v>
      </c>
      <c r="G10" s="74" t="str">
        <f>K6</f>
        <v>META  CUATRIENIO</v>
      </c>
      <c r="H10" s="75" t="str">
        <f>L6</f>
        <v>META  VIGENCIA(2013)</v>
      </c>
      <c r="I10" s="75" t="str">
        <f>M6</f>
        <v>META  ALCANZADA 1 SEMESTRE</v>
      </c>
      <c r="J10" s="75" t="str">
        <f>N6</f>
        <v>META  ALCANZADA 2 SEMESTRE</v>
      </c>
      <c r="K10" s="73" t="s">
        <v>24</v>
      </c>
      <c r="L10" s="73" t="s">
        <v>25</v>
      </c>
      <c r="M10" s="76" t="s">
        <v>26</v>
      </c>
      <c r="N10" s="76" t="s">
        <v>27</v>
      </c>
      <c r="O10" s="67">
        <f>SUM(O11:O15)</f>
        <v>10</v>
      </c>
      <c r="P10" s="20">
        <f>SUM(P11:P15)</f>
        <v>0</v>
      </c>
      <c r="Q10" s="21">
        <f>SUM(Q11:Q15)</f>
        <v>0</v>
      </c>
      <c r="R10" s="20">
        <f>SUM(R11:R15)</f>
        <v>0</v>
      </c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2">
        <f>O10+Q10</f>
        <v>10</v>
      </c>
      <c r="AF10" s="20">
        <f>AF11</f>
        <v>0</v>
      </c>
      <c r="AG10" s="23">
        <f>SUM(AG11:AG15)</f>
        <v>0</v>
      </c>
      <c r="AH10" s="24"/>
      <c r="AI10" s="24"/>
      <c r="AJ10" s="25"/>
    </row>
    <row r="11" spans="2:36" ht="24.75" thickBot="1">
      <c r="B11" s="139" t="s">
        <v>84</v>
      </c>
      <c r="C11" s="137">
        <v>0</v>
      </c>
      <c r="D11" s="99" t="s">
        <v>85</v>
      </c>
      <c r="E11" s="51" t="s">
        <v>47</v>
      </c>
      <c r="F11" s="51">
        <v>0</v>
      </c>
      <c r="G11" s="78">
        <v>2</v>
      </c>
      <c r="H11" s="45">
        <v>1</v>
      </c>
      <c r="I11" s="80"/>
      <c r="J11" s="80"/>
      <c r="K11" s="59" t="s">
        <v>86</v>
      </c>
      <c r="L11" s="34" t="str">
        <f>+E11</f>
        <v>Und.</v>
      </c>
      <c r="M11" s="43"/>
      <c r="N11" s="44"/>
      <c r="O11" s="46">
        <v>10</v>
      </c>
      <c r="P11" s="29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2"/>
      <c r="AE11" s="81">
        <f>+O11+Q11+S11+U11+W11+Y11+AA11+AC11</f>
        <v>10</v>
      </c>
      <c r="AF11" s="81"/>
      <c r="AG11" s="33"/>
      <c r="AH11" s="82"/>
      <c r="AI11" s="82"/>
      <c r="AJ11" s="64"/>
    </row>
    <row r="12" spans="2:36" ht="15">
      <c r="B12" s="139"/>
      <c r="C12" s="137"/>
      <c r="D12" s="98"/>
      <c r="E12" s="50"/>
      <c r="F12" s="50"/>
      <c r="G12" s="63"/>
      <c r="H12" s="36"/>
      <c r="I12" s="64"/>
      <c r="J12" s="65"/>
      <c r="K12" s="85"/>
      <c r="L12" s="34"/>
      <c r="M12" s="35"/>
      <c r="N12" s="26"/>
      <c r="O12" s="37"/>
      <c r="P12" s="29"/>
      <c r="Q12" s="3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81">
        <f>+O12+Q12+S12+U12+W12+Y12+AA12+AC12</f>
        <v>0</v>
      </c>
      <c r="AF12" s="81"/>
      <c r="AG12" s="33"/>
      <c r="AH12" s="82"/>
      <c r="AI12" s="82"/>
      <c r="AJ12" s="64"/>
    </row>
    <row r="13" spans="2:36" ht="15">
      <c r="B13" s="139"/>
      <c r="C13" s="137"/>
      <c r="D13" s="98"/>
      <c r="E13" s="50"/>
      <c r="F13" s="50"/>
      <c r="G13" s="63"/>
      <c r="H13" s="36"/>
      <c r="I13" s="64"/>
      <c r="J13" s="65"/>
      <c r="K13" s="85"/>
      <c r="L13" s="34"/>
      <c r="M13" s="39"/>
      <c r="N13" s="26"/>
      <c r="O13" s="28"/>
      <c r="P13" s="29"/>
      <c r="Q13" s="40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81">
        <f>+O13+Q13+S13+U13+W13+Y13+AA13+AC13</f>
        <v>0</v>
      </c>
      <c r="AF13" s="81"/>
      <c r="AG13" s="41"/>
      <c r="AH13" s="82"/>
      <c r="AI13" s="82"/>
      <c r="AJ13" s="64"/>
    </row>
    <row r="14" spans="2:36" ht="15.75" thickBot="1">
      <c r="B14" s="139"/>
      <c r="C14" s="137"/>
      <c r="D14" s="98"/>
      <c r="E14" s="51"/>
      <c r="F14" s="51"/>
      <c r="G14" s="78"/>
      <c r="H14" s="45"/>
      <c r="I14" s="80"/>
      <c r="J14" s="80"/>
      <c r="K14" s="84"/>
      <c r="L14" s="34"/>
      <c r="M14" s="92"/>
      <c r="N14" s="93"/>
      <c r="O14" s="94"/>
      <c r="P14" s="95"/>
      <c r="Q14" s="9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81">
        <f>+O14+Q14+S14+U14+W14+Y14+AA14+AC14</f>
        <v>0</v>
      </c>
      <c r="AF14" s="81"/>
      <c r="AG14" s="41"/>
      <c r="AH14" s="82"/>
      <c r="AI14" s="82"/>
      <c r="AJ14" s="64"/>
    </row>
    <row r="15" spans="2:36" ht="15.75" thickBot="1">
      <c r="B15" s="140"/>
      <c r="C15" s="138"/>
      <c r="D15" s="83"/>
      <c r="E15" s="51"/>
      <c r="F15" s="51"/>
      <c r="G15" s="78"/>
      <c r="H15" s="45"/>
      <c r="I15" s="80"/>
      <c r="J15" s="80"/>
      <c r="K15" s="59"/>
      <c r="L15" s="34"/>
      <c r="M15" s="43"/>
      <c r="N15" s="44"/>
      <c r="O15" s="46"/>
      <c r="P15" s="47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81">
        <f>+O15+Q15+S15+U15+W15+Y15+AA15+AC15</f>
        <v>0</v>
      </c>
      <c r="AF15" s="81">
        <f>+P15+R15+T15+V15+X15+Z15+AB15+AD15</f>
        <v>0</v>
      </c>
      <c r="AG15" s="41"/>
      <c r="AH15" s="82"/>
      <c r="AI15" s="82"/>
      <c r="AJ15" s="64"/>
    </row>
    <row r="16" spans="2:36" ht="15.75" thickBot="1"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</row>
    <row r="17" spans="2:36" ht="52.5" thickBot="1">
      <c r="B17" s="72" t="s">
        <v>22</v>
      </c>
      <c r="C17" s="73" t="s">
        <v>23</v>
      </c>
      <c r="D17" s="73" t="s">
        <v>36</v>
      </c>
      <c r="E17" s="73" t="s">
        <v>28</v>
      </c>
      <c r="F17" s="74" t="str">
        <f>F10</f>
        <v>LINEA BASE </v>
      </c>
      <c r="G17" s="74" t="str">
        <f>G10</f>
        <v>META  CUATRIENIO</v>
      </c>
      <c r="H17" s="74" t="str">
        <f>H10</f>
        <v>META  VIGENCIA(2013)</v>
      </c>
      <c r="I17" s="74" t="str">
        <f>I10</f>
        <v>META  ALCANZADA 1 SEMESTRE</v>
      </c>
      <c r="J17" s="74" t="str">
        <f>J10</f>
        <v>META  ALCANZADA 2 SEMESTRE</v>
      </c>
      <c r="K17" s="73" t="s">
        <v>24</v>
      </c>
      <c r="L17" s="73" t="s">
        <v>25</v>
      </c>
      <c r="M17" s="76" t="s">
        <v>26</v>
      </c>
      <c r="N17" s="76" t="s">
        <v>27</v>
      </c>
      <c r="O17" s="67">
        <f>SUM(O18:O22)</f>
        <v>22.804527</v>
      </c>
      <c r="P17" s="20">
        <f>SUM(P18:P22)</f>
        <v>0</v>
      </c>
      <c r="Q17" s="21">
        <f>SUM(Q18:Q22)</f>
        <v>34.195473</v>
      </c>
      <c r="R17" s="20">
        <f>SUM(R18:R22)</f>
        <v>0</v>
      </c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2">
        <f>O17+Q17</f>
        <v>57</v>
      </c>
      <c r="AF17" s="20">
        <f>AF18</f>
        <v>0</v>
      </c>
      <c r="AG17" s="23">
        <f>SUM(AG18:AG22)</f>
        <v>0</v>
      </c>
      <c r="AH17" s="24"/>
      <c r="AI17" s="24"/>
      <c r="AJ17" s="25"/>
    </row>
    <row r="18" spans="2:36" ht="48">
      <c r="B18" s="144" t="s">
        <v>87</v>
      </c>
      <c r="C18" s="137"/>
      <c r="D18" s="83" t="s">
        <v>88</v>
      </c>
      <c r="E18" s="60" t="s">
        <v>47</v>
      </c>
      <c r="F18" s="60">
        <v>0</v>
      </c>
      <c r="G18" s="61">
        <v>1</v>
      </c>
      <c r="H18" s="27">
        <v>1</v>
      </c>
      <c r="I18" s="62"/>
      <c r="J18" s="69"/>
      <c r="K18" s="85" t="s">
        <v>93</v>
      </c>
      <c r="L18" s="34"/>
      <c r="M18" s="70"/>
      <c r="N18" s="71"/>
      <c r="O18" s="28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32"/>
      <c r="AE18" s="81">
        <f aca="true" t="shared" si="1" ref="AE18:AF22">+O18+Q18+S18+U18+W18+Y18+AA18+AC18</f>
        <v>0</v>
      </c>
      <c r="AF18" s="81">
        <f t="shared" si="1"/>
        <v>0</v>
      </c>
      <c r="AG18" s="33"/>
      <c r="AH18" s="82"/>
      <c r="AI18" s="82"/>
      <c r="AJ18" s="64"/>
    </row>
    <row r="19" spans="2:36" ht="45">
      <c r="B19" s="139"/>
      <c r="C19" s="137"/>
      <c r="D19" s="83" t="s">
        <v>89</v>
      </c>
      <c r="E19" s="50" t="s">
        <v>94</v>
      </c>
      <c r="F19" s="50">
        <v>160</v>
      </c>
      <c r="G19" s="63">
        <v>300</v>
      </c>
      <c r="H19" s="36">
        <v>100</v>
      </c>
      <c r="I19" s="64"/>
      <c r="J19" s="65"/>
      <c r="K19" s="85" t="s">
        <v>95</v>
      </c>
      <c r="L19" s="34"/>
      <c r="M19" s="35"/>
      <c r="N19" s="26"/>
      <c r="O19" s="37">
        <v>5.804527</v>
      </c>
      <c r="P19" s="29"/>
      <c r="Q19" s="38">
        <v>34.195473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81">
        <f t="shared" si="1"/>
        <v>40</v>
      </c>
      <c r="AF19" s="81">
        <f t="shared" si="1"/>
        <v>0</v>
      </c>
      <c r="AG19" s="33"/>
      <c r="AH19" s="82"/>
      <c r="AI19" s="82"/>
      <c r="AJ19" s="64"/>
    </row>
    <row r="20" spans="2:36" ht="33.75">
      <c r="B20" s="139"/>
      <c r="C20" s="137"/>
      <c r="D20" s="83" t="s">
        <v>90</v>
      </c>
      <c r="E20" s="50" t="s">
        <v>96</v>
      </c>
      <c r="F20" s="50">
        <v>130</v>
      </c>
      <c r="G20" s="63">
        <v>800</v>
      </c>
      <c r="H20" s="36">
        <v>200</v>
      </c>
      <c r="I20" s="64"/>
      <c r="J20" s="65"/>
      <c r="K20" s="85" t="s">
        <v>97</v>
      </c>
      <c r="L20" s="34"/>
      <c r="M20" s="39"/>
      <c r="N20" s="26"/>
      <c r="O20" s="28">
        <v>10</v>
      </c>
      <c r="P20" s="29"/>
      <c r="Q20" s="40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1">
        <f t="shared" si="1"/>
        <v>10</v>
      </c>
      <c r="AF20" s="81">
        <f t="shared" si="1"/>
        <v>0</v>
      </c>
      <c r="AG20" s="41"/>
      <c r="AH20" s="82"/>
      <c r="AI20" s="82"/>
      <c r="AJ20" s="64"/>
    </row>
    <row r="21" spans="2:36" ht="48.75" thickBot="1">
      <c r="B21" s="139"/>
      <c r="C21" s="137"/>
      <c r="D21" s="83" t="s">
        <v>91</v>
      </c>
      <c r="E21" s="51" t="s">
        <v>47</v>
      </c>
      <c r="F21" s="51">
        <v>0</v>
      </c>
      <c r="G21" s="78">
        <v>1</v>
      </c>
      <c r="H21" s="45">
        <v>1</v>
      </c>
      <c r="I21" s="80"/>
      <c r="J21" s="80"/>
      <c r="K21" s="85" t="s">
        <v>98</v>
      </c>
      <c r="L21" s="34"/>
      <c r="M21" s="92"/>
      <c r="N21" s="93"/>
      <c r="O21" s="94">
        <v>2</v>
      </c>
      <c r="P21" s="95"/>
      <c r="Q21" s="96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81">
        <f t="shared" si="1"/>
        <v>2</v>
      </c>
      <c r="AF21" s="81">
        <f t="shared" si="1"/>
        <v>0</v>
      </c>
      <c r="AG21" s="41"/>
      <c r="AH21" s="82"/>
      <c r="AI21" s="82"/>
      <c r="AJ21" s="64"/>
    </row>
    <row r="22" spans="2:37" ht="45.75" customHeight="1" thickBot="1">
      <c r="B22" s="140"/>
      <c r="C22" s="138"/>
      <c r="D22" s="83" t="s">
        <v>92</v>
      </c>
      <c r="E22" s="51" t="s">
        <v>47</v>
      </c>
      <c r="F22" s="51">
        <v>8</v>
      </c>
      <c r="G22" s="78">
        <v>6</v>
      </c>
      <c r="H22" s="45">
        <v>2</v>
      </c>
      <c r="I22" s="80"/>
      <c r="J22" s="80"/>
      <c r="K22" s="84" t="s">
        <v>99</v>
      </c>
      <c r="L22" s="42"/>
      <c r="M22" s="43"/>
      <c r="N22" s="44"/>
      <c r="O22" s="46">
        <v>5</v>
      </c>
      <c r="P22" s="47"/>
      <c r="Q22" s="4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81">
        <f t="shared" si="1"/>
        <v>5</v>
      </c>
      <c r="AF22" s="81">
        <f t="shared" si="1"/>
        <v>0</v>
      </c>
      <c r="AG22" s="41"/>
      <c r="AH22" s="82"/>
      <c r="AI22" s="82"/>
      <c r="AJ22" s="64"/>
      <c r="AK22" s="52"/>
    </row>
    <row r="23" spans="2:37" ht="4.5" customHeight="1" thickBot="1"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  <c r="AK23" s="52"/>
    </row>
    <row r="24" spans="2:37" ht="74.25" customHeight="1" thickBot="1">
      <c r="B24" s="72" t="s">
        <v>22</v>
      </c>
      <c r="C24" s="73" t="s">
        <v>23</v>
      </c>
      <c r="D24" s="73" t="s">
        <v>36</v>
      </c>
      <c r="E24" s="73" t="s">
        <v>28</v>
      </c>
      <c r="F24" s="74" t="str">
        <f>F17</f>
        <v>LINEA BASE </v>
      </c>
      <c r="G24" s="74" t="str">
        <f>G17</f>
        <v>META  CUATRIENIO</v>
      </c>
      <c r="H24" s="74" t="str">
        <f>H17</f>
        <v>META  VIGENCIA(2013)</v>
      </c>
      <c r="I24" s="74" t="str">
        <f>I17</f>
        <v>META  ALCANZADA 1 SEMESTRE</v>
      </c>
      <c r="J24" s="74" t="str">
        <f>J17</f>
        <v>META  ALCANZADA 2 SEMESTRE</v>
      </c>
      <c r="K24" s="73" t="s">
        <v>24</v>
      </c>
      <c r="L24" s="73" t="s">
        <v>25</v>
      </c>
      <c r="M24" s="76" t="s">
        <v>26</v>
      </c>
      <c r="N24" s="76" t="s">
        <v>27</v>
      </c>
      <c r="O24" s="67">
        <f>SUM(O25:O33)</f>
        <v>269.114481</v>
      </c>
      <c r="P24" s="20">
        <f>SUM(P25:P33)</f>
        <v>0</v>
      </c>
      <c r="Q24" s="21">
        <f>SUM(Q25:Q33)</f>
        <v>198.788319</v>
      </c>
      <c r="R24" s="20">
        <f>SUM(R25:R33)</f>
        <v>0</v>
      </c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22">
        <f>O24+Q24</f>
        <v>467.9028</v>
      </c>
      <c r="AF24" s="20">
        <f>AF25</f>
        <v>0</v>
      </c>
      <c r="AG24" s="23">
        <f>SUM(AG25:AG33)</f>
        <v>0</v>
      </c>
      <c r="AH24" s="24"/>
      <c r="AI24" s="24"/>
      <c r="AJ24" s="25"/>
      <c r="AK24" s="52"/>
    </row>
    <row r="25" spans="2:37" ht="44.25" customHeight="1">
      <c r="B25" s="139" t="s">
        <v>100</v>
      </c>
      <c r="C25" s="137">
        <v>0</v>
      </c>
      <c r="D25" s="101" t="s">
        <v>101</v>
      </c>
      <c r="E25" s="60"/>
      <c r="F25" s="60">
        <v>380</v>
      </c>
      <c r="G25" s="61">
        <v>266</v>
      </c>
      <c r="H25" s="27">
        <v>100</v>
      </c>
      <c r="I25" s="62"/>
      <c r="J25" s="69"/>
      <c r="K25" s="85" t="s">
        <v>110</v>
      </c>
      <c r="L25" s="34"/>
      <c r="M25" s="70"/>
      <c r="N25" s="71"/>
      <c r="O25" s="28">
        <v>66.4028</v>
      </c>
      <c r="P25" s="29"/>
      <c r="Q25" s="30">
        <v>57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32"/>
      <c r="AE25" s="81"/>
      <c r="AF25" s="81"/>
      <c r="AG25" s="33"/>
      <c r="AH25" s="82"/>
      <c r="AI25" s="82"/>
      <c r="AJ25" s="64"/>
      <c r="AK25" s="52"/>
    </row>
    <row r="26" spans="2:37" ht="21" customHeight="1">
      <c r="B26" s="139"/>
      <c r="C26" s="137"/>
      <c r="D26" s="101" t="s">
        <v>102</v>
      </c>
      <c r="E26" s="50"/>
      <c r="F26" s="50">
        <v>0</v>
      </c>
      <c r="G26" s="63">
        <v>4</v>
      </c>
      <c r="H26" s="36">
        <v>1</v>
      </c>
      <c r="I26" s="64"/>
      <c r="J26" s="65"/>
      <c r="K26" s="85" t="s">
        <v>111</v>
      </c>
      <c r="L26" s="34"/>
      <c r="M26" s="35"/>
      <c r="N26" s="26"/>
      <c r="O26" s="37"/>
      <c r="P26" s="29"/>
      <c r="Q26" s="38">
        <v>14.4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81"/>
      <c r="AF26" s="81"/>
      <c r="AG26" s="33"/>
      <c r="AH26" s="82"/>
      <c r="AI26" s="82"/>
      <c r="AJ26" s="64"/>
      <c r="AK26" s="52"/>
    </row>
    <row r="27" spans="2:36" ht="21" customHeight="1">
      <c r="B27" s="139"/>
      <c r="C27" s="137"/>
      <c r="D27" s="101" t="s">
        <v>103</v>
      </c>
      <c r="E27" s="50"/>
      <c r="F27" s="50">
        <v>0</v>
      </c>
      <c r="G27" s="63">
        <v>4</v>
      </c>
      <c r="H27" s="36">
        <v>1</v>
      </c>
      <c r="I27" s="64"/>
      <c r="J27" s="65"/>
      <c r="K27" s="85" t="s">
        <v>112</v>
      </c>
      <c r="L27" s="34"/>
      <c r="M27" s="39"/>
      <c r="N27" s="26"/>
      <c r="O27" s="28"/>
      <c r="P27" s="29"/>
      <c r="Q27" s="40">
        <v>14.4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81"/>
      <c r="AF27" s="81"/>
      <c r="AG27" s="41"/>
      <c r="AH27" s="82"/>
      <c r="AI27" s="82"/>
      <c r="AJ27" s="64"/>
    </row>
    <row r="28" spans="2:36" ht="21" customHeight="1">
      <c r="B28" s="139"/>
      <c r="C28" s="137"/>
      <c r="D28" s="101" t="s">
        <v>104</v>
      </c>
      <c r="E28" s="86"/>
      <c r="F28" s="86">
        <v>0</v>
      </c>
      <c r="G28" s="87">
        <v>4</v>
      </c>
      <c r="H28" s="88">
        <v>1</v>
      </c>
      <c r="I28" s="89"/>
      <c r="J28" s="90"/>
      <c r="K28" s="85" t="s">
        <v>113</v>
      </c>
      <c r="L28" s="91"/>
      <c r="M28" s="92"/>
      <c r="N28" s="93"/>
      <c r="O28" s="94"/>
      <c r="P28" s="95"/>
      <c r="Q28" s="96">
        <v>13.2</v>
      </c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81"/>
      <c r="AF28" s="81"/>
      <c r="AG28" s="41"/>
      <c r="AH28" s="82"/>
      <c r="AI28" s="82"/>
      <c r="AJ28" s="64"/>
    </row>
    <row r="29" spans="2:36" ht="36.75" customHeight="1">
      <c r="B29" s="139"/>
      <c r="C29" s="137"/>
      <c r="D29" s="101" t="s">
        <v>105</v>
      </c>
      <c r="E29" s="86"/>
      <c r="F29" s="86">
        <v>0</v>
      </c>
      <c r="G29" s="87">
        <v>4</v>
      </c>
      <c r="H29" s="88">
        <v>1</v>
      </c>
      <c r="I29" s="89"/>
      <c r="J29" s="90"/>
      <c r="K29" s="85" t="s">
        <v>114</v>
      </c>
      <c r="L29" s="91"/>
      <c r="M29" s="92"/>
      <c r="N29" s="93"/>
      <c r="O29" s="94">
        <v>2</v>
      </c>
      <c r="P29" s="95"/>
      <c r="Q29" s="96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81"/>
      <c r="AF29" s="81"/>
      <c r="AG29" s="41"/>
      <c r="AH29" s="82"/>
      <c r="AI29" s="82"/>
      <c r="AJ29" s="64"/>
    </row>
    <row r="30" spans="2:36" ht="37.5" customHeight="1">
      <c r="B30" s="139"/>
      <c r="C30" s="137"/>
      <c r="D30" s="101" t="s">
        <v>106</v>
      </c>
      <c r="E30" s="86"/>
      <c r="F30" s="86">
        <v>0</v>
      </c>
      <c r="G30" s="87">
        <v>4</v>
      </c>
      <c r="H30" s="88">
        <v>1</v>
      </c>
      <c r="I30" s="89"/>
      <c r="J30" s="90"/>
      <c r="K30" s="85" t="s">
        <v>115</v>
      </c>
      <c r="L30" s="91"/>
      <c r="M30" s="92"/>
      <c r="N30" s="93"/>
      <c r="O30" s="94">
        <v>50.211681</v>
      </c>
      <c r="P30" s="95"/>
      <c r="Q30" s="96">
        <v>99.788319</v>
      </c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81"/>
      <c r="AF30" s="81"/>
      <c r="AG30" s="41"/>
      <c r="AH30" s="82"/>
      <c r="AI30" s="82"/>
      <c r="AJ30" s="64"/>
    </row>
    <row r="31" spans="2:36" ht="37.5" customHeight="1">
      <c r="B31" s="139"/>
      <c r="C31" s="137"/>
      <c r="D31" s="101" t="s">
        <v>107</v>
      </c>
      <c r="E31" s="86"/>
      <c r="F31" s="86">
        <v>0</v>
      </c>
      <c r="G31" s="87">
        <v>4</v>
      </c>
      <c r="H31" s="88">
        <v>1</v>
      </c>
      <c r="I31" s="89"/>
      <c r="J31" s="90"/>
      <c r="K31" s="85" t="s">
        <v>116</v>
      </c>
      <c r="L31" s="91"/>
      <c r="M31" s="92"/>
      <c r="N31" s="93"/>
      <c r="O31" s="94">
        <v>90</v>
      </c>
      <c r="P31" s="95"/>
      <c r="Q31" s="96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81"/>
      <c r="AF31" s="81"/>
      <c r="AG31" s="41"/>
      <c r="AH31" s="82"/>
      <c r="AI31" s="82"/>
      <c r="AJ31" s="64"/>
    </row>
    <row r="32" spans="2:36" ht="37.5" customHeight="1">
      <c r="B32" s="139"/>
      <c r="C32" s="137"/>
      <c r="D32" s="101" t="s">
        <v>108</v>
      </c>
      <c r="E32" s="86"/>
      <c r="F32" s="86">
        <v>0</v>
      </c>
      <c r="G32" s="87">
        <v>4</v>
      </c>
      <c r="H32" s="88">
        <v>1</v>
      </c>
      <c r="I32" s="89"/>
      <c r="J32" s="90"/>
      <c r="K32" s="85" t="s">
        <v>117</v>
      </c>
      <c r="L32" s="91"/>
      <c r="M32" s="92"/>
      <c r="N32" s="93"/>
      <c r="O32" s="94">
        <v>60</v>
      </c>
      <c r="P32" s="95"/>
      <c r="Q32" s="96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81"/>
      <c r="AF32" s="81"/>
      <c r="AG32" s="41"/>
      <c r="AH32" s="82"/>
      <c r="AI32" s="82"/>
      <c r="AJ32" s="64"/>
    </row>
    <row r="33" spans="2:36" ht="36.75" thickBot="1">
      <c r="B33" s="140"/>
      <c r="C33" s="138"/>
      <c r="D33" s="101" t="s">
        <v>109</v>
      </c>
      <c r="E33" s="51"/>
      <c r="F33" s="51">
        <v>0</v>
      </c>
      <c r="G33" s="78">
        <v>1</v>
      </c>
      <c r="H33" s="45">
        <v>0.5</v>
      </c>
      <c r="I33" s="79"/>
      <c r="J33" s="80"/>
      <c r="K33" s="85" t="s">
        <v>118</v>
      </c>
      <c r="L33" s="42"/>
      <c r="M33" s="43"/>
      <c r="N33" s="44"/>
      <c r="O33" s="46">
        <v>0.5</v>
      </c>
      <c r="P33" s="47"/>
      <c r="Q33" s="48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81"/>
      <c r="AF33" s="81"/>
      <c r="AG33" s="41"/>
      <c r="AH33" s="82"/>
      <c r="AI33" s="82"/>
      <c r="AJ33" s="64"/>
    </row>
    <row r="34" spans="4:5" ht="15.75" thickBot="1">
      <c r="D34" s="54"/>
      <c r="E34" s="54"/>
    </row>
    <row r="35" spans="2:37" ht="74.25" customHeight="1" thickBot="1">
      <c r="B35" s="72" t="s">
        <v>22</v>
      </c>
      <c r="C35" s="73" t="s">
        <v>23</v>
      </c>
      <c r="D35" s="73" t="s">
        <v>36</v>
      </c>
      <c r="E35" s="73" t="s">
        <v>28</v>
      </c>
      <c r="F35" s="74">
        <f>F28</f>
        <v>0</v>
      </c>
      <c r="G35" s="74">
        <f>G28</f>
        <v>4</v>
      </c>
      <c r="H35" s="74">
        <f>H28</f>
        <v>1</v>
      </c>
      <c r="I35" s="74">
        <f>I28</f>
        <v>0</v>
      </c>
      <c r="J35" s="74">
        <f>J28</f>
        <v>0</v>
      </c>
      <c r="K35" s="73" t="s">
        <v>24</v>
      </c>
      <c r="L35" s="73" t="s">
        <v>25</v>
      </c>
      <c r="M35" s="76" t="s">
        <v>26</v>
      </c>
      <c r="N35" s="76" t="s">
        <v>27</v>
      </c>
      <c r="O35" s="67">
        <f aca="true" t="shared" si="2" ref="O35:AD35">SUM(O36:O38)</f>
        <v>48.447421</v>
      </c>
      <c r="P35" s="20">
        <f t="shared" si="2"/>
        <v>0</v>
      </c>
      <c r="Q35" s="21">
        <f t="shared" si="2"/>
        <v>0</v>
      </c>
      <c r="R35" s="20">
        <f t="shared" si="2"/>
        <v>0</v>
      </c>
      <c r="S35" s="67">
        <f t="shared" si="2"/>
        <v>0</v>
      </c>
      <c r="T35" s="20">
        <f t="shared" si="2"/>
        <v>0</v>
      </c>
      <c r="U35" s="67">
        <f t="shared" si="2"/>
        <v>0</v>
      </c>
      <c r="V35" s="20">
        <f t="shared" si="2"/>
        <v>0</v>
      </c>
      <c r="W35" s="67">
        <f t="shared" si="2"/>
        <v>0</v>
      </c>
      <c r="X35" s="20">
        <f t="shared" si="2"/>
        <v>0</v>
      </c>
      <c r="Y35" s="67">
        <f t="shared" si="2"/>
        <v>0</v>
      </c>
      <c r="Z35" s="20">
        <f t="shared" si="2"/>
        <v>0</v>
      </c>
      <c r="AA35" s="67">
        <f t="shared" si="2"/>
        <v>0</v>
      </c>
      <c r="AB35" s="20">
        <f t="shared" si="2"/>
        <v>0</v>
      </c>
      <c r="AC35" s="67">
        <f t="shared" si="2"/>
        <v>31.552579</v>
      </c>
      <c r="AD35" s="20">
        <f t="shared" si="2"/>
        <v>0</v>
      </c>
      <c r="AE35" s="22">
        <f>O35+Q35+S35+U35+W35+Y35+AA35+AC35</f>
        <v>80</v>
      </c>
      <c r="AF35" s="20">
        <f>AF36</f>
        <v>0</v>
      </c>
      <c r="AG35" s="23">
        <f>SUM(AG36:AG38)</f>
        <v>0</v>
      </c>
      <c r="AH35" s="24"/>
      <c r="AI35" s="24"/>
      <c r="AJ35" s="25"/>
      <c r="AK35" s="52"/>
    </row>
    <row r="36" spans="2:37" ht="44.25" customHeight="1">
      <c r="B36" s="139" t="s">
        <v>119</v>
      </c>
      <c r="C36" s="137">
        <v>0</v>
      </c>
      <c r="D36" s="100" t="s">
        <v>122</v>
      </c>
      <c r="E36" s="60"/>
      <c r="F36" s="60">
        <v>380</v>
      </c>
      <c r="G36" s="61">
        <v>266</v>
      </c>
      <c r="H36" s="27">
        <v>100</v>
      </c>
      <c r="I36" s="62"/>
      <c r="J36" s="69"/>
      <c r="K36" s="85" t="s">
        <v>123</v>
      </c>
      <c r="L36" s="34"/>
      <c r="M36" s="70"/>
      <c r="N36" s="71"/>
      <c r="O36" s="28">
        <v>48.447421</v>
      </c>
      <c r="P36" s="29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2">
        <v>6.552579</v>
      </c>
      <c r="AD36" s="32"/>
      <c r="AE36" s="81"/>
      <c r="AF36" s="81"/>
      <c r="AG36" s="33"/>
      <c r="AH36" s="82"/>
      <c r="AI36" s="82"/>
      <c r="AJ36" s="64"/>
      <c r="AK36" s="52"/>
    </row>
    <row r="37" spans="2:37" ht="36">
      <c r="B37" s="139"/>
      <c r="C37" s="137"/>
      <c r="D37" s="100" t="s">
        <v>120</v>
      </c>
      <c r="E37" s="50"/>
      <c r="F37" s="50">
        <v>150</v>
      </c>
      <c r="G37" s="63">
        <v>800</v>
      </c>
      <c r="H37" s="36">
        <v>200</v>
      </c>
      <c r="I37" s="64"/>
      <c r="J37" s="65"/>
      <c r="K37" s="85" t="s">
        <v>124</v>
      </c>
      <c r="L37" s="34"/>
      <c r="M37" s="35"/>
      <c r="N37" s="26"/>
      <c r="O37" s="37"/>
      <c r="P37" s="29"/>
      <c r="Q37" s="38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20</v>
      </c>
      <c r="AD37" s="32"/>
      <c r="AE37" s="81"/>
      <c r="AF37" s="81"/>
      <c r="AG37" s="33"/>
      <c r="AH37" s="82"/>
      <c r="AI37" s="82"/>
      <c r="AJ37" s="64"/>
      <c r="AK37" s="52"/>
    </row>
    <row r="38" spans="2:36" ht="36">
      <c r="B38" s="139"/>
      <c r="C38" s="137"/>
      <c r="D38" s="100" t="s">
        <v>121</v>
      </c>
      <c r="E38" s="50"/>
      <c r="F38" s="50">
        <v>0</v>
      </c>
      <c r="G38" s="63">
        <v>1</v>
      </c>
      <c r="H38" s="36">
        <v>1</v>
      </c>
      <c r="I38" s="64"/>
      <c r="J38" s="65"/>
      <c r="K38" s="85" t="s">
        <v>125</v>
      </c>
      <c r="L38" s="34"/>
      <c r="M38" s="39"/>
      <c r="N38" s="26"/>
      <c r="O38" s="28"/>
      <c r="P38" s="29"/>
      <c r="Q38" s="40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>
        <v>5</v>
      </c>
      <c r="AD38" s="32"/>
      <c r="AE38" s="81"/>
      <c r="AF38" s="81"/>
      <c r="AG38" s="41"/>
      <c r="AH38" s="82"/>
      <c r="AI38" s="82"/>
      <c r="AJ38" s="64"/>
    </row>
    <row r="39" spans="10:33" ht="15.75" thickBot="1">
      <c r="J39"/>
      <c r="AF39" s="56"/>
      <c r="AG39"/>
    </row>
    <row r="40" spans="2:37" ht="74.25" customHeight="1" thickBot="1">
      <c r="B40" s="72" t="s">
        <v>22</v>
      </c>
      <c r="C40" s="73" t="s">
        <v>23</v>
      </c>
      <c r="D40" s="73" t="s">
        <v>36</v>
      </c>
      <c r="E40" s="73" t="s">
        <v>28</v>
      </c>
      <c r="F40" s="74">
        <f>F33</f>
        <v>0</v>
      </c>
      <c r="G40" s="74">
        <f>G33</f>
        <v>1</v>
      </c>
      <c r="H40" s="74">
        <f>H33</f>
        <v>0.5</v>
      </c>
      <c r="I40" s="74">
        <f>I33</f>
        <v>0</v>
      </c>
      <c r="J40" s="74">
        <f>J33</f>
        <v>0</v>
      </c>
      <c r="K40" s="73" t="s">
        <v>24</v>
      </c>
      <c r="L40" s="73" t="s">
        <v>25</v>
      </c>
      <c r="M40" s="76" t="s">
        <v>26</v>
      </c>
      <c r="N40" s="76" t="s">
        <v>27</v>
      </c>
      <c r="O40" s="67">
        <f aca="true" t="shared" si="3" ref="O40:AD40">SUM(O41:O43)</f>
        <v>5</v>
      </c>
      <c r="P40" s="20">
        <f t="shared" si="3"/>
        <v>0</v>
      </c>
      <c r="Q40" s="21">
        <f t="shared" si="3"/>
        <v>0</v>
      </c>
      <c r="R40" s="20">
        <f t="shared" si="3"/>
        <v>0</v>
      </c>
      <c r="S40" s="67">
        <f t="shared" si="3"/>
        <v>0</v>
      </c>
      <c r="T40" s="20">
        <f t="shared" si="3"/>
        <v>0</v>
      </c>
      <c r="U40" s="67">
        <f t="shared" si="3"/>
        <v>0</v>
      </c>
      <c r="V40" s="20">
        <f t="shared" si="3"/>
        <v>0</v>
      </c>
      <c r="W40" s="67">
        <f t="shared" si="3"/>
        <v>0</v>
      </c>
      <c r="X40" s="20">
        <f t="shared" si="3"/>
        <v>0</v>
      </c>
      <c r="Y40" s="67">
        <f t="shared" si="3"/>
        <v>0</v>
      </c>
      <c r="Z40" s="20">
        <f t="shared" si="3"/>
        <v>0</v>
      </c>
      <c r="AA40" s="67">
        <f t="shared" si="3"/>
        <v>0</v>
      </c>
      <c r="AB40" s="20">
        <f t="shared" si="3"/>
        <v>0</v>
      </c>
      <c r="AC40" s="67">
        <f t="shared" si="3"/>
        <v>0</v>
      </c>
      <c r="AD40" s="20">
        <f t="shared" si="3"/>
        <v>0</v>
      </c>
      <c r="AE40" s="22">
        <f>O40+Q40+S40+U40+W40+Y40+AA40+AC40</f>
        <v>5</v>
      </c>
      <c r="AF40" s="20">
        <f>AF41</f>
        <v>0</v>
      </c>
      <c r="AG40" s="23">
        <f>SUM(AG41:AG43)</f>
        <v>0</v>
      </c>
      <c r="AH40" s="24"/>
      <c r="AI40" s="24"/>
      <c r="AJ40" s="25"/>
      <c r="AK40" s="52"/>
    </row>
    <row r="41" spans="2:37" ht="44.25" customHeight="1">
      <c r="B41" s="139" t="s">
        <v>126</v>
      </c>
      <c r="C41" s="137">
        <v>0</v>
      </c>
      <c r="D41" s="100" t="s">
        <v>127</v>
      </c>
      <c r="E41" s="60"/>
      <c r="F41" s="60">
        <v>0</v>
      </c>
      <c r="G41" s="61">
        <v>1</v>
      </c>
      <c r="H41" s="27">
        <v>1</v>
      </c>
      <c r="I41" s="62"/>
      <c r="J41" s="69"/>
      <c r="K41" s="85" t="s">
        <v>128</v>
      </c>
      <c r="L41" s="34"/>
      <c r="M41" s="70"/>
      <c r="N41" s="71"/>
      <c r="O41" s="28">
        <v>5</v>
      </c>
      <c r="P41" s="29"/>
      <c r="Q41" s="30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2"/>
      <c r="AD41" s="32"/>
      <c r="AE41" s="81"/>
      <c r="AF41" s="81"/>
      <c r="AG41" s="33"/>
      <c r="AH41" s="82"/>
      <c r="AI41" s="82"/>
      <c r="AJ41" s="64"/>
      <c r="AK41" s="52"/>
    </row>
    <row r="42" spans="2:37" ht="15">
      <c r="B42" s="139"/>
      <c r="C42" s="137"/>
      <c r="D42" s="100"/>
      <c r="E42" s="50"/>
      <c r="F42" s="50"/>
      <c r="G42" s="63"/>
      <c r="H42" s="36"/>
      <c r="I42" s="64"/>
      <c r="J42" s="65"/>
      <c r="K42" s="85"/>
      <c r="L42" s="34"/>
      <c r="M42" s="35"/>
      <c r="N42" s="26"/>
      <c r="O42" s="37"/>
      <c r="P42" s="29"/>
      <c r="Q42" s="38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81"/>
      <c r="AF42" s="81"/>
      <c r="AG42" s="33"/>
      <c r="AH42" s="82"/>
      <c r="AI42" s="82"/>
      <c r="AJ42" s="64"/>
      <c r="AK42" s="52"/>
    </row>
    <row r="43" spans="2:36" ht="15">
      <c r="B43" s="139"/>
      <c r="C43" s="137"/>
      <c r="D43" s="100"/>
      <c r="E43" s="50"/>
      <c r="F43" s="50"/>
      <c r="G43" s="63"/>
      <c r="H43" s="36"/>
      <c r="I43" s="64"/>
      <c r="J43" s="65"/>
      <c r="K43" s="85"/>
      <c r="L43" s="34"/>
      <c r="M43" s="39"/>
      <c r="N43" s="26"/>
      <c r="O43" s="28"/>
      <c r="P43" s="29"/>
      <c r="Q43" s="40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1"/>
      <c r="AF43" s="81"/>
      <c r="AG43" s="41"/>
      <c r="AH43" s="82"/>
      <c r="AI43" s="82"/>
      <c r="AJ43" s="64"/>
    </row>
    <row r="44" spans="10:33" ht="15.75" thickBot="1">
      <c r="J44"/>
      <c r="AF44" s="56"/>
      <c r="AG44"/>
    </row>
    <row r="45" spans="2:37" ht="74.25" customHeight="1" thickBot="1">
      <c r="B45" s="72" t="s">
        <v>22</v>
      </c>
      <c r="C45" s="73" t="s">
        <v>23</v>
      </c>
      <c r="D45" s="73" t="s">
        <v>36</v>
      </c>
      <c r="E45" s="73" t="s">
        <v>28</v>
      </c>
      <c r="F45" s="74">
        <f>F38</f>
        <v>0</v>
      </c>
      <c r="G45" s="74">
        <f>G38</f>
        <v>1</v>
      </c>
      <c r="H45" s="74">
        <f>H38</f>
        <v>1</v>
      </c>
      <c r="I45" s="74">
        <f>I38</f>
        <v>0</v>
      </c>
      <c r="J45" s="74">
        <f>J38</f>
        <v>0</v>
      </c>
      <c r="K45" s="73" t="s">
        <v>24</v>
      </c>
      <c r="L45" s="73" t="s">
        <v>25</v>
      </c>
      <c r="M45" s="76" t="s">
        <v>26</v>
      </c>
      <c r="N45" s="76" t="s">
        <v>27</v>
      </c>
      <c r="O45" s="67">
        <f aca="true" t="shared" si="4" ref="O45:AD45">SUM(O46:O48)</f>
        <v>5.5</v>
      </c>
      <c r="P45" s="20">
        <f t="shared" si="4"/>
        <v>0</v>
      </c>
      <c r="Q45" s="21">
        <f t="shared" si="4"/>
        <v>0</v>
      </c>
      <c r="R45" s="20">
        <f t="shared" si="4"/>
        <v>0</v>
      </c>
      <c r="S45" s="67">
        <f t="shared" si="4"/>
        <v>0</v>
      </c>
      <c r="T45" s="20">
        <f t="shared" si="4"/>
        <v>0</v>
      </c>
      <c r="U45" s="67">
        <f t="shared" si="4"/>
        <v>0</v>
      </c>
      <c r="V45" s="20">
        <f t="shared" si="4"/>
        <v>0</v>
      </c>
      <c r="W45" s="67">
        <f t="shared" si="4"/>
        <v>0</v>
      </c>
      <c r="X45" s="20">
        <f t="shared" si="4"/>
        <v>0</v>
      </c>
      <c r="Y45" s="67">
        <f t="shared" si="4"/>
        <v>0</v>
      </c>
      <c r="Z45" s="20">
        <f t="shared" si="4"/>
        <v>0</v>
      </c>
      <c r="AA45" s="67">
        <f t="shared" si="4"/>
        <v>0</v>
      </c>
      <c r="AB45" s="20">
        <f t="shared" si="4"/>
        <v>0</v>
      </c>
      <c r="AC45" s="67">
        <f t="shared" si="4"/>
        <v>0</v>
      </c>
      <c r="AD45" s="20">
        <f t="shared" si="4"/>
        <v>0</v>
      </c>
      <c r="AE45" s="22">
        <f>O45+Q45+S45+U45+W45+Y45+AA45+AC45</f>
        <v>5.5</v>
      </c>
      <c r="AF45" s="20">
        <f>AF46</f>
        <v>0</v>
      </c>
      <c r="AG45" s="23">
        <f>SUM(AG46:AG48)</f>
        <v>0</v>
      </c>
      <c r="AH45" s="24"/>
      <c r="AI45" s="24"/>
      <c r="AJ45" s="25"/>
      <c r="AK45" s="52"/>
    </row>
    <row r="46" spans="2:37" ht="58.5" customHeight="1">
      <c r="B46" s="139" t="s">
        <v>129</v>
      </c>
      <c r="C46" s="137">
        <v>0</v>
      </c>
      <c r="D46" s="100" t="s">
        <v>130</v>
      </c>
      <c r="E46" s="60"/>
      <c r="F46" s="60">
        <v>0</v>
      </c>
      <c r="G46" s="61">
        <v>1</v>
      </c>
      <c r="H46" s="27">
        <v>1</v>
      </c>
      <c r="I46" s="62"/>
      <c r="J46" s="69"/>
      <c r="K46" s="85" t="s">
        <v>131</v>
      </c>
      <c r="L46" s="34"/>
      <c r="M46" s="70"/>
      <c r="N46" s="71"/>
      <c r="O46" s="28">
        <v>5.5</v>
      </c>
      <c r="P46" s="29"/>
      <c r="Q46" s="30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2"/>
      <c r="AD46" s="32"/>
      <c r="AE46" s="81"/>
      <c r="AF46" s="81"/>
      <c r="AG46" s="33"/>
      <c r="AH46" s="82"/>
      <c r="AI46" s="82"/>
      <c r="AJ46" s="64"/>
      <c r="AK46" s="52"/>
    </row>
    <row r="47" spans="2:37" ht="15">
      <c r="B47" s="139"/>
      <c r="C47" s="137"/>
      <c r="D47" s="100"/>
      <c r="E47" s="50"/>
      <c r="F47" s="50"/>
      <c r="G47" s="63"/>
      <c r="H47" s="36"/>
      <c r="I47" s="64"/>
      <c r="J47" s="65"/>
      <c r="K47" s="85"/>
      <c r="L47" s="34"/>
      <c r="M47" s="35"/>
      <c r="N47" s="26"/>
      <c r="O47" s="37"/>
      <c r="P47" s="29"/>
      <c r="Q47" s="38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81"/>
      <c r="AF47" s="81"/>
      <c r="AG47" s="33"/>
      <c r="AH47" s="82"/>
      <c r="AI47" s="82"/>
      <c r="AJ47" s="64"/>
      <c r="AK47" s="52"/>
    </row>
    <row r="48" spans="2:36" ht="15">
      <c r="B48" s="139"/>
      <c r="C48" s="137"/>
      <c r="D48" s="100"/>
      <c r="E48" s="50"/>
      <c r="F48" s="50"/>
      <c r="G48" s="63"/>
      <c r="H48" s="36"/>
      <c r="I48" s="64"/>
      <c r="J48" s="65"/>
      <c r="K48" s="85"/>
      <c r="L48" s="34"/>
      <c r="M48" s="39"/>
      <c r="N48" s="26"/>
      <c r="O48" s="28"/>
      <c r="P48" s="29"/>
      <c r="Q48" s="40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81"/>
      <c r="AF48" s="81"/>
      <c r="AG48" s="41"/>
      <c r="AH48" s="82"/>
      <c r="AI48" s="82"/>
      <c r="AJ48" s="64"/>
    </row>
    <row r="49" spans="10:33" ht="15.75" thickBot="1">
      <c r="J49"/>
      <c r="AF49" s="56"/>
      <c r="AG49"/>
    </row>
    <row r="50" spans="2:36" ht="45.75" thickBot="1">
      <c r="B50" s="72" t="s">
        <v>22</v>
      </c>
      <c r="C50" s="73" t="s">
        <v>23</v>
      </c>
      <c r="D50" s="73" t="s">
        <v>36</v>
      </c>
      <c r="E50" s="73" t="s">
        <v>28</v>
      </c>
      <c r="F50" s="74">
        <f>F43</f>
        <v>0</v>
      </c>
      <c r="G50" s="74">
        <f>G43</f>
        <v>0</v>
      </c>
      <c r="H50" s="74">
        <f>H43</f>
        <v>0</v>
      </c>
      <c r="I50" s="74">
        <f>I43</f>
        <v>0</v>
      </c>
      <c r="J50" s="74">
        <f>J43</f>
        <v>0</v>
      </c>
      <c r="K50" s="73" t="s">
        <v>24</v>
      </c>
      <c r="L50" s="73" t="s">
        <v>25</v>
      </c>
      <c r="M50" s="76" t="s">
        <v>26</v>
      </c>
      <c r="N50" s="76" t="s">
        <v>27</v>
      </c>
      <c r="O50" s="67">
        <f aca="true" t="shared" si="5" ref="O50:AD50">SUM(O51:O53)</f>
        <v>10</v>
      </c>
      <c r="P50" s="20">
        <f t="shared" si="5"/>
        <v>0</v>
      </c>
      <c r="Q50" s="21">
        <f t="shared" si="5"/>
        <v>0</v>
      </c>
      <c r="R50" s="20">
        <f t="shared" si="5"/>
        <v>0</v>
      </c>
      <c r="S50" s="67">
        <f t="shared" si="5"/>
        <v>0</v>
      </c>
      <c r="T50" s="20">
        <f t="shared" si="5"/>
        <v>0</v>
      </c>
      <c r="U50" s="67">
        <f t="shared" si="5"/>
        <v>0</v>
      </c>
      <c r="V50" s="20">
        <f t="shared" si="5"/>
        <v>0</v>
      </c>
      <c r="W50" s="67">
        <f t="shared" si="5"/>
        <v>0</v>
      </c>
      <c r="X50" s="20">
        <f t="shared" si="5"/>
        <v>0</v>
      </c>
      <c r="Y50" s="67">
        <f t="shared" si="5"/>
        <v>0</v>
      </c>
      <c r="Z50" s="20">
        <f t="shared" si="5"/>
        <v>0</v>
      </c>
      <c r="AA50" s="67">
        <f t="shared" si="5"/>
        <v>0</v>
      </c>
      <c r="AB50" s="20">
        <f t="shared" si="5"/>
        <v>0</v>
      </c>
      <c r="AC50" s="67">
        <f t="shared" si="5"/>
        <v>0</v>
      </c>
      <c r="AD50" s="20">
        <f t="shared" si="5"/>
        <v>0</v>
      </c>
      <c r="AE50" s="22">
        <f>O50+Q50+S50+U50+W50+Y50+AA50+AC50</f>
        <v>10</v>
      </c>
      <c r="AF50" s="20">
        <f>AF51</f>
        <v>0</v>
      </c>
      <c r="AG50" s="23">
        <f>SUM(AG51:AG53)</f>
        <v>0</v>
      </c>
      <c r="AH50" s="24"/>
      <c r="AI50" s="24"/>
      <c r="AJ50" s="25"/>
    </row>
    <row r="51" spans="2:36" ht="36">
      <c r="B51" s="139" t="s">
        <v>132</v>
      </c>
      <c r="C51" s="137">
        <v>0</v>
      </c>
      <c r="D51" s="100" t="s">
        <v>133</v>
      </c>
      <c r="E51" s="60"/>
      <c r="F51" s="60">
        <v>1</v>
      </c>
      <c r="G51" s="61">
        <v>2</v>
      </c>
      <c r="H51" s="27">
        <v>2</v>
      </c>
      <c r="I51" s="62"/>
      <c r="J51" s="69"/>
      <c r="K51" s="85" t="s">
        <v>134</v>
      </c>
      <c r="L51" s="34"/>
      <c r="M51" s="70"/>
      <c r="N51" s="71"/>
      <c r="O51" s="28">
        <v>10</v>
      </c>
      <c r="P51" s="29"/>
      <c r="Q51" s="30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2"/>
      <c r="AD51" s="32"/>
      <c r="AE51" s="81"/>
      <c r="AF51" s="81"/>
      <c r="AG51" s="33"/>
      <c r="AH51" s="82"/>
      <c r="AI51" s="82"/>
      <c r="AJ51" s="64"/>
    </row>
    <row r="52" spans="2:36" ht="15">
      <c r="B52" s="139"/>
      <c r="C52" s="137"/>
      <c r="D52" s="100"/>
      <c r="E52" s="50"/>
      <c r="F52" s="50"/>
      <c r="G52" s="63"/>
      <c r="H52" s="36"/>
      <c r="I52" s="64"/>
      <c r="J52" s="65"/>
      <c r="K52" s="85"/>
      <c r="L52" s="34"/>
      <c r="M52" s="35"/>
      <c r="N52" s="26"/>
      <c r="O52" s="37"/>
      <c r="P52" s="29"/>
      <c r="Q52" s="38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81"/>
      <c r="AF52" s="81"/>
      <c r="AG52" s="33"/>
      <c r="AH52" s="82"/>
      <c r="AI52" s="82"/>
      <c r="AJ52" s="64"/>
    </row>
    <row r="53" spans="2:36" ht="15">
      <c r="B53" s="139"/>
      <c r="C53" s="137"/>
      <c r="D53" s="100"/>
      <c r="E53" s="50"/>
      <c r="F53" s="50"/>
      <c r="G53" s="63"/>
      <c r="H53" s="36"/>
      <c r="I53" s="64"/>
      <c r="J53" s="65"/>
      <c r="K53" s="85"/>
      <c r="L53" s="34"/>
      <c r="M53" s="39"/>
      <c r="N53" s="26"/>
      <c r="O53" s="28"/>
      <c r="P53" s="29"/>
      <c r="Q53" s="40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81"/>
      <c r="AF53" s="81"/>
      <c r="AG53" s="41"/>
      <c r="AH53" s="82"/>
      <c r="AI53" s="82"/>
      <c r="AJ53" s="64"/>
    </row>
  </sheetData>
  <sheetProtection/>
  <mergeCells count="46">
    <mergeCell ref="B51:B53"/>
    <mergeCell ref="C51:C53"/>
    <mergeCell ref="B36:B38"/>
    <mergeCell ref="C36:C38"/>
    <mergeCell ref="B41:B43"/>
    <mergeCell ref="C41:C43"/>
    <mergeCell ref="B46:B48"/>
    <mergeCell ref="C46:C48"/>
    <mergeCell ref="B16:AJ16"/>
    <mergeCell ref="B18:B22"/>
    <mergeCell ref="C18:C22"/>
    <mergeCell ref="B23:AJ23"/>
    <mergeCell ref="B25:B33"/>
    <mergeCell ref="C25:C33"/>
    <mergeCell ref="AH6:AH7"/>
    <mergeCell ref="AI6:AI7"/>
    <mergeCell ref="AJ6:AJ7"/>
    <mergeCell ref="C8:H8"/>
    <mergeCell ref="B9:AJ9"/>
    <mergeCell ref="AC6:AD6"/>
    <mergeCell ref="AE6:AF6"/>
    <mergeCell ref="AG6:AG7"/>
    <mergeCell ref="L6:L7"/>
    <mergeCell ref="B11:B15"/>
    <mergeCell ref="C11:C15"/>
    <mergeCell ref="W6:X6"/>
    <mergeCell ref="Y6:Z6"/>
    <mergeCell ref="AA6:AB6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B2:AJ2"/>
    <mergeCell ref="B3:AJ3"/>
    <mergeCell ref="B4:H4"/>
    <mergeCell ref="I4:AJ4"/>
    <mergeCell ref="B5:N5"/>
    <mergeCell ref="O5:AF5"/>
    <mergeCell ref="AG5:AJ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52"/>
  <sheetViews>
    <sheetView zoomScale="85" zoomScaleNormal="85" zoomScalePageLayoutView="0" workbookViewId="0" topLeftCell="A6">
      <selection activeCell="B5" sqref="B5:N5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5" customWidth="1"/>
    <col min="9" max="9" width="15.7109375" style="55" customWidth="1"/>
    <col min="10" max="10" width="9.7109375" style="55" customWidth="1"/>
    <col min="11" max="11" width="32.00390625" style="0" customWidth="1"/>
    <col min="12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6" customWidth="1"/>
    <col min="34" max="34" width="5.421875" style="0" customWidth="1"/>
    <col min="35" max="35" width="7.281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16" t="s">
        <v>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</row>
    <row r="3" spans="2:36" ht="15.75" thickBot="1">
      <c r="B3" s="119" t="s">
        <v>30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1"/>
    </row>
    <row r="4" spans="2:36" ht="15">
      <c r="B4" s="122" t="s">
        <v>81</v>
      </c>
      <c r="C4" s="123"/>
      <c r="D4" s="123"/>
      <c r="E4" s="123"/>
      <c r="F4" s="123"/>
      <c r="G4" s="123"/>
      <c r="H4" s="124"/>
      <c r="I4" s="131" t="s">
        <v>82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15.75" customHeight="1" thickBot="1">
      <c r="B5" s="134" t="s">
        <v>83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5" t="s">
        <v>0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 t="s">
        <v>1</v>
      </c>
      <c r="AH5" s="129"/>
      <c r="AI5" s="129"/>
      <c r="AJ5" s="130"/>
    </row>
    <row r="6" spans="2:36" ht="15">
      <c r="B6" s="156" t="s">
        <v>2</v>
      </c>
      <c r="C6" s="158" t="s">
        <v>3</v>
      </c>
      <c r="D6" s="159"/>
      <c r="E6" s="159"/>
      <c r="F6" s="159"/>
      <c r="G6" s="159"/>
      <c r="H6" s="159"/>
      <c r="I6" s="162" t="s">
        <v>4</v>
      </c>
      <c r="J6" s="106" t="s">
        <v>5</v>
      </c>
      <c r="K6" s="106" t="s">
        <v>6</v>
      </c>
      <c r="L6" s="108" t="s">
        <v>33</v>
      </c>
      <c r="M6" s="110" t="s">
        <v>34</v>
      </c>
      <c r="N6" s="112" t="s">
        <v>35</v>
      </c>
      <c r="O6" s="114" t="s">
        <v>7</v>
      </c>
      <c r="P6" s="115"/>
      <c r="Q6" s="152" t="s">
        <v>8</v>
      </c>
      <c r="R6" s="115"/>
      <c r="S6" s="152" t="s">
        <v>9</v>
      </c>
      <c r="T6" s="115"/>
      <c r="U6" s="152" t="s">
        <v>10</v>
      </c>
      <c r="V6" s="115"/>
      <c r="W6" s="152" t="s">
        <v>11</v>
      </c>
      <c r="X6" s="115"/>
      <c r="Y6" s="152" t="s">
        <v>12</v>
      </c>
      <c r="Z6" s="115"/>
      <c r="AA6" s="152" t="s">
        <v>13</v>
      </c>
      <c r="AB6" s="115"/>
      <c r="AC6" s="152" t="s">
        <v>14</v>
      </c>
      <c r="AD6" s="115"/>
      <c r="AE6" s="152" t="s">
        <v>15</v>
      </c>
      <c r="AF6" s="153"/>
      <c r="AG6" s="154" t="s">
        <v>16</v>
      </c>
      <c r="AH6" s="102" t="s">
        <v>17</v>
      </c>
      <c r="AI6" s="104" t="s">
        <v>32</v>
      </c>
      <c r="AJ6" s="145" t="s">
        <v>18</v>
      </c>
    </row>
    <row r="7" spans="2:36" ht="65.25" customHeight="1" thickBot="1">
      <c r="B7" s="157"/>
      <c r="C7" s="160"/>
      <c r="D7" s="161"/>
      <c r="E7" s="161"/>
      <c r="F7" s="161"/>
      <c r="G7" s="161"/>
      <c r="H7" s="161"/>
      <c r="I7" s="163"/>
      <c r="J7" s="107" t="s">
        <v>5</v>
      </c>
      <c r="K7" s="107"/>
      <c r="L7" s="109"/>
      <c r="M7" s="111"/>
      <c r="N7" s="113"/>
      <c r="O7" s="4" t="s">
        <v>19</v>
      </c>
      <c r="P7" s="5" t="s">
        <v>20</v>
      </c>
      <c r="Q7" s="6" t="s">
        <v>19</v>
      </c>
      <c r="R7" s="5" t="s">
        <v>20</v>
      </c>
      <c r="S7" s="6" t="s">
        <v>19</v>
      </c>
      <c r="T7" s="5" t="s">
        <v>20</v>
      </c>
      <c r="U7" s="6" t="s">
        <v>19</v>
      </c>
      <c r="V7" s="5" t="s">
        <v>20</v>
      </c>
      <c r="W7" s="6" t="s">
        <v>19</v>
      </c>
      <c r="X7" s="5" t="s">
        <v>20</v>
      </c>
      <c r="Y7" s="6" t="s">
        <v>19</v>
      </c>
      <c r="Z7" s="5" t="s">
        <v>20</v>
      </c>
      <c r="AA7" s="6" t="s">
        <v>19</v>
      </c>
      <c r="AB7" s="5" t="s">
        <v>21</v>
      </c>
      <c r="AC7" s="6" t="s">
        <v>19</v>
      </c>
      <c r="AD7" s="5" t="s">
        <v>21</v>
      </c>
      <c r="AE7" s="6" t="s">
        <v>19</v>
      </c>
      <c r="AF7" s="7" t="s">
        <v>21</v>
      </c>
      <c r="AG7" s="155"/>
      <c r="AH7" s="103"/>
      <c r="AI7" s="105"/>
      <c r="AJ7" s="146"/>
    </row>
    <row r="8" spans="2:36" ht="45.75" thickBot="1">
      <c r="B8" s="8" t="s">
        <v>57</v>
      </c>
      <c r="C8" s="147" t="str">
        <f>+B11</f>
        <v>CONSTRUCCIÓN DE TERMINALES DE TRANSPORTE</v>
      </c>
      <c r="D8" s="148"/>
      <c r="E8" s="148"/>
      <c r="F8" s="148"/>
      <c r="G8" s="148"/>
      <c r="H8" s="148"/>
      <c r="I8" s="9"/>
      <c r="J8" s="10"/>
      <c r="K8" s="11"/>
      <c r="L8" s="11"/>
      <c r="M8" s="12"/>
      <c r="N8" s="13"/>
      <c r="O8" s="14">
        <f aca="true" t="shared" si="0" ref="O8:AD8">O10+O17+O24</f>
        <v>10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>+AE10+AE17+AE24</f>
        <v>10</v>
      </c>
      <c r="AF8" s="16">
        <f>AF10+AF17+AF24</f>
        <v>0</v>
      </c>
      <c r="AG8" s="17">
        <f>AG10+AG17+AG24</f>
        <v>0</v>
      </c>
      <c r="AH8" s="18"/>
      <c r="AI8" s="18"/>
      <c r="AJ8" s="19"/>
    </row>
    <row r="9" spans="2:36" ht="15.75" thickBo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1"/>
    </row>
    <row r="10" spans="2:36" ht="69.75" customHeight="1" thickBot="1">
      <c r="B10" s="72" t="s">
        <v>22</v>
      </c>
      <c r="C10" s="73" t="s">
        <v>23</v>
      </c>
      <c r="D10" s="73" t="s">
        <v>36</v>
      </c>
      <c r="E10" s="73" t="s">
        <v>28</v>
      </c>
      <c r="F10" s="74" t="str">
        <f>J6</f>
        <v>LINEA BASE </v>
      </c>
      <c r="G10" s="74" t="str">
        <f>K6</f>
        <v>META  CUATRIENIO</v>
      </c>
      <c r="H10" s="75" t="str">
        <f>L6</f>
        <v>META  VIGENCIA(2013)</v>
      </c>
      <c r="I10" s="75" t="str">
        <f>M6</f>
        <v>META  ALCANZADA 1 SEMESTRE</v>
      </c>
      <c r="J10" s="75" t="str">
        <f>N6</f>
        <v>META  ALCANZADA 2 SEMESTRE</v>
      </c>
      <c r="K10" s="73" t="s">
        <v>24</v>
      </c>
      <c r="L10" s="73" t="s">
        <v>25</v>
      </c>
      <c r="M10" s="76" t="s">
        <v>26</v>
      </c>
      <c r="N10" s="76" t="s">
        <v>27</v>
      </c>
      <c r="O10" s="67">
        <f>SUM(O11:O15)</f>
        <v>10</v>
      </c>
      <c r="P10" s="20">
        <f>SUM(P11:P15)</f>
        <v>0</v>
      </c>
      <c r="Q10" s="21">
        <f>SUM(Q11:Q15)</f>
        <v>0</v>
      </c>
      <c r="R10" s="20">
        <f>SUM(R11:R15)</f>
        <v>0</v>
      </c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2">
        <f>O10+Q10</f>
        <v>10</v>
      </c>
      <c r="AF10" s="20">
        <f>AF11</f>
        <v>0</v>
      </c>
      <c r="AG10" s="23">
        <f>SUM(AG11:AG15)</f>
        <v>0</v>
      </c>
      <c r="AH10" s="24"/>
      <c r="AI10" s="24"/>
      <c r="AJ10" s="25"/>
    </row>
    <row r="11" spans="2:36" ht="24.75" thickBot="1">
      <c r="B11" s="139" t="s">
        <v>84</v>
      </c>
      <c r="C11" s="137">
        <v>0</v>
      </c>
      <c r="D11" s="99" t="s">
        <v>85</v>
      </c>
      <c r="E11" s="51" t="s">
        <v>47</v>
      </c>
      <c r="F11" s="51">
        <v>0</v>
      </c>
      <c r="G11" s="78">
        <v>2</v>
      </c>
      <c r="H11" s="45">
        <v>1</v>
      </c>
      <c r="I11" s="80"/>
      <c r="J11" s="80"/>
      <c r="K11" s="59" t="s">
        <v>86</v>
      </c>
      <c r="L11" s="34" t="str">
        <f>+E11</f>
        <v>Und.</v>
      </c>
      <c r="M11" s="43"/>
      <c r="N11" s="44"/>
      <c r="O11" s="46">
        <v>10</v>
      </c>
      <c r="P11" s="29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2"/>
      <c r="AE11" s="81">
        <f>+O11+Q11+S11+U11+W11+Y11+AA11+AC11</f>
        <v>10</v>
      </c>
      <c r="AF11" s="81"/>
      <c r="AG11" s="33"/>
      <c r="AH11" s="82"/>
      <c r="AI11" s="82"/>
      <c r="AJ11" s="64"/>
    </row>
    <row r="12" spans="2:36" ht="15">
      <c r="B12" s="139"/>
      <c r="C12" s="137"/>
      <c r="D12" s="98"/>
      <c r="E12" s="50"/>
      <c r="F12" s="50"/>
      <c r="G12" s="63"/>
      <c r="H12" s="36"/>
      <c r="I12" s="64"/>
      <c r="J12" s="65"/>
      <c r="K12" s="85"/>
      <c r="L12" s="34"/>
      <c r="M12" s="35"/>
      <c r="N12" s="26"/>
      <c r="O12" s="37"/>
      <c r="P12" s="29"/>
      <c r="Q12" s="3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81">
        <f>+O12+Q12+S12+U12+W12+Y12+AA12+AC12</f>
        <v>0</v>
      </c>
      <c r="AF12" s="81"/>
      <c r="AG12" s="33"/>
      <c r="AH12" s="82"/>
      <c r="AI12" s="82"/>
      <c r="AJ12" s="64"/>
    </row>
    <row r="13" spans="2:36" ht="15">
      <c r="B13" s="139"/>
      <c r="C13" s="137"/>
      <c r="D13" s="98"/>
      <c r="E13" s="50"/>
      <c r="F13" s="50"/>
      <c r="G13" s="63"/>
      <c r="H13" s="36"/>
      <c r="I13" s="64"/>
      <c r="J13" s="65"/>
      <c r="K13" s="85"/>
      <c r="L13" s="34"/>
      <c r="M13" s="39"/>
      <c r="N13" s="26"/>
      <c r="O13" s="28"/>
      <c r="P13" s="29"/>
      <c r="Q13" s="40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81">
        <f>+O13+Q13+S13+U13+W13+Y13+AA13+AC13</f>
        <v>0</v>
      </c>
      <c r="AF13" s="81"/>
      <c r="AG13" s="41"/>
      <c r="AH13" s="82"/>
      <c r="AI13" s="82"/>
      <c r="AJ13" s="64"/>
    </row>
    <row r="14" spans="2:36" ht="15.75" thickBot="1">
      <c r="B14" s="139"/>
      <c r="C14" s="137"/>
      <c r="D14" s="98"/>
      <c r="E14" s="51"/>
      <c r="F14" s="51"/>
      <c r="G14" s="78"/>
      <c r="H14" s="45"/>
      <c r="I14" s="80"/>
      <c r="J14" s="80"/>
      <c r="K14" s="84"/>
      <c r="L14" s="34"/>
      <c r="M14" s="92"/>
      <c r="N14" s="93"/>
      <c r="O14" s="94"/>
      <c r="P14" s="95"/>
      <c r="Q14" s="9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81">
        <f>+O14+Q14+S14+U14+W14+Y14+AA14+AC14</f>
        <v>0</v>
      </c>
      <c r="AF14" s="81"/>
      <c r="AG14" s="41"/>
      <c r="AH14" s="82"/>
      <c r="AI14" s="82"/>
      <c r="AJ14" s="64"/>
    </row>
    <row r="15" spans="2:36" ht="15.75" thickBot="1">
      <c r="B15" s="140"/>
      <c r="C15" s="138"/>
      <c r="D15" s="83"/>
      <c r="E15" s="51"/>
      <c r="F15" s="51"/>
      <c r="G15" s="78"/>
      <c r="H15" s="45"/>
      <c r="I15" s="80"/>
      <c r="J15" s="80"/>
      <c r="K15" s="59"/>
      <c r="L15" s="34"/>
      <c r="M15" s="43"/>
      <c r="N15" s="44"/>
      <c r="O15" s="46"/>
      <c r="P15" s="47"/>
      <c r="Q15" s="48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81">
        <f>+O15+Q15+S15+U15+W15+Y15+AA15+AC15</f>
        <v>0</v>
      </c>
      <c r="AF15" s="81">
        <f>+P15+R15+T15+V15+X15+Z15+AB15+AD15</f>
        <v>0</v>
      </c>
      <c r="AG15" s="41"/>
      <c r="AH15" s="82"/>
      <c r="AI15" s="82"/>
      <c r="AJ15" s="64"/>
    </row>
    <row r="16" spans="2:36" ht="15.75" thickBot="1"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</row>
    <row r="17" spans="2:36" ht="52.5" thickBot="1">
      <c r="B17" s="72" t="s">
        <v>22</v>
      </c>
      <c r="C17" s="73" t="s">
        <v>23</v>
      </c>
      <c r="D17" s="73" t="s">
        <v>36</v>
      </c>
      <c r="E17" s="73" t="s">
        <v>28</v>
      </c>
      <c r="F17" s="74" t="str">
        <f>F10</f>
        <v>LINEA BASE </v>
      </c>
      <c r="G17" s="74" t="str">
        <f>G10</f>
        <v>META  CUATRIENIO</v>
      </c>
      <c r="H17" s="74" t="str">
        <f>H10</f>
        <v>META  VIGENCIA(2013)</v>
      </c>
      <c r="I17" s="74" t="str">
        <f>I10</f>
        <v>META  ALCANZADA 1 SEMESTRE</v>
      </c>
      <c r="J17" s="74" t="str">
        <f>J10</f>
        <v>META  ALCANZADA 2 SEMESTRE</v>
      </c>
      <c r="K17" s="73" t="s">
        <v>24</v>
      </c>
      <c r="L17" s="73" t="s">
        <v>25</v>
      </c>
      <c r="M17" s="76" t="s">
        <v>26</v>
      </c>
      <c r="N17" s="76" t="s">
        <v>27</v>
      </c>
      <c r="O17" s="67">
        <f>SUM(O18:O22)</f>
        <v>0</v>
      </c>
      <c r="P17" s="20">
        <f>SUM(P18:P22)</f>
        <v>0</v>
      </c>
      <c r="Q17" s="21">
        <f>SUM(Q18:Q22)</f>
        <v>0</v>
      </c>
      <c r="R17" s="20">
        <f>SUM(R18:R22)</f>
        <v>0</v>
      </c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2">
        <f>O17+Q17</f>
        <v>0</v>
      </c>
      <c r="AF17" s="20">
        <f>AF18</f>
        <v>0</v>
      </c>
      <c r="AG17" s="23">
        <f>SUM(AG18:AG22)</f>
        <v>0</v>
      </c>
      <c r="AH17" s="24"/>
      <c r="AI17" s="24"/>
      <c r="AJ17" s="25"/>
    </row>
    <row r="18" spans="2:36" ht="15">
      <c r="B18" s="144"/>
      <c r="C18" s="137"/>
      <c r="D18" s="83"/>
      <c r="E18" s="60"/>
      <c r="F18" s="60"/>
      <c r="G18" s="61"/>
      <c r="H18" s="27"/>
      <c r="I18" s="62"/>
      <c r="J18" s="69"/>
      <c r="K18" s="85"/>
      <c r="L18" s="34"/>
      <c r="M18" s="70"/>
      <c r="N18" s="71"/>
      <c r="O18" s="28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32"/>
      <c r="AE18" s="81">
        <f aca="true" t="shared" si="1" ref="AE18:AF22">+O18+Q18+S18+U18+W18+Y18+AA18+AC18</f>
        <v>0</v>
      </c>
      <c r="AF18" s="81">
        <f t="shared" si="1"/>
        <v>0</v>
      </c>
      <c r="AG18" s="33"/>
      <c r="AH18" s="82"/>
      <c r="AI18" s="82"/>
      <c r="AJ18" s="64"/>
    </row>
    <row r="19" spans="2:36" ht="15">
      <c r="B19" s="139"/>
      <c r="C19" s="137"/>
      <c r="D19" s="83"/>
      <c r="E19" s="50"/>
      <c r="F19" s="50"/>
      <c r="G19" s="63"/>
      <c r="H19" s="36"/>
      <c r="I19" s="64"/>
      <c r="J19" s="65"/>
      <c r="K19" s="85"/>
      <c r="L19" s="34"/>
      <c r="M19" s="35"/>
      <c r="N19" s="26"/>
      <c r="O19" s="37"/>
      <c r="P19" s="29"/>
      <c r="Q19" s="38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81">
        <f t="shared" si="1"/>
        <v>0</v>
      </c>
      <c r="AF19" s="81">
        <f t="shared" si="1"/>
        <v>0</v>
      </c>
      <c r="AG19" s="33"/>
      <c r="AH19" s="82"/>
      <c r="AI19" s="82"/>
      <c r="AJ19" s="64"/>
    </row>
    <row r="20" spans="2:36" ht="15">
      <c r="B20" s="139"/>
      <c r="C20" s="137"/>
      <c r="D20" s="83"/>
      <c r="E20" s="50"/>
      <c r="F20" s="50"/>
      <c r="G20" s="63"/>
      <c r="H20" s="36"/>
      <c r="I20" s="64"/>
      <c r="J20" s="65"/>
      <c r="K20" s="85"/>
      <c r="L20" s="34"/>
      <c r="M20" s="39"/>
      <c r="N20" s="26"/>
      <c r="O20" s="28"/>
      <c r="P20" s="29"/>
      <c r="Q20" s="40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1">
        <f t="shared" si="1"/>
        <v>0</v>
      </c>
      <c r="AF20" s="81">
        <f t="shared" si="1"/>
        <v>0</v>
      </c>
      <c r="AG20" s="41"/>
      <c r="AH20" s="82"/>
      <c r="AI20" s="82"/>
      <c r="AJ20" s="64"/>
    </row>
    <row r="21" spans="2:36" ht="15.75" thickBot="1">
      <c r="B21" s="139"/>
      <c r="C21" s="137"/>
      <c r="D21" s="83"/>
      <c r="E21" s="51"/>
      <c r="F21" s="51"/>
      <c r="G21" s="78"/>
      <c r="H21" s="45"/>
      <c r="I21" s="80"/>
      <c r="J21" s="80"/>
      <c r="K21" s="84"/>
      <c r="L21" s="34"/>
      <c r="M21" s="92"/>
      <c r="N21" s="93"/>
      <c r="O21" s="94"/>
      <c r="P21" s="95"/>
      <c r="Q21" s="96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81">
        <f t="shared" si="1"/>
        <v>0</v>
      </c>
      <c r="AF21" s="81">
        <f t="shared" si="1"/>
        <v>0</v>
      </c>
      <c r="AG21" s="41"/>
      <c r="AH21" s="82"/>
      <c r="AI21" s="82"/>
      <c r="AJ21" s="64"/>
    </row>
    <row r="22" spans="2:37" ht="15.75" thickBot="1">
      <c r="B22" s="140"/>
      <c r="C22" s="138"/>
      <c r="D22" s="83"/>
      <c r="E22" s="51"/>
      <c r="F22" s="51"/>
      <c r="G22" s="78"/>
      <c r="H22" s="45"/>
      <c r="I22" s="80"/>
      <c r="J22" s="80"/>
      <c r="K22" s="84"/>
      <c r="L22" s="42"/>
      <c r="M22" s="43"/>
      <c r="N22" s="44"/>
      <c r="O22" s="46"/>
      <c r="P22" s="47"/>
      <c r="Q22" s="4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81">
        <f t="shared" si="1"/>
        <v>0</v>
      </c>
      <c r="AF22" s="81">
        <f t="shared" si="1"/>
        <v>0</v>
      </c>
      <c r="AG22" s="41"/>
      <c r="AH22" s="82"/>
      <c r="AI22" s="82"/>
      <c r="AJ22" s="64"/>
      <c r="AK22" s="52"/>
    </row>
    <row r="23" spans="2:37" ht="4.5" customHeight="1" thickBot="1"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  <c r="AK23" s="52"/>
    </row>
    <row r="24" spans="2:37" ht="74.25" customHeight="1" thickBot="1">
      <c r="B24" s="72" t="s">
        <v>22</v>
      </c>
      <c r="C24" s="73" t="s">
        <v>23</v>
      </c>
      <c r="D24" s="73" t="s">
        <v>36</v>
      </c>
      <c r="E24" s="73" t="s">
        <v>28</v>
      </c>
      <c r="F24" s="74" t="str">
        <f>F17</f>
        <v>LINEA BASE </v>
      </c>
      <c r="G24" s="74" t="str">
        <f>G17</f>
        <v>META  CUATRIENIO</v>
      </c>
      <c r="H24" s="74" t="str">
        <f>H17</f>
        <v>META  VIGENCIA(2013)</v>
      </c>
      <c r="I24" s="74" t="str">
        <f>I17</f>
        <v>META  ALCANZADA 1 SEMESTRE</v>
      </c>
      <c r="J24" s="74" t="str">
        <f>J17</f>
        <v>META  ALCANZADA 2 SEMESTRE</v>
      </c>
      <c r="K24" s="73" t="s">
        <v>24</v>
      </c>
      <c r="L24" s="73" t="s">
        <v>25</v>
      </c>
      <c r="M24" s="76" t="s">
        <v>26</v>
      </c>
      <c r="N24" s="76" t="s">
        <v>27</v>
      </c>
      <c r="O24" s="67">
        <f>SUM(O25:O28)</f>
        <v>0</v>
      </c>
      <c r="P24" s="20">
        <f>SUM(P25:P28)</f>
        <v>0</v>
      </c>
      <c r="Q24" s="21">
        <f>SUM(Q25:Q28)</f>
        <v>0</v>
      </c>
      <c r="R24" s="20">
        <f>SUM(R25:R28)</f>
        <v>0</v>
      </c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22">
        <f>O24+Q24</f>
        <v>0</v>
      </c>
      <c r="AF24" s="20">
        <f>AF25</f>
        <v>0</v>
      </c>
      <c r="AG24" s="23">
        <f>SUM(AG25:AG28)</f>
        <v>0</v>
      </c>
      <c r="AH24" s="24"/>
      <c r="AI24" s="24"/>
      <c r="AJ24" s="25"/>
      <c r="AK24" s="52"/>
    </row>
    <row r="25" spans="2:37" ht="21" customHeight="1">
      <c r="B25" s="139" t="s">
        <v>31</v>
      </c>
      <c r="C25" s="137" t="s">
        <v>37</v>
      </c>
      <c r="D25" s="68"/>
      <c r="E25" s="60"/>
      <c r="F25" s="60"/>
      <c r="G25" s="61"/>
      <c r="H25" s="27"/>
      <c r="I25" s="62"/>
      <c r="J25" s="69"/>
      <c r="K25" s="34"/>
      <c r="L25" s="34"/>
      <c r="M25" s="70"/>
      <c r="N25" s="71"/>
      <c r="O25" s="28"/>
      <c r="P25" s="29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32"/>
      <c r="AE25" s="81"/>
      <c r="AF25" s="81"/>
      <c r="AG25" s="33"/>
      <c r="AH25" s="82"/>
      <c r="AI25" s="82"/>
      <c r="AJ25" s="64"/>
      <c r="AK25" s="52"/>
    </row>
    <row r="26" spans="2:37" ht="21" customHeight="1">
      <c r="B26" s="139"/>
      <c r="C26" s="137"/>
      <c r="D26" s="66"/>
      <c r="E26" s="50"/>
      <c r="F26" s="50"/>
      <c r="G26" s="63"/>
      <c r="H26" s="36"/>
      <c r="I26" s="64"/>
      <c r="J26" s="65"/>
      <c r="K26" s="34"/>
      <c r="L26" s="34"/>
      <c r="M26" s="35"/>
      <c r="N26" s="26"/>
      <c r="O26" s="37"/>
      <c r="P26" s="29"/>
      <c r="Q26" s="38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81"/>
      <c r="AF26" s="81"/>
      <c r="AG26" s="33"/>
      <c r="AH26" s="82"/>
      <c r="AI26" s="82"/>
      <c r="AJ26" s="64"/>
      <c r="AK26" s="52"/>
    </row>
    <row r="27" spans="2:36" ht="21" customHeight="1">
      <c r="B27" s="139"/>
      <c r="C27" s="137"/>
      <c r="D27" s="66"/>
      <c r="E27" s="50"/>
      <c r="F27" s="50"/>
      <c r="G27" s="63"/>
      <c r="H27" s="36"/>
      <c r="I27" s="64"/>
      <c r="J27" s="65"/>
      <c r="K27" s="34"/>
      <c r="L27" s="34"/>
      <c r="M27" s="39"/>
      <c r="N27" s="26"/>
      <c r="O27" s="28"/>
      <c r="P27" s="29"/>
      <c r="Q27" s="40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81"/>
      <c r="AF27" s="81"/>
      <c r="AG27" s="41"/>
      <c r="AH27" s="82"/>
      <c r="AI27" s="82"/>
      <c r="AJ27" s="64"/>
    </row>
    <row r="28" spans="2:36" ht="144.75" thickBot="1">
      <c r="B28" s="140"/>
      <c r="C28" s="138"/>
      <c r="D28" s="77" t="s">
        <v>38</v>
      </c>
      <c r="E28" s="51"/>
      <c r="F28" s="51"/>
      <c r="G28" s="78"/>
      <c r="H28" s="45"/>
      <c r="I28" s="79"/>
      <c r="J28" s="80"/>
      <c r="K28" s="59" t="s">
        <v>39</v>
      </c>
      <c r="L28" s="42"/>
      <c r="M28" s="43"/>
      <c r="N28" s="44"/>
      <c r="O28" s="46"/>
      <c r="P28" s="47"/>
      <c r="Q28" s="48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81"/>
      <c r="AF28" s="81"/>
      <c r="AG28" s="41"/>
      <c r="AH28" s="82"/>
      <c r="AI28" s="82"/>
      <c r="AJ28" s="64"/>
    </row>
    <row r="29" spans="4:5" ht="15">
      <c r="D29" s="54"/>
      <c r="E29" s="54"/>
    </row>
    <row r="30" spans="4:5" ht="15">
      <c r="D30" s="54"/>
      <c r="E30" s="54"/>
    </row>
    <row r="31" spans="9:10" ht="15">
      <c r="I31" s="57"/>
      <c r="J31" s="57"/>
    </row>
    <row r="32" spans="9:10" ht="15">
      <c r="I32" s="57"/>
      <c r="J32" s="57"/>
    </row>
    <row r="35" spans="10:33" ht="15">
      <c r="J35"/>
      <c r="AF35" s="56"/>
      <c r="AG35"/>
    </row>
    <row r="36" spans="10:33" ht="15">
      <c r="J36"/>
      <c r="AF36" s="56"/>
      <c r="AG36"/>
    </row>
    <row r="37" spans="10:33" ht="15">
      <c r="J37"/>
      <c r="AF37" s="56"/>
      <c r="AG37"/>
    </row>
    <row r="38" spans="2:33" ht="15">
      <c r="B38"/>
      <c r="C38"/>
      <c r="I38" s="58"/>
      <c r="J38"/>
      <c r="AG38"/>
    </row>
    <row r="39" spans="10:33" ht="15">
      <c r="J39"/>
      <c r="AF39" s="56"/>
      <c r="AG39"/>
    </row>
    <row r="40" spans="10:33" ht="15">
      <c r="J40"/>
      <c r="AF40" s="56"/>
      <c r="AG40"/>
    </row>
    <row r="41" spans="10:33" ht="15">
      <c r="J41"/>
      <c r="AF41" s="56"/>
      <c r="AG41"/>
    </row>
    <row r="42" spans="10:33" ht="15">
      <c r="J42"/>
      <c r="AF42" s="56"/>
      <c r="AG42"/>
    </row>
    <row r="43" spans="10:33" ht="15">
      <c r="J43"/>
      <c r="AF43" s="56"/>
      <c r="AG43"/>
    </row>
    <row r="44" spans="10:33" ht="15">
      <c r="J44"/>
      <c r="AF44" s="56"/>
      <c r="AG44"/>
    </row>
    <row r="45" spans="10:33" ht="15">
      <c r="J45"/>
      <c r="AF45" s="56"/>
      <c r="AG45"/>
    </row>
    <row r="46" spans="10:33" ht="15">
      <c r="J46"/>
      <c r="AF46" s="56"/>
      <c r="AG46"/>
    </row>
    <row r="47" spans="10:33" ht="15">
      <c r="J47"/>
      <c r="AF47" s="56"/>
      <c r="AG47"/>
    </row>
    <row r="48" spans="10:33" ht="15">
      <c r="J48"/>
      <c r="AF48" s="56"/>
      <c r="AG48"/>
    </row>
    <row r="49" spans="10:33" ht="15">
      <c r="J49"/>
      <c r="AF49" s="56"/>
      <c r="AG49"/>
    </row>
    <row r="50" spans="10:33" ht="15">
      <c r="J50"/>
      <c r="AF50" s="56"/>
      <c r="AG50"/>
    </row>
    <row r="51" spans="10:33" ht="15">
      <c r="J51"/>
      <c r="AF51" s="56"/>
      <c r="AG51"/>
    </row>
    <row r="52" spans="10:33" ht="15">
      <c r="J52"/>
      <c r="AF52" s="56"/>
      <c r="AG52"/>
    </row>
  </sheetData>
  <sheetProtection/>
  <mergeCells count="38">
    <mergeCell ref="B16:AJ16"/>
    <mergeCell ref="B18:B22"/>
    <mergeCell ref="C18:C22"/>
    <mergeCell ref="B23:AJ23"/>
    <mergeCell ref="B25:B28"/>
    <mergeCell ref="C25:C28"/>
    <mergeCell ref="AH6:AH7"/>
    <mergeCell ref="AI6:AI7"/>
    <mergeCell ref="AJ6:AJ7"/>
    <mergeCell ref="C8:H8"/>
    <mergeCell ref="B9:AJ9"/>
    <mergeCell ref="AC6:AD6"/>
    <mergeCell ref="AE6:AF6"/>
    <mergeCell ref="AG6:AG7"/>
    <mergeCell ref="L6:L7"/>
    <mergeCell ref="B11:B15"/>
    <mergeCell ref="C11:C15"/>
    <mergeCell ref="W6:X6"/>
    <mergeCell ref="Y6:Z6"/>
    <mergeCell ref="AA6:AB6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B2:AJ2"/>
    <mergeCell ref="B3:AJ3"/>
    <mergeCell ref="B4:H4"/>
    <mergeCell ref="I4:AJ4"/>
    <mergeCell ref="B5:N5"/>
    <mergeCell ref="O5:AF5"/>
    <mergeCell ref="AG5:AJ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Planeación Villapinzón</dc:creator>
  <cp:keywords/>
  <dc:description/>
  <cp:lastModifiedBy>David Suarez Sanchez</cp:lastModifiedBy>
  <dcterms:created xsi:type="dcterms:W3CDTF">2013-01-02T15:42:50Z</dcterms:created>
  <dcterms:modified xsi:type="dcterms:W3CDTF">2013-10-01T15:39:13Z</dcterms:modified>
  <cp:category/>
  <cp:version/>
  <cp:contentType/>
  <cp:contentStatus/>
</cp:coreProperties>
</file>