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3920" windowHeight="9465" firstSheet="5" activeTab="7"/>
  </bookViews>
  <sheets>
    <sheet name="FORMACIÓN PARA EL TRABAJO" sheetId="1" r:id="rId1"/>
    <sheet name="HACIENDO NEGOCIOS" sheetId="2" r:id="rId2"/>
    <sheet name="BANCO OPORTUNIDADES" sheetId="3" r:id="rId3"/>
    <sheet name="SEMBRANDO OPORTUNIDADES" sheetId="4" r:id="rId4"/>
    <sheet name="ALIANZAS PARA EL CAMPO" sheetId="5" r:id="rId5"/>
    <sheet name="CALIDAD AMBIENTAL - 710045" sheetId="6" r:id="rId6"/>
    <sheet name="CALIDAD AMBIENTAL - 710064" sheetId="7" r:id="rId7"/>
    <sheet name="PLATAFORMA AMBIENTAL" sheetId="8" r:id="rId8"/>
  </sheets>
  <definedNames>
    <definedName name="_xlnm.Print_Area" localSheetId="4">'ALIANZAS PARA EL CAMPO'!$A$1:$G$32</definedName>
    <definedName name="_xlnm.Print_Area" localSheetId="2">'BANCO OPORTUNIDADES'!$A$1:$G$26</definedName>
    <definedName name="_xlnm.Print_Area" localSheetId="5">'CALIDAD AMBIENTAL - 710045'!$A$1:$G$36</definedName>
    <definedName name="_xlnm.Print_Area" localSheetId="6">'CALIDAD AMBIENTAL - 710064'!$A$1:$G$35</definedName>
    <definedName name="_xlnm.Print_Area" localSheetId="0">'FORMACIÓN PARA EL TRABAJO'!$A$1:$G$24</definedName>
    <definedName name="_xlnm.Print_Area" localSheetId="1">'HACIENDO NEGOCIOS'!$A$1:$G$30</definedName>
    <definedName name="_xlnm.Print_Area" localSheetId="7">'PLATAFORMA AMBIENTAL'!$A$1:$G$30</definedName>
    <definedName name="_xlnm.Print_Area" localSheetId="3">'SEMBRANDO OPORTUNIDADES'!$A$1:$G$31</definedName>
    <definedName name="_xlnm.Print_Titles" localSheetId="4">'ALIANZAS PARA EL CAMPO'!$24:$24</definedName>
    <definedName name="_xlnm.Print_Titles" localSheetId="2">'BANCO OPORTUNIDADES'!$3:$5</definedName>
    <definedName name="_xlnm.Print_Titles" localSheetId="5">'CALIDAD AMBIENTAL - 710045'!$30:$30</definedName>
    <definedName name="_xlnm.Print_Titles" localSheetId="6">'CALIDAD AMBIENTAL - 710064'!$30:$30</definedName>
    <definedName name="_xlnm.Print_Titles" localSheetId="0">'FORMACIÓN PARA EL TRABAJO'!$3:$5</definedName>
    <definedName name="_xlnm.Print_Titles" localSheetId="1">'HACIENDO NEGOCIOS'!$3:$5</definedName>
    <definedName name="_xlnm.Print_Titles" localSheetId="7">'PLATAFORMA AMBIENTAL'!$25:$25</definedName>
    <definedName name="_xlnm.Print_Titles" localSheetId="3">'SEMBRANDO OPORTUNIDADES'!$22:$22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</commentList>
</comments>
</file>

<file path=xl/comments2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19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19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2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2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mcontreras</author>
    <author>sgranada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1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1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4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4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  <comment ref="B17" authorId="1">
      <text>
        <r>
          <rPr>
            <b/>
            <sz val="8"/>
            <rFont val="Tahoma"/>
            <family val="2"/>
          </rPr>
          <t>sgranada: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OJO JEFE ESTA ES LA META PROPUESTA, TENIENDO EN CUENTA QUE EN LOS AÑOS ANTERIORES YA SE NA REALIZADO 4</t>
        </r>
      </text>
    </comment>
  </commentList>
</comments>
</file>

<file path=xl/comments6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7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7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30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30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30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7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7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30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30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30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2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2"/>
          </rPr>
          <t>Ver nombre en el Plan de Desarrollo 2,008-2,011 al cual pertenece el proyecto.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Ver metas en el Plan de Desarrollo del subprograma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Cuantificar el cumplimiento para la primera vigencia,  con respecto a los cuatro años
</t>
        </r>
      </text>
    </comment>
    <comment ref="B22" authorId="0">
      <text>
        <r>
          <rPr>
            <b/>
            <sz val="8"/>
            <rFont val="Tahoma"/>
            <family val="2"/>
          </rPr>
          <t>Techos presupuestales asignados, distribuirlos en los proyectos (SGP de la vigencia)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Techos presupuestales asignados, distribuirlos en los proyectos
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2"/>
          </rPr>
          <t>Incluir los recursos  externos del presupuesto municipal que se obtendrán por cooperación, recursos de la nación, etc.</t>
        </r>
      </text>
    </comment>
    <comment ref="A25" authorId="0">
      <text>
        <r>
          <rPr>
            <b/>
            <sz val="8"/>
            <rFont val="Tahoma"/>
            <family val="2"/>
          </rPr>
          <t>Que le apuntaran al cumplimiento del subprograma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2"/>
          </rPr>
          <t>Es la importancia de la meta dentro del Proyecto. La sumatoria de ponderación debe ser 100%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Establecer los recursos necesarios para el cumplimiento de la meta.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<sst xmlns="http://schemas.openxmlformats.org/spreadsheetml/2006/main" count="347" uniqueCount="113">
  <si>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</si>
  <si>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</si>
  <si>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</si>
  <si>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</si>
  <si>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</si>
  <si>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</si>
  <si>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</si>
  <si>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</si>
  <si>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</si>
  <si>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</si>
  <si>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</si>
  <si>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</si>
  <si>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</si>
  <si>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</si>
  <si>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</si>
  <si>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</si>
  <si>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</si>
  <si>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</si>
  <si>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</si>
  <si>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</si>
  <si>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</si>
  <si>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</si>
  <si>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Fecha: 08-09</t>
  </si>
  <si>
    <t>Versión: 2</t>
  </si>
  <si>
    <t>HORA:</t>
  </si>
  <si>
    <t xml:space="preserve"> 1.000 jóvenes con formación para el trabajo</t>
  </si>
  <si>
    <t xml:space="preserve"> Mantener la calificación  de la evaluación del Doing Business, del Banco mundial</t>
  </si>
  <si>
    <t>Generar al año 2011, 1000 empleos nuevos en la zona rural</t>
  </si>
  <si>
    <t>En los 4 años crear 30 empresas de Base Tecnológica y 70 creadas por fondo capital semilla</t>
  </si>
  <si>
    <t>Mantenerse por debajo de los promedios nacionales (Tasa de mortalidad)</t>
  </si>
  <si>
    <t>SECRETARIA DE DESARROLLO RURAL.</t>
  </si>
  <si>
    <t>PEREIRA EMPRENDEDORA</t>
  </si>
  <si>
    <t>REGION QUE EMPRENDE</t>
  </si>
  <si>
    <t>HACIENDO NEGOCIOS</t>
  </si>
  <si>
    <t>APOYO A LA PRODUCCIÓN COMPETITIVA Y SOSTENIBLE DEL SECTOR RURAL MUNICIPIO DE PEREIRA</t>
  </si>
  <si>
    <t>No. 710002</t>
  </si>
  <si>
    <t>No. 810005</t>
  </si>
  <si>
    <t>IMPLEMENTACIÓN DE ESTRATEGIAS DE FORTALECIMIENTO AL EMPRENDIMIENTO Y DESARROLLO COMERCIAL EN EL MUNICIPIO DE PEREIRA</t>
  </si>
  <si>
    <t>Apoyo al sostenimiento de las unidades de negocio del centro de comercialización de alimentos</t>
  </si>
  <si>
    <t>BANCO DE OPORTUNIDADES</t>
  </si>
  <si>
    <t>IMPLEMENTACIÓN BANCO DE LAS OPORTUNIDADES MUNICIPIO DE PEREIRA</t>
  </si>
  <si>
    <t>No. 810008</t>
  </si>
  <si>
    <t>Alquiler del local para el funcionamiento y atención de los Beneficiarios del Banco de las Oportunidades</t>
  </si>
  <si>
    <t>CRECIMIENTO DEL SECTOR AGROPECUARIO EN EL 1.5% ANUAL</t>
  </si>
  <si>
    <t>2.300 Beneficiarios a través del servicio de UMATA, Asistencia técnica, transferencia de tecnologia rural, capacitacion, orientación, promoción y divulgación de programas de la Secretaría.</t>
  </si>
  <si>
    <t>SECRETARIA DE DESARROLLO RURAL</t>
  </si>
  <si>
    <t>RETORNO AL CAMPO</t>
  </si>
  <si>
    <t>ALIANZAS PARA EL CAMPO</t>
  </si>
  <si>
    <t>8 Proyectos productivos financiados de las instituciones educativas rurales</t>
  </si>
  <si>
    <t>IMPLEMENTACIÓN DE ALIANZAS INTERINSTITUCIONALES PARA LA GESTIÓN DE RECURSOS MUNICIPIO DE PEREIRA</t>
  </si>
  <si>
    <t>No. 810006</t>
  </si>
  <si>
    <t>Beneficiarios a través del fortalecimiento a la sanidad pecuaria y establecimiento de núcleos de asistencia técnica ganadera</t>
  </si>
  <si>
    <t>MEJORAMIENTO INTEGRAL DEL SANEAMIENTO BÁSICO EN LA ZONA RURAL DEL MUNICIPIO DE PEREIRA</t>
  </si>
  <si>
    <t>No. 710045</t>
  </si>
  <si>
    <t>Transferir recursos para la ejecución del Plan Departamental del Agua</t>
  </si>
  <si>
    <t xml:space="preserve">Transferir recursos a Aguas y Aguas para la ejecución del Proyecto SAVER - 810003 </t>
  </si>
  <si>
    <t>Sostener el índice IRCA sin riesgo, calificación: 0-5, Urbano</t>
  </si>
  <si>
    <t>Calificación IRCA rural: riesgo medio bajo (%). Calificación 5.1- 35 .</t>
  </si>
  <si>
    <t>Disminución del 1% anual de la producción</t>
  </si>
  <si>
    <t>10% de la producción sin Bioorgánicos de Occidente y 30% de la producción con Bioorgánicos de Occidente</t>
  </si>
  <si>
    <t>Mantener el índice del río Otún entre categoría media y buena, con un rango para la media como mínimo entre 65 y 70</t>
  </si>
  <si>
    <t>Mantener el índice río Consota entre categoría media y buena, con un rango para la media como mínimo entre 65 y 70</t>
  </si>
  <si>
    <t>Garantizar concentraciones anuales iguales o inferiores a 70 microgramos por metro cúbico o un índice de calidad del aire AQI inferior a 2.5 unidades.</t>
  </si>
  <si>
    <t>Cumplir con valores de ruido ambiental igual o inferior a 70 dB(A) en las zonas de relevancia durante el día y 55 DB(A). En horario nocturno en las cuatro zonas. (resolución 627 de 2006)</t>
  </si>
  <si>
    <t>Apoyar el cumplimiento del indice</t>
  </si>
  <si>
    <t>PEREIRA VERDE</t>
  </si>
  <si>
    <t>CALIDAD AMBIENTAL</t>
  </si>
  <si>
    <t>Cumplimiento del Articulo 111 de la Ley 99 de 1993, a través de la adquisición de predios y actividades de mantenimiento y conservación de microcuencas</t>
  </si>
  <si>
    <t>PLATAFORMA AMBIENTAL</t>
  </si>
  <si>
    <t>100% de los suelos de protección con planes de manejo
o acuerdos de manejo en ejecución</t>
  </si>
  <si>
    <t>Dos productos agrícolas certificados diferentes al café .</t>
  </si>
  <si>
    <t>Firma de convenio de producción más limpia con el sector metalmecánico, turístico y agroindustrial; y el acompañamiento a los convenios existentes</t>
  </si>
  <si>
    <t>Plan de acción de la agenda ambiental ejecutado en un 100%</t>
  </si>
  <si>
    <t>No. 710064</t>
  </si>
  <si>
    <t xml:space="preserve">GESTIÓN AMBIENTAL PARA EL DESARROLLO SOSTENIBLE  EN EL MUNICIPIO DE PEREIRA </t>
  </si>
  <si>
    <t>Realizar un programa de recuperación de residuos sólidos</t>
  </si>
  <si>
    <t>FORMACIÓN PARA EL TRABAJO</t>
  </si>
  <si>
    <t>SEMBRANDO OPORTUNIDADES</t>
  </si>
  <si>
    <t>Apoyo en la ejecución del PGIR</t>
  </si>
  <si>
    <t>Realizar 8 Alianzas Interinstitucionales en 4 años</t>
  </si>
  <si>
    <t xml:space="preserve">  Calificación IRCA rural: riesgo medio bajo (%). Calificación 5.1- 35 </t>
  </si>
  <si>
    <t>Apoyo en la certificación de productores de cultivo de Flores, Ganadería y Plátano</t>
  </si>
  <si>
    <t>PEREIRA AMABLE</t>
  </si>
  <si>
    <t>Prestación de servicios de apoyo a la gestión, para el Fortalecimiento Administrativo del centro de Comercialización de alimentos y productos básicos (la 40), Granja La Bella y Plaza de ferias</t>
  </si>
  <si>
    <t>Realizar 8 Alianzas Interinstitucionales para fortalecer las líneas productivas en el sector agropecuario</t>
  </si>
  <si>
    <r>
      <rPr>
        <b/>
        <u val="single"/>
        <sz val="11"/>
        <rFont val="Arial"/>
        <family val="2"/>
      </rPr>
      <t xml:space="preserve">Cambio de Redacción: </t>
    </r>
    <r>
      <rPr>
        <sz val="11"/>
        <rFont val="Arial"/>
        <family val="2"/>
      </rPr>
      <t>400 familias beneficiadas con la instación de sistemas de tratamiento de aguas residuales (Área Rural)</t>
    </r>
  </si>
  <si>
    <t>400 familias beneficiadas con la instación de sistemas de tratamiento de aguas residuales (Área Rural)</t>
  </si>
  <si>
    <t>entregar 1,048 créditos, equivalentes a $ 4,800 millones</t>
  </si>
  <si>
    <t xml:space="preserve">Prestación de Servicios de asistencia técnica para la gestión Ambiental </t>
  </si>
  <si>
    <t>No. 710002 - 3</t>
  </si>
  <si>
    <t>Apoyo al Desarrollo de estrategias de comercialización en el Municipio de Pereira</t>
  </si>
  <si>
    <t>Mantenimiento de instalaciones de la Central Minorista de Alimentos</t>
  </si>
  <si>
    <t>Prestación de Servicios para la colocación de créditos y acompañamiento empreasarial</t>
  </si>
  <si>
    <t>Planeado para la vigencia 2012</t>
  </si>
  <si>
    <t xml:space="preserve">    VIGENCIA 2012</t>
  </si>
  <si>
    <t>Conmemoración del Día Institucional del Campesino</t>
  </si>
  <si>
    <t>Prestación de servicios profesionales de apoyo a la implementación de las guias ambientales</t>
  </si>
  <si>
    <t>Plan de Cumplimiento Saneamiento Básico - Plaza de Ferias</t>
  </si>
  <si>
    <t>Vinculación de 40 estudiantes a un programa de educación formal</t>
  </si>
  <si>
    <t>Actualización y Mantenimiento del Sistema de Información</t>
  </si>
  <si>
    <t>Fortalecimiento de la caficultura a través de el fomento de cafés de alta calidad en el marco del programa paisaje cultural cafetero y aplicación de incentivos en la produccion, beneficio y comercializacion.</t>
  </si>
  <si>
    <t xml:space="preserve"> Fortalecimiento a la diversificación agropecuaria a través del fomento a la produccion  de cultivos de permanentes, semipermanentes y transitorios y especies menores pecuarias.</t>
  </si>
  <si>
    <t>Apoyar la implementación de las guias ambientales y la certificación de los Productores Agropecuarios en el Municipio de Pereira e implementacion de infraestructura para la conservacion del medio ambiente.</t>
  </si>
  <si>
    <t xml:space="preserve">Mantenimiento de instalaciones dedicadas a procesos de comercialización y Asistencia Técnica (Granja La Bella y Plaza de Ferias) </t>
  </si>
  <si>
    <t>Implementación de Buenas Prácticas Pecuarias en especies menores (porcinos, aves y peces)</t>
  </si>
  <si>
    <t>Fortalecimiento a los Floricultores del Municipio de Pereira</t>
  </si>
  <si>
    <t xml:space="preserve">Apoyo a las alianzas productivas en el Municipio de Pereira (Café, Aguacate, Plátano y Flores) </t>
  </si>
  <si>
    <t>Apoyo a los productores damnificados por la Ola invernal</t>
  </si>
  <si>
    <t>ortalecimiento a la sanidad pecuaria y establecimiento de núcleos de asistencia técnica ganadera</t>
  </si>
  <si>
    <t>Realización de la Feria de la Carne y la Leche</t>
  </si>
  <si>
    <t xml:space="preserve">Mejoramiento de la calidad ambiental de la zona rural del municipio a través actividades técnicas de saneamiento básico </t>
  </si>
  <si>
    <t>Fortalecimiento a los sistemas de acueducto comunitarios en la zona rural</t>
  </si>
  <si>
    <t>Realizar un programa de manejo de aguas para conservacion de suelos y reconversión de sistemas productivos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</si>
</sst>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_ ;\-0\ "/>
    <numFmt numFmtId="187" formatCode="_ * #,##0_ ;_ * \-#,##0_ ;_ * &quot;-&quot;??_ ;_ @_ "/>
    <numFmt numFmtId="188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8"/>
      <color indexed="12"/>
      <name val="Tahoma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8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33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5" fontId="0" fillId="0" borderId="10" xfId="48" applyFont="1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86" fontId="0" fillId="0" borderId="10" xfId="48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0" fillId="0" borderId="30" xfId="48" applyFont="1" applyBorder="1" applyAlignment="1">
      <alignment horizontal="center" vertical="center"/>
    </xf>
    <xf numFmtId="185" fontId="0" fillId="0" borderId="27" xfId="48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33" xfId="0" applyNumberFormat="1" applyBorder="1" applyAlignment="1">
      <alignment vertical="center"/>
    </xf>
    <xf numFmtId="185" fontId="0" fillId="0" borderId="27" xfId="48" applyFon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0" xfId="48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27" xfId="48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right" vertical="center"/>
    </xf>
    <xf numFmtId="3" fontId="0" fillId="0" borderId="35" xfId="0" applyNumberFormat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1" fontId="0" fillId="0" borderId="30" xfId="0" applyNumberFormat="1" applyBorder="1" applyAlignment="1">
      <alignment vertical="center"/>
    </xf>
    <xf numFmtId="171" fontId="0" fillId="0" borderId="27" xfId="0" applyNumberFormat="1" applyBorder="1" applyAlignment="1">
      <alignment vertical="center"/>
    </xf>
    <xf numFmtId="185" fontId="0" fillId="0" borderId="30" xfId="0" applyNumberFormat="1" applyBorder="1" applyAlignment="1">
      <alignment vertical="center"/>
    </xf>
    <xf numFmtId="185" fontId="0" fillId="0" borderId="27" xfId="0" applyNumberFormat="1" applyBorder="1" applyAlignment="1">
      <alignment vertical="center"/>
    </xf>
    <xf numFmtId="185" fontId="0" fillId="0" borderId="30" xfId="48" applyNumberFormat="1" applyFont="1" applyBorder="1" applyAlignment="1">
      <alignment horizontal="center" vertical="center"/>
    </xf>
    <xf numFmtId="185" fontId="0" fillId="0" borderId="30" xfId="0" applyNumberFormat="1" applyFont="1" applyBorder="1" applyAlignment="1">
      <alignment horizontal="center" vertical="center"/>
    </xf>
    <xf numFmtId="185" fontId="0" fillId="0" borderId="27" xfId="0" applyNumberFormat="1" applyFont="1" applyBorder="1" applyAlignment="1">
      <alignment horizontal="center" vertical="center"/>
    </xf>
    <xf numFmtId="185" fontId="0" fillId="0" borderId="30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36" xfId="48" applyFon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3" fontId="0" fillId="0" borderId="36" xfId="0" applyNumberFormat="1" applyFont="1" applyFill="1" applyBorder="1" applyAlignment="1">
      <alignment horizontal="center" vertical="center" wrapText="1"/>
    </xf>
    <xf numFmtId="3" fontId="0" fillId="0" borderId="33" xfId="0" applyNumberFormat="1" applyFon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3" fontId="0" fillId="0" borderId="36" xfId="0" applyNumberFormat="1" applyFont="1" applyBorder="1" applyAlignment="1">
      <alignment horizontal="center" vertical="center"/>
    </xf>
    <xf numFmtId="185" fontId="0" fillId="0" borderId="11" xfId="0" applyNumberForma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1" fillId="0" borderId="10" xfId="5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53" applyFill="1" applyBorder="1" applyAlignment="1">
      <alignment horizontal="center" vertical="center"/>
      <protection/>
    </xf>
    <xf numFmtId="3" fontId="0" fillId="0" borderId="16" xfId="0" applyNumberFormat="1" applyFont="1" applyFill="1" applyBorder="1" applyAlignment="1">
      <alignment horizontal="center" vertical="center"/>
    </xf>
    <xf numFmtId="187" fontId="0" fillId="0" borderId="16" xfId="48" applyNumberFormat="1" applyFont="1" applyBorder="1" applyAlignment="1">
      <alignment horizontal="center" vertical="center" wrapText="1"/>
    </xf>
    <xf numFmtId="3" fontId="0" fillId="0" borderId="35" xfId="4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53" applyFill="1" applyBorder="1" applyAlignment="1">
      <alignment horizontal="right" vertical="center"/>
      <protection/>
    </xf>
    <xf numFmtId="3" fontId="0" fillId="0" borderId="16" xfId="0" applyNumberFormat="1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87" fontId="0" fillId="0" borderId="17" xfId="0" applyNumberFormat="1" applyBorder="1" applyAlignment="1">
      <alignment vertical="center"/>
    </xf>
    <xf numFmtId="3" fontId="0" fillId="0" borderId="25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34" xfId="0" applyNumberForma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85" fontId="0" fillId="0" borderId="30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36" xfId="53" applyNumberForma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0" fillId="0" borderId="17" xfId="0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center"/>
    </xf>
    <xf numFmtId="0" fontId="0" fillId="0" borderId="49" xfId="0" applyBorder="1" applyAlignment="1">
      <alignment horizontal="justify" vertical="center"/>
    </xf>
    <xf numFmtId="0" fontId="0" fillId="0" borderId="50" xfId="0" applyBorder="1" applyAlignment="1">
      <alignment horizontal="justify" vertical="center"/>
    </xf>
    <xf numFmtId="0" fontId="0" fillId="0" borderId="51" xfId="0" applyBorder="1" applyAlignment="1">
      <alignment horizontal="justify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justify" vertical="center"/>
    </xf>
    <xf numFmtId="0" fontId="0" fillId="0" borderId="54" xfId="0" applyBorder="1" applyAlignment="1">
      <alignment horizontal="justify" vertical="center"/>
    </xf>
    <xf numFmtId="0" fontId="0" fillId="0" borderId="55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33" xfId="0" applyBorder="1" applyAlignment="1">
      <alignment horizontal="justify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53" xfId="0" applyNumberFormat="1" applyFont="1" applyBorder="1" applyAlignment="1">
      <alignment horizontal="left" vertical="center" wrapText="1"/>
    </xf>
    <xf numFmtId="0" fontId="0" fillId="0" borderId="54" xfId="0" applyNumberFormat="1" applyFont="1" applyBorder="1" applyAlignment="1">
      <alignment horizontal="left" vertical="center" wrapText="1"/>
    </xf>
    <xf numFmtId="0" fontId="0" fillId="0" borderId="56" xfId="0" applyNumberFormat="1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60" xfId="0" applyNumberFormat="1" applyFont="1" applyBorder="1" applyAlignment="1">
      <alignment horizontal="left" vertical="center" wrapText="1"/>
    </xf>
    <xf numFmtId="0" fontId="0" fillId="0" borderId="50" xfId="0" applyNumberFormat="1" applyFont="1" applyBorder="1" applyAlignment="1">
      <alignment horizontal="left" vertical="center" wrapText="1"/>
    </xf>
    <xf numFmtId="0" fontId="0" fillId="0" borderId="52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horizontal="center" vertical="center"/>
      <protection/>
    </xf>
    <xf numFmtId="0" fontId="0" fillId="0" borderId="33" xfId="53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61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/>
    </xf>
    <xf numFmtId="0" fontId="6" fillId="0" borderId="57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/>
    </xf>
    <xf numFmtId="0" fontId="0" fillId="0" borderId="6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1257300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1304925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130" zoomScaleNormal="130" zoomScalePageLayoutView="0" workbookViewId="0" topLeftCell="A17">
      <selection activeCell="G23" sqref="G23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21.7109375" style="1" customWidth="1"/>
    <col min="4" max="4" width="15.7109375" style="1" customWidth="1"/>
    <col min="5" max="5" width="14.57421875" style="1" customWidth="1"/>
    <col min="6" max="6" width="12.57421875" style="1" hidden="1" customWidth="1"/>
    <col min="7" max="7" width="14.2812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16" t="s">
        <v>0</v>
      </c>
      <c r="B9" s="115" t="s">
        <v>30</v>
      </c>
      <c r="C9" s="116"/>
      <c r="D9" s="116"/>
      <c r="E9" s="116"/>
      <c r="F9" s="116"/>
      <c r="G9" s="117"/>
    </row>
    <row r="10" spans="1:7" ht="16.5" customHeight="1" thickBot="1">
      <c r="A10" s="16" t="s">
        <v>1</v>
      </c>
      <c r="B10" s="115" t="s">
        <v>31</v>
      </c>
      <c r="C10" s="116"/>
      <c r="D10" s="116"/>
      <c r="E10" s="116"/>
      <c r="F10" s="116"/>
      <c r="G10" s="117"/>
    </row>
    <row r="11" spans="1:7" ht="16.5" customHeight="1" thickBot="1">
      <c r="A11" s="16" t="s">
        <v>2</v>
      </c>
      <c r="B11" s="115" t="s">
        <v>32</v>
      </c>
      <c r="C11" s="116"/>
      <c r="D11" s="116"/>
      <c r="E11" s="116"/>
      <c r="F11" s="116"/>
      <c r="G11" s="117"/>
    </row>
    <row r="12" spans="1:7" ht="18.75" customHeight="1" thickBot="1">
      <c r="A12" s="7" t="s">
        <v>3</v>
      </c>
      <c r="B12" s="145" t="s">
        <v>76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40.5" customHeight="1" thickBo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16.5" customHeight="1" thickBot="1">
      <c r="A15" s="59">
        <v>1</v>
      </c>
      <c r="B15" s="118" t="s">
        <v>25</v>
      </c>
      <c r="C15" s="118"/>
      <c r="D15" s="118"/>
      <c r="E15" s="118"/>
      <c r="F15" s="113">
        <v>40</v>
      </c>
      <c r="G15" s="114"/>
    </row>
    <row r="16" spans="1:7" ht="11.25" customHeight="1" thickBot="1">
      <c r="A16" s="140"/>
      <c r="B16" s="140"/>
      <c r="C16" s="140"/>
      <c r="D16" s="140"/>
      <c r="E16" s="140"/>
      <c r="F16" s="140"/>
      <c r="G16" s="140"/>
    </row>
    <row r="17" spans="1:7" ht="32.25" customHeight="1" thickBot="1">
      <c r="A17" s="23" t="s">
        <v>6</v>
      </c>
      <c r="B17" s="128" t="s">
        <v>34</v>
      </c>
      <c r="C17" s="129"/>
      <c r="D17" s="129"/>
      <c r="E17" s="129"/>
      <c r="F17" s="129"/>
      <c r="G17" s="130"/>
    </row>
    <row r="18" spans="1:7" ht="27" customHeight="1" thickBot="1">
      <c r="A18" s="25" t="s">
        <v>35</v>
      </c>
      <c r="B18" s="131" t="s">
        <v>18</v>
      </c>
      <c r="C18" s="132"/>
      <c r="D18" s="132"/>
      <c r="E18" s="132"/>
      <c r="F18" s="132"/>
      <c r="G18" s="133"/>
    </row>
    <row r="19" spans="1:7" ht="28.5" customHeight="1" thickBot="1">
      <c r="A19" s="21"/>
      <c r="B19" s="11" t="s">
        <v>9</v>
      </c>
      <c r="C19" s="11" t="s">
        <v>10</v>
      </c>
      <c r="D19" s="11" t="s">
        <v>11</v>
      </c>
      <c r="E19" s="11" t="s">
        <v>15</v>
      </c>
      <c r="F19" s="11" t="s">
        <v>12</v>
      </c>
      <c r="G19" s="22" t="s">
        <v>19</v>
      </c>
    </row>
    <row r="20" spans="1:7" s="80" customFormat="1" ht="21.75" customHeight="1">
      <c r="A20" s="20" t="s">
        <v>8</v>
      </c>
      <c r="B20" s="105">
        <v>0</v>
      </c>
      <c r="C20" s="106">
        <v>80000</v>
      </c>
      <c r="D20" s="105">
        <v>0</v>
      </c>
      <c r="E20" s="105">
        <v>0</v>
      </c>
      <c r="F20" s="105">
        <v>0</v>
      </c>
      <c r="G20" s="107">
        <f>SUM(B20:F20)</f>
        <v>80000</v>
      </c>
    </row>
    <row r="21" spans="1:7" ht="22.5" customHeight="1" thickBot="1">
      <c r="A21" s="15" t="s">
        <v>13</v>
      </c>
      <c r="B21" s="63">
        <v>0</v>
      </c>
      <c r="C21" s="29">
        <v>80000</v>
      </c>
      <c r="D21" s="63">
        <v>0</v>
      </c>
      <c r="E21" s="63">
        <v>0</v>
      </c>
      <c r="F21" s="63">
        <v>0</v>
      </c>
      <c r="G21" s="31">
        <f>SUM(B21:F21)</f>
        <v>80000</v>
      </c>
    </row>
    <row r="22" spans="1:7" ht="63.75">
      <c r="A22" s="141" t="s">
        <v>14</v>
      </c>
      <c r="B22" s="142"/>
      <c r="C22" s="142"/>
      <c r="D22" s="19" t="s">
        <v>21</v>
      </c>
      <c r="E22" s="8" t="s">
        <v>93</v>
      </c>
      <c r="F22" s="8" t="s">
        <v>4</v>
      </c>
      <c r="G22" s="9" t="s">
        <v>7</v>
      </c>
    </row>
    <row r="23" spans="1:7" ht="21.75" customHeight="1">
      <c r="A23" s="111" t="s">
        <v>98</v>
      </c>
      <c r="B23" s="112"/>
      <c r="C23" s="112"/>
      <c r="D23" s="32">
        <v>1</v>
      </c>
      <c r="E23" s="28">
        <v>1</v>
      </c>
      <c r="F23" s="28">
        <v>1</v>
      </c>
      <c r="G23" s="69">
        <v>80000</v>
      </c>
    </row>
    <row r="24" spans="1:7" ht="13.5" thickBot="1">
      <c r="A24" s="126"/>
      <c r="B24" s="127"/>
      <c r="C24" s="127"/>
      <c r="D24" s="3"/>
      <c r="E24" s="27"/>
      <c r="F24" s="76">
        <f>SUM(F23:F23)</f>
        <v>1</v>
      </c>
      <c r="G24" s="73">
        <f>SUM(G23:G23)</f>
        <v>80000</v>
      </c>
    </row>
  </sheetData>
  <sheetProtection/>
  <mergeCells count="22">
    <mergeCell ref="A24:C24"/>
    <mergeCell ref="B17:G17"/>
    <mergeCell ref="B18:G18"/>
    <mergeCell ref="A6:G6"/>
    <mergeCell ref="A7:G7"/>
    <mergeCell ref="A16:G16"/>
    <mergeCell ref="A22:C22"/>
    <mergeCell ref="B14:E14"/>
    <mergeCell ref="F14:G14"/>
    <mergeCell ref="B12:G12"/>
    <mergeCell ref="A1:A5"/>
    <mergeCell ref="B1:E3"/>
    <mergeCell ref="F5:G5"/>
    <mergeCell ref="F1:G1"/>
    <mergeCell ref="F3:G3"/>
    <mergeCell ref="A8:G8"/>
    <mergeCell ref="A23:C23"/>
    <mergeCell ref="F15:G15"/>
    <mergeCell ref="B9:G9"/>
    <mergeCell ref="B10:G10"/>
    <mergeCell ref="B11:G11"/>
    <mergeCell ref="B15:E1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83" zoomScaleNormal="130" zoomScaleSheetLayoutView="83" zoomScalePageLayoutView="0" workbookViewId="0" topLeftCell="A13">
      <selection activeCell="C24" sqref="C24"/>
    </sheetView>
  </sheetViews>
  <sheetFormatPr defaultColWidth="11.421875" defaultRowHeight="12.75"/>
  <cols>
    <col min="1" max="1" width="25.00390625" style="1" customWidth="1"/>
    <col min="2" max="2" width="18.00390625" style="1" customWidth="1"/>
    <col min="3" max="3" width="26.28125" style="1" customWidth="1"/>
    <col min="4" max="4" width="16.421875" style="1" customWidth="1"/>
    <col min="5" max="5" width="13.00390625" style="1" customWidth="1"/>
    <col min="6" max="6" width="12.57421875" style="1" hidden="1" customWidth="1"/>
    <col min="7" max="7" width="21.14062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36" t="s">
        <v>0</v>
      </c>
      <c r="B9" s="115" t="s">
        <v>30</v>
      </c>
      <c r="C9" s="116"/>
      <c r="D9" s="116"/>
      <c r="E9" s="116"/>
      <c r="F9" s="116"/>
      <c r="G9" s="117"/>
    </row>
    <row r="10" spans="1:7" ht="16.5" customHeight="1" thickBot="1">
      <c r="A10" s="36" t="s">
        <v>1</v>
      </c>
      <c r="B10" s="115" t="s">
        <v>31</v>
      </c>
      <c r="C10" s="116"/>
      <c r="D10" s="116"/>
      <c r="E10" s="116"/>
      <c r="F10" s="116"/>
      <c r="G10" s="117"/>
    </row>
    <row r="11" spans="1:7" ht="16.5" customHeight="1" thickBot="1">
      <c r="A11" s="36" t="s">
        <v>2</v>
      </c>
      <c r="B11" s="115" t="s">
        <v>32</v>
      </c>
      <c r="C11" s="116"/>
      <c r="D11" s="116"/>
      <c r="E11" s="116"/>
      <c r="F11" s="116"/>
      <c r="G11" s="117"/>
    </row>
    <row r="12" spans="1:7" ht="18.75" customHeight="1" thickBot="1">
      <c r="A12" s="37" t="s">
        <v>3</v>
      </c>
      <c r="B12" s="115" t="s">
        <v>33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26.25" customHeigh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16.5" customHeight="1" hidden="1">
      <c r="A15" s="12">
        <v>1</v>
      </c>
      <c r="B15" s="146" t="s">
        <v>26</v>
      </c>
      <c r="C15" s="147"/>
      <c r="D15" s="147"/>
      <c r="E15" s="148"/>
      <c r="F15" s="149"/>
      <c r="G15" s="150"/>
    </row>
    <row r="16" spans="1:7" ht="16.5" customHeight="1" hidden="1">
      <c r="A16" s="13">
        <v>2</v>
      </c>
      <c r="B16" s="151" t="s">
        <v>27</v>
      </c>
      <c r="C16" s="152"/>
      <c r="D16" s="152"/>
      <c r="E16" s="153"/>
      <c r="F16" s="154"/>
      <c r="G16" s="155"/>
    </row>
    <row r="17" spans="1:7" ht="16.5" customHeight="1" hidden="1">
      <c r="A17" s="24">
        <v>3</v>
      </c>
      <c r="B17" s="156" t="s">
        <v>28</v>
      </c>
      <c r="C17" s="157"/>
      <c r="D17" s="157"/>
      <c r="E17" s="158"/>
      <c r="F17" s="154"/>
      <c r="G17" s="155"/>
    </row>
    <row r="18" spans="1:7" ht="65.25" customHeight="1" thickBot="1">
      <c r="A18" s="14">
        <v>4</v>
      </c>
      <c r="B18" s="159" t="s">
        <v>29</v>
      </c>
      <c r="C18" s="159"/>
      <c r="D18" s="159"/>
      <c r="E18" s="160"/>
      <c r="F18" s="161" t="s">
        <v>38</v>
      </c>
      <c r="G18" s="162"/>
    </row>
    <row r="19" spans="1:7" ht="11.25" customHeight="1" thickBot="1">
      <c r="A19" s="140"/>
      <c r="B19" s="140"/>
      <c r="C19" s="140"/>
      <c r="D19" s="140"/>
      <c r="E19" s="140"/>
      <c r="F19" s="140"/>
      <c r="G19" s="140"/>
    </row>
    <row r="20" spans="1:7" ht="32.25" customHeight="1" thickBot="1">
      <c r="A20" s="23" t="s">
        <v>6</v>
      </c>
      <c r="B20" s="128" t="s">
        <v>37</v>
      </c>
      <c r="C20" s="129"/>
      <c r="D20" s="129"/>
      <c r="E20" s="129"/>
      <c r="F20" s="129"/>
      <c r="G20" s="130"/>
    </row>
    <row r="21" spans="1:7" ht="27" customHeight="1" thickBot="1">
      <c r="A21" s="25" t="s">
        <v>36</v>
      </c>
      <c r="B21" s="131" t="s">
        <v>18</v>
      </c>
      <c r="C21" s="132"/>
      <c r="D21" s="132"/>
      <c r="E21" s="132"/>
      <c r="F21" s="132"/>
      <c r="G21" s="133"/>
    </row>
    <row r="22" spans="1:7" ht="30.75" customHeight="1" thickBot="1">
      <c r="A22" s="21"/>
      <c r="B22" s="11" t="s">
        <v>9</v>
      </c>
      <c r="C22" s="11" t="s">
        <v>10</v>
      </c>
      <c r="D22" s="11" t="s">
        <v>11</v>
      </c>
      <c r="E22" s="11" t="s">
        <v>15</v>
      </c>
      <c r="F22" s="11" t="s">
        <v>12</v>
      </c>
      <c r="G22" s="22" t="s">
        <v>19</v>
      </c>
    </row>
    <row r="23" spans="1:7" ht="21.75" customHeight="1">
      <c r="A23" s="20" t="s">
        <v>8</v>
      </c>
      <c r="B23" s="34">
        <v>0</v>
      </c>
      <c r="C23" s="34">
        <f>254000+145000</f>
        <v>399000</v>
      </c>
      <c r="D23" s="34">
        <f>100000+31633</f>
        <v>131633</v>
      </c>
      <c r="E23" s="60">
        <v>0</v>
      </c>
      <c r="F23" s="60">
        <v>0</v>
      </c>
      <c r="G23" s="30">
        <f>SUM(B23:F23)</f>
        <v>530633</v>
      </c>
    </row>
    <row r="24" spans="1:7" ht="22.5" customHeight="1" thickBot="1">
      <c r="A24" s="15" t="s">
        <v>13</v>
      </c>
      <c r="B24" s="35">
        <v>0</v>
      </c>
      <c r="C24" s="41">
        <v>750000</v>
      </c>
      <c r="D24" s="35">
        <v>0</v>
      </c>
      <c r="E24" s="61">
        <v>0</v>
      </c>
      <c r="F24" s="61">
        <v>0</v>
      </c>
      <c r="G24" s="31">
        <f>SUM(B24:F24)</f>
        <v>750000</v>
      </c>
    </row>
    <row r="25" spans="1:7" ht="64.5" thickBot="1">
      <c r="A25" s="141" t="s">
        <v>14</v>
      </c>
      <c r="B25" s="142"/>
      <c r="C25" s="142"/>
      <c r="D25" s="19" t="s">
        <v>21</v>
      </c>
      <c r="E25" s="8" t="s">
        <v>93</v>
      </c>
      <c r="F25" s="8" t="s">
        <v>4</v>
      </c>
      <c r="G25" s="9" t="s">
        <v>7</v>
      </c>
    </row>
    <row r="26" spans="1:7" ht="27.75" customHeight="1">
      <c r="A26" s="165" t="s">
        <v>103</v>
      </c>
      <c r="B26" s="166"/>
      <c r="C26" s="166"/>
      <c r="D26" s="18">
        <v>4</v>
      </c>
      <c r="E26" s="38">
        <v>1</v>
      </c>
      <c r="F26" s="38">
        <v>50</v>
      </c>
      <c r="G26" s="77">
        <v>134903</v>
      </c>
    </row>
    <row r="27" spans="1:9" ht="18.75" customHeight="1">
      <c r="A27" s="171" t="s">
        <v>91</v>
      </c>
      <c r="B27" s="172"/>
      <c r="C27" s="173"/>
      <c r="D27" s="26">
        <v>4</v>
      </c>
      <c r="E27" s="39">
        <v>1</v>
      </c>
      <c r="F27" s="39"/>
      <c r="G27" s="75">
        <v>101030</v>
      </c>
      <c r="I27" s="52"/>
    </row>
    <row r="28" spans="1:10" ht="19.5" customHeight="1">
      <c r="A28" s="169" t="s">
        <v>90</v>
      </c>
      <c r="B28" s="170"/>
      <c r="C28" s="170"/>
      <c r="D28" s="26">
        <v>4</v>
      </c>
      <c r="E28" s="39">
        <v>1</v>
      </c>
      <c r="F28" s="39"/>
      <c r="G28" s="75">
        <v>122700</v>
      </c>
      <c r="J28" s="52"/>
    </row>
    <row r="29" spans="1:7" ht="42.75" customHeight="1" thickBot="1">
      <c r="A29" s="167" t="s">
        <v>83</v>
      </c>
      <c r="B29" s="168"/>
      <c r="C29" s="168"/>
      <c r="D29" s="33">
        <v>4</v>
      </c>
      <c r="E29" s="33">
        <v>1</v>
      </c>
      <c r="F29" s="33">
        <v>50</v>
      </c>
      <c r="G29" s="72">
        <v>172000</v>
      </c>
    </row>
    <row r="30" spans="1:7" ht="13.5" thickBot="1">
      <c r="A30" s="163"/>
      <c r="B30" s="164"/>
      <c r="C30" s="164"/>
      <c r="D30" s="44"/>
      <c r="E30" s="44"/>
      <c r="F30" s="44">
        <f>SUM(F26:F29)</f>
        <v>100</v>
      </c>
      <c r="G30" s="47">
        <f>SUM(G26:G29)</f>
        <v>530633</v>
      </c>
    </row>
  </sheetData>
  <sheetProtection/>
  <mergeCells count="31">
    <mergeCell ref="A19:G19"/>
    <mergeCell ref="B20:G20"/>
    <mergeCell ref="A30:C30"/>
    <mergeCell ref="B21:G21"/>
    <mergeCell ref="A25:C25"/>
    <mergeCell ref="A26:C26"/>
    <mergeCell ref="A29:C29"/>
    <mergeCell ref="A28:C28"/>
    <mergeCell ref="A27:C27"/>
    <mergeCell ref="B16:E16"/>
    <mergeCell ref="F16:G16"/>
    <mergeCell ref="B17:E17"/>
    <mergeCell ref="F17:G17"/>
    <mergeCell ref="B18:E18"/>
    <mergeCell ref="F18:G18"/>
    <mergeCell ref="A7:G7"/>
    <mergeCell ref="A8:G8"/>
    <mergeCell ref="B14:E14"/>
    <mergeCell ref="F14:G14"/>
    <mergeCell ref="B15:E15"/>
    <mergeCell ref="F15:G15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 horizontalCentered="1" verticalCentered="1"/>
  <pageMargins left="0.17" right="0.17" top="0.24" bottom="0.23" header="0" footer="0"/>
  <pageSetup horizontalDpi="600" verticalDpi="600" orientation="landscape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150" zoomScaleNormal="150" zoomScalePageLayoutView="0" workbookViewId="0" topLeftCell="A22">
      <selection activeCell="C32" sqref="C32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25.00390625" style="1" customWidth="1"/>
    <col min="4" max="4" width="16.00390625" style="1" customWidth="1"/>
    <col min="5" max="5" width="14.8515625" style="1" customWidth="1"/>
    <col min="6" max="6" width="12.57421875" style="1" hidden="1" customWidth="1"/>
    <col min="7" max="7" width="19.2812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36" t="s">
        <v>0</v>
      </c>
      <c r="B9" s="115" t="s">
        <v>30</v>
      </c>
      <c r="C9" s="116"/>
      <c r="D9" s="116"/>
      <c r="E9" s="116"/>
      <c r="F9" s="116"/>
      <c r="G9" s="117"/>
    </row>
    <row r="10" spans="1:7" ht="16.5" customHeight="1" thickBot="1">
      <c r="A10" s="36" t="s">
        <v>1</v>
      </c>
      <c r="B10" s="115" t="s">
        <v>31</v>
      </c>
      <c r="C10" s="116"/>
      <c r="D10" s="116"/>
      <c r="E10" s="116"/>
      <c r="F10" s="116"/>
      <c r="G10" s="117"/>
    </row>
    <row r="11" spans="1:7" ht="16.5" customHeight="1" thickBot="1">
      <c r="A11" s="36" t="s">
        <v>2</v>
      </c>
      <c r="B11" s="115" t="s">
        <v>32</v>
      </c>
      <c r="C11" s="116"/>
      <c r="D11" s="116"/>
      <c r="E11" s="116"/>
      <c r="F11" s="116"/>
      <c r="G11" s="117"/>
    </row>
    <row r="12" spans="1:7" ht="18.75" customHeight="1" thickBot="1">
      <c r="A12" s="37" t="s">
        <v>3</v>
      </c>
      <c r="B12" s="115" t="s">
        <v>39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40.5" customHeight="1" thickBo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16.5" customHeight="1">
      <c r="A15" s="12">
        <v>1</v>
      </c>
      <c r="B15" s="174" t="s">
        <v>87</v>
      </c>
      <c r="C15" s="175"/>
      <c r="D15" s="175"/>
      <c r="E15" s="176"/>
      <c r="F15" s="149">
        <v>500</v>
      </c>
      <c r="G15" s="150"/>
    </row>
    <row r="16" spans="1:7" ht="11.25" customHeight="1" thickBot="1">
      <c r="A16" s="140"/>
      <c r="B16" s="140"/>
      <c r="C16" s="140"/>
      <c r="D16" s="140"/>
      <c r="E16" s="140"/>
      <c r="F16" s="140"/>
      <c r="G16" s="140"/>
    </row>
    <row r="17" spans="1:7" ht="32.25" customHeight="1" thickBot="1">
      <c r="A17" s="23" t="s">
        <v>6</v>
      </c>
      <c r="B17" s="177" t="s">
        <v>40</v>
      </c>
      <c r="C17" s="177"/>
      <c r="D17" s="177"/>
      <c r="E17" s="177"/>
      <c r="F17" s="177"/>
      <c r="G17" s="178"/>
    </row>
    <row r="18" spans="1:7" ht="27" customHeight="1" thickBot="1">
      <c r="A18" s="25" t="s">
        <v>41</v>
      </c>
      <c r="B18" s="131" t="s">
        <v>18</v>
      </c>
      <c r="C18" s="132"/>
      <c r="D18" s="132"/>
      <c r="E18" s="132"/>
      <c r="F18" s="132"/>
      <c r="G18" s="133"/>
    </row>
    <row r="19" spans="1:7" ht="28.5" customHeight="1" thickBot="1">
      <c r="A19" s="21"/>
      <c r="B19" s="11" t="s">
        <v>9</v>
      </c>
      <c r="C19" s="11" t="s">
        <v>10</v>
      </c>
      <c r="D19" s="11" t="s">
        <v>11</v>
      </c>
      <c r="E19" s="11" t="s">
        <v>15</v>
      </c>
      <c r="F19" s="11" t="s">
        <v>12</v>
      </c>
      <c r="G19" s="22" t="s">
        <v>19</v>
      </c>
    </row>
    <row r="20" spans="1:7" ht="21.75" customHeight="1">
      <c r="A20" s="20" t="s">
        <v>8</v>
      </c>
      <c r="B20" s="62">
        <v>0</v>
      </c>
      <c r="C20" s="43">
        <v>100000</v>
      </c>
      <c r="D20" s="62">
        <v>0</v>
      </c>
      <c r="E20" s="62">
        <v>0</v>
      </c>
      <c r="F20" s="62">
        <v>0</v>
      </c>
      <c r="G20" s="30">
        <f>SUM(B20:F20)</f>
        <v>100000</v>
      </c>
    </row>
    <row r="21" spans="1:7" ht="22.5" customHeight="1" thickBot="1">
      <c r="A21" s="15" t="s">
        <v>13</v>
      </c>
      <c r="B21" s="63">
        <v>0</v>
      </c>
      <c r="C21" s="48">
        <v>1096310</v>
      </c>
      <c r="D21" s="63">
        <v>0</v>
      </c>
      <c r="E21" s="63">
        <v>0</v>
      </c>
      <c r="F21" s="63">
        <v>0</v>
      </c>
      <c r="G21" s="31">
        <f>SUM(B21:F21)</f>
        <v>1096310</v>
      </c>
    </row>
    <row r="22" spans="1:7" ht="63.75">
      <c r="A22" s="141" t="s">
        <v>14</v>
      </c>
      <c r="B22" s="142"/>
      <c r="C22" s="142"/>
      <c r="D22" s="19" t="s">
        <v>21</v>
      </c>
      <c r="E22" s="8" t="s">
        <v>93</v>
      </c>
      <c r="F22" s="8" t="s">
        <v>4</v>
      </c>
      <c r="G22" s="9" t="s">
        <v>7</v>
      </c>
    </row>
    <row r="23" spans="1:7" ht="34.5" customHeight="1" hidden="1">
      <c r="A23" s="179"/>
      <c r="B23" s="180"/>
      <c r="C23" s="181"/>
      <c r="D23" s="38"/>
      <c r="E23" s="38"/>
      <c r="F23" s="10"/>
      <c r="G23" s="45"/>
    </row>
    <row r="24" spans="1:7" ht="34.5" customHeight="1">
      <c r="A24" s="171" t="s">
        <v>92</v>
      </c>
      <c r="B24" s="172"/>
      <c r="C24" s="173"/>
      <c r="D24" s="90">
        <v>1</v>
      </c>
      <c r="E24" s="90">
        <v>500</v>
      </c>
      <c r="F24" s="91"/>
      <c r="G24" s="92">
        <v>49896</v>
      </c>
    </row>
    <row r="25" spans="1:9" ht="32.25" customHeight="1">
      <c r="A25" s="169" t="s">
        <v>42</v>
      </c>
      <c r="B25" s="170"/>
      <c r="C25" s="170"/>
      <c r="D25" s="39">
        <v>1</v>
      </c>
      <c r="E25" s="39">
        <v>1</v>
      </c>
      <c r="F25" s="2">
        <v>10</v>
      </c>
      <c r="G25" s="46">
        <v>50104</v>
      </c>
      <c r="I25" s="52"/>
    </row>
    <row r="26" spans="1:7" ht="13.5" thickBot="1">
      <c r="A26" s="163"/>
      <c r="B26" s="164"/>
      <c r="C26" s="164"/>
      <c r="D26" s="44"/>
      <c r="E26" s="44"/>
      <c r="F26" s="44">
        <f>SUM(F23:F25)</f>
        <v>10</v>
      </c>
      <c r="G26" s="47">
        <f>SUM(G23:G25)</f>
        <v>100000</v>
      </c>
    </row>
    <row r="28" ht="12.75">
      <c r="G28" s="52"/>
    </row>
    <row r="29" ht="12.75">
      <c r="G29" s="52"/>
    </row>
  </sheetData>
  <sheetProtection/>
  <mergeCells count="24">
    <mergeCell ref="A16:G16"/>
    <mergeCell ref="B17:G17"/>
    <mergeCell ref="A26:C26"/>
    <mergeCell ref="B18:G18"/>
    <mergeCell ref="A22:C22"/>
    <mergeCell ref="A23:C23"/>
    <mergeCell ref="A25:C25"/>
    <mergeCell ref="A24:C24"/>
    <mergeCell ref="A7:G7"/>
    <mergeCell ref="A8:G8"/>
    <mergeCell ref="B14:E14"/>
    <mergeCell ref="F14:G14"/>
    <mergeCell ref="B15:E15"/>
    <mergeCell ref="F15:G15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50" zoomScaleSheetLayoutView="150" zoomScalePageLayoutView="0" workbookViewId="0" topLeftCell="A25">
      <selection activeCell="A26" sqref="A26:C26"/>
    </sheetView>
  </sheetViews>
  <sheetFormatPr defaultColWidth="11.421875" defaultRowHeight="12.75"/>
  <cols>
    <col min="1" max="1" width="26.57421875" style="1" customWidth="1"/>
    <col min="2" max="2" width="16.7109375" style="1" customWidth="1"/>
    <col min="3" max="3" width="16.8515625" style="1" customWidth="1"/>
    <col min="4" max="4" width="14.7109375" style="1" customWidth="1"/>
    <col min="5" max="5" width="25.421875" style="1" customWidth="1"/>
    <col min="6" max="6" width="12.57421875" style="1" hidden="1" customWidth="1"/>
    <col min="7" max="7" width="14.2812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16" t="s">
        <v>0</v>
      </c>
      <c r="B9" s="115" t="s">
        <v>30</v>
      </c>
      <c r="C9" s="116"/>
      <c r="D9" s="116"/>
      <c r="E9" s="116"/>
      <c r="F9" s="116"/>
      <c r="G9" s="117"/>
    </row>
    <row r="10" spans="1:7" ht="16.5" customHeight="1" thickBot="1">
      <c r="A10" s="16" t="s">
        <v>1</v>
      </c>
      <c r="B10" s="115" t="s">
        <v>31</v>
      </c>
      <c r="C10" s="116"/>
      <c r="D10" s="116"/>
      <c r="E10" s="116"/>
      <c r="F10" s="116"/>
      <c r="G10" s="117"/>
    </row>
    <row r="11" spans="1:7" ht="16.5" customHeight="1" thickBot="1">
      <c r="A11" s="16" t="s">
        <v>2</v>
      </c>
      <c r="B11" s="115" t="s">
        <v>32</v>
      </c>
      <c r="C11" s="116"/>
      <c r="D11" s="116"/>
      <c r="E11" s="116"/>
      <c r="F11" s="116"/>
      <c r="G11" s="117"/>
    </row>
    <row r="12" spans="1:7" ht="18.75" customHeight="1" thickBot="1">
      <c r="A12" s="7" t="s">
        <v>3</v>
      </c>
      <c r="B12" s="145" t="s">
        <v>77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40.5" customHeight="1" thickBo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16.5" customHeight="1">
      <c r="A15" s="12">
        <v>1</v>
      </c>
      <c r="B15" s="184" t="s">
        <v>43</v>
      </c>
      <c r="C15" s="185"/>
      <c r="D15" s="185"/>
      <c r="E15" s="150"/>
      <c r="F15" s="149">
        <v>1.5</v>
      </c>
      <c r="G15" s="150"/>
    </row>
    <row r="16" spans="1:7" ht="11.25" customHeight="1" thickBot="1">
      <c r="A16" s="140"/>
      <c r="B16" s="140"/>
      <c r="C16" s="140"/>
      <c r="D16" s="140"/>
      <c r="E16" s="140"/>
      <c r="F16" s="140"/>
      <c r="G16" s="140"/>
    </row>
    <row r="17" spans="1:7" ht="32.25" customHeight="1" thickBot="1">
      <c r="A17" s="23" t="s">
        <v>6</v>
      </c>
      <c r="B17" s="128" t="s">
        <v>34</v>
      </c>
      <c r="C17" s="129"/>
      <c r="D17" s="129"/>
      <c r="E17" s="129"/>
      <c r="F17" s="129"/>
      <c r="G17" s="130"/>
    </row>
    <row r="18" spans="1:7" ht="27" customHeight="1" thickBot="1">
      <c r="A18" s="25" t="s">
        <v>89</v>
      </c>
      <c r="B18" s="131" t="s">
        <v>18</v>
      </c>
      <c r="C18" s="132"/>
      <c r="D18" s="132"/>
      <c r="E18" s="132"/>
      <c r="F18" s="132"/>
      <c r="G18" s="133"/>
    </row>
    <row r="19" spans="1:7" ht="28.5" customHeight="1" thickBot="1">
      <c r="A19" s="21"/>
      <c r="B19" s="11" t="s">
        <v>9</v>
      </c>
      <c r="C19" s="11" t="s">
        <v>10</v>
      </c>
      <c r="D19" s="11" t="s">
        <v>11</v>
      </c>
      <c r="E19" s="11" t="s">
        <v>15</v>
      </c>
      <c r="F19" s="11" t="s">
        <v>12</v>
      </c>
      <c r="G19" s="22" t="s">
        <v>19</v>
      </c>
    </row>
    <row r="20" spans="1:9" ht="21.75" customHeight="1">
      <c r="A20" s="20" t="s">
        <v>8</v>
      </c>
      <c r="B20" s="43">
        <v>1000000</v>
      </c>
      <c r="C20" s="43">
        <v>323478</v>
      </c>
      <c r="D20" s="64">
        <v>0</v>
      </c>
      <c r="E20" s="62">
        <v>0</v>
      </c>
      <c r="F20" s="62">
        <v>0</v>
      </c>
      <c r="G20" s="30">
        <f>SUM(B20:F20)</f>
        <v>1323478</v>
      </c>
      <c r="I20" s="52"/>
    </row>
    <row r="21" spans="1:7" ht="22.5" customHeight="1" thickBot="1">
      <c r="A21" s="15" t="s">
        <v>13</v>
      </c>
      <c r="B21" s="48">
        <v>1706312</v>
      </c>
      <c r="C21" s="48">
        <v>764758</v>
      </c>
      <c r="D21" s="48">
        <v>66683</v>
      </c>
      <c r="E21" s="63">
        <v>0</v>
      </c>
      <c r="F21" s="63">
        <v>0</v>
      </c>
      <c r="G21" s="31">
        <f>SUM(B21:F21)</f>
        <v>2537753</v>
      </c>
    </row>
    <row r="22" spans="1:7" ht="64.5" thickBot="1">
      <c r="A22" s="141" t="s">
        <v>14</v>
      </c>
      <c r="B22" s="142"/>
      <c r="C22" s="142"/>
      <c r="D22" s="19" t="s">
        <v>21</v>
      </c>
      <c r="E22" s="8" t="s">
        <v>93</v>
      </c>
      <c r="F22" s="8" t="s">
        <v>4</v>
      </c>
      <c r="G22" s="9" t="s">
        <v>7</v>
      </c>
    </row>
    <row r="23" spans="1:9" ht="41.25" customHeight="1">
      <c r="A23" s="187" t="s">
        <v>44</v>
      </c>
      <c r="B23" s="188"/>
      <c r="C23" s="188"/>
      <c r="D23" s="82">
        <v>1</v>
      </c>
      <c r="E23" s="82">
        <v>2300</v>
      </c>
      <c r="F23" s="83">
        <v>20</v>
      </c>
      <c r="G23" s="84">
        <f>346503+205589+97882</f>
        <v>649974</v>
      </c>
      <c r="H23" s="52"/>
      <c r="I23" s="52"/>
    </row>
    <row r="24" spans="1:9" ht="16.5" customHeight="1">
      <c r="A24" s="189" t="s">
        <v>99</v>
      </c>
      <c r="B24" s="190"/>
      <c r="C24" s="190"/>
      <c r="D24" s="39">
        <v>1</v>
      </c>
      <c r="E24" s="39">
        <v>1</v>
      </c>
      <c r="F24" s="85">
        <v>10</v>
      </c>
      <c r="G24" s="75">
        <v>98568</v>
      </c>
      <c r="I24" s="52"/>
    </row>
    <row r="25" spans="1:9" ht="36.75" customHeight="1">
      <c r="A25" s="182" t="s">
        <v>100</v>
      </c>
      <c r="B25" s="183"/>
      <c r="C25" s="183"/>
      <c r="D25" s="39">
        <v>1</v>
      </c>
      <c r="E25" s="39">
        <v>300</v>
      </c>
      <c r="F25" s="74">
        <v>30</v>
      </c>
      <c r="G25" s="75">
        <v>125768</v>
      </c>
      <c r="I25" s="52"/>
    </row>
    <row r="26" spans="1:9" ht="32.25" customHeight="1">
      <c r="A26" s="182" t="s">
        <v>51</v>
      </c>
      <c r="B26" s="183"/>
      <c r="C26" s="183"/>
      <c r="D26" s="39">
        <v>1</v>
      </c>
      <c r="E26" s="39">
        <v>200</v>
      </c>
      <c r="F26" s="74">
        <v>15</v>
      </c>
      <c r="G26" s="75">
        <v>187200</v>
      </c>
      <c r="I26" s="52"/>
    </row>
    <row r="27" spans="1:9" ht="45" customHeight="1">
      <c r="A27" s="182" t="s">
        <v>101</v>
      </c>
      <c r="B27" s="183"/>
      <c r="C27" s="183"/>
      <c r="D27" s="39">
        <v>1</v>
      </c>
      <c r="E27" s="39">
        <v>1</v>
      </c>
      <c r="F27" s="74"/>
      <c r="G27" s="75">
        <v>236968</v>
      </c>
      <c r="I27" s="52"/>
    </row>
    <row r="28" spans="1:9" ht="25.5" customHeight="1" thickBot="1">
      <c r="A28" s="201" t="s">
        <v>105</v>
      </c>
      <c r="B28" s="202"/>
      <c r="C28" s="203"/>
      <c r="D28" s="39">
        <v>1</v>
      </c>
      <c r="E28" s="39">
        <v>1</v>
      </c>
      <c r="F28" s="74"/>
      <c r="G28" s="75">
        <v>25000</v>
      </c>
      <c r="I28" s="52"/>
    </row>
    <row r="29" spans="1:9" ht="18.75" customHeight="1" hidden="1">
      <c r="A29" s="182" t="s">
        <v>95</v>
      </c>
      <c r="B29" s="183"/>
      <c r="C29" s="183"/>
      <c r="D29" s="39">
        <v>1</v>
      </c>
      <c r="E29" s="39">
        <v>1</v>
      </c>
      <c r="F29" s="74"/>
      <c r="G29" s="75">
        <v>0</v>
      </c>
      <c r="I29" s="52"/>
    </row>
    <row r="30" spans="1:9" ht="28.5" customHeight="1" hidden="1" thickBot="1">
      <c r="A30" s="167" t="s">
        <v>104</v>
      </c>
      <c r="B30" s="168"/>
      <c r="C30" s="168"/>
      <c r="D30" s="33">
        <v>1</v>
      </c>
      <c r="E30" s="33">
        <v>1</v>
      </c>
      <c r="F30" s="96"/>
      <c r="G30" s="72">
        <v>0</v>
      </c>
      <c r="I30" s="52"/>
    </row>
    <row r="31" spans="1:7" ht="13.5" thickBot="1">
      <c r="A31" s="186"/>
      <c r="B31" s="113"/>
      <c r="C31" s="113"/>
      <c r="D31" s="93"/>
      <c r="E31" s="93"/>
      <c r="F31" s="94">
        <f>SUM(F23:F26)</f>
        <v>75</v>
      </c>
      <c r="G31" s="95">
        <f>SUM(G23:G30)</f>
        <v>1323478</v>
      </c>
    </row>
    <row r="33" spans="3:7" ht="12.75">
      <c r="C33" s="52"/>
      <c r="G33" s="52"/>
    </row>
    <row r="34" ht="12.75">
      <c r="C34" s="52"/>
    </row>
    <row r="35" ht="12.75">
      <c r="C35" s="52"/>
    </row>
    <row r="36" ht="12.75">
      <c r="C36" s="52"/>
    </row>
  </sheetData>
  <sheetProtection/>
  <mergeCells count="29">
    <mergeCell ref="B17:G17"/>
    <mergeCell ref="A25:C25"/>
    <mergeCell ref="A26:C26"/>
    <mergeCell ref="A31:C31"/>
    <mergeCell ref="B18:G18"/>
    <mergeCell ref="A22:C22"/>
    <mergeCell ref="A23:C23"/>
    <mergeCell ref="A24:C24"/>
    <mergeCell ref="A27:C27"/>
    <mergeCell ref="A28:C28"/>
    <mergeCell ref="A29:C29"/>
    <mergeCell ref="A30:C30"/>
    <mergeCell ref="B10:G10"/>
    <mergeCell ref="B11:G11"/>
    <mergeCell ref="B12:G12"/>
    <mergeCell ref="B14:E14"/>
    <mergeCell ref="F14:G14"/>
    <mergeCell ref="B15:E15"/>
    <mergeCell ref="F15:G15"/>
    <mergeCell ref="A16:G16"/>
    <mergeCell ref="A7:G7"/>
    <mergeCell ref="A8:G8"/>
    <mergeCell ref="B9:G9"/>
    <mergeCell ref="A1:A5"/>
    <mergeCell ref="B1:E3"/>
    <mergeCell ref="F1:G1"/>
    <mergeCell ref="F3:G3"/>
    <mergeCell ref="F5:G5"/>
    <mergeCell ref="A6:G6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r:id="rId4"/>
  <rowBreaks count="1" manualBreakCount="1">
    <brk id="31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154" zoomScaleSheetLayoutView="154" zoomScalePageLayoutView="0" workbookViewId="0" topLeftCell="B22">
      <selection activeCell="C38" sqref="C38"/>
    </sheetView>
  </sheetViews>
  <sheetFormatPr defaultColWidth="11.421875" defaultRowHeight="12.75"/>
  <cols>
    <col min="1" max="1" width="29.28125" style="1" customWidth="1"/>
    <col min="2" max="2" width="12.421875" style="1" customWidth="1"/>
    <col min="3" max="3" width="25.57421875" style="1" customWidth="1"/>
    <col min="4" max="4" width="17.7109375" style="1" customWidth="1"/>
    <col min="5" max="5" width="13.140625" style="1" customWidth="1"/>
    <col min="6" max="6" width="12.57421875" style="1" hidden="1" customWidth="1"/>
    <col min="7" max="7" width="19.14062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36" t="s">
        <v>0</v>
      </c>
      <c r="B9" s="115" t="s">
        <v>45</v>
      </c>
      <c r="C9" s="116"/>
      <c r="D9" s="116"/>
      <c r="E9" s="116"/>
      <c r="F9" s="116"/>
      <c r="G9" s="117"/>
    </row>
    <row r="10" spans="1:7" ht="16.5" customHeight="1" thickBot="1">
      <c r="A10" s="36" t="s">
        <v>1</v>
      </c>
      <c r="B10" s="115" t="s">
        <v>31</v>
      </c>
      <c r="C10" s="116"/>
      <c r="D10" s="116"/>
      <c r="E10" s="116"/>
      <c r="F10" s="116"/>
      <c r="G10" s="117"/>
    </row>
    <row r="11" spans="1:7" ht="16.5" customHeight="1" thickBot="1">
      <c r="A11" s="36" t="s">
        <v>2</v>
      </c>
      <c r="B11" s="115" t="s">
        <v>46</v>
      </c>
      <c r="C11" s="116"/>
      <c r="D11" s="116"/>
      <c r="E11" s="116"/>
      <c r="F11" s="116"/>
      <c r="G11" s="117"/>
    </row>
    <row r="12" spans="1:7" ht="18.75" customHeight="1" thickBot="1">
      <c r="A12" s="37" t="s">
        <v>3</v>
      </c>
      <c r="B12" s="115" t="s">
        <v>47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31.5" customHeigh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40.5" customHeight="1" hidden="1">
      <c r="A15" s="12">
        <v>1</v>
      </c>
      <c r="B15" s="184" t="s">
        <v>48</v>
      </c>
      <c r="C15" s="185"/>
      <c r="D15" s="185"/>
      <c r="E15" s="150"/>
      <c r="F15" s="149"/>
      <c r="G15" s="150"/>
    </row>
    <row r="16" spans="1:7" s="80" customFormat="1" ht="33" customHeight="1" thickBot="1">
      <c r="A16" s="110">
        <v>2</v>
      </c>
      <c r="B16" s="191" t="s">
        <v>84</v>
      </c>
      <c r="C16" s="191"/>
      <c r="D16" s="191"/>
      <c r="E16" s="191"/>
      <c r="F16" s="192">
        <v>3</v>
      </c>
      <c r="G16" s="193"/>
    </row>
    <row r="17" spans="1:7" ht="15.75" customHeight="1" hidden="1">
      <c r="A17" s="109">
        <v>2</v>
      </c>
      <c r="B17" s="196" t="s">
        <v>79</v>
      </c>
      <c r="C17" s="197"/>
      <c r="D17" s="197"/>
      <c r="E17" s="198"/>
      <c r="F17" s="199">
        <v>2</v>
      </c>
      <c r="G17" s="200"/>
    </row>
    <row r="18" spans="1:7" ht="11.25" customHeight="1" thickBot="1">
      <c r="A18" s="140"/>
      <c r="B18" s="140"/>
      <c r="C18" s="140"/>
      <c r="D18" s="140"/>
      <c r="E18" s="140"/>
      <c r="F18" s="140"/>
      <c r="G18" s="140"/>
    </row>
    <row r="19" spans="1:7" ht="32.25" customHeight="1" thickBot="1">
      <c r="A19" s="23" t="s">
        <v>6</v>
      </c>
      <c r="B19" s="128" t="s">
        <v>49</v>
      </c>
      <c r="C19" s="129"/>
      <c r="D19" s="129"/>
      <c r="E19" s="129"/>
      <c r="F19" s="129"/>
      <c r="G19" s="130"/>
    </row>
    <row r="20" spans="1:7" ht="24" customHeight="1" thickBot="1">
      <c r="A20" s="25" t="s">
        <v>50</v>
      </c>
      <c r="B20" s="131" t="s">
        <v>18</v>
      </c>
      <c r="C20" s="132"/>
      <c r="D20" s="132"/>
      <c r="E20" s="132"/>
      <c r="F20" s="132"/>
      <c r="G20" s="133"/>
    </row>
    <row r="21" spans="1:7" ht="28.5" customHeight="1" thickBot="1">
      <c r="A21" s="21"/>
      <c r="B21" s="11" t="s">
        <v>9</v>
      </c>
      <c r="C21" s="11" t="s">
        <v>10</v>
      </c>
      <c r="D21" s="11" t="s">
        <v>11</v>
      </c>
      <c r="E21" s="11" t="s">
        <v>15</v>
      </c>
      <c r="F21" s="11" t="s">
        <v>12</v>
      </c>
      <c r="G21" s="22" t="s">
        <v>19</v>
      </c>
    </row>
    <row r="22" spans="1:7" ht="21.75" customHeight="1">
      <c r="A22" s="20" t="s">
        <v>8</v>
      </c>
      <c r="B22" s="65">
        <v>0</v>
      </c>
      <c r="C22" s="50">
        <v>260000</v>
      </c>
      <c r="D22" s="65">
        <v>0</v>
      </c>
      <c r="E22" s="65">
        <v>0</v>
      </c>
      <c r="F22" s="62">
        <v>0</v>
      </c>
      <c r="G22" s="30">
        <f>SUM(B22:F22)</f>
        <v>260000</v>
      </c>
    </row>
    <row r="23" spans="1:7" ht="22.5" customHeight="1" thickBot="1">
      <c r="A23" s="15" t="s">
        <v>13</v>
      </c>
      <c r="B23" s="66">
        <v>0</v>
      </c>
      <c r="C23" s="51">
        <v>850000</v>
      </c>
      <c r="D23" s="66">
        <v>0</v>
      </c>
      <c r="E23" s="66">
        <v>0</v>
      </c>
      <c r="F23" s="63">
        <v>0</v>
      </c>
      <c r="G23" s="31">
        <f>SUM(B23:F23)</f>
        <v>850000</v>
      </c>
    </row>
    <row r="24" spans="1:7" ht="64.5" thickBot="1">
      <c r="A24" s="141" t="s">
        <v>14</v>
      </c>
      <c r="B24" s="142"/>
      <c r="C24" s="142"/>
      <c r="D24" s="19" t="s">
        <v>21</v>
      </c>
      <c r="E24" s="8" t="s">
        <v>93</v>
      </c>
      <c r="F24" s="8" t="s">
        <v>4</v>
      </c>
      <c r="G24" s="9" t="s">
        <v>7</v>
      </c>
    </row>
    <row r="25" spans="1:7" ht="26.25" customHeight="1">
      <c r="A25" s="204" t="s">
        <v>108</v>
      </c>
      <c r="B25" s="205"/>
      <c r="C25" s="205"/>
      <c r="D25" s="18">
        <v>2</v>
      </c>
      <c r="E25" s="18">
        <v>1</v>
      </c>
      <c r="F25" s="53"/>
      <c r="G25" s="45">
        <v>29000</v>
      </c>
    </row>
    <row r="26" spans="1:7" ht="15.75" customHeight="1">
      <c r="A26" s="182" t="s">
        <v>109</v>
      </c>
      <c r="B26" s="183"/>
      <c r="C26" s="183"/>
      <c r="D26" s="26">
        <v>2</v>
      </c>
      <c r="E26" s="26">
        <v>1</v>
      </c>
      <c r="F26" s="86"/>
      <c r="G26" s="46">
        <v>10760</v>
      </c>
    </row>
    <row r="27" spans="1:7" ht="30.75" customHeight="1">
      <c r="A27" s="201" t="s">
        <v>106</v>
      </c>
      <c r="B27" s="202"/>
      <c r="C27" s="203"/>
      <c r="D27" s="26">
        <v>2</v>
      </c>
      <c r="E27" s="26">
        <v>4</v>
      </c>
      <c r="F27" s="86"/>
      <c r="G27" s="46">
        <f>188690+10120</f>
        <v>198810</v>
      </c>
    </row>
    <row r="28" spans="1:7" ht="30.75" customHeight="1">
      <c r="A28" s="201" t="s">
        <v>107</v>
      </c>
      <c r="B28" s="202"/>
      <c r="C28" s="203"/>
      <c r="D28" s="26">
        <v>2</v>
      </c>
      <c r="E28" s="26">
        <v>1</v>
      </c>
      <c r="F28" s="86"/>
      <c r="G28" s="46">
        <v>21430</v>
      </c>
    </row>
    <row r="29" spans="1:7" ht="30.75" customHeight="1" hidden="1">
      <c r="A29" s="201"/>
      <c r="B29" s="202"/>
      <c r="C29" s="203"/>
      <c r="D29" s="26"/>
      <c r="E29" s="26"/>
      <c r="F29" s="86"/>
      <c r="G29" s="46"/>
    </row>
    <row r="30" spans="1:7" ht="27" customHeight="1" hidden="1">
      <c r="A30" s="194"/>
      <c r="B30" s="195"/>
      <c r="C30" s="195"/>
      <c r="D30" s="79"/>
      <c r="E30" s="81"/>
      <c r="F30" s="87"/>
      <c r="G30" s="108"/>
    </row>
    <row r="31" spans="1:10" ht="23.25" customHeight="1" hidden="1">
      <c r="A31" s="182"/>
      <c r="B31" s="183"/>
      <c r="C31" s="183"/>
      <c r="D31" s="39"/>
      <c r="E31" s="39"/>
      <c r="F31" s="78"/>
      <c r="G31" s="46"/>
      <c r="I31" s="52"/>
      <c r="J31" s="52"/>
    </row>
    <row r="32" spans="1:10" ht="13.5" thickBot="1">
      <c r="A32" s="126"/>
      <c r="B32" s="127"/>
      <c r="C32" s="127"/>
      <c r="D32" s="3"/>
      <c r="E32" s="3"/>
      <c r="F32" s="3">
        <f>SUM(F25:F31)</f>
        <v>0</v>
      </c>
      <c r="G32" s="42">
        <f>SUM(G25:G31)</f>
        <v>260000</v>
      </c>
      <c r="I32" s="52"/>
      <c r="J32" s="52"/>
    </row>
    <row r="34" ht="12.75">
      <c r="D34" s="52"/>
    </row>
    <row r="35" ht="12.75">
      <c r="D35" s="52"/>
    </row>
    <row r="36" ht="12.75">
      <c r="D36" s="52"/>
    </row>
    <row r="37" ht="12.75">
      <c r="D37" s="52"/>
    </row>
    <row r="38" ht="12.75">
      <c r="D38" s="52"/>
    </row>
    <row r="39" ht="12.75">
      <c r="D39" s="52"/>
    </row>
    <row r="40" ht="12.75">
      <c r="D40" s="52"/>
    </row>
    <row r="41" ht="12.75">
      <c r="D41" s="52"/>
    </row>
    <row r="42" ht="12.75">
      <c r="D42" s="52"/>
    </row>
    <row r="43" ht="12.75">
      <c r="D43" s="52"/>
    </row>
    <row r="44" ht="12.75">
      <c r="D44" s="52"/>
    </row>
    <row r="45" ht="12.75">
      <c r="D45" s="52"/>
    </row>
    <row r="46" ht="12.75">
      <c r="D46" s="52"/>
    </row>
    <row r="47" ht="12.75">
      <c r="D47" s="52"/>
    </row>
    <row r="48" ht="12.75">
      <c r="D48" s="52"/>
    </row>
    <row r="49" ht="12.75">
      <c r="D49" s="52"/>
    </row>
    <row r="50" ht="12.75">
      <c r="D50" s="52"/>
    </row>
    <row r="51" ht="12.75">
      <c r="D51" s="52"/>
    </row>
    <row r="52" ht="12.75">
      <c r="D52" s="52"/>
    </row>
    <row r="53" ht="12.75">
      <c r="D53" s="52"/>
    </row>
    <row r="54" ht="12.75">
      <c r="D54" s="52"/>
    </row>
    <row r="55" ht="12.75">
      <c r="D55" s="52"/>
    </row>
    <row r="56" ht="12.75">
      <c r="D56" s="52"/>
    </row>
    <row r="57" ht="12.75">
      <c r="D57" s="52"/>
    </row>
    <row r="58" ht="12.75">
      <c r="D58" s="52"/>
    </row>
    <row r="59" ht="12.75">
      <c r="D59" s="52"/>
    </row>
    <row r="60" ht="12.75">
      <c r="D60" s="52"/>
    </row>
    <row r="61" ht="12.75">
      <c r="D61" s="52"/>
    </row>
    <row r="62" ht="12.75">
      <c r="D62" s="52"/>
    </row>
    <row r="63" ht="12.75">
      <c r="D63" s="52"/>
    </row>
  </sheetData>
  <sheetProtection/>
  <mergeCells count="32">
    <mergeCell ref="A32:C32"/>
    <mergeCell ref="B20:G20"/>
    <mergeCell ref="A24:C24"/>
    <mergeCell ref="A25:C25"/>
    <mergeCell ref="A31:C31"/>
    <mergeCell ref="A26:C26"/>
    <mergeCell ref="A27:C27"/>
    <mergeCell ref="A28:C28"/>
    <mergeCell ref="A7:G7"/>
    <mergeCell ref="A8:G8"/>
    <mergeCell ref="B14:E14"/>
    <mergeCell ref="F14:G14"/>
    <mergeCell ref="B15:E15"/>
    <mergeCell ref="F15:G15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  <mergeCell ref="B16:E16"/>
    <mergeCell ref="F16:G16"/>
    <mergeCell ref="A30:C30"/>
    <mergeCell ref="B17:E17"/>
    <mergeCell ref="F17:G17"/>
    <mergeCell ref="A18:G18"/>
    <mergeCell ref="B19:G19"/>
    <mergeCell ref="A29:C2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2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91" zoomScaleSheetLayoutView="91" zoomScalePageLayoutView="0" workbookViewId="0" topLeftCell="A24">
      <selection activeCell="C29" sqref="C29"/>
    </sheetView>
  </sheetViews>
  <sheetFormatPr defaultColWidth="11.421875" defaultRowHeight="12.75"/>
  <cols>
    <col min="1" max="1" width="19.57421875" style="1" customWidth="1"/>
    <col min="2" max="2" width="14.421875" style="1" customWidth="1"/>
    <col min="3" max="3" width="23.00390625" style="1" customWidth="1"/>
    <col min="4" max="4" width="17.7109375" style="1" customWidth="1"/>
    <col min="5" max="5" width="20.28125" style="1" customWidth="1"/>
    <col min="6" max="6" width="12.57421875" style="1" hidden="1" customWidth="1"/>
    <col min="7" max="7" width="21.2812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16" t="s">
        <v>0</v>
      </c>
      <c r="B9" s="115" t="s">
        <v>45</v>
      </c>
      <c r="C9" s="116"/>
      <c r="D9" s="116"/>
      <c r="E9" s="116"/>
      <c r="F9" s="116"/>
      <c r="G9" s="117"/>
    </row>
    <row r="10" spans="1:7" ht="16.5" customHeight="1" thickBot="1">
      <c r="A10" s="16" t="s">
        <v>1</v>
      </c>
      <c r="B10" s="115" t="s">
        <v>82</v>
      </c>
      <c r="C10" s="116"/>
      <c r="D10" s="116"/>
      <c r="E10" s="116"/>
      <c r="F10" s="116"/>
      <c r="G10" s="117"/>
    </row>
    <row r="11" spans="1:7" ht="16.5" customHeight="1" thickBot="1">
      <c r="A11" s="16" t="s">
        <v>2</v>
      </c>
      <c r="B11" s="115" t="s">
        <v>65</v>
      </c>
      <c r="C11" s="116"/>
      <c r="D11" s="116"/>
      <c r="E11" s="116"/>
      <c r="F11" s="116"/>
      <c r="G11" s="117"/>
    </row>
    <row r="12" spans="1:7" ht="18.75" customHeight="1" thickBot="1">
      <c r="A12" s="7" t="s">
        <v>3</v>
      </c>
      <c r="B12" s="115" t="s">
        <v>66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40.5" customHeigh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16.5" customHeight="1" hidden="1">
      <c r="A15" s="12">
        <v>1</v>
      </c>
      <c r="B15" s="209" t="s">
        <v>56</v>
      </c>
      <c r="C15" s="210"/>
      <c r="D15" s="210"/>
      <c r="E15" s="210"/>
      <c r="F15" s="149"/>
      <c r="G15" s="150"/>
    </row>
    <row r="16" spans="1:7" ht="30.75" customHeight="1">
      <c r="A16" s="13">
        <v>2</v>
      </c>
      <c r="B16" s="211" t="s">
        <v>80</v>
      </c>
      <c r="C16" s="212"/>
      <c r="D16" s="212"/>
      <c r="E16" s="213"/>
      <c r="F16" s="214" t="s">
        <v>64</v>
      </c>
      <c r="G16" s="215"/>
    </row>
    <row r="17" spans="1:7" ht="16.5" customHeight="1" hidden="1">
      <c r="A17" s="24">
        <v>3</v>
      </c>
      <c r="B17" s="206" t="s">
        <v>58</v>
      </c>
      <c r="C17" s="207"/>
      <c r="D17" s="207"/>
      <c r="E17" s="207"/>
      <c r="F17" s="154"/>
      <c r="G17" s="155"/>
    </row>
    <row r="18" spans="1:7" ht="16.5" customHeight="1" hidden="1">
      <c r="A18" s="24">
        <v>4</v>
      </c>
      <c r="B18" s="206" t="s">
        <v>59</v>
      </c>
      <c r="C18" s="207"/>
      <c r="D18" s="207"/>
      <c r="E18" s="207"/>
      <c r="F18" s="154"/>
      <c r="G18" s="155"/>
    </row>
    <row r="19" spans="1:7" ht="16.5" customHeight="1" hidden="1">
      <c r="A19" s="24">
        <v>5</v>
      </c>
      <c r="B19" s="206" t="s">
        <v>60</v>
      </c>
      <c r="C19" s="207"/>
      <c r="D19" s="207"/>
      <c r="E19" s="207"/>
      <c r="F19" s="154"/>
      <c r="G19" s="155"/>
    </row>
    <row r="20" spans="1:7" ht="16.5" customHeight="1" hidden="1">
      <c r="A20" s="24">
        <v>6</v>
      </c>
      <c r="B20" s="206" t="s">
        <v>61</v>
      </c>
      <c r="C20" s="207"/>
      <c r="D20" s="207"/>
      <c r="E20" s="207"/>
      <c r="F20" s="154"/>
      <c r="G20" s="155"/>
    </row>
    <row r="21" spans="1:7" ht="39.75" customHeight="1">
      <c r="A21" s="24">
        <v>7</v>
      </c>
      <c r="B21" s="208" t="s">
        <v>86</v>
      </c>
      <c r="C21" s="208"/>
      <c r="D21" s="208"/>
      <c r="E21" s="208"/>
      <c r="F21" s="154"/>
      <c r="G21" s="155"/>
    </row>
    <row r="22" spans="1:7" ht="16.5" customHeight="1" hidden="1">
      <c r="A22" s="24">
        <v>8</v>
      </c>
      <c r="B22" s="206" t="s">
        <v>62</v>
      </c>
      <c r="C22" s="207"/>
      <c r="D22" s="207"/>
      <c r="E22" s="207"/>
      <c r="F22" s="154"/>
      <c r="G22" s="155"/>
    </row>
    <row r="23" spans="1:7" ht="16.5" customHeight="1" hidden="1" thickBot="1">
      <c r="A23" s="14">
        <v>9</v>
      </c>
      <c r="B23" s="216" t="s">
        <v>63</v>
      </c>
      <c r="C23" s="217"/>
      <c r="D23" s="217"/>
      <c r="E23" s="217"/>
      <c r="F23" s="218"/>
      <c r="G23" s="219"/>
    </row>
    <row r="24" spans="1:7" ht="11.25" customHeight="1" thickBot="1">
      <c r="A24" s="140"/>
      <c r="B24" s="140"/>
      <c r="C24" s="140"/>
      <c r="D24" s="140"/>
      <c r="E24" s="140"/>
      <c r="F24" s="140"/>
      <c r="G24" s="140"/>
    </row>
    <row r="25" spans="1:7" ht="32.25" customHeight="1" thickBot="1">
      <c r="A25" s="23" t="s">
        <v>6</v>
      </c>
      <c r="B25" s="128" t="s">
        <v>52</v>
      </c>
      <c r="C25" s="129"/>
      <c r="D25" s="129"/>
      <c r="E25" s="129"/>
      <c r="F25" s="129"/>
      <c r="G25" s="130"/>
    </row>
    <row r="26" spans="1:7" ht="27" customHeight="1" thickBot="1">
      <c r="A26" s="25" t="s">
        <v>53</v>
      </c>
      <c r="B26" s="131" t="s">
        <v>18</v>
      </c>
      <c r="C26" s="132"/>
      <c r="D26" s="132"/>
      <c r="E26" s="132"/>
      <c r="F26" s="132"/>
      <c r="G26" s="133"/>
    </row>
    <row r="27" spans="1:7" ht="30" customHeight="1" thickBot="1">
      <c r="A27" s="21"/>
      <c r="B27" s="11" t="s">
        <v>9</v>
      </c>
      <c r="C27" s="11" t="s">
        <v>10</v>
      </c>
      <c r="D27" s="11" t="s">
        <v>11</v>
      </c>
      <c r="E27" s="11" t="s">
        <v>15</v>
      </c>
      <c r="F27" s="11" t="s">
        <v>12</v>
      </c>
      <c r="G27" s="22" t="s">
        <v>19</v>
      </c>
    </row>
    <row r="28" spans="1:7" ht="21.75" customHeight="1">
      <c r="A28" s="20" t="s">
        <v>8</v>
      </c>
      <c r="B28" s="50">
        <f>431403+400000+380000+16000</f>
        <v>1227403</v>
      </c>
      <c r="C28" s="50">
        <v>140000</v>
      </c>
      <c r="D28" s="65">
        <v>0</v>
      </c>
      <c r="E28" s="65">
        <v>0</v>
      </c>
      <c r="F28" s="62">
        <v>0</v>
      </c>
      <c r="G28" s="30">
        <f>SUM(B28:F28)</f>
        <v>1367403</v>
      </c>
    </row>
    <row r="29" spans="1:7" ht="22.5" customHeight="1" thickBot="1">
      <c r="A29" s="15" t="s">
        <v>13</v>
      </c>
      <c r="B29" s="51">
        <v>1050000</v>
      </c>
      <c r="C29" s="51">
        <v>400000</v>
      </c>
      <c r="D29" s="51">
        <v>200000</v>
      </c>
      <c r="E29" s="66">
        <v>0</v>
      </c>
      <c r="F29" s="63">
        <v>0</v>
      </c>
      <c r="G29" s="31">
        <f>SUM(B29:F29)</f>
        <v>1650000</v>
      </c>
    </row>
    <row r="30" spans="1:7" ht="64.5" thickBot="1">
      <c r="A30" s="141" t="s">
        <v>14</v>
      </c>
      <c r="B30" s="142"/>
      <c r="C30" s="142"/>
      <c r="D30" s="19" t="s">
        <v>21</v>
      </c>
      <c r="E30" s="8" t="s">
        <v>93</v>
      </c>
      <c r="F30" s="8" t="s">
        <v>4</v>
      </c>
      <c r="G30" s="9" t="s">
        <v>7</v>
      </c>
    </row>
    <row r="31" spans="1:7" ht="35.25" customHeight="1">
      <c r="A31" s="220" t="s">
        <v>55</v>
      </c>
      <c r="B31" s="221"/>
      <c r="C31" s="221"/>
      <c r="D31" s="18">
        <v>1</v>
      </c>
      <c r="E31" s="18">
        <v>1</v>
      </c>
      <c r="F31" s="10">
        <v>25</v>
      </c>
      <c r="G31" s="54">
        <v>363055</v>
      </c>
    </row>
    <row r="32" spans="1:7" ht="32.25" customHeight="1">
      <c r="A32" s="222" t="s">
        <v>54</v>
      </c>
      <c r="B32" s="223"/>
      <c r="C32" s="223"/>
      <c r="D32" s="26">
        <v>1</v>
      </c>
      <c r="E32" s="26">
        <v>1</v>
      </c>
      <c r="F32" s="2">
        <v>25</v>
      </c>
      <c r="G32" s="49">
        <v>400000</v>
      </c>
    </row>
    <row r="33" spans="1:7" ht="32.25" customHeight="1">
      <c r="A33" s="226" t="s">
        <v>97</v>
      </c>
      <c r="B33" s="227"/>
      <c r="C33" s="228"/>
      <c r="D33" s="103">
        <v>1</v>
      </c>
      <c r="E33" s="103">
        <v>1</v>
      </c>
      <c r="F33" s="104"/>
      <c r="G33" s="31">
        <v>190000</v>
      </c>
    </row>
    <row r="34" spans="1:7" ht="32.25" customHeight="1">
      <c r="A34" s="226" t="s">
        <v>111</v>
      </c>
      <c r="B34" s="227"/>
      <c r="C34" s="228"/>
      <c r="D34" s="103">
        <v>1</v>
      </c>
      <c r="E34" s="103">
        <v>1</v>
      </c>
      <c r="F34" s="104"/>
      <c r="G34" s="31">
        <v>140000</v>
      </c>
    </row>
    <row r="35" spans="1:9" ht="60.75" customHeight="1" thickBot="1">
      <c r="A35" s="224" t="s">
        <v>110</v>
      </c>
      <c r="B35" s="225"/>
      <c r="C35" s="225"/>
      <c r="D35" s="27">
        <v>1</v>
      </c>
      <c r="E35" s="27">
        <v>1</v>
      </c>
      <c r="F35" s="3">
        <v>30</v>
      </c>
      <c r="G35" s="40">
        <f>190000+84348</f>
        <v>274348</v>
      </c>
      <c r="I35" s="52"/>
    </row>
    <row r="36" spans="1:9" ht="21.75" customHeight="1" thickBot="1">
      <c r="A36" s="163"/>
      <c r="B36" s="164"/>
      <c r="C36" s="164"/>
      <c r="D36" s="44"/>
      <c r="E36" s="44"/>
      <c r="F36" s="44">
        <f>SUM(F31:F35)</f>
        <v>80</v>
      </c>
      <c r="G36" s="70">
        <f>SUM(G31:G35)</f>
        <v>1367403</v>
      </c>
      <c r="I36" s="52"/>
    </row>
    <row r="37" ht="12.75">
      <c r="C37" s="52"/>
    </row>
    <row r="38" ht="12.75">
      <c r="C38" s="52"/>
    </row>
    <row r="39" spans="3:5" ht="12.75">
      <c r="C39" s="52"/>
      <c r="E39" s="52"/>
    </row>
    <row r="40" ht="12.75">
      <c r="C40" s="52"/>
    </row>
    <row r="41" ht="12.75">
      <c r="C41" s="52"/>
    </row>
    <row r="42" ht="12.75">
      <c r="C42" s="52"/>
    </row>
    <row r="43" ht="12.75">
      <c r="C43" s="52"/>
    </row>
  </sheetData>
  <sheetProtection/>
  <mergeCells count="42">
    <mergeCell ref="A36:C36"/>
    <mergeCell ref="B26:G26"/>
    <mergeCell ref="A30:C30"/>
    <mergeCell ref="A31:C31"/>
    <mergeCell ref="A32:C32"/>
    <mergeCell ref="A35:C35"/>
    <mergeCell ref="A33:C33"/>
    <mergeCell ref="A34:C34"/>
    <mergeCell ref="F21:G21"/>
    <mergeCell ref="B23:E23"/>
    <mergeCell ref="F23:G23"/>
    <mergeCell ref="A24:G24"/>
    <mergeCell ref="B25:G25"/>
    <mergeCell ref="F22:G22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  <mergeCell ref="B20:E20"/>
    <mergeCell ref="F20:G20"/>
    <mergeCell ref="B22:E22"/>
    <mergeCell ref="B17:E17"/>
    <mergeCell ref="F17:G17"/>
    <mergeCell ref="B18:E18"/>
    <mergeCell ref="F18:G18"/>
    <mergeCell ref="B19:E19"/>
    <mergeCell ref="F19:G19"/>
    <mergeCell ref="B21:E21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scale="8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7">
      <selection activeCell="G35" sqref="G35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21.7109375" style="1" customWidth="1"/>
    <col min="4" max="4" width="16.00390625" style="1" customWidth="1"/>
    <col min="5" max="5" width="17.7109375" style="1" customWidth="1"/>
    <col min="6" max="6" width="12.57421875" style="1" hidden="1" customWidth="1"/>
    <col min="7" max="7" width="23.0039062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16" t="s">
        <v>0</v>
      </c>
      <c r="B9" s="115" t="s">
        <v>45</v>
      </c>
      <c r="C9" s="116"/>
      <c r="D9" s="116"/>
      <c r="E9" s="116"/>
      <c r="F9" s="116"/>
      <c r="G9" s="117"/>
    </row>
    <row r="10" spans="1:7" ht="16.5" customHeight="1" thickBot="1">
      <c r="A10" s="16" t="s">
        <v>1</v>
      </c>
      <c r="B10" s="115" t="s">
        <v>82</v>
      </c>
      <c r="C10" s="116"/>
      <c r="D10" s="116"/>
      <c r="E10" s="116"/>
      <c r="F10" s="116"/>
      <c r="G10" s="117"/>
    </row>
    <row r="11" spans="1:7" ht="16.5" customHeight="1" thickBot="1">
      <c r="A11" s="16" t="s">
        <v>2</v>
      </c>
      <c r="B11" s="115" t="s">
        <v>65</v>
      </c>
      <c r="C11" s="116"/>
      <c r="D11" s="116"/>
      <c r="E11" s="116"/>
      <c r="F11" s="116"/>
      <c r="G11" s="117"/>
    </row>
    <row r="12" spans="1:7" ht="18.75" customHeight="1" thickBot="1">
      <c r="A12" s="7" t="s">
        <v>3</v>
      </c>
      <c r="B12" s="115" t="s">
        <v>66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36" customHeigh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36" customHeight="1" hidden="1">
      <c r="A15" s="12">
        <v>1</v>
      </c>
      <c r="B15" s="209" t="s">
        <v>56</v>
      </c>
      <c r="C15" s="210"/>
      <c r="D15" s="210"/>
      <c r="E15" s="210"/>
      <c r="F15" s="149"/>
      <c r="G15" s="150"/>
    </row>
    <row r="16" spans="1:7" ht="36" customHeight="1">
      <c r="A16" s="13">
        <v>2</v>
      </c>
      <c r="B16" s="206" t="s">
        <v>57</v>
      </c>
      <c r="C16" s="207"/>
      <c r="D16" s="207"/>
      <c r="E16" s="207"/>
      <c r="F16" s="214" t="s">
        <v>64</v>
      </c>
      <c r="G16" s="215"/>
    </row>
    <row r="17" spans="1:7" ht="36" customHeight="1" hidden="1">
      <c r="A17" s="24">
        <v>3</v>
      </c>
      <c r="B17" s="206" t="s">
        <v>58</v>
      </c>
      <c r="C17" s="207"/>
      <c r="D17" s="207"/>
      <c r="E17" s="207"/>
      <c r="F17" s="154"/>
      <c r="G17" s="155"/>
    </row>
    <row r="18" spans="1:7" ht="36" customHeight="1" hidden="1">
      <c r="A18" s="24">
        <v>4</v>
      </c>
      <c r="B18" s="206" t="s">
        <v>59</v>
      </c>
      <c r="C18" s="207"/>
      <c r="D18" s="207"/>
      <c r="E18" s="207"/>
      <c r="F18" s="154"/>
      <c r="G18" s="155"/>
    </row>
    <row r="19" spans="1:7" ht="36" customHeight="1" hidden="1">
      <c r="A19" s="24">
        <v>5</v>
      </c>
      <c r="B19" s="206" t="s">
        <v>60</v>
      </c>
      <c r="C19" s="207"/>
      <c r="D19" s="207"/>
      <c r="E19" s="207"/>
      <c r="F19" s="154"/>
      <c r="G19" s="155"/>
    </row>
    <row r="20" spans="1:7" ht="36" customHeight="1" hidden="1">
      <c r="A20" s="24">
        <v>6</v>
      </c>
      <c r="B20" s="206" t="s">
        <v>61</v>
      </c>
      <c r="C20" s="207"/>
      <c r="D20" s="207"/>
      <c r="E20" s="207"/>
      <c r="F20" s="154"/>
      <c r="G20" s="155"/>
    </row>
    <row r="21" spans="1:7" ht="36" customHeight="1" hidden="1">
      <c r="A21" s="24">
        <v>7</v>
      </c>
      <c r="B21" s="208" t="s">
        <v>85</v>
      </c>
      <c r="C21" s="208"/>
      <c r="D21" s="208"/>
      <c r="E21" s="208"/>
      <c r="F21" s="154"/>
      <c r="G21" s="155"/>
    </row>
    <row r="22" spans="1:7" ht="16.5" customHeight="1" hidden="1">
      <c r="A22" s="24">
        <v>8</v>
      </c>
      <c r="B22" s="206" t="s">
        <v>62</v>
      </c>
      <c r="C22" s="207"/>
      <c r="D22" s="207"/>
      <c r="E22" s="207"/>
      <c r="F22" s="154"/>
      <c r="G22" s="155"/>
    </row>
    <row r="23" spans="1:7" ht="16.5" customHeight="1" hidden="1" thickBot="1">
      <c r="A23" s="14">
        <v>9</v>
      </c>
      <c r="B23" s="216" t="s">
        <v>63</v>
      </c>
      <c r="C23" s="217"/>
      <c r="D23" s="217"/>
      <c r="E23" s="217"/>
      <c r="F23" s="218"/>
      <c r="G23" s="219"/>
    </row>
    <row r="24" spans="1:7" ht="11.25" customHeight="1" thickBot="1">
      <c r="A24" s="140"/>
      <c r="B24" s="140"/>
      <c r="C24" s="140"/>
      <c r="D24" s="140"/>
      <c r="E24" s="140"/>
      <c r="F24" s="140"/>
      <c r="G24" s="140"/>
    </row>
    <row r="25" spans="1:7" ht="32.25" customHeight="1" thickBot="1">
      <c r="A25" s="23" t="s">
        <v>6</v>
      </c>
      <c r="B25" s="128" t="s">
        <v>74</v>
      </c>
      <c r="C25" s="129"/>
      <c r="D25" s="129"/>
      <c r="E25" s="129"/>
      <c r="F25" s="129"/>
      <c r="G25" s="130"/>
    </row>
    <row r="26" spans="1:7" ht="27" customHeight="1" thickBot="1">
      <c r="A26" s="25" t="s">
        <v>73</v>
      </c>
      <c r="B26" s="131" t="s">
        <v>18</v>
      </c>
      <c r="C26" s="132"/>
      <c r="D26" s="132"/>
      <c r="E26" s="132"/>
      <c r="F26" s="132"/>
      <c r="G26" s="133"/>
    </row>
    <row r="27" spans="1:7" ht="28.5" customHeight="1" thickBot="1">
      <c r="A27" s="21"/>
      <c r="B27" s="11" t="s">
        <v>9</v>
      </c>
      <c r="C27" s="11" t="s">
        <v>10</v>
      </c>
      <c r="D27" s="11" t="s">
        <v>11</v>
      </c>
      <c r="E27" s="11" t="s">
        <v>15</v>
      </c>
      <c r="F27" s="11" t="s">
        <v>12</v>
      </c>
      <c r="G27" s="22" t="s">
        <v>19</v>
      </c>
    </row>
    <row r="28" spans="1:7" ht="21.75" customHeight="1">
      <c r="A28" s="20" t="s">
        <v>8</v>
      </c>
      <c r="B28" s="65">
        <v>100000</v>
      </c>
      <c r="C28" s="50">
        <v>1139782</v>
      </c>
      <c r="D28" s="65">
        <v>0</v>
      </c>
      <c r="E28" s="65">
        <v>0</v>
      </c>
      <c r="F28" s="62">
        <v>0</v>
      </c>
      <c r="G28" s="30">
        <f>SUM(B28:F28)</f>
        <v>1239782</v>
      </c>
    </row>
    <row r="29" spans="1:7" ht="22.5" customHeight="1" thickBot="1">
      <c r="A29" s="15" t="s">
        <v>13</v>
      </c>
      <c r="B29" s="51">
        <v>145000</v>
      </c>
      <c r="C29" s="51">
        <v>400000</v>
      </c>
      <c r="D29" s="51">
        <v>200000</v>
      </c>
      <c r="E29" s="51">
        <v>0</v>
      </c>
      <c r="F29" s="29">
        <v>0</v>
      </c>
      <c r="G29" s="31">
        <f>SUM(B29:F29)</f>
        <v>745000</v>
      </c>
    </row>
    <row r="30" spans="1:7" ht="64.5" thickBot="1">
      <c r="A30" s="141" t="s">
        <v>14</v>
      </c>
      <c r="B30" s="142"/>
      <c r="C30" s="142"/>
      <c r="D30" s="19" t="s">
        <v>21</v>
      </c>
      <c r="E30" s="8" t="s">
        <v>93</v>
      </c>
      <c r="F30" s="8" t="s">
        <v>4</v>
      </c>
      <c r="G30" s="9" t="s">
        <v>7</v>
      </c>
    </row>
    <row r="31" spans="1:7" ht="52.5" customHeight="1">
      <c r="A31" s="220" t="s">
        <v>67</v>
      </c>
      <c r="B31" s="221"/>
      <c r="C31" s="221"/>
      <c r="D31" s="97">
        <v>2</v>
      </c>
      <c r="E31" s="97">
        <v>1</v>
      </c>
      <c r="F31" s="88">
        <v>80</v>
      </c>
      <c r="G31" s="45">
        <v>1139782</v>
      </c>
    </row>
    <row r="32" spans="1:7" ht="52.5" customHeight="1" hidden="1">
      <c r="A32" s="222"/>
      <c r="B32" s="223"/>
      <c r="C32" s="223"/>
      <c r="D32" s="98"/>
      <c r="E32" s="98"/>
      <c r="F32" s="99"/>
      <c r="G32" s="46"/>
    </row>
    <row r="33" spans="1:7" ht="52.5" customHeight="1" hidden="1">
      <c r="A33" s="222"/>
      <c r="B33" s="223"/>
      <c r="C33" s="223"/>
      <c r="D33" s="98"/>
      <c r="E33" s="98"/>
      <c r="F33" s="99"/>
      <c r="G33" s="46"/>
    </row>
    <row r="34" spans="1:7" ht="36.75" customHeight="1" thickBot="1">
      <c r="A34" s="224" t="s">
        <v>88</v>
      </c>
      <c r="B34" s="225"/>
      <c r="C34" s="225"/>
      <c r="D34" s="101">
        <v>2</v>
      </c>
      <c r="E34" s="101">
        <v>1</v>
      </c>
      <c r="F34" s="102">
        <v>20</v>
      </c>
      <c r="G34" s="42">
        <v>100000</v>
      </c>
    </row>
    <row r="35" spans="1:7" ht="13.5" thickBot="1">
      <c r="A35" s="163"/>
      <c r="B35" s="164"/>
      <c r="C35" s="164"/>
      <c r="D35" s="89"/>
      <c r="E35" s="89"/>
      <c r="F35" s="100">
        <f>SUM(F31:F34)</f>
        <v>100</v>
      </c>
      <c r="G35" s="47">
        <f>SUM(G31:G34)</f>
        <v>1239782</v>
      </c>
    </row>
    <row r="36" ht="12.75"/>
    <row r="37" ht="12.75"/>
    <row r="38" ht="12.75"/>
    <row r="40" ht="12.75"/>
    <row r="41" ht="12.75"/>
    <row r="42" ht="12.75"/>
  </sheetData>
  <sheetProtection/>
  <mergeCells count="41">
    <mergeCell ref="A1:A5"/>
    <mergeCell ref="B1:E3"/>
    <mergeCell ref="F1:G1"/>
    <mergeCell ref="F3:G3"/>
    <mergeCell ref="F5:G5"/>
    <mergeCell ref="A6:G6"/>
    <mergeCell ref="A7:G7"/>
    <mergeCell ref="A8:G8"/>
    <mergeCell ref="B9:G9"/>
    <mergeCell ref="B10:G10"/>
    <mergeCell ref="B11:G11"/>
    <mergeCell ref="B12:G12"/>
    <mergeCell ref="B20:E20"/>
    <mergeCell ref="F20:G20"/>
    <mergeCell ref="B21:E21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A35:C35"/>
    <mergeCell ref="B23:E23"/>
    <mergeCell ref="F23:G23"/>
    <mergeCell ref="A24:G24"/>
    <mergeCell ref="B25:G25"/>
    <mergeCell ref="B26:G26"/>
    <mergeCell ref="A30:C30"/>
    <mergeCell ref="A31:C31"/>
    <mergeCell ref="A34:C34"/>
    <mergeCell ref="A33:C33"/>
    <mergeCell ref="A32:C32"/>
    <mergeCell ref="F21:G21"/>
    <mergeCell ref="B22:E22"/>
    <mergeCell ref="F22:G22"/>
  </mergeCells>
  <printOptions horizontalCentered="1" verticalCentered="1"/>
  <pageMargins left="0.1968503937007874" right="0.1968503937007874" top="0.3937007874015748" bottom="0.42" header="0" footer="0"/>
  <pageSetup horizontalDpi="600" verticalDpi="600" orientation="landscape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A18">
      <selection activeCell="D22" sqref="D22"/>
    </sheetView>
  </sheetViews>
  <sheetFormatPr defaultColWidth="11.421875" defaultRowHeight="12.75"/>
  <cols>
    <col min="1" max="1" width="25.00390625" style="1" customWidth="1"/>
    <col min="2" max="2" width="14.421875" style="1" customWidth="1"/>
    <col min="3" max="3" width="31.7109375" style="1" customWidth="1"/>
    <col min="4" max="5" width="17.7109375" style="1" customWidth="1"/>
    <col min="6" max="6" width="12.57421875" style="1" hidden="1" customWidth="1"/>
    <col min="7" max="7" width="19.421875" style="1" customWidth="1"/>
    <col min="8" max="16384" width="11.421875" style="1" customWidth="1"/>
  </cols>
  <sheetData>
    <row r="1" spans="1:7" ht="14.25">
      <c r="A1" s="119"/>
      <c r="B1" s="120" t="s">
        <v>17</v>
      </c>
      <c r="C1" s="120"/>
      <c r="D1" s="120"/>
      <c r="E1" s="120"/>
      <c r="F1" s="122" t="s">
        <v>23</v>
      </c>
      <c r="G1" s="122"/>
    </row>
    <row r="2" spans="1:5" ht="12.75">
      <c r="A2" s="119"/>
      <c r="B2" s="120"/>
      <c r="C2" s="120"/>
      <c r="D2" s="120"/>
      <c r="E2" s="120"/>
    </row>
    <row r="3" spans="1:7" ht="14.25">
      <c r="A3" s="119"/>
      <c r="B3" s="120"/>
      <c r="C3" s="120"/>
      <c r="D3" s="120"/>
      <c r="E3" s="120"/>
      <c r="F3" s="122" t="s">
        <v>22</v>
      </c>
      <c r="G3" s="122"/>
    </row>
    <row r="4" ht="12.75">
      <c r="A4" s="119"/>
    </row>
    <row r="5" spans="1:7" ht="18.75" customHeight="1" thickBot="1">
      <c r="A5" s="119"/>
      <c r="F5" s="121" t="s">
        <v>24</v>
      </c>
      <c r="G5" s="121"/>
    </row>
    <row r="6" spans="1:7" ht="14.25" customHeight="1">
      <c r="A6" s="134" t="s">
        <v>16</v>
      </c>
      <c r="B6" s="135"/>
      <c r="C6" s="135"/>
      <c r="D6" s="135"/>
      <c r="E6" s="135"/>
      <c r="F6" s="135"/>
      <c r="G6" s="136"/>
    </row>
    <row r="7" spans="1:7" ht="15.75" customHeight="1">
      <c r="A7" s="137" t="s">
        <v>17</v>
      </c>
      <c r="B7" s="138"/>
      <c r="C7" s="138"/>
      <c r="D7" s="138"/>
      <c r="E7" s="138"/>
      <c r="F7" s="138"/>
      <c r="G7" s="139"/>
    </row>
    <row r="8" spans="1:7" ht="15.75" customHeight="1" thickBot="1">
      <c r="A8" s="123" t="s">
        <v>94</v>
      </c>
      <c r="B8" s="124"/>
      <c r="C8" s="124"/>
      <c r="D8" s="124"/>
      <c r="E8" s="124"/>
      <c r="F8" s="124"/>
      <c r="G8" s="125"/>
    </row>
    <row r="9" spans="1:7" ht="16.5" customHeight="1" thickBot="1">
      <c r="A9" s="16" t="s">
        <v>0</v>
      </c>
      <c r="B9" s="115" t="s">
        <v>45</v>
      </c>
      <c r="C9" s="116"/>
      <c r="D9" s="116"/>
      <c r="E9" s="116"/>
      <c r="F9" s="116"/>
      <c r="G9" s="117"/>
    </row>
    <row r="10" spans="1:7" ht="16.5" customHeight="1" thickBot="1">
      <c r="A10" s="16" t="s">
        <v>1</v>
      </c>
      <c r="B10" s="115" t="s">
        <v>82</v>
      </c>
      <c r="C10" s="116"/>
      <c r="D10" s="116"/>
      <c r="E10" s="116"/>
      <c r="F10" s="116"/>
      <c r="G10" s="117"/>
    </row>
    <row r="11" spans="1:7" ht="16.5" customHeight="1" thickBot="1">
      <c r="A11" s="16" t="s">
        <v>2</v>
      </c>
      <c r="B11" s="115" t="s">
        <v>65</v>
      </c>
      <c r="C11" s="116"/>
      <c r="D11" s="116"/>
      <c r="E11" s="116"/>
      <c r="F11" s="116"/>
      <c r="G11" s="117"/>
    </row>
    <row r="12" spans="1:7" ht="18.75" customHeight="1" thickBot="1">
      <c r="A12" s="7" t="s">
        <v>3</v>
      </c>
      <c r="B12" s="145" t="s">
        <v>68</v>
      </c>
      <c r="C12" s="116"/>
      <c r="D12" s="116"/>
      <c r="E12" s="116"/>
      <c r="F12" s="116"/>
      <c r="G12" s="117"/>
    </row>
    <row r="13" spans="1:7" ht="4.5" customHeight="1" thickBot="1">
      <c r="A13" s="5"/>
      <c r="B13" s="4"/>
      <c r="C13" s="4"/>
      <c r="D13" s="4"/>
      <c r="E13" s="6"/>
      <c r="F13" s="6"/>
      <c r="G13" s="6"/>
    </row>
    <row r="14" spans="1:7" ht="40.5" customHeight="1">
      <c r="A14" s="17" t="s">
        <v>20</v>
      </c>
      <c r="B14" s="143" t="s">
        <v>5</v>
      </c>
      <c r="C14" s="142"/>
      <c r="D14" s="142"/>
      <c r="E14" s="142"/>
      <c r="F14" s="142" t="s">
        <v>93</v>
      </c>
      <c r="G14" s="144"/>
    </row>
    <row r="15" spans="1:7" ht="32.25" customHeight="1" hidden="1">
      <c r="A15" s="12">
        <v>1</v>
      </c>
      <c r="B15" s="221" t="s">
        <v>69</v>
      </c>
      <c r="C15" s="229"/>
      <c r="D15" s="229"/>
      <c r="E15" s="229"/>
      <c r="F15" s="149"/>
      <c r="G15" s="150"/>
    </row>
    <row r="16" spans="1:7" ht="71.25" customHeight="1">
      <c r="A16" s="13">
        <v>2</v>
      </c>
      <c r="B16" s="211" t="s">
        <v>70</v>
      </c>
      <c r="C16" s="212"/>
      <c r="D16" s="212"/>
      <c r="E16" s="213"/>
      <c r="F16" s="214" t="s">
        <v>81</v>
      </c>
      <c r="G16" s="215"/>
    </row>
    <row r="17" spans="1:7" ht="43.5" customHeight="1" hidden="1">
      <c r="A17" s="24">
        <v>3</v>
      </c>
      <c r="B17" s="223" t="s">
        <v>71</v>
      </c>
      <c r="C17" s="230"/>
      <c r="D17" s="230"/>
      <c r="E17" s="230"/>
      <c r="F17" s="231"/>
      <c r="G17" s="155"/>
    </row>
    <row r="18" spans="1:7" ht="27.75" customHeight="1" thickBot="1">
      <c r="A18" s="14">
        <v>4</v>
      </c>
      <c r="B18" s="225" t="s">
        <v>72</v>
      </c>
      <c r="C18" s="232"/>
      <c r="D18" s="232"/>
      <c r="E18" s="232"/>
      <c r="F18" s="233" t="s">
        <v>78</v>
      </c>
      <c r="G18" s="162"/>
    </row>
    <row r="19" spans="1:7" ht="11.25" customHeight="1" thickBot="1">
      <c r="A19" s="140"/>
      <c r="B19" s="140"/>
      <c r="C19" s="140"/>
      <c r="D19" s="140"/>
      <c r="E19" s="140"/>
      <c r="F19" s="140"/>
      <c r="G19" s="140"/>
    </row>
    <row r="20" spans="1:7" ht="32.25" customHeight="1" thickBot="1">
      <c r="A20" s="23" t="s">
        <v>6</v>
      </c>
      <c r="B20" s="128" t="s">
        <v>74</v>
      </c>
      <c r="C20" s="129"/>
      <c r="D20" s="129"/>
      <c r="E20" s="129"/>
      <c r="F20" s="129"/>
      <c r="G20" s="130"/>
    </row>
    <row r="21" spans="1:7" ht="27" customHeight="1" thickBot="1">
      <c r="A21" s="25" t="s">
        <v>73</v>
      </c>
      <c r="B21" s="131" t="s">
        <v>18</v>
      </c>
      <c r="C21" s="132"/>
      <c r="D21" s="132"/>
      <c r="E21" s="132"/>
      <c r="F21" s="132"/>
      <c r="G21" s="133"/>
    </row>
    <row r="22" spans="1:7" ht="28.5" customHeight="1" thickBot="1">
      <c r="A22" s="21"/>
      <c r="B22" s="11" t="s">
        <v>9</v>
      </c>
      <c r="C22" s="11" t="s">
        <v>10</v>
      </c>
      <c r="D22" s="11" t="s">
        <v>11</v>
      </c>
      <c r="E22" s="11" t="s">
        <v>15</v>
      </c>
      <c r="F22" s="11" t="s">
        <v>12</v>
      </c>
      <c r="G22" s="22" t="s">
        <v>19</v>
      </c>
    </row>
    <row r="23" spans="1:7" ht="21.75" customHeight="1">
      <c r="A23" s="20" t="s">
        <v>8</v>
      </c>
      <c r="B23" s="58">
        <v>110000</v>
      </c>
      <c r="C23" s="58">
        <v>100000</v>
      </c>
      <c r="D23" s="67">
        <v>0</v>
      </c>
      <c r="E23" s="67">
        <v>0</v>
      </c>
      <c r="F23" s="67">
        <v>0</v>
      </c>
      <c r="G23" s="30">
        <f>SUM(B23:F23)</f>
        <v>210000</v>
      </c>
    </row>
    <row r="24" spans="1:7" ht="22.5" customHeight="1" thickBot="1">
      <c r="A24" s="15" t="s">
        <v>13</v>
      </c>
      <c r="B24" s="66">
        <v>0</v>
      </c>
      <c r="C24" s="51">
        <v>400000</v>
      </c>
      <c r="D24" s="66">
        <v>0</v>
      </c>
      <c r="E24" s="66">
        <v>0</v>
      </c>
      <c r="F24" s="68">
        <v>0</v>
      </c>
      <c r="G24" s="31">
        <f>SUM(B24:F24)</f>
        <v>400000</v>
      </c>
    </row>
    <row r="25" spans="1:7" ht="38.25">
      <c r="A25" s="141" t="s">
        <v>14</v>
      </c>
      <c r="B25" s="142"/>
      <c r="C25" s="142"/>
      <c r="D25" s="19" t="s">
        <v>21</v>
      </c>
      <c r="E25" s="8" t="s">
        <v>93</v>
      </c>
      <c r="F25" s="8" t="s">
        <v>4</v>
      </c>
      <c r="G25" s="9" t="s">
        <v>7</v>
      </c>
    </row>
    <row r="26" spans="1:7" ht="20.25" customHeight="1">
      <c r="A26" s="236" t="s">
        <v>75</v>
      </c>
      <c r="B26" s="237"/>
      <c r="C26" s="237"/>
      <c r="D26" s="55">
        <v>4</v>
      </c>
      <c r="E26" s="55">
        <v>1</v>
      </c>
      <c r="F26" s="55">
        <v>30</v>
      </c>
      <c r="G26" s="71">
        <v>40000</v>
      </c>
    </row>
    <row r="27" spans="1:7" ht="36" customHeight="1">
      <c r="A27" s="236" t="s">
        <v>102</v>
      </c>
      <c r="B27" s="237"/>
      <c r="C27" s="237"/>
      <c r="D27" s="55">
        <v>2</v>
      </c>
      <c r="E27" s="55">
        <v>1</v>
      </c>
      <c r="F27" s="55">
        <v>30</v>
      </c>
      <c r="G27" s="71">
        <v>81000</v>
      </c>
    </row>
    <row r="28" spans="1:7" ht="36" customHeight="1">
      <c r="A28" s="240" t="s">
        <v>112</v>
      </c>
      <c r="B28" s="241"/>
      <c r="C28" s="242"/>
      <c r="D28" s="238">
        <v>4</v>
      </c>
      <c r="E28" s="238">
        <v>1</v>
      </c>
      <c r="F28" s="238"/>
      <c r="G28" s="239">
        <v>68400</v>
      </c>
    </row>
    <row r="29" spans="1:9" ht="33.75" customHeight="1" thickBot="1">
      <c r="A29" s="234" t="s">
        <v>96</v>
      </c>
      <c r="B29" s="235"/>
      <c r="C29" s="235"/>
      <c r="D29" s="56">
        <v>4</v>
      </c>
      <c r="E29" s="56">
        <v>3</v>
      </c>
      <c r="F29" s="56">
        <v>20</v>
      </c>
      <c r="G29" s="72">
        <v>20600</v>
      </c>
      <c r="I29" s="52"/>
    </row>
    <row r="30" spans="1:9" ht="13.5" thickBot="1">
      <c r="A30" s="126"/>
      <c r="B30" s="127"/>
      <c r="C30" s="127"/>
      <c r="D30" s="3"/>
      <c r="E30" s="3"/>
      <c r="F30" s="57">
        <f>SUM(F26:F29)</f>
        <v>80</v>
      </c>
      <c r="G30" s="42">
        <f>SUM(G26:G29)</f>
        <v>210000</v>
      </c>
      <c r="I30" s="52"/>
    </row>
    <row r="32" ht="12.75">
      <c r="D32" s="52"/>
    </row>
    <row r="33" ht="12.75">
      <c r="D33" s="52"/>
    </row>
    <row r="34" ht="12.75">
      <c r="D34" s="52"/>
    </row>
    <row r="35" ht="12.75">
      <c r="D35" s="52"/>
    </row>
    <row r="36" ht="12.75">
      <c r="D36" s="52"/>
    </row>
    <row r="37" ht="12.75">
      <c r="D37" s="52"/>
    </row>
    <row r="38" ht="12.75">
      <c r="D38" s="52"/>
    </row>
    <row r="39" ht="12.75">
      <c r="D39" s="52"/>
    </row>
    <row r="40" ht="12.75">
      <c r="D40" s="52"/>
    </row>
  </sheetData>
  <sheetProtection/>
  <mergeCells count="31">
    <mergeCell ref="A29:C29"/>
    <mergeCell ref="A30:C30"/>
    <mergeCell ref="B21:G21"/>
    <mergeCell ref="A25:C25"/>
    <mergeCell ref="A26:C26"/>
    <mergeCell ref="A27:C27"/>
    <mergeCell ref="A28:C28"/>
    <mergeCell ref="B17:E17"/>
    <mergeCell ref="F17:G17"/>
    <mergeCell ref="B18:E18"/>
    <mergeCell ref="F18:G18"/>
    <mergeCell ref="A19:G19"/>
    <mergeCell ref="B20:G20"/>
    <mergeCell ref="B14:E14"/>
    <mergeCell ref="F14:G14"/>
    <mergeCell ref="B15:E15"/>
    <mergeCell ref="F15:G15"/>
    <mergeCell ref="B16:E16"/>
    <mergeCell ref="F16:G16"/>
    <mergeCell ref="A7:G7"/>
    <mergeCell ref="A8:G8"/>
    <mergeCell ref="B9:G9"/>
    <mergeCell ref="B10:G10"/>
    <mergeCell ref="B11:G11"/>
    <mergeCell ref="B12:G12"/>
    <mergeCell ref="A1:A5"/>
    <mergeCell ref="B1:E3"/>
    <mergeCell ref="F1:G1"/>
    <mergeCell ref="F3:G3"/>
    <mergeCell ref="F5:G5"/>
    <mergeCell ref="A6:G6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sgranada</cp:lastModifiedBy>
  <cp:lastPrinted>2011-11-09T19:35:23Z</cp:lastPrinted>
  <dcterms:created xsi:type="dcterms:W3CDTF">2008-06-09T18:56:06Z</dcterms:created>
  <dcterms:modified xsi:type="dcterms:W3CDTF">2012-03-21T14:18:31Z</dcterms:modified>
  <cp:category/>
  <cp:version/>
  <cp:contentType/>
  <cp:contentStatus/>
</cp:coreProperties>
</file>