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30" windowWidth="5955" windowHeight="5985" activeTab="0"/>
  </bookViews>
  <sheets>
    <sheet name="institucional" sheetId="1" r:id="rId1"/>
    <sheet name="infraestructura" sheetId="2" r:id="rId2"/>
    <sheet name="economico" sheetId="3" r:id="rId3"/>
    <sheet name="ambiental" sheetId="4" r:id="rId4"/>
    <sheet name="social" sheetId="5" r:id="rId5"/>
  </sheets>
  <definedNames>
    <definedName name="_xlnm.Print_Area" localSheetId="3">'ambiental'!$A$1:$Q$26</definedName>
    <definedName name="_xlnm.Print_Area" localSheetId="2">'economico'!$A$1:$Q$38</definedName>
    <definedName name="_xlnm.Print_Area" localSheetId="1">'infraestructura'!$A$1:$Q$56</definedName>
    <definedName name="_xlnm.Print_Area" localSheetId="0">'institucional'!$A$1:$Q$156</definedName>
    <definedName name="_xlnm.Print_Area" localSheetId="4">'social'!$A$270:$Q$304</definedName>
    <definedName name="_xlnm.Print_Titles" localSheetId="3">'ambiental'!$1:$4</definedName>
    <definedName name="_xlnm.Print_Titles" localSheetId="2">'economico'!$1:$4</definedName>
    <definedName name="_xlnm.Print_Titles" localSheetId="1">'infraestructura'!$1:$4</definedName>
    <definedName name="_xlnm.Print_Titles" localSheetId="0">'institucional'!$1:$4</definedName>
    <definedName name="_xlnm.Print_Titles" localSheetId="4">'social'!$1:$4</definedName>
  </definedNames>
  <calcPr fullCalcOnLoad="1"/>
</workbook>
</file>

<file path=xl/sharedStrings.xml><?xml version="1.0" encoding="utf-8"?>
<sst xmlns="http://schemas.openxmlformats.org/spreadsheetml/2006/main" count="1521" uniqueCount="315">
  <si>
    <t>NOMBRE PROYECTO</t>
  </si>
  <si>
    <t xml:space="preserve">No. </t>
  </si>
  <si>
    <t>META FISICA</t>
  </si>
  <si>
    <t xml:space="preserve">PROYECTO Y SUS ACCIONES </t>
  </si>
  <si>
    <t xml:space="preserve">FUENTES DE RECURSOS DE INVERSION EN EL PRESENTE AÑO </t>
  </si>
  <si>
    <t>SGP</t>
  </si>
  <si>
    <t xml:space="preserve">DEPTALES </t>
  </si>
  <si>
    <t xml:space="preserve">OTROS </t>
  </si>
  <si>
    <t>TOTAL PROGRAMADO</t>
  </si>
  <si>
    <t>OBSERVACIONES</t>
  </si>
  <si>
    <t xml:space="preserve">PROPIOS </t>
  </si>
  <si>
    <t xml:space="preserve">Continuidad Régimen Subsidiado </t>
  </si>
  <si>
    <t>UNIDAD</t>
  </si>
  <si>
    <t>PERSONAS</t>
  </si>
  <si>
    <t>EDUCACION</t>
  </si>
  <si>
    <t>SALUD</t>
  </si>
  <si>
    <t>PROGRAMA</t>
  </si>
  <si>
    <t>NACION</t>
  </si>
  <si>
    <t>PLANEACION</t>
  </si>
  <si>
    <t>MEJORAMIENTOS</t>
  </si>
  <si>
    <t>AGUA POTABLE Y SANEAMIENTO BASICO</t>
  </si>
  <si>
    <t>AVANCE FISICO A LA FECHA</t>
  </si>
  <si>
    <t>% AVANCE FISICO A LA FECHA</t>
  </si>
  <si>
    <t>% LOGRO DE AVANCE DE RESULTADO</t>
  </si>
  <si>
    <t>TOTAL EJECUTADO</t>
  </si>
  <si>
    <t>ENTIDAD RESPONSABLE</t>
  </si>
  <si>
    <t>DEPARTAMENTO:</t>
  </si>
  <si>
    <t>CUNDINAMARCA</t>
  </si>
  <si>
    <t>MUNICIPIO Y CODIGO DANE:</t>
  </si>
  <si>
    <t>PLAN DE DESARROLLO:</t>
  </si>
  <si>
    <t>SOCIAL</t>
  </si>
  <si>
    <t>SERVICIOS PUBLICOS</t>
  </si>
  <si>
    <t>TOTAL PROGRAMA</t>
  </si>
  <si>
    <t>META DE RESULTADO PARA EL PERIODO DE GOBIERNO</t>
  </si>
  <si>
    <t>META DE RESULTADO ANUAL</t>
  </si>
  <si>
    <t>EJE</t>
  </si>
  <si>
    <t>SECTOR</t>
  </si>
  <si>
    <t>ECONOMICO</t>
  </si>
  <si>
    <t>INSTITUCIONAL</t>
  </si>
  <si>
    <t>DEPARTAMENTO DE CUNDINAMARCA</t>
  </si>
  <si>
    <t>MUNICIPIO DE GUACHETA</t>
  </si>
  <si>
    <t>GUACHETA</t>
  </si>
  <si>
    <t>POR UN GOBIERNO DE TRABAJO, HONESTIDAD Y COMPROMISO</t>
  </si>
  <si>
    <t>CALIDAD EN SALUD</t>
  </si>
  <si>
    <t>DESARROLLO SOCIAL</t>
  </si>
  <si>
    <t>TODOS LOS NIÑOS SANOS</t>
  </si>
  <si>
    <t>SALUD SEXUAL Y REPRODUCTIVA</t>
  </si>
  <si>
    <t>PROTECCION SOCIAL</t>
  </si>
  <si>
    <t>Haber implementado y fortalecido los programas familias en accion, FAMI, JUNTOS, y Materno Infantil</t>
  </si>
  <si>
    <t>APOYO PROGRAMAS SOCIALES</t>
  </si>
  <si>
    <t>PROGRAMAS</t>
  </si>
  <si>
    <t>Continuidad apoyo programas sociales</t>
  </si>
  <si>
    <t>CONTINUIDAD CUATRO PROGRAMAS SOCIALES</t>
  </si>
  <si>
    <t>Incrementar la solidaridad, la unidad familiar y la resolución pacifica de conflictos. Haber disminuido los delitos de violencia intrafamiliar, maltrato infantil, delitos de inasistencia alimentaria y los delitos contra la dignidad de la mujer.</t>
  </si>
  <si>
    <t>Creación de la comisaria de familia</t>
  </si>
  <si>
    <t>OFICINA</t>
  </si>
  <si>
    <t>SECRETARIA DE GOBIERNO</t>
  </si>
  <si>
    <t>APOYO DISCAPACITADOS</t>
  </si>
  <si>
    <t>CREACION DE UNA OFICINA</t>
  </si>
  <si>
    <t>Brindar apoyo a los 210 discapacitados de nuestro municipio, buscando su rehabilitación y reinserción en la vida laboral y social</t>
  </si>
  <si>
    <t>Apoyo discapacitados</t>
  </si>
  <si>
    <t>Brindar apoyo a la población en condición de desplazada (23 núcleos familiares, con un total de 91 personas) buscando apoyo de la personeria municipal, su bienestar y reinserción en la vida laboral y social</t>
  </si>
  <si>
    <t>CALIDAD EDUCATIVA</t>
  </si>
  <si>
    <t>COBERTURA EDUCATIVA</t>
  </si>
  <si>
    <t>EVENTOS CULTURALES, PATRONALES Y TRADICIONALES</t>
  </si>
  <si>
    <t>Eventos culturales, patronales y tradicionales</t>
  </si>
  <si>
    <t>EVENTOS</t>
  </si>
  <si>
    <t>CALIDAD DEL AGUA PARA CONSUMO HUMANO</t>
  </si>
  <si>
    <t>COBERTURA DEL SERVICIO DE AGUA</t>
  </si>
  <si>
    <t>KM</t>
  </si>
  <si>
    <t>ESTUDIO</t>
  </si>
  <si>
    <t>Formulación del plan integral de residuos solidos</t>
  </si>
  <si>
    <t>RESIDUOS SOLIDOS</t>
  </si>
  <si>
    <t>VIVIENDA SOCIAL</t>
  </si>
  <si>
    <t>Con el apoyo del grupo industrial y del sector privado se construiran 60 unidades de vivienda</t>
  </si>
  <si>
    <t>VIVIENDAS</t>
  </si>
  <si>
    <t>AMBIENTAL</t>
  </si>
  <si>
    <t>PROTECCION AMBIENTAL</t>
  </si>
  <si>
    <t>MANTENIMIENTO Y CONSERVACION DE RESERVA HIDRICA Y ZONAS ESTRATEGICAS</t>
  </si>
  <si>
    <t>OMATAA</t>
  </si>
  <si>
    <t>JUAN DE JESUS SIERRA</t>
  </si>
  <si>
    <t>ALCALDE MUNICIPAL</t>
  </si>
  <si>
    <t>ASISTENCIA TECNICA AGROPECUARIA</t>
  </si>
  <si>
    <t>Asistencia agropecuaria</t>
  </si>
  <si>
    <t>PRODUCTORES</t>
  </si>
  <si>
    <t>INFRAESTRUCTURA</t>
  </si>
  <si>
    <t>VIAS Y MOVILIDAD</t>
  </si>
  <si>
    <t>Mantenimiento y mejoramiento de la malla vial rural conservandola en buenas condiciones de movilidad vehicular, permitiendo la movilidad ágil de los habitantes rerales y el desarrollo economico del municipio</t>
  </si>
  <si>
    <t>VIAS RURALES</t>
  </si>
  <si>
    <t>Vias rurales</t>
  </si>
  <si>
    <t>km</t>
  </si>
  <si>
    <t>EQUIPAMENTO DE INFRAESTRUCTURA</t>
  </si>
  <si>
    <t>EDIFICIOS Y EQUIPAMIENTO MUNICIPAL</t>
  </si>
  <si>
    <t>Edificios y equipamiento municipal</t>
  </si>
  <si>
    <t>EDIFICIOS</t>
  </si>
  <si>
    <t>Haber mantenido y adecuado los equipos y maquinaria pesada del Municipio</t>
  </si>
  <si>
    <t>EQUIPOS Y MAQUINARIA EN VIA Y AL DIA</t>
  </si>
  <si>
    <t>Equipos y maquinaria en via y al dia</t>
  </si>
  <si>
    <t>Estudio, viabilidad, diseño y cosntruccion del servicio de gas natural para el Municipio de Guacheta</t>
  </si>
  <si>
    <t>GAS NATURAL DOMICILIARIO</t>
  </si>
  <si>
    <t>Gas natural domiciliario</t>
  </si>
  <si>
    <t>estudios</t>
  </si>
  <si>
    <t>ADMINISTRATIVO</t>
  </si>
  <si>
    <t>Capacitar el personal en las áreas necesarias para mejorar la calidad del servicio de acuerdo a las competencias de los cargos y a las necesidades del municipio</t>
  </si>
  <si>
    <t>CALIDAD EN LA PRESTACION DEL SERVICIO INSTITUCIONAL Y ADMINISTRATIVO</t>
  </si>
  <si>
    <t>Calidad en la prestación del servicio institucional y administrativo</t>
  </si>
  <si>
    <t>Realización de dos (02) capacitaciones a los empleados municipales</t>
  </si>
  <si>
    <t>capacitaciones</t>
  </si>
  <si>
    <t>ARCHIVO ADMINISTRATIVO MUNICIPAL</t>
  </si>
  <si>
    <t>Archivo administrativo municipal</t>
  </si>
  <si>
    <t xml:space="preserve">% </t>
  </si>
  <si>
    <t>FINANCIERO</t>
  </si>
  <si>
    <t>Aumentar en un 50% los ingresos tributarios, optimizar en 10% los gastos de funcionamiento con respecto a los ingresos corrientes de libre destinación, bajar endeudamiento del municipio en un 50%</t>
  </si>
  <si>
    <t>EFICIENCIA FISCAL PARA MAYOR INVERSION SOCIAL</t>
  </si>
  <si>
    <t>Eficiencia fiscal para mayor inversión social</t>
  </si>
  <si>
    <t>%</t>
  </si>
  <si>
    <t>SECRETARIA DE HACIENDA</t>
  </si>
  <si>
    <t>JUSTICIA, SEGURIDAD Y CONVIVENCIA CIUDADANA</t>
  </si>
  <si>
    <t>Reducir en un 40% los indices delincuenciales de hurto, abigeato e inasistencia alimentaria, teniendo en cuenta que son los delitos mas frecuentes en el municipio</t>
  </si>
  <si>
    <t>SEGURIDAD Y CONVIVENCIA</t>
  </si>
  <si>
    <t>Seguridad y convivencia</t>
  </si>
  <si>
    <t>PARTICIPACION COMUNITARIA</t>
  </si>
  <si>
    <t>Crear y/o fortalecer a las diferentes organizaciones civiles del municipio, apoyando sus iniciativas y sugerencias que redunden en beneficio ciudadano</t>
  </si>
  <si>
    <t>organizaciones</t>
  </si>
  <si>
    <t>Creacion del grupo municipal de Defensa Civil</t>
  </si>
  <si>
    <t>Participación comunitaria</t>
  </si>
  <si>
    <t>PRESTAR EL SERVICIO CON CALIDAD AL 100% DE LA POBLACION DE NIVELES 1 Y 2 DEL SISBEN</t>
  </si>
  <si>
    <t>11307 PERSONAS PERTENECIENTES A LOS NIVELES 1 Y 2 DEL SISBEN</t>
  </si>
  <si>
    <t xml:space="preserve">Ampliacion Régimen Subsidiado </t>
  </si>
  <si>
    <t>MANTENER LA COBERTURA DEL 100% DE LA POBLACION DE 0 A 5 AÑOS CON EL ESQUEMA COMPLETO DE VACUNACION</t>
  </si>
  <si>
    <t>100 DE LA POBLACION (1713) DE 0 A 5 AÑOS CON ESQUEMA COMPLETO DE VACUNACION</t>
  </si>
  <si>
    <t>CAMPAÑAS ANUALES</t>
  </si>
  <si>
    <t>REDUCIR EN 2.5% LOS CASOS DE EMBARAZO EN ADOLESCENTES</t>
  </si>
  <si>
    <t>CAPACITAR AL 100% DE LOS ADOLESCENTES</t>
  </si>
  <si>
    <t>% DE ADOLESCENTES CAPACITADOS</t>
  </si>
  <si>
    <t>REDUCIR EN 2% LOS CASOS PRESENTADOS EN SALUD MENTAL</t>
  </si>
  <si>
    <t>CAPACITAR AL 100% DE LA POBLACION EN EDAD ESCOLAR EN TEMAS DE SALUD MENTAL (TABAQUISMO, ALCOHOLISMO, SUSTANCIAS PSICOACTIVAS,VIOLENCIA INTRAFAMILIAR, ABUSO SEXUAL, ETC.)</t>
  </si>
  <si>
    <t>Proyecto PAI</t>
  </si>
  <si>
    <t>Maternidad y paternidad responsable</t>
  </si>
  <si>
    <t>Salud mental para todos</t>
  </si>
  <si>
    <t>% de la poblacion en edad escolar</t>
  </si>
  <si>
    <t>Aumentar en un 10% la calidad de la educacion logrando que el 70% (424 alumnos) de los alumnos que presentan las pruebas saber e icfes obtengan resultados por encima de 3.5</t>
  </si>
  <si>
    <t>Aumentar en 2.5% (15 alumnos) llegando al 65% (393), de los alumnos obtengan resultados por encima de 3.5</t>
  </si>
  <si>
    <t>Dotacion de las sedes educativas</t>
  </si>
  <si>
    <t>ALMACEN</t>
  </si>
  <si>
    <t>Pago de servicio de energia</t>
  </si>
  <si>
    <t>sedes educativas</t>
  </si>
  <si>
    <t>% de las sedes educativas</t>
  </si>
  <si>
    <t>HACIENDA</t>
  </si>
  <si>
    <t>Ampliar la cobertura en un 5% en educacion</t>
  </si>
  <si>
    <t>Mantenimiento de sedes educativas</t>
  </si>
  <si>
    <t>Sedes mantenidas</t>
  </si>
  <si>
    <t>Adecuacion sedes educativas</t>
  </si>
  <si>
    <t>sedes adecuadas</t>
  </si>
  <si>
    <t>Adquisicion sedes educativas</t>
  </si>
  <si>
    <t>sede adquirida</t>
  </si>
  <si>
    <t>Gestion para la implementacion de procesos tecnicos complementarios en las Instituciones Educativas</t>
  </si>
  <si>
    <t>Implementar un proceso tecnico complementario en 1 Institucion Educativa</t>
  </si>
  <si>
    <t>Tecnificacion de la educacion</t>
  </si>
  <si>
    <t xml:space="preserve">Proceso tecnico </t>
  </si>
  <si>
    <t>Instituciones Educativas - Planeacion</t>
  </si>
  <si>
    <t>TECNIFICACION DE LA EDUCACION</t>
  </si>
  <si>
    <t>ALIMENTACION ESCOLAR</t>
  </si>
  <si>
    <t>Alimentacion Escolar</t>
  </si>
  <si>
    <t>cupos</t>
  </si>
  <si>
    <t>Desarrollo Social</t>
  </si>
  <si>
    <t>CULTURA</t>
  </si>
  <si>
    <t>Involucrar al 50% (6025) de la poblacion de manera activa en los proyectos y actividades que se programen anualmente</t>
  </si>
  <si>
    <t>Realizar 2 eventos anuales que conmemoran los hechos historicos y culturales y renuevan el  sentido de pertenencia de los habitantes del Municipio</t>
  </si>
  <si>
    <t>ESCUELAS DE FORMACION</t>
  </si>
  <si>
    <t>Escuelas de formacion deportiva</t>
  </si>
  <si>
    <t>ESCUELAS CREADAS</t>
  </si>
  <si>
    <t>ESCUELAS MANTENIDAS</t>
  </si>
  <si>
    <t>Escuelas de formacion cultural</t>
  </si>
  <si>
    <t>RECREACION Y DEPORTE</t>
  </si>
  <si>
    <t>Involucra al 50% (6025) de la poblacion de manera activa en los proyectos y actividades recreativas, deportivas y de integracion que se programen anualmente</t>
  </si>
  <si>
    <t xml:space="preserve">50% de la poblacion participando activamente en las actividades de recreacion y deporte </t>
  </si>
  <si>
    <t>EVENTOS DEPORTIVOS</t>
  </si>
  <si>
    <t>Realizacion de eventos</t>
  </si>
  <si>
    <t>ESCENARIOS DEPORTIVOS</t>
  </si>
  <si>
    <t>Mantenimiento escenarios deportivos</t>
  </si>
  <si>
    <t>Dotacion escenarios deportivos</t>
  </si>
  <si>
    <t>Construccion escenarios deportivos</t>
  </si>
  <si>
    <t>ESCUELAS DE FORMACION DEPORTIVA</t>
  </si>
  <si>
    <t>Creacion escuelas de formacion deportiva</t>
  </si>
  <si>
    <t>DIRECCION DE CULTURA, RECREACION Y DEPORTE</t>
  </si>
  <si>
    <t>MEJORAR 5% LA CALIDAD DEL AGUA PARA CONSUMO HUMANO EN LA ZONA URBANA</t>
  </si>
  <si>
    <t>ELEVAR EN 2 PUNTOS LA CALIDAD DEL AGUA PARA CONSUMO HUMANO EN LA ZONA URBANA</t>
  </si>
  <si>
    <t>Construccion infraestructura acueductos</t>
  </si>
  <si>
    <t>TANQUE DE ALMACENAMIENTO</t>
  </si>
  <si>
    <t>Optimizacion plantas</t>
  </si>
  <si>
    <t>PLANTAS OPTIMIZADAS</t>
  </si>
  <si>
    <t>Adquisicion anual de insumos</t>
  </si>
  <si>
    <t>INSUMOS ADQUIRIDOS</t>
  </si>
  <si>
    <t>Estudios y diseños plan maestro municipal de acueducto</t>
  </si>
  <si>
    <t>ESTUDIO REALIZADO</t>
  </si>
  <si>
    <t>Reposicion de red</t>
  </si>
  <si>
    <t>AMPLIAR EN UN 5% LA COBERTURA DEL SERVICIO DE AGUA EN LA ZONA RURAL</t>
  </si>
  <si>
    <t>Ampliacion de red</t>
  </si>
  <si>
    <t>Estudios y diseños construccion, adecuacion de las estructuras hidraulicas de los acueductos rurales</t>
  </si>
  <si>
    <t>KM DE RED</t>
  </si>
  <si>
    <t>OPTIMIZAR EN UN 10% EL MANEJO ADECUADO DE LAS AGUAS RESIDUALES</t>
  </si>
  <si>
    <t>PROYECTO PRESENTADO</t>
  </si>
  <si>
    <t>MANEJO OPTIMO DE AGUAS RESIDUALES URBANAS</t>
  </si>
  <si>
    <t>Elaboracion de un proyecto de inversion</t>
  </si>
  <si>
    <t>Red nueva de alcantarillado</t>
  </si>
  <si>
    <t>Separacion de la conduccion de aguas lluvias y servidas</t>
  </si>
  <si>
    <t>Red repuesta de alcantarillado</t>
  </si>
  <si>
    <t>MANTENER LA COBERTURA DEL 100% DE RECOLECCION DE LOS RESIDUOS SOLIDOS EN EL SECTOR URBANO</t>
  </si>
  <si>
    <t>RECOGER EL 100% DE LOS RESIDUOS SOLIDOS DEL CASCO URBANO</t>
  </si>
  <si>
    <t>Recoleccion de residuos solidos</t>
  </si>
  <si>
    <t>CONSTRUIR 30 UNIDADES DE VIVIENDA DE INTERES SOCIAL</t>
  </si>
  <si>
    <t>VIVIENDA DE INTERES SOCIAL</t>
  </si>
  <si>
    <t>Construccion de vivienda de interes social</t>
  </si>
  <si>
    <t>Mejorar 50 viviendas en la zona urbana y rural dentro del programa condiciones aceptables de vida de la poblacion</t>
  </si>
  <si>
    <t>15 mejoramientos de vivienda</t>
  </si>
  <si>
    <t xml:space="preserve">MEJORAMIENTO DE VIVIENDA </t>
  </si>
  <si>
    <t>Mejoramiento de vivienda urbana y rural</t>
  </si>
  <si>
    <t>Construir unidades de unidades sanitarias en la zona rural</t>
  </si>
  <si>
    <t>Construir 3 unidades sanitarias</t>
  </si>
  <si>
    <t>CONSTRUCCION UNIDADES SANITARIAS</t>
  </si>
  <si>
    <t>UNIDADES</t>
  </si>
  <si>
    <t>ANGELICA MARIA PECHA G.</t>
  </si>
  <si>
    <t>JEFE DE PLANEACION</t>
  </si>
  <si>
    <t>RECUPERAR Y PROTEGER EN UN 10% LAS DOS GRANDES FUENTES HIDRICAS DEL MUNICIPIO: PARAMO DE RABANAL Y RESERVA EL ROBLEDAL, ADEMAS DE LA LAGUNA DE FUQUENE</t>
  </si>
  <si>
    <t>Capacitacion poblacion en manejo y aprovechamiento del agua</t>
  </si>
  <si>
    <t>Reforestacion de los nacimientos que surten los acueductos municipales</t>
  </si>
  <si>
    <t>Compra de predios en las zonas de conservacion o paramos</t>
  </si>
  <si>
    <t>HTAS</t>
  </si>
  <si>
    <t>AGROPECUARIO</t>
  </si>
  <si>
    <t>Promover las alianzas de pequeños y medianos productores, gestionando y capacitandolos en asociacion empresarial y tecnicas de produccion limpia</t>
  </si>
  <si>
    <t xml:space="preserve">Recuperar 28 Htras de suelos con el manejo adecuado de suelos y nuevas tecnicas de aprovechamiento </t>
  </si>
  <si>
    <t>Capacitacion pequeños y medianos productores</t>
  </si>
  <si>
    <t>Construccion reservorios</t>
  </si>
  <si>
    <t>RESERVORIOS</t>
  </si>
  <si>
    <t>Manejo adecuado de suelos y nuevas tecnicas de aprovechamiento</t>
  </si>
  <si>
    <t>DESARROLLO COMUNITARIO</t>
  </si>
  <si>
    <t>Fomentar la organización de la comunidad en microempresas autosostenibles</t>
  </si>
  <si>
    <t>Capacitar 25 personas en creacion de microempresas</t>
  </si>
  <si>
    <t xml:space="preserve">PROMOVER Y APOYAR LA CONFORMACIÓN DE MICROEMPRESAS EN DIFERENTES SECTORES PRODUCTIVOS DE LA COMUNIDAD </t>
  </si>
  <si>
    <t>Capacitacion de la poblacion</t>
  </si>
  <si>
    <t>Mantener y adecuar el 80% de las edificaciones pertenecientes a la planta fisica de la Administracion Municipal</t>
  </si>
  <si>
    <t>Mantener 3  edificaciones pertenecientes a la planta fisica de la Administración Municipal</t>
  </si>
  <si>
    <t>Organizar el 100% del archivo municipal</t>
  </si>
  <si>
    <t>Realizar la actualizacion catastral del Municipio</t>
  </si>
  <si>
    <t>Estudio realizado</t>
  </si>
  <si>
    <t>Mantener en funcionamiento la Inspeccion de Policia, para atender y dar curso legal a los casos presentados</t>
  </si>
  <si>
    <t>Oficina</t>
  </si>
  <si>
    <t>I. DE POLICIA</t>
  </si>
  <si>
    <t>PREVENCION DE DESASTRES</t>
  </si>
  <si>
    <t>Estar preparados para enfrentar las posibles eventualidades y riesgos previniendo los desastres que afecten la poblacion</t>
  </si>
  <si>
    <t>Mantener activo el Comité Local de Atencion de Desastres</t>
  </si>
  <si>
    <t>CLOPAD</t>
  </si>
  <si>
    <t>Comité activo</t>
  </si>
  <si>
    <t>Fondo activo de atencion de desastres</t>
  </si>
  <si>
    <t>Fondo activo</t>
  </si>
  <si>
    <t>POBLACION VULNERABLE</t>
  </si>
  <si>
    <t>Elevar en un 27% el apoyo a los discapacitados del Municipio con su rehabilitacion buscando su reinsercion a la vida laboral</t>
  </si>
  <si>
    <t>Mantener funcionando el Instituto San Gregorio Magno para atencion de la poblacion discapacitada</t>
  </si>
  <si>
    <t>ATENCION DISCAPACITADOS</t>
  </si>
  <si>
    <t>Terapias</t>
  </si>
  <si>
    <t>Asistencia terapeutica</t>
  </si>
  <si>
    <t>Terapias altenativas</t>
  </si>
  <si>
    <t>ALCALDE</t>
  </si>
  <si>
    <t>Creacion Comisaria de Familia</t>
  </si>
  <si>
    <t>Cubrir la atencion del 100% de los casos presentados de violencia intrafamiliar, maltrato infantil, abuso sexual, inasistencia alimentaria, etc</t>
  </si>
  <si>
    <t>Mantener funcionando la Comisaria de Familia para atender la problemática de familia en el Municipio</t>
  </si>
  <si>
    <t>Funcionamiento de la comisaria</t>
  </si>
  <si>
    <t>Oficina funcionando</t>
  </si>
  <si>
    <t>CONFLICTOS INTRAFAMILIARES</t>
  </si>
  <si>
    <t>COMISARIA FAMILIA</t>
  </si>
  <si>
    <t>Mantener la atencion al 100% de la poblacion desplazada que se presenta en el Municipio</t>
  </si>
  <si>
    <t>Atender los casos de desplazamiento que se presenten en el Municipio</t>
  </si>
  <si>
    <t>POBLACION DESPLAZADA</t>
  </si>
  <si>
    <t>Atencion poblacion desplazada</t>
  </si>
  <si>
    <t>GOBIERNO</t>
  </si>
  <si>
    <t>SANOS MENTALMENTE</t>
  </si>
  <si>
    <t>ATENDER EL 100% DE LA POBLACION  DESNUTRIDA FOCALIZADA EN EL MUNICIPIO</t>
  </si>
  <si>
    <t>ATENDER AL 100% DE LA POBLACION FOCALIZADA EN EL MUNICIPIO CON PROBLEMAS DE DESNUTRICION</t>
  </si>
  <si>
    <t>TODOS NUTRIDOS</t>
  </si>
  <si>
    <t>Todos nutridos</t>
  </si>
  <si>
    <t>% de la población focalizada</t>
  </si>
  <si>
    <t>Por un mañana saludable</t>
  </si>
  <si>
    <t>ATENCION TERCERA EDAD</t>
  </si>
  <si>
    <t>MATERNO INFANTIL</t>
  </si>
  <si>
    <t>INFANCIA FELIZ</t>
  </si>
  <si>
    <t>FAMILIAS EN ACCION</t>
  </si>
  <si>
    <t>Apoyar al 100% de los beneficiarios del programa FAMILIAS EN ACCION cofinanciando el programa</t>
  </si>
  <si>
    <t>FAMIS</t>
  </si>
  <si>
    <t>Atender al 20% de la población menor a 6 años, lactantes y gestantes</t>
  </si>
  <si>
    <t>Atender el 20% de la población menor a  6 años, lactantes y gestantes, focalizada</t>
  </si>
  <si>
    <t>Apoyar la continuidad de los  programas FAMILIAS EN ACCION y JUNTOS, que beneficia al 60% de la población nivel 1 y al 100% de la población desplazada</t>
  </si>
  <si>
    <t>ERRADICACION DE LA POBREZA</t>
  </si>
  <si>
    <t>JUNTOS</t>
  </si>
  <si>
    <t>Aumentar en un 2% la cobertura de educacion</t>
  </si>
  <si>
    <t>Beneficiar al 20% de la poblacion mayor de 45 años con los programas</t>
  </si>
  <si>
    <t>Beneficiar al 20% de la población mayor de 45 años con los programas (569 adultos)</t>
  </si>
  <si>
    <t>Programa PROSPERAR</t>
  </si>
  <si>
    <t>Programa Juan Luis Londoño</t>
  </si>
  <si>
    <t>personas</t>
  </si>
  <si>
    <t>Ampliar en 15% la cobertura de la poblacion escolar con servicio de restaurante escolar</t>
  </si>
  <si>
    <t>Reforestación de 2 hta correspondientes a los nacimientos de los acueductos</t>
  </si>
  <si>
    <t>Mantener el 80% de la malla vial rural (320 km)</t>
  </si>
  <si>
    <t>maquinas mantenidas</t>
  </si>
  <si>
    <t>Gestion para la viabilización del proyecto</t>
  </si>
  <si>
    <t>Llegar al 100% del archivo organizado y clasificado</t>
  </si>
  <si>
    <t>DICIEMBRE</t>
  </si>
  <si>
    <t xml:space="preserve">Recuperar 3 de las maquinas encontradas fuera de servicio al iniciar la Administracion Municipal </t>
  </si>
  <si>
    <t>PORCENTAJE</t>
  </si>
  <si>
    <t>CUPOS</t>
  </si>
  <si>
    <t>Construccion unidades sanitarias</t>
  </si>
  <si>
    <t>porcentaje</t>
  </si>
  <si>
    <t>Mantener al 100% de la población cubierta con restaurante escolar</t>
  </si>
  <si>
    <t>PLAN DE ACCION 2.012</t>
  </si>
  <si>
    <t>ENERO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</si>
</sst>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"/>
    <numFmt numFmtId="194" formatCode="_ * #,##0.0_ ;_ * \-#,##0.0_ ;_ * &quot;-&quot;??_ ;_ @_ "/>
    <numFmt numFmtId="195" formatCode="_ * #,##0_ ;_ * \-#,##0_ ;_ * &quot;-&quot;??_ ;_ @_ "/>
    <numFmt numFmtId="196" formatCode="0.00000000"/>
    <numFmt numFmtId="197" formatCode="_ * #,##0.000_ ;_ * \-#,##0.000_ ;_ * &quot;-&quot;??_ ;_ @_ "/>
  </numFmts>
  <fonts count="41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7" fontId="1" fillId="0" borderId="10" xfId="46" applyFont="1" applyBorder="1" applyAlignment="1">
      <alignment horizontal="center" vertical="center"/>
    </xf>
    <xf numFmtId="187" fontId="1" fillId="0" borderId="10" xfId="46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187" fontId="1" fillId="0" borderId="10" xfId="46" applyFont="1" applyBorder="1" applyAlignment="1">
      <alignment horizontal="justify" vertical="center"/>
    </xf>
    <xf numFmtId="187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4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justify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87" fontId="1" fillId="0" borderId="0" xfId="46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7" fontId="1" fillId="0" borderId="13" xfId="46" applyFont="1" applyBorder="1" applyAlignment="1">
      <alignment horizontal="center" vertical="center"/>
    </xf>
    <xf numFmtId="187" fontId="1" fillId="0" borderId="14" xfId="46" applyFont="1" applyBorder="1" applyAlignment="1">
      <alignment horizontal="center" vertical="center"/>
    </xf>
    <xf numFmtId="187" fontId="1" fillId="0" borderId="17" xfId="46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7" fontId="1" fillId="0" borderId="14" xfId="46" applyFont="1" applyBorder="1" applyAlignment="1">
      <alignment horizontal="right" vertical="center"/>
    </xf>
    <xf numFmtId="187" fontId="1" fillId="0" borderId="17" xfId="46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7" fontId="1" fillId="0" borderId="19" xfId="46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87" fontId="1" fillId="0" borderId="18" xfId="46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/>
    </xf>
    <xf numFmtId="0" fontId="2" fillId="0" borderId="19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187" fontId="1" fillId="0" borderId="18" xfId="4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vertical="center"/>
    </xf>
    <xf numFmtId="187" fontId="1" fillId="0" borderId="19" xfId="46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7" fontId="2" fillId="0" borderId="0" xfId="46" applyFont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 wrapText="1"/>
    </xf>
    <xf numFmtId="0" fontId="6" fillId="0" borderId="24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 vertical="justify" wrapText="1"/>
    </xf>
    <xf numFmtId="0" fontId="6" fillId="0" borderId="15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0" fillId="0" borderId="24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/>
    </xf>
    <xf numFmtId="0" fontId="0" fillId="0" borderId="15" xfId="0" applyFont="1" applyBorder="1" applyAlignment="1">
      <alignment horizontal="justify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24" xfId="0" applyFont="1" applyBorder="1" applyAlignment="1">
      <alignment horizontal="justify" vertical="justify" wrapText="1"/>
    </xf>
    <xf numFmtId="0" fontId="6" fillId="0" borderId="11" xfId="0" applyFont="1" applyBorder="1" applyAlignment="1">
      <alignment horizontal="justify" vertical="justify" wrapText="1"/>
    </xf>
    <xf numFmtId="0" fontId="6" fillId="0" borderId="12" xfId="0" applyFont="1" applyBorder="1" applyAlignment="1">
      <alignment horizontal="justify" vertical="justify" wrapText="1"/>
    </xf>
    <xf numFmtId="0" fontId="6" fillId="0" borderId="15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4" borderId="0" xfId="0" applyFont="1" applyFill="1" applyBorder="1" applyAlignment="1">
      <alignment horizontal="left" vertical="justify" wrapText="1"/>
    </xf>
    <xf numFmtId="0" fontId="6" fillId="34" borderId="0" xfId="0" applyFont="1" applyFill="1" applyBorder="1" applyAlignment="1">
      <alignment horizontal="left" vertical="justify" wrapText="1"/>
    </xf>
    <xf numFmtId="0" fontId="6" fillId="34" borderId="24" xfId="0" applyFont="1" applyFill="1" applyBorder="1" applyAlignment="1">
      <alignment horizontal="left" vertical="justify" wrapText="1"/>
    </xf>
    <xf numFmtId="0" fontId="6" fillId="34" borderId="12" xfId="0" applyFont="1" applyFill="1" applyBorder="1" applyAlignment="1">
      <alignment horizontal="left" vertical="justify" wrapText="1"/>
    </xf>
    <xf numFmtId="0" fontId="6" fillId="34" borderId="15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0" fontId="0" fillId="0" borderId="11" xfId="0" applyFont="1" applyFill="1" applyBorder="1" applyAlignment="1">
      <alignment horizontal="left" vertical="justify" wrapText="1"/>
    </xf>
    <xf numFmtId="0" fontId="0" fillId="0" borderId="12" xfId="0" applyFont="1" applyFill="1" applyBorder="1" applyAlignment="1">
      <alignment horizontal="left" vertical="justify" wrapText="1"/>
    </xf>
    <xf numFmtId="0" fontId="0" fillId="0" borderId="15" xfId="0" applyFont="1" applyFill="1" applyBorder="1" applyAlignment="1">
      <alignment horizontal="left" vertical="justify" wrapText="1"/>
    </xf>
    <xf numFmtId="0" fontId="6" fillId="0" borderId="16" xfId="0" applyFont="1" applyBorder="1" applyAlignment="1">
      <alignment horizontal="justify" vertical="justify"/>
    </xf>
    <xf numFmtId="0" fontId="6" fillId="0" borderId="0" xfId="0" applyFont="1" applyBorder="1" applyAlignment="1">
      <alignment horizontal="justify" vertical="justify"/>
    </xf>
    <xf numFmtId="0" fontId="6" fillId="0" borderId="24" xfId="0" applyFont="1" applyBorder="1" applyAlignment="1">
      <alignment horizontal="justify" vertical="justify"/>
    </xf>
    <xf numFmtId="0" fontId="6" fillId="0" borderId="11" xfId="0" applyFont="1" applyBorder="1" applyAlignment="1">
      <alignment horizontal="justify" vertical="justify"/>
    </xf>
    <xf numFmtId="0" fontId="6" fillId="0" borderId="12" xfId="0" applyFont="1" applyBorder="1" applyAlignment="1">
      <alignment horizontal="justify" vertical="justify"/>
    </xf>
    <xf numFmtId="0" fontId="6" fillId="0" borderId="15" xfId="0" applyFont="1" applyBorder="1" applyAlignment="1">
      <alignment horizontal="justify" vertical="justify"/>
    </xf>
    <xf numFmtId="0" fontId="1" fillId="0" borderId="16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6" fillId="0" borderId="16" xfId="0" applyFont="1" applyBorder="1" applyAlignment="1">
      <alignment horizontal="justify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="80" zoomScaleNormal="80" zoomScalePageLayoutView="0" workbookViewId="0" topLeftCell="A1">
      <selection activeCell="A155" sqref="A155"/>
    </sheetView>
  </sheetViews>
  <sheetFormatPr defaultColWidth="11.421875" defaultRowHeight="12.75"/>
  <cols>
    <col min="1" max="1" width="31.140625" style="3" customWidth="1"/>
    <col min="2" max="2" width="4.421875" style="5" customWidth="1"/>
    <col min="3" max="3" width="25.140625" style="3" customWidth="1"/>
    <col min="4" max="4" width="11.7109375" style="5" customWidth="1"/>
    <col min="5" max="5" width="13.421875" style="5" customWidth="1"/>
    <col min="6" max="8" width="11.421875" style="3" customWidth="1"/>
    <col min="9" max="9" width="12.00390625" style="3" customWidth="1"/>
    <col min="10" max="13" width="11.421875" style="3" customWidth="1"/>
    <col min="14" max="14" width="13.8515625" style="3" customWidth="1"/>
    <col min="15" max="15" width="11.421875" style="3" customWidth="1"/>
    <col min="16" max="16" width="14.140625" style="5" customWidth="1"/>
    <col min="17" max="17" width="15.00390625" style="3" customWidth="1"/>
    <col min="18" max="16384" width="11.421875" style="3" customWidth="1"/>
  </cols>
  <sheetData>
    <row r="1" spans="1:17" ht="18.75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22" customFormat="1" ht="18.75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22" customFormat="1" ht="18.75">
      <c r="A3" s="120" t="s">
        <v>313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22" customFormat="1" ht="18.75">
      <c r="A4" s="120" t="s">
        <v>314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22" customFormat="1" ht="16.5" customHeight="1">
      <c r="A5" s="3"/>
      <c r="B5" s="5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3"/>
    </row>
    <row r="6" spans="1:16" s="22" customFormat="1" ht="12.75">
      <c r="A6" s="22" t="s">
        <v>26</v>
      </c>
      <c r="B6" s="117" t="s">
        <v>27</v>
      </c>
      <c r="C6" s="117"/>
      <c r="D6" s="4"/>
      <c r="E6" s="4"/>
      <c r="P6" s="4"/>
    </row>
    <row r="7" spans="1:16" s="22" customFormat="1" ht="12.75" customHeight="1">
      <c r="A7" s="22" t="s">
        <v>28</v>
      </c>
      <c r="B7" s="117" t="s">
        <v>41</v>
      </c>
      <c r="C7" s="117"/>
      <c r="D7" s="4"/>
      <c r="E7" s="4"/>
      <c r="P7" s="4"/>
    </row>
    <row r="8" spans="1:16" s="22" customFormat="1" ht="12.75">
      <c r="A8" s="22" t="s">
        <v>29</v>
      </c>
      <c r="B8" s="64"/>
      <c r="C8" s="64"/>
      <c r="D8" s="64"/>
      <c r="E8" s="64"/>
      <c r="F8" s="64"/>
      <c r="G8" s="64"/>
      <c r="P8" s="4"/>
    </row>
    <row r="9" spans="1:17" ht="13.5" thickBot="1">
      <c r="A9" s="22"/>
      <c r="B9" s="4"/>
      <c r="C9" s="22"/>
      <c r="D9" s="4"/>
      <c r="E9" s="4"/>
      <c r="F9" s="22"/>
      <c r="G9" s="22"/>
      <c r="H9" s="22"/>
      <c r="I9" s="22"/>
      <c r="J9" s="22"/>
      <c r="K9" s="22"/>
      <c r="L9" s="22"/>
      <c r="M9" s="22"/>
      <c r="N9" s="22"/>
      <c r="O9" s="22"/>
      <c r="P9" s="4"/>
      <c r="Q9" s="22"/>
    </row>
    <row r="10" spans="1:19" s="4" customFormat="1" ht="12.75">
      <c r="A10" s="26" t="s">
        <v>35</v>
      </c>
      <c r="B10" s="86" t="s">
        <v>36</v>
      </c>
      <c r="C10" s="115"/>
      <c r="D10" s="87" t="s">
        <v>33</v>
      </c>
      <c r="E10" s="87"/>
      <c r="F10" s="87"/>
      <c r="G10" s="87"/>
      <c r="H10" s="87"/>
      <c r="I10" s="25"/>
      <c r="J10" s="22"/>
      <c r="K10" s="22"/>
      <c r="L10" s="86" t="s">
        <v>34</v>
      </c>
      <c r="M10" s="87"/>
      <c r="N10" s="87"/>
      <c r="O10" s="87"/>
      <c r="P10" s="87"/>
      <c r="Q10" s="25"/>
      <c r="R10" s="6"/>
      <c r="S10" s="7"/>
    </row>
    <row r="11" spans="1:19" s="4" customFormat="1" ht="10.5" customHeight="1">
      <c r="A11" s="29" t="s">
        <v>38</v>
      </c>
      <c r="B11" s="118" t="s">
        <v>102</v>
      </c>
      <c r="C11" s="119"/>
      <c r="D11" s="109" t="s">
        <v>103</v>
      </c>
      <c r="E11" s="110"/>
      <c r="F11" s="110"/>
      <c r="G11" s="110"/>
      <c r="H11" s="110"/>
      <c r="I11" s="111"/>
      <c r="J11" s="22"/>
      <c r="K11" s="22"/>
      <c r="L11" s="96" t="s">
        <v>106</v>
      </c>
      <c r="M11" s="97"/>
      <c r="N11" s="97"/>
      <c r="O11" s="97"/>
      <c r="P11" s="97"/>
      <c r="Q11" s="98"/>
      <c r="R11" s="6"/>
      <c r="S11" s="7"/>
    </row>
    <row r="12" spans="1:19" s="4" customFormat="1" ht="12.75" customHeight="1" thickBot="1">
      <c r="A12" s="27"/>
      <c r="B12" s="30"/>
      <c r="C12" s="28"/>
      <c r="D12" s="112"/>
      <c r="E12" s="113"/>
      <c r="F12" s="113"/>
      <c r="G12" s="113"/>
      <c r="H12" s="113"/>
      <c r="I12" s="114"/>
      <c r="J12" s="22"/>
      <c r="K12" s="22"/>
      <c r="L12" s="99"/>
      <c r="M12" s="100"/>
      <c r="N12" s="100"/>
      <c r="O12" s="100"/>
      <c r="P12" s="100"/>
      <c r="Q12" s="101"/>
      <c r="R12" s="6"/>
      <c r="S12" s="7"/>
    </row>
    <row r="13" spans="1:18" s="4" customFormat="1" ht="13.5" thickBot="1">
      <c r="A13" s="3"/>
      <c r="B13" s="5"/>
      <c r="C13" s="3"/>
      <c r="D13" s="24"/>
      <c r="E13" s="24"/>
      <c r="F13" s="24"/>
      <c r="G13" s="24"/>
      <c r="H13" s="24"/>
      <c r="I13" s="24"/>
      <c r="J13" s="3"/>
      <c r="K13" s="3"/>
      <c r="L13" s="3"/>
      <c r="M13" s="3"/>
      <c r="N13" s="3"/>
      <c r="O13" s="3"/>
      <c r="P13" s="5"/>
      <c r="Q13" s="3"/>
      <c r="R13" s="6"/>
    </row>
    <row r="14" spans="1:18" ht="18.75" customHeight="1" thickBot="1">
      <c r="A14" s="83" t="s">
        <v>3</v>
      </c>
      <c r="B14" s="83"/>
      <c r="C14" s="83"/>
      <c r="D14" s="83"/>
      <c r="E14" s="83"/>
      <c r="F14" s="83"/>
      <c r="G14" s="83"/>
      <c r="H14" s="84"/>
      <c r="I14" s="85" t="s">
        <v>4</v>
      </c>
      <c r="J14" s="83"/>
      <c r="K14" s="83"/>
      <c r="L14" s="83"/>
      <c r="M14" s="83"/>
      <c r="N14" s="83"/>
      <c r="O14" s="84"/>
      <c r="P14" s="75" t="s">
        <v>25</v>
      </c>
      <c r="Q14" s="78" t="s">
        <v>9</v>
      </c>
      <c r="R14" s="12"/>
    </row>
    <row r="15" spans="1:18" ht="12.75">
      <c r="A15" s="78" t="s">
        <v>16</v>
      </c>
      <c r="B15" s="78" t="s">
        <v>1</v>
      </c>
      <c r="C15" s="78" t="s">
        <v>0</v>
      </c>
      <c r="D15" s="78" t="s">
        <v>2</v>
      </c>
      <c r="E15" s="78" t="s">
        <v>12</v>
      </c>
      <c r="F15" s="75" t="s">
        <v>21</v>
      </c>
      <c r="G15" s="75" t="s">
        <v>22</v>
      </c>
      <c r="H15" s="75" t="s">
        <v>23</v>
      </c>
      <c r="I15" s="78" t="s">
        <v>5</v>
      </c>
      <c r="J15" s="78" t="s">
        <v>10</v>
      </c>
      <c r="K15" s="78" t="s">
        <v>17</v>
      </c>
      <c r="L15" s="78" t="s">
        <v>6</v>
      </c>
      <c r="M15" s="78" t="s">
        <v>7</v>
      </c>
      <c r="N15" s="75" t="s">
        <v>8</v>
      </c>
      <c r="O15" s="75" t="s">
        <v>24</v>
      </c>
      <c r="P15" s="76"/>
      <c r="Q15" s="79"/>
      <c r="R15" s="12"/>
    </row>
    <row r="16" spans="1:18" ht="12.75">
      <c r="A16" s="79"/>
      <c r="B16" s="79"/>
      <c r="C16" s="79"/>
      <c r="D16" s="79"/>
      <c r="E16" s="79"/>
      <c r="F16" s="76"/>
      <c r="G16" s="76"/>
      <c r="H16" s="76"/>
      <c r="I16" s="79"/>
      <c r="J16" s="79"/>
      <c r="K16" s="79"/>
      <c r="L16" s="79"/>
      <c r="M16" s="79"/>
      <c r="N16" s="76"/>
      <c r="O16" s="76"/>
      <c r="P16" s="76"/>
      <c r="Q16" s="79"/>
      <c r="R16" s="12"/>
    </row>
    <row r="17" spans="1:18" ht="13.5" thickBot="1">
      <c r="A17" s="80"/>
      <c r="B17" s="80"/>
      <c r="C17" s="80"/>
      <c r="D17" s="80"/>
      <c r="E17" s="80"/>
      <c r="F17" s="77"/>
      <c r="G17" s="77"/>
      <c r="H17" s="77"/>
      <c r="I17" s="80"/>
      <c r="J17" s="80"/>
      <c r="K17" s="80"/>
      <c r="L17" s="80"/>
      <c r="M17" s="80"/>
      <c r="N17" s="77"/>
      <c r="O17" s="77"/>
      <c r="P17" s="77"/>
      <c r="Q17" s="80"/>
      <c r="R17" s="12"/>
    </row>
    <row r="18" spans="1:17" s="22" customFormat="1" ht="27.75" thickBot="1">
      <c r="A18" s="55" t="s">
        <v>104</v>
      </c>
      <c r="B18" s="8">
        <v>1</v>
      </c>
      <c r="C18" s="1" t="s">
        <v>105</v>
      </c>
      <c r="D18" s="8">
        <v>2</v>
      </c>
      <c r="E18" s="2" t="s">
        <v>107</v>
      </c>
      <c r="F18" s="8">
        <v>0</v>
      </c>
      <c r="G18" s="8">
        <v>0</v>
      </c>
      <c r="H18" s="8">
        <v>0</v>
      </c>
      <c r="I18" s="9">
        <f>41134+22241</f>
        <v>63375</v>
      </c>
      <c r="J18" s="10">
        <v>29151</v>
      </c>
      <c r="K18" s="10"/>
      <c r="L18" s="10"/>
      <c r="M18" s="10">
        <v>0</v>
      </c>
      <c r="N18" s="10">
        <f>SUM(I18:M18)</f>
        <v>92526</v>
      </c>
      <c r="O18" s="11">
        <v>0</v>
      </c>
      <c r="P18" s="2" t="s">
        <v>56</v>
      </c>
      <c r="Q18" s="1"/>
    </row>
    <row r="19" spans="1:17" s="22" customFormat="1" ht="15" customHeight="1" thickBot="1">
      <c r="A19" s="106" t="s">
        <v>32</v>
      </c>
      <c r="B19" s="107"/>
      <c r="C19" s="107"/>
      <c r="D19" s="107"/>
      <c r="E19" s="107"/>
      <c r="F19" s="107"/>
      <c r="G19" s="107"/>
      <c r="H19" s="108"/>
      <c r="I19" s="9">
        <f aca="true" t="shared" si="0" ref="I19:O19">SUM(I18:I18)</f>
        <v>63375</v>
      </c>
      <c r="J19" s="9">
        <f t="shared" si="0"/>
        <v>29151</v>
      </c>
      <c r="K19" s="9">
        <f t="shared" si="0"/>
        <v>0</v>
      </c>
      <c r="L19" s="9">
        <f t="shared" si="0"/>
        <v>0</v>
      </c>
      <c r="M19" s="9">
        <f t="shared" si="0"/>
        <v>0</v>
      </c>
      <c r="N19" s="9">
        <f t="shared" si="0"/>
        <v>92526</v>
      </c>
      <c r="O19" s="9">
        <f t="shared" si="0"/>
        <v>0</v>
      </c>
      <c r="P19" s="8"/>
      <c r="Q19" s="1"/>
    </row>
    <row r="20" spans="1:17" ht="13.5" thickBot="1">
      <c r="A20" s="33"/>
      <c r="B20" s="34"/>
      <c r="C20" s="34"/>
      <c r="D20" s="34"/>
      <c r="E20" s="34"/>
      <c r="F20" s="34"/>
      <c r="G20" s="34"/>
      <c r="H20" s="34"/>
      <c r="I20" s="35"/>
      <c r="J20" s="32"/>
      <c r="K20" s="32"/>
      <c r="L20" s="36"/>
      <c r="M20" s="37"/>
      <c r="N20" s="37"/>
      <c r="O20" s="37"/>
      <c r="P20" s="38"/>
      <c r="Q20" s="39"/>
    </row>
    <row r="21" spans="1:19" s="4" customFormat="1" ht="12.75">
      <c r="A21" s="26" t="s">
        <v>35</v>
      </c>
      <c r="B21" s="86" t="s">
        <v>36</v>
      </c>
      <c r="C21" s="115"/>
      <c r="D21" s="87" t="s">
        <v>33</v>
      </c>
      <c r="E21" s="87"/>
      <c r="F21" s="87"/>
      <c r="G21" s="87"/>
      <c r="H21" s="87"/>
      <c r="I21" s="25"/>
      <c r="J21" s="22"/>
      <c r="K21" s="22"/>
      <c r="L21" s="86" t="s">
        <v>34</v>
      </c>
      <c r="M21" s="87"/>
      <c r="N21" s="87"/>
      <c r="O21" s="87"/>
      <c r="P21" s="87"/>
      <c r="Q21" s="25"/>
      <c r="R21" s="6"/>
      <c r="S21" s="7"/>
    </row>
    <row r="22" spans="1:19" s="4" customFormat="1" ht="11.25" customHeight="1">
      <c r="A22" s="29" t="s">
        <v>38</v>
      </c>
      <c r="B22" s="118" t="s">
        <v>102</v>
      </c>
      <c r="C22" s="119"/>
      <c r="D22" s="92" t="s">
        <v>243</v>
      </c>
      <c r="E22" s="92"/>
      <c r="F22" s="92"/>
      <c r="G22" s="92"/>
      <c r="H22" s="92"/>
      <c r="I22" s="93"/>
      <c r="J22" s="22"/>
      <c r="K22" s="22"/>
      <c r="L22" s="96" t="s">
        <v>305</v>
      </c>
      <c r="M22" s="97"/>
      <c r="N22" s="97"/>
      <c r="O22" s="97"/>
      <c r="P22" s="97"/>
      <c r="Q22" s="98"/>
      <c r="R22" s="6"/>
      <c r="S22" s="7"/>
    </row>
    <row r="23" spans="1:19" s="4" customFormat="1" ht="12.75" customHeight="1" thickBot="1">
      <c r="A23" s="27"/>
      <c r="B23" s="30"/>
      <c r="C23" s="28"/>
      <c r="D23" s="94"/>
      <c r="E23" s="94"/>
      <c r="F23" s="94"/>
      <c r="G23" s="94"/>
      <c r="H23" s="94"/>
      <c r="I23" s="95"/>
      <c r="J23" s="22"/>
      <c r="K23" s="22"/>
      <c r="L23" s="99"/>
      <c r="M23" s="100"/>
      <c r="N23" s="100"/>
      <c r="O23" s="100"/>
      <c r="P23" s="100"/>
      <c r="Q23" s="101"/>
      <c r="R23" s="6"/>
      <c r="S23" s="7"/>
    </row>
    <row r="24" spans="1:18" s="4" customFormat="1" ht="13.5" thickBot="1">
      <c r="A24" s="3"/>
      <c r="B24" s="5"/>
      <c r="C24" s="3"/>
      <c r="D24" s="5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5"/>
      <c r="Q24" s="3"/>
      <c r="R24" s="6"/>
    </row>
    <row r="25" spans="1:18" ht="21" customHeight="1" thickBot="1">
      <c r="A25" s="83" t="s">
        <v>3</v>
      </c>
      <c r="B25" s="83"/>
      <c r="C25" s="83"/>
      <c r="D25" s="83"/>
      <c r="E25" s="83"/>
      <c r="F25" s="83"/>
      <c r="G25" s="83"/>
      <c r="H25" s="84"/>
      <c r="I25" s="85" t="s">
        <v>4</v>
      </c>
      <c r="J25" s="83"/>
      <c r="K25" s="83"/>
      <c r="L25" s="83"/>
      <c r="M25" s="83"/>
      <c r="N25" s="83"/>
      <c r="O25" s="84"/>
      <c r="P25" s="75" t="s">
        <v>25</v>
      </c>
      <c r="Q25" s="78" t="s">
        <v>9</v>
      </c>
      <c r="R25" s="12"/>
    </row>
    <row r="26" spans="1:18" ht="14.25" customHeight="1">
      <c r="A26" s="78" t="s">
        <v>16</v>
      </c>
      <c r="B26" s="78" t="s">
        <v>1</v>
      </c>
      <c r="C26" s="78" t="s">
        <v>0</v>
      </c>
      <c r="D26" s="78" t="s">
        <v>2</v>
      </c>
      <c r="E26" s="78" t="s">
        <v>12</v>
      </c>
      <c r="F26" s="75" t="s">
        <v>21</v>
      </c>
      <c r="G26" s="75" t="s">
        <v>22</v>
      </c>
      <c r="H26" s="75" t="s">
        <v>23</v>
      </c>
      <c r="I26" s="78" t="s">
        <v>5</v>
      </c>
      <c r="J26" s="78" t="s">
        <v>10</v>
      </c>
      <c r="K26" s="78" t="s">
        <v>17</v>
      </c>
      <c r="L26" s="78" t="s">
        <v>6</v>
      </c>
      <c r="M26" s="78" t="s">
        <v>7</v>
      </c>
      <c r="N26" s="75" t="s">
        <v>8</v>
      </c>
      <c r="O26" s="75" t="s">
        <v>24</v>
      </c>
      <c r="P26" s="76"/>
      <c r="Q26" s="79"/>
      <c r="R26" s="12"/>
    </row>
    <row r="27" spans="1:17" s="22" customFormat="1" ht="12.75">
      <c r="A27" s="79"/>
      <c r="B27" s="79"/>
      <c r="C27" s="79"/>
      <c r="D27" s="79"/>
      <c r="E27" s="79"/>
      <c r="F27" s="76"/>
      <c r="G27" s="76"/>
      <c r="H27" s="76"/>
      <c r="I27" s="79"/>
      <c r="J27" s="79"/>
      <c r="K27" s="79"/>
      <c r="L27" s="79"/>
      <c r="M27" s="79"/>
      <c r="N27" s="76"/>
      <c r="O27" s="76"/>
      <c r="P27" s="76"/>
      <c r="Q27" s="79"/>
    </row>
    <row r="28" spans="1:17" s="22" customFormat="1" ht="13.5" thickBot="1">
      <c r="A28" s="80"/>
      <c r="B28" s="80"/>
      <c r="C28" s="80"/>
      <c r="D28" s="80"/>
      <c r="E28" s="80"/>
      <c r="F28" s="77"/>
      <c r="G28" s="77"/>
      <c r="H28" s="77"/>
      <c r="I28" s="80"/>
      <c r="J28" s="80"/>
      <c r="K28" s="80"/>
      <c r="L28" s="80"/>
      <c r="M28" s="80"/>
      <c r="N28" s="77"/>
      <c r="O28" s="77"/>
      <c r="P28" s="77"/>
      <c r="Q28" s="80"/>
    </row>
    <row r="29" spans="1:17" s="22" customFormat="1" ht="19.5" customHeight="1" thickBot="1">
      <c r="A29" s="55" t="s">
        <v>108</v>
      </c>
      <c r="B29" s="56">
        <v>1</v>
      </c>
      <c r="C29" s="57" t="s">
        <v>109</v>
      </c>
      <c r="D29" s="56">
        <v>100</v>
      </c>
      <c r="E29" s="56" t="s">
        <v>110</v>
      </c>
      <c r="F29" s="57">
        <v>0</v>
      </c>
      <c r="G29" s="57">
        <v>0</v>
      </c>
      <c r="H29" s="57">
        <v>0</v>
      </c>
      <c r="I29" s="58">
        <v>0</v>
      </c>
      <c r="J29" s="56">
        <v>0</v>
      </c>
      <c r="K29" s="56"/>
      <c r="L29" s="56"/>
      <c r="M29" s="56">
        <v>0</v>
      </c>
      <c r="N29" s="59">
        <f>SUM(I29:M29)</f>
        <v>0</v>
      </c>
      <c r="O29" s="63">
        <v>0</v>
      </c>
      <c r="P29" s="57" t="s">
        <v>56</v>
      </c>
      <c r="Q29" s="56"/>
    </row>
    <row r="30" spans="1:17" ht="13.5" thickBot="1">
      <c r="A30" s="116" t="s">
        <v>32</v>
      </c>
      <c r="B30" s="81"/>
      <c r="C30" s="81"/>
      <c r="D30" s="81"/>
      <c r="E30" s="81"/>
      <c r="F30" s="81"/>
      <c r="G30" s="81"/>
      <c r="H30" s="82"/>
      <c r="I30" s="9">
        <f>SUM(I29:I29)</f>
        <v>0</v>
      </c>
      <c r="J30" s="9">
        <f>+J29</f>
        <v>0</v>
      </c>
      <c r="K30" s="9">
        <f>+K29</f>
        <v>0</v>
      </c>
      <c r="L30" s="9">
        <f>+L29</f>
        <v>0</v>
      </c>
      <c r="M30" s="9">
        <f>+M29</f>
        <v>0</v>
      </c>
      <c r="N30" s="9">
        <f>SUM(N29:N29)</f>
        <v>0</v>
      </c>
      <c r="O30" s="9">
        <f>SUM(O29:O29)</f>
        <v>0</v>
      </c>
      <c r="P30" s="8"/>
      <c r="Q30" s="1"/>
    </row>
    <row r="31" spans="1:17" ht="12.75">
      <c r="A31" s="19"/>
      <c r="B31" s="19"/>
      <c r="C31" s="19"/>
      <c r="D31" s="19"/>
      <c r="E31" s="19"/>
      <c r="F31" s="19"/>
      <c r="G31" s="19"/>
      <c r="H31" s="19"/>
      <c r="I31" s="32"/>
      <c r="J31" s="32"/>
      <c r="K31" s="32"/>
      <c r="L31" s="32"/>
      <c r="M31" s="32"/>
      <c r="N31" s="32"/>
      <c r="O31" s="32"/>
      <c r="P31" s="17"/>
      <c r="Q31" s="18"/>
    </row>
    <row r="32" spans="1:17" ht="12.75" hidden="1">
      <c r="A32" s="19"/>
      <c r="B32" s="19"/>
      <c r="C32" s="19"/>
      <c r="D32" s="19"/>
      <c r="E32" s="19"/>
      <c r="F32" s="19"/>
      <c r="G32" s="19"/>
      <c r="H32" s="19"/>
      <c r="I32" s="32"/>
      <c r="J32" s="32"/>
      <c r="K32" s="32"/>
      <c r="L32" s="32"/>
      <c r="M32" s="32"/>
      <c r="N32" s="32"/>
      <c r="O32" s="32"/>
      <c r="P32" s="17"/>
      <c r="Q32" s="18"/>
    </row>
    <row r="33" spans="1:17" ht="12.75" hidden="1">
      <c r="A33" s="22" t="s">
        <v>26</v>
      </c>
      <c r="B33" s="117" t="s">
        <v>27</v>
      </c>
      <c r="C33" s="117"/>
      <c r="D33" s="19"/>
      <c r="E33" s="19"/>
      <c r="F33" s="19"/>
      <c r="G33" s="19"/>
      <c r="H33" s="19"/>
      <c r="I33" s="32"/>
      <c r="J33" s="32"/>
      <c r="K33" s="32"/>
      <c r="L33" s="32"/>
      <c r="M33" s="32"/>
      <c r="N33" s="32"/>
      <c r="O33" s="32"/>
      <c r="P33" s="17"/>
      <c r="Q33" s="18"/>
    </row>
    <row r="34" spans="1:17" ht="12.75" hidden="1">
      <c r="A34" s="22" t="s">
        <v>28</v>
      </c>
      <c r="B34" s="117" t="s">
        <v>41</v>
      </c>
      <c r="C34" s="117"/>
      <c r="D34" s="19"/>
      <c r="E34" s="19"/>
      <c r="F34" s="19"/>
      <c r="G34" s="19"/>
      <c r="H34" s="19"/>
      <c r="I34" s="32"/>
      <c r="J34" s="32"/>
      <c r="K34" s="32"/>
      <c r="L34" s="32"/>
      <c r="M34" s="32"/>
      <c r="N34" s="32"/>
      <c r="O34" s="32"/>
      <c r="P34" s="17"/>
      <c r="Q34" s="18"/>
    </row>
    <row r="35" spans="1:17" ht="12.75" hidden="1">
      <c r="A35" s="22" t="s">
        <v>29</v>
      </c>
      <c r="B35" s="64" t="s">
        <v>42</v>
      </c>
      <c r="C35" s="64"/>
      <c r="D35" s="19"/>
      <c r="E35" s="19"/>
      <c r="F35" s="19"/>
      <c r="G35" s="19"/>
      <c r="H35" s="19"/>
      <c r="I35" s="32"/>
      <c r="J35" s="32"/>
      <c r="K35" s="32"/>
      <c r="L35" s="32"/>
      <c r="M35" s="32"/>
      <c r="N35" s="32"/>
      <c r="O35" s="32"/>
      <c r="P35" s="17"/>
      <c r="Q35" s="18"/>
    </row>
    <row r="36" spans="1:17" ht="13.5" hidden="1" thickBot="1">
      <c r="A36" s="19"/>
      <c r="B36" s="19"/>
      <c r="C36" s="19"/>
      <c r="D36" s="19"/>
      <c r="E36" s="19"/>
      <c r="F36" s="19"/>
      <c r="G36" s="19"/>
      <c r="H36" s="19"/>
      <c r="I36" s="32"/>
      <c r="J36" s="32"/>
      <c r="K36" s="32"/>
      <c r="L36" s="32"/>
      <c r="M36" s="32"/>
      <c r="N36" s="32"/>
      <c r="O36" s="32"/>
      <c r="P36" s="17"/>
      <c r="Q36" s="18"/>
    </row>
    <row r="37" spans="1:19" s="42" customFormat="1" ht="12.75" hidden="1">
      <c r="A37" s="52" t="s">
        <v>35</v>
      </c>
      <c r="B37" s="104" t="s">
        <v>36</v>
      </c>
      <c r="C37" s="105"/>
      <c r="D37" s="87" t="s">
        <v>33</v>
      </c>
      <c r="E37" s="87"/>
      <c r="F37" s="87"/>
      <c r="G37" s="87"/>
      <c r="H37" s="87"/>
      <c r="I37" s="25"/>
      <c r="J37" s="22"/>
      <c r="K37" s="22"/>
      <c r="L37" s="86" t="s">
        <v>34</v>
      </c>
      <c r="M37" s="87"/>
      <c r="N37" s="87"/>
      <c r="O37" s="87"/>
      <c r="P37" s="87"/>
      <c r="Q37" s="25"/>
      <c r="R37" s="40"/>
      <c r="S37" s="41"/>
    </row>
    <row r="38" spans="1:19" s="42" customFormat="1" ht="9.75" customHeight="1" hidden="1">
      <c r="A38" s="53" t="s">
        <v>38</v>
      </c>
      <c r="B38" s="88" t="s">
        <v>111</v>
      </c>
      <c r="C38" s="89"/>
      <c r="D38" s="92" t="s">
        <v>112</v>
      </c>
      <c r="E38" s="92"/>
      <c r="F38" s="92"/>
      <c r="G38" s="92"/>
      <c r="H38" s="92"/>
      <c r="I38" s="93"/>
      <c r="J38" s="22"/>
      <c r="K38" s="22"/>
      <c r="L38" s="96" t="s">
        <v>244</v>
      </c>
      <c r="M38" s="97"/>
      <c r="N38" s="97"/>
      <c r="O38" s="97"/>
      <c r="P38" s="97"/>
      <c r="Q38" s="98"/>
      <c r="R38" s="40"/>
      <c r="S38" s="41"/>
    </row>
    <row r="39" spans="1:18" s="42" customFormat="1" ht="14.25" customHeight="1" hidden="1" thickBot="1">
      <c r="A39" s="43"/>
      <c r="B39" s="90"/>
      <c r="C39" s="91"/>
      <c r="D39" s="94"/>
      <c r="E39" s="94"/>
      <c r="F39" s="94"/>
      <c r="G39" s="94"/>
      <c r="H39" s="94"/>
      <c r="I39" s="95"/>
      <c r="J39" s="22"/>
      <c r="K39" s="22"/>
      <c r="L39" s="99"/>
      <c r="M39" s="100"/>
      <c r="N39" s="100"/>
      <c r="O39" s="100"/>
      <c r="P39" s="100"/>
      <c r="Q39" s="101"/>
      <c r="R39" s="40"/>
    </row>
    <row r="40" spans="1:18" ht="13.5" hidden="1" thickBot="1">
      <c r="A40" s="83" t="s">
        <v>3</v>
      </c>
      <c r="B40" s="83"/>
      <c r="C40" s="83"/>
      <c r="D40" s="83"/>
      <c r="E40" s="83"/>
      <c r="F40" s="83"/>
      <c r="G40" s="83"/>
      <c r="H40" s="84"/>
      <c r="I40" s="85" t="s">
        <v>4</v>
      </c>
      <c r="J40" s="83"/>
      <c r="K40" s="83"/>
      <c r="L40" s="83"/>
      <c r="M40" s="83"/>
      <c r="N40" s="83"/>
      <c r="O40" s="84"/>
      <c r="P40" s="75" t="s">
        <v>25</v>
      </c>
      <c r="Q40" s="78" t="s">
        <v>9</v>
      </c>
      <c r="R40" s="12"/>
    </row>
    <row r="41" spans="1:18" ht="12.75" hidden="1">
      <c r="A41" s="78" t="s">
        <v>16</v>
      </c>
      <c r="B41" s="78" t="s">
        <v>1</v>
      </c>
      <c r="C41" s="78" t="s">
        <v>0</v>
      </c>
      <c r="D41" s="78" t="s">
        <v>2</v>
      </c>
      <c r="E41" s="78" t="s">
        <v>12</v>
      </c>
      <c r="F41" s="75" t="s">
        <v>21</v>
      </c>
      <c r="G41" s="75" t="s">
        <v>22</v>
      </c>
      <c r="H41" s="75" t="s">
        <v>23</v>
      </c>
      <c r="I41" s="78" t="s">
        <v>5</v>
      </c>
      <c r="J41" s="78" t="s">
        <v>10</v>
      </c>
      <c r="K41" s="78" t="s">
        <v>17</v>
      </c>
      <c r="L41" s="78" t="s">
        <v>6</v>
      </c>
      <c r="M41" s="78" t="s">
        <v>7</v>
      </c>
      <c r="N41" s="75" t="s">
        <v>8</v>
      </c>
      <c r="O41" s="75" t="s">
        <v>24</v>
      </c>
      <c r="P41" s="76"/>
      <c r="Q41" s="79"/>
      <c r="R41" s="12"/>
    </row>
    <row r="42" spans="1:18" ht="12.75" hidden="1">
      <c r="A42" s="79"/>
      <c r="B42" s="79"/>
      <c r="C42" s="79"/>
      <c r="D42" s="79"/>
      <c r="E42" s="79"/>
      <c r="F42" s="76"/>
      <c r="G42" s="76"/>
      <c r="H42" s="76"/>
      <c r="I42" s="79"/>
      <c r="J42" s="79"/>
      <c r="K42" s="79"/>
      <c r="L42" s="79"/>
      <c r="M42" s="79"/>
      <c r="N42" s="76"/>
      <c r="O42" s="76"/>
      <c r="P42" s="76"/>
      <c r="Q42" s="79"/>
      <c r="R42" s="12"/>
    </row>
    <row r="43" spans="1:18" ht="13.5" hidden="1" thickBot="1">
      <c r="A43" s="80"/>
      <c r="B43" s="80"/>
      <c r="C43" s="80"/>
      <c r="D43" s="80"/>
      <c r="E43" s="80"/>
      <c r="F43" s="77"/>
      <c r="G43" s="77"/>
      <c r="H43" s="77"/>
      <c r="I43" s="80"/>
      <c r="J43" s="80"/>
      <c r="K43" s="80"/>
      <c r="L43" s="80"/>
      <c r="M43" s="80"/>
      <c r="N43" s="77"/>
      <c r="O43" s="77"/>
      <c r="P43" s="77"/>
      <c r="Q43" s="80"/>
      <c r="R43" s="12"/>
    </row>
    <row r="44" spans="1:18" ht="18.75" hidden="1" thickBot="1">
      <c r="A44" s="55" t="s">
        <v>113</v>
      </c>
      <c r="B44" s="8">
        <v>1</v>
      </c>
      <c r="C44" s="60" t="s">
        <v>114</v>
      </c>
      <c r="D44" s="8">
        <v>1</v>
      </c>
      <c r="E44" s="2" t="s">
        <v>245</v>
      </c>
      <c r="F44" s="8">
        <v>1</v>
      </c>
      <c r="G44" s="16">
        <v>100</v>
      </c>
      <c r="H44" s="16">
        <v>100</v>
      </c>
      <c r="I44" s="54">
        <v>6000</v>
      </c>
      <c r="J44" s="10"/>
      <c r="K44" s="10"/>
      <c r="L44" s="10"/>
      <c r="M44" s="10"/>
      <c r="N44" s="54">
        <v>75</v>
      </c>
      <c r="O44" s="54">
        <v>111300</v>
      </c>
      <c r="P44" s="66" t="s">
        <v>116</v>
      </c>
      <c r="Q44" s="13"/>
      <c r="R44" s="12"/>
    </row>
    <row r="45" spans="1:18" ht="13.5" hidden="1" thickBot="1">
      <c r="A45" s="81" t="s">
        <v>32</v>
      </c>
      <c r="B45" s="81"/>
      <c r="C45" s="81"/>
      <c r="D45" s="81"/>
      <c r="E45" s="81"/>
      <c r="F45" s="81"/>
      <c r="G45" s="81"/>
      <c r="H45" s="82"/>
      <c r="I45" s="14">
        <f aca="true" t="shared" si="1" ref="I45:N45">SUM(I44)</f>
        <v>6000</v>
      </c>
      <c r="J45" s="14">
        <f t="shared" si="1"/>
        <v>0</v>
      </c>
      <c r="K45" s="14">
        <f t="shared" si="1"/>
        <v>0</v>
      </c>
      <c r="L45" s="14">
        <f t="shared" si="1"/>
        <v>0</v>
      </c>
      <c r="M45" s="14">
        <f t="shared" si="1"/>
        <v>0</v>
      </c>
      <c r="N45" s="14">
        <f t="shared" si="1"/>
        <v>75</v>
      </c>
      <c r="O45" s="14">
        <f>SUM(O44)</f>
        <v>111300</v>
      </c>
      <c r="P45" s="8"/>
      <c r="Q45" s="1"/>
      <c r="R45" s="12"/>
    </row>
    <row r="46" spans="1:18" ht="13.5" thickBot="1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17"/>
      <c r="Q46" s="18"/>
      <c r="R46" s="12"/>
    </row>
    <row r="47" spans="1:17" ht="12.75">
      <c r="A47" s="52" t="s">
        <v>35</v>
      </c>
      <c r="B47" s="104" t="s">
        <v>36</v>
      </c>
      <c r="C47" s="105"/>
      <c r="D47" s="87" t="s">
        <v>33</v>
      </c>
      <c r="E47" s="87"/>
      <c r="F47" s="87"/>
      <c r="G47" s="87"/>
      <c r="H47" s="87"/>
      <c r="I47" s="25"/>
      <c r="J47" s="22"/>
      <c r="K47" s="22"/>
      <c r="L47" s="86" t="s">
        <v>34</v>
      </c>
      <c r="M47" s="87"/>
      <c r="N47" s="87"/>
      <c r="O47" s="87"/>
      <c r="P47" s="87"/>
      <c r="Q47" s="25"/>
    </row>
    <row r="48" spans="1:17" ht="12.75">
      <c r="A48" s="53" t="s">
        <v>38</v>
      </c>
      <c r="B48" s="88" t="s">
        <v>117</v>
      </c>
      <c r="C48" s="89"/>
      <c r="D48" s="92" t="s">
        <v>118</v>
      </c>
      <c r="E48" s="92"/>
      <c r="F48" s="92"/>
      <c r="G48" s="92"/>
      <c r="H48" s="92"/>
      <c r="I48" s="93"/>
      <c r="J48" s="22"/>
      <c r="K48" s="22"/>
      <c r="L48" s="96" t="s">
        <v>246</v>
      </c>
      <c r="M48" s="97"/>
      <c r="N48" s="97"/>
      <c r="O48" s="97"/>
      <c r="P48" s="97"/>
      <c r="Q48" s="98"/>
    </row>
    <row r="49" spans="1:17" ht="13.5" thickBot="1">
      <c r="A49" s="43"/>
      <c r="B49" s="90"/>
      <c r="C49" s="91"/>
      <c r="D49" s="94"/>
      <c r="E49" s="94"/>
      <c r="F49" s="94"/>
      <c r="G49" s="94"/>
      <c r="H49" s="94"/>
      <c r="I49" s="95"/>
      <c r="J49" s="22"/>
      <c r="K49" s="22"/>
      <c r="L49" s="99"/>
      <c r="M49" s="100"/>
      <c r="N49" s="100"/>
      <c r="O49" s="100"/>
      <c r="P49" s="100"/>
      <c r="Q49" s="101"/>
    </row>
    <row r="50" spans="1:17" ht="13.5" thickBot="1">
      <c r="A50" s="83" t="s">
        <v>3</v>
      </c>
      <c r="B50" s="83"/>
      <c r="C50" s="83"/>
      <c r="D50" s="83"/>
      <c r="E50" s="83"/>
      <c r="F50" s="83"/>
      <c r="G50" s="83"/>
      <c r="H50" s="84"/>
      <c r="I50" s="85" t="s">
        <v>4</v>
      </c>
      <c r="J50" s="83"/>
      <c r="K50" s="83"/>
      <c r="L50" s="83"/>
      <c r="M50" s="83"/>
      <c r="N50" s="83"/>
      <c r="O50" s="84"/>
      <c r="P50" s="75" t="s">
        <v>25</v>
      </c>
      <c r="Q50" s="78" t="s">
        <v>9</v>
      </c>
    </row>
    <row r="51" spans="1:17" ht="12.75">
      <c r="A51" s="78" t="s">
        <v>16</v>
      </c>
      <c r="B51" s="78" t="s">
        <v>1</v>
      </c>
      <c r="C51" s="78" t="s">
        <v>0</v>
      </c>
      <c r="D51" s="78" t="s">
        <v>2</v>
      </c>
      <c r="E51" s="78" t="s">
        <v>12</v>
      </c>
      <c r="F51" s="75" t="s">
        <v>21</v>
      </c>
      <c r="G51" s="75" t="s">
        <v>22</v>
      </c>
      <c r="H51" s="75" t="s">
        <v>23</v>
      </c>
      <c r="I51" s="78" t="s">
        <v>5</v>
      </c>
      <c r="J51" s="78" t="s">
        <v>10</v>
      </c>
      <c r="K51" s="78" t="s">
        <v>17</v>
      </c>
      <c r="L51" s="78" t="s">
        <v>6</v>
      </c>
      <c r="M51" s="78" t="s">
        <v>7</v>
      </c>
      <c r="N51" s="75" t="s">
        <v>8</v>
      </c>
      <c r="O51" s="75" t="s">
        <v>24</v>
      </c>
      <c r="P51" s="76"/>
      <c r="Q51" s="79"/>
    </row>
    <row r="52" spans="1:17" ht="12.75">
      <c r="A52" s="79"/>
      <c r="B52" s="79"/>
      <c r="C52" s="79"/>
      <c r="D52" s="79"/>
      <c r="E52" s="79"/>
      <c r="F52" s="76"/>
      <c r="G52" s="76"/>
      <c r="H52" s="76"/>
      <c r="I52" s="79"/>
      <c r="J52" s="79"/>
      <c r="K52" s="79"/>
      <c r="L52" s="79"/>
      <c r="M52" s="79"/>
      <c r="N52" s="76"/>
      <c r="O52" s="76"/>
      <c r="P52" s="76"/>
      <c r="Q52" s="79"/>
    </row>
    <row r="53" spans="1:17" ht="13.5" thickBot="1">
      <c r="A53" s="80"/>
      <c r="B53" s="80"/>
      <c r="C53" s="80"/>
      <c r="D53" s="80"/>
      <c r="E53" s="80"/>
      <c r="F53" s="77"/>
      <c r="G53" s="77"/>
      <c r="H53" s="77"/>
      <c r="I53" s="80"/>
      <c r="J53" s="80"/>
      <c r="K53" s="80"/>
      <c r="L53" s="80"/>
      <c r="M53" s="80"/>
      <c r="N53" s="77"/>
      <c r="O53" s="77"/>
      <c r="P53" s="77"/>
      <c r="Q53" s="80"/>
    </row>
    <row r="54" spans="1:17" ht="13.5" thickBot="1">
      <c r="A54" s="55" t="s">
        <v>119</v>
      </c>
      <c r="B54" s="8">
        <v>1</v>
      </c>
      <c r="C54" s="60" t="s">
        <v>120</v>
      </c>
      <c r="D54" s="8">
        <v>1</v>
      </c>
      <c r="E54" s="2" t="s">
        <v>247</v>
      </c>
      <c r="F54" s="8">
        <v>0</v>
      </c>
      <c r="G54" s="16">
        <v>0</v>
      </c>
      <c r="H54" s="16">
        <v>0</v>
      </c>
      <c r="I54" s="54">
        <v>30000</v>
      </c>
      <c r="J54" s="10"/>
      <c r="K54" s="10"/>
      <c r="L54" s="10"/>
      <c r="M54" s="10"/>
      <c r="N54" s="54">
        <f>SUM(I54:M54)</f>
        <v>30000</v>
      </c>
      <c r="O54" s="54">
        <v>0</v>
      </c>
      <c r="P54" s="66" t="s">
        <v>248</v>
      </c>
      <c r="Q54" s="13"/>
    </row>
    <row r="55" spans="1:17" ht="13.5" thickBot="1">
      <c r="A55" s="81" t="s">
        <v>32</v>
      </c>
      <c r="B55" s="81"/>
      <c r="C55" s="81"/>
      <c r="D55" s="81"/>
      <c r="E55" s="81"/>
      <c r="F55" s="81"/>
      <c r="G55" s="81"/>
      <c r="H55" s="82"/>
      <c r="I55" s="14">
        <f aca="true" t="shared" si="2" ref="I55:N55">SUM(I54)</f>
        <v>30000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30000</v>
      </c>
      <c r="O55" s="14">
        <f>SUM(O54)</f>
        <v>0</v>
      </c>
      <c r="P55" s="8"/>
      <c r="Q55" s="1"/>
    </row>
    <row r="56" ht="13.5" thickBot="1"/>
    <row r="57" spans="1:17" ht="12.75" hidden="1">
      <c r="A57" s="52" t="s">
        <v>35</v>
      </c>
      <c r="B57" s="104" t="s">
        <v>36</v>
      </c>
      <c r="C57" s="105"/>
      <c r="D57" s="87" t="s">
        <v>33</v>
      </c>
      <c r="E57" s="87"/>
      <c r="F57" s="87"/>
      <c r="G57" s="87"/>
      <c r="H57" s="87"/>
      <c r="I57" s="25"/>
      <c r="J57" s="22"/>
      <c r="K57" s="22"/>
      <c r="L57" s="86" t="s">
        <v>34</v>
      </c>
      <c r="M57" s="87"/>
      <c r="N57" s="87"/>
      <c r="O57" s="87"/>
      <c r="P57" s="87"/>
      <c r="Q57" s="25"/>
    </row>
    <row r="58" spans="1:17" ht="12.75" hidden="1">
      <c r="A58" s="53" t="s">
        <v>38</v>
      </c>
      <c r="B58" s="88" t="s">
        <v>121</v>
      </c>
      <c r="C58" s="89"/>
      <c r="D58" s="92" t="s">
        <v>122</v>
      </c>
      <c r="E58" s="92"/>
      <c r="F58" s="92"/>
      <c r="G58" s="92"/>
      <c r="H58" s="92"/>
      <c r="I58" s="93"/>
      <c r="J58" s="22"/>
      <c r="K58" s="22"/>
      <c r="L58" s="96" t="s">
        <v>124</v>
      </c>
      <c r="M58" s="97"/>
      <c r="N58" s="97"/>
      <c r="O58" s="97"/>
      <c r="P58" s="97"/>
      <c r="Q58" s="98"/>
    </row>
    <row r="59" spans="1:17" ht="13.5" hidden="1" thickBot="1">
      <c r="A59" s="43"/>
      <c r="B59" s="90"/>
      <c r="C59" s="91"/>
      <c r="D59" s="94"/>
      <c r="E59" s="94"/>
      <c r="F59" s="94"/>
      <c r="G59" s="94"/>
      <c r="H59" s="94"/>
      <c r="I59" s="95"/>
      <c r="J59" s="22"/>
      <c r="K59" s="22"/>
      <c r="L59" s="99"/>
      <c r="M59" s="100"/>
      <c r="N59" s="100"/>
      <c r="O59" s="100"/>
      <c r="P59" s="100"/>
      <c r="Q59" s="101"/>
    </row>
    <row r="60" spans="1:17" ht="13.5" hidden="1" thickBot="1">
      <c r="A60" s="83" t="s">
        <v>3</v>
      </c>
      <c r="B60" s="83"/>
      <c r="C60" s="83"/>
      <c r="D60" s="83"/>
      <c r="E60" s="83"/>
      <c r="F60" s="83"/>
      <c r="G60" s="83"/>
      <c r="H60" s="84"/>
      <c r="I60" s="85" t="s">
        <v>4</v>
      </c>
      <c r="J60" s="83"/>
      <c r="K60" s="83"/>
      <c r="L60" s="83"/>
      <c r="M60" s="83"/>
      <c r="N60" s="83"/>
      <c r="O60" s="84"/>
      <c r="P60" s="75" t="s">
        <v>25</v>
      </c>
      <c r="Q60" s="78" t="s">
        <v>9</v>
      </c>
    </row>
    <row r="61" spans="1:17" ht="12.75" hidden="1">
      <c r="A61" s="78" t="s">
        <v>16</v>
      </c>
      <c r="B61" s="78" t="s">
        <v>1</v>
      </c>
      <c r="C61" s="78" t="s">
        <v>0</v>
      </c>
      <c r="D61" s="78" t="s">
        <v>2</v>
      </c>
      <c r="E61" s="78" t="s">
        <v>12</v>
      </c>
      <c r="F61" s="75" t="s">
        <v>21</v>
      </c>
      <c r="G61" s="75" t="s">
        <v>22</v>
      </c>
      <c r="H61" s="75" t="s">
        <v>23</v>
      </c>
      <c r="I61" s="78" t="s">
        <v>5</v>
      </c>
      <c r="J61" s="78" t="s">
        <v>10</v>
      </c>
      <c r="K61" s="78" t="s">
        <v>17</v>
      </c>
      <c r="L61" s="78" t="s">
        <v>6</v>
      </c>
      <c r="M61" s="78" t="s">
        <v>7</v>
      </c>
      <c r="N61" s="75" t="s">
        <v>8</v>
      </c>
      <c r="O61" s="75" t="s">
        <v>24</v>
      </c>
      <c r="P61" s="76"/>
      <c r="Q61" s="79"/>
    </row>
    <row r="62" spans="1:17" ht="12.75" hidden="1">
      <c r="A62" s="79"/>
      <c r="B62" s="79"/>
      <c r="C62" s="79"/>
      <c r="D62" s="79"/>
      <c r="E62" s="79"/>
      <c r="F62" s="76"/>
      <c r="G62" s="76"/>
      <c r="H62" s="76"/>
      <c r="I62" s="79"/>
      <c r="J62" s="79"/>
      <c r="K62" s="79"/>
      <c r="L62" s="79"/>
      <c r="M62" s="79"/>
      <c r="N62" s="76"/>
      <c r="O62" s="76"/>
      <c r="P62" s="76"/>
      <c r="Q62" s="79"/>
    </row>
    <row r="63" spans="1:17" ht="13.5" hidden="1" thickBot="1">
      <c r="A63" s="80"/>
      <c r="B63" s="80"/>
      <c r="C63" s="80"/>
      <c r="D63" s="80"/>
      <c r="E63" s="80"/>
      <c r="F63" s="77"/>
      <c r="G63" s="77"/>
      <c r="H63" s="77"/>
      <c r="I63" s="80"/>
      <c r="J63" s="80"/>
      <c r="K63" s="80"/>
      <c r="L63" s="80"/>
      <c r="M63" s="80"/>
      <c r="N63" s="77"/>
      <c r="O63" s="77"/>
      <c r="P63" s="77"/>
      <c r="Q63" s="80"/>
    </row>
    <row r="64" spans="1:17" ht="18.75" hidden="1" thickBot="1">
      <c r="A64" s="55" t="s">
        <v>121</v>
      </c>
      <c r="B64" s="8">
        <v>1</v>
      </c>
      <c r="C64" s="60" t="s">
        <v>125</v>
      </c>
      <c r="D64" s="8">
        <v>1</v>
      </c>
      <c r="E64" s="2" t="s">
        <v>123</v>
      </c>
      <c r="F64" s="8">
        <v>0</v>
      </c>
      <c r="G64" s="16">
        <v>0</v>
      </c>
      <c r="H64" s="16">
        <v>0</v>
      </c>
      <c r="I64" s="54">
        <v>0</v>
      </c>
      <c r="J64" s="10">
        <v>10</v>
      </c>
      <c r="K64" s="10"/>
      <c r="L64" s="10"/>
      <c r="M64" s="10"/>
      <c r="N64" s="54">
        <f>SUM(I64:M64)</f>
        <v>10</v>
      </c>
      <c r="O64" s="54"/>
      <c r="P64" s="66" t="s">
        <v>56</v>
      </c>
      <c r="Q64" s="13"/>
    </row>
    <row r="65" spans="1:17" ht="13.5" hidden="1" thickBot="1">
      <c r="A65" s="81" t="s">
        <v>32</v>
      </c>
      <c r="B65" s="81"/>
      <c r="C65" s="81"/>
      <c r="D65" s="81"/>
      <c r="E65" s="81"/>
      <c r="F65" s="81"/>
      <c r="G65" s="81"/>
      <c r="H65" s="82"/>
      <c r="I65" s="14">
        <f aca="true" t="shared" si="3" ref="I65:N65">SUM(I64)</f>
        <v>0</v>
      </c>
      <c r="J65" s="14">
        <f t="shared" si="3"/>
        <v>10</v>
      </c>
      <c r="K65" s="14">
        <f t="shared" si="3"/>
        <v>0</v>
      </c>
      <c r="L65" s="14">
        <f t="shared" si="3"/>
        <v>0</v>
      </c>
      <c r="M65" s="14">
        <f t="shared" si="3"/>
        <v>0</v>
      </c>
      <c r="N65" s="14">
        <f t="shared" si="3"/>
        <v>10</v>
      </c>
      <c r="O65" s="14"/>
      <c r="P65" s="8"/>
      <c r="Q65" s="1"/>
    </row>
    <row r="66" spans="1:17" ht="12.75">
      <c r="A66" s="52" t="s">
        <v>35</v>
      </c>
      <c r="B66" s="104" t="s">
        <v>36</v>
      </c>
      <c r="C66" s="105"/>
      <c r="D66" s="87" t="s">
        <v>33</v>
      </c>
      <c r="E66" s="87"/>
      <c r="F66" s="87"/>
      <c r="G66" s="87"/>
      <c r="H66" s="87"/>
      <c r="I66" s="25"/>
      <c r="J66" s="22"/>
      <c r="K66" s="22"/>
      <c r="L66" s="86" t="s">
        <v>34</v>
      </c>
      <c r="M66" s="87"/>
      <c r="N66" s="87"/>
      <c r="O66" s="87"/>
      <c r="P66" s="87"/>
      <c r="Q66" s="25"/>
    </row>
    <row r="67" spans="1:17" ht="12.75">
      <c r="A67" s="53" t="s">
        <v>38</v>
      </c>
      <c r="B67" s="88" t="s">
        <v>249</v>
      </c>
      <c r="C67" s="89"/>
      <c r="D67" s="92" t="s">
        <v>250</v>
      </c>
      <c r="E67" s="92"/>
      <c r="F67" s="92"/>
      <c r="G67" s="92"/>
      <c r="H67" s="92"/>
      <c r="I67" s="93"/>
      <c r="J67" s="22"/>
      <c r="K67" s="22"/>
      <c r="L67" s="96" t="s">
        <v>251</v>
      </c>
      <c r="M67" s="97"/>
      <c r="N67" s="97"/>
      <c r="O67" s="97"/>
      <c r="P67" s="97"/>
      <c r="Q67" s="98"/>
    </row>
    <row r="68" spans="1:17" ht="13.5" thickBot="1">
      <c r="A68" s="43"/>
      <c r="B68" s="90"/>
      <c r="C68" s="91"/>
      <c r="D68" s="94"/>
      <c r="E68" s="94"/>
      <c r="F68" s="94"/>
      <c r="G68" s="94"/>
      <c r="H68" s="94"/>
      <c r="I68" s="95"/>
      <c r="J68" s="22"/>
      <c r="K68" s="22"/>
      <c r="L68" s="99"/>
      <c r="M68" s="100"/>
      <c r="N68" s="100"/>
      <c r="O68" s="100"/>
      <c r="P68" s="100"/>
      <c r="Q68" s="101"/>
    </row>
    <row r="69" spans="1:17" ht="13.5" thickBot="1">
      <c r="A69" s="83" t="s">
        <v>3</v>
      </c>
      <c r="B69" s="83"/>
      <c r="C69" s="83"/>
      <c r="D69" s="83"/>
      <c r="E69" s="83"/>
      <c r="F69" s="83"/>
      <c r="G69" s="83"/>
      <c r="H69" s="84"/>
      <c r="I69" s="85" t="s">
        <v>4</v>
      </c>
      <c r="J69" s="83"/>
      <c r="K69" s="83"/>
      <c r="L69" s="83"/>
      <c r="M69" s="83"/>
      <c r="N69" s="83"/>
      <c r="O69" s="84"/>
      <c r="P69" s="75" t="s">
        <v>25</v>
      </c>
      <c r="Q69" s="78" t="s">
        <v>9</v>
      </c>
    </row>
    <row r="70" spans="1:17" ht="12.75">
      <c r="A70" s="78" t="s">
        <v>16</v>
      </c>
      <c r="B70" s="78" t="s">
        <v>1</v>
      </c>
      <c r="C70" s="78" t="s">
        <v>0</v>
      </c>
      <c r="D70" s="78" t="s">
        <v>2</v>
      </c>
      <c r="E70" s="78" t="s">
        <v>12</v>
      </c>
      <c r="F70" s="75" t="s">
        <v>21</v>
      </c>
      <c r="G70" s="75" t="s">
        <v>22</v>
      </c>
      <c r="H70" s="75" t="s">
        <v>23</v>
      </c>
      <c r="I70" s="78" t="s">
        <v>5</v>
      </c>
      <c r="J70" s="78" t="s">
        <v>10</v>
      </c>
      <c r="K70" s="78" t="s">
        <v>17</v>
      </c>
      <c r="L70" s="78" t="s">
        <v>6</v>
      </c>
      <c r="M70" s="78" t="s">
        <v>7</v>
      </c>
      <c r="N70" s="75" t="s">
        <v>8</v>
      </c>
      <c r="O70" s="75" t="s">
        <v>24</v>
      </c>
      <c r="P70" s="76"/>
      <c r="Q70" s="79"/>
    </row>
    <row r="71" spans="1:17" ht="12.75">
      <c r="A71" s="79"/>
      <c r="B71" s="79"/>
      <c r="C71" s="79"/>
      <c r="D71" s="79"/>
      <c r="E71" s="79"/>
      <c r="F71" s="76"/>
      <c r="G71" s="76"/>
      <c r="H71" s="76"/>
      <c r="I71" s="79"/>
      <c r="J71" s="79"/>
      <c r="K71" s="79"/>
      <c r="L71" s="79"/>
      <c r="M71" s="79"/>
      <c r="N71" s="76"/>
      <c r="O71" s="76"/>
      <c r="P71" s="76"/>
      <c r="Q71" s="79"/>
    </row>
    <row r="72" spans="1:17" ht="13.5" thickBot="1">
      <c r="A72" s="80"/>
      <c r="B72" s="80"/>
      <c r="C72" s="80"/>
      <c r="D72" s="80"/>
      <c r="E72" s="80"/>
      <c r="F72" s="77"/>
      <c r="G72" s="77"/>
      <c r="H72" s="77"/>
      <c r="I72" s="80"/>
      <c r="J72" s="80"/>
      <c r="K72" s="80"/>
      <c r="L72" s="80"/>
      <c r="M72" s="80"/>
      <c r="N72" s="77"/>
      <c r="O72" s="77"/>
      <c r="P72" s="77"/>
      <c r="Q72" s="80"/>
    </row>
    <row r="73" spans="1:17" ht="13.5" thickBot="1">
      <c r="A73" s="102" t="s">
        <v>249</v>
      </c>
      <c r="B73" s="8">
        <v>1</v>
      </c>
      <c r="C73" s="60" t="s">
        <v>252</v>
      </c>
      <c r="D73" s="8">
        <v>1</v>
      </c>
      <c r="E73" s="2" t="s">
        <v>253</v>
      </c>
      <c r="F73" s="8">
        <v>0</v>
      </c>
      <c r="G73" s="16">
        <v>0</v>
      </c>
      <c r="H73" s="16">
        <v>0</v>
      </c>
      <c r="I73" s="54">
        <v>5000</v>
      </c>
      <c r="J73" s="10"/>
      <c r="K73" s="10"/>
      <c r="L73" s="10"/>
      <c r="M73" s="10"/>
      <c r="N73" s="54">
        <f>SUM(I73:M73)</f>
        <v>5000</v>
      </c>
      <c r="O73" s="54">
        <v>0</v>
      </c>
      <c r="P73" s="66" t="s">
        <v>18</v>
      </c>
      <c r="Q73" s="13"/>
    </row>
    <row r="74" spans="1:17" ht="13.5" thickBot="1">
      <c r="A74" s="103"/>
      <c r="B74" s="8">
        <v>1</v>
      </c>
      <c r="C74" s="60" t="s">
        <v>254</v>
      </c>
      <c r="D74" s="8">
        <v>1</v>
      </c>
      <c r="E74" s="2" t="s">
        <v>255</v>
      </c>
      <c r="F74" s="8">
        <v>0</v>
      </c>
      <c r="G74" s="16">
        <v>0</v>
      </c>
      <c r="H74" s="16">
        <v>0</v>
      </c>
      <c r="I74" s="54">
        <f>3000+10000+5000+15000</f>
        <v>33000</v>
      </c>
      <c r="J74" s="10"/>
      <c r="K74" s="10"/>
      <c r="L74" s="10"/>
      <c r="M74" s="10"/>
      <c r="N74" s="54">
        <f>SUM(I74:M74)</f>
        <v>33000</v>
      </c>
      <c r="O74" s="54">
        <v>0</v>
      </c>
      <c r="P74" s="66" t="s">
        <v>148</v>
      </c>
      <c r="Q74" s="13"/>
    </row>
    <row r="75" spans="1:17" ht="13.5" thickBot="1">
      <c r="A75" s="81" t="s">
        <v>32</v>
      </c>
      <c r="B75" s="81"/>
      <c r="C75" s="81"/>
      <c r="D75" s="81"/>
      <c r="E75" s="81"/>
      <c r="F75" s="81"/>
      <c r="G75" s="81"/>
      <c r="H75" s="82"/>
      <c r="I75" s="14">
        <f aca="true" t="shared" si="4" ref="I75:N75">SUM(I74)</f>
        <v>33000</v>
      </c>
      <c r="J75" s="14">
        <f t="shared" si="4"/>
        <v>0</v>
      </c>
      <c r="K75" s="14">
        <f t="shared" si="4"/>
        <v>0</v>
      </c>
      <c r="L75" s="14">
        <f t="shared" si="4"/>
        <v>0</v>
      </c>
      <c r="M75" s="14">
        <f t="shared" si="4"/>
        <v>0</v>
      </c>
      <c r="N75" s="14">
        <f t="shared" si="4"/>
        <v>33000</v>
      </c>
      <c r="O75" s="14">
        <v>0</v>
      </c>
      <c r="P75" s="8"/>
      <c r="Q75" s="1"/>
    </row>
    <row r="77" ht="13.5" thickBot="1"/>
    <row r="78" spans="1:17" ht="13.5" hidden="1" thickBot="1">
      <c r="A78" s="52" t="s">
        <v>35</v>
      </c>
      <c r="B78" s="104" t="s">
        <v>36</v>
      </c>
      <c r="C78" s="105"/>
      <c r="D78" s="87" t="s">
        <v>33</v>
      </c>
      <c r="E78" s="87"/>
      <c r="F78" s="87"/>
      <c r="G78" s="87"/>
      <c r="H78" s="87"/>
      <c r="I78" s="25"/>
      <c r="J78" s="22"/>
      <c r="K78" s="22"/>
      <c r="L78" s="86" t="s">
        <v>34</v>
      </c>
      <c r="M78" s="87"/>
      <c r="N78" s="87"/>
      <c r="O78" s="87"/>
      <c r="P78" s="87"/>
      <c r="Q78" s="25"/>
    </row>
    <row r="79" spans="1:17" ht="13.5" hidden="1" thickBot="1">
      <c r="A79" s="53" t="s">
        <v>38</v>
      </c>
      <c r="B79" s="88" t="s">
        <v>121</v>
      </c>
      <c r="C79" s="89"/>
      <c r="D79" s="92" t="s">
        <v>122</v>
      </c>
      <c r="E79" s="92"/>
      <c r="F79" s="92"/>
      <c r="G79" s="92"/>
      <c r="H79" s="92"/>
      <c r="I79" s="93"/>
      <c r="J79" s="22"/>
      <c r="K79" s="22"/>
      <c r="L79" s="96" t="s">
        <v>124</v>
      </c>
      <c r="M79" s="97"/>
      <c r="N79" s="97"/>
      <c r="O79" s="97"/>
      <c r="P79" s="97"/>
      <c r="Q79" s="98"/>
    </row>
    <row r="80" spans="1:17" ht="13.5" hidden="1" thickBot="1">
      <c r="A80" s="43"/>
      <c r="B80" s="90"/>
      <c r="C80" s="91"/>
      <c r="D80" s="94"/>
      <c r="E80" s="94"/>
      <c r="F80" s="94"/>
      <c r="G80" s="94"/>
      <c r="H80" s="94"/>
      <c r="I80" s="95"/>
      <c r="J80" s="22"/>
      <c r="K80" s="22"/>
      <c r="L80" s="99"/>
      <c r="M80" s="100"/>
      <c r="N80" s="100"/>
      <c r="O80" s="100"/>
      <c r="P80" s="100"/>
      <c r="Q80" s="101"/>
    </row>
    <row r="81" spans="1:17" ht="13.5" hidden="1" thickBot="1">
      <c r="A81" s="83" t="s">
        <v>3</v>
      </c>
      <c r="B81" s="83"/>
      <c r="C81" s="83"/>
      <c r="D81" s="83"/>
      <c r="E81" s="83"/>
      <c r="F81" s="83"/>
      <c r="G81" s="83"/>
      <c r="H81" s="84"/>
      <c r="I81" s="85" t="s">
        <v>4</v>
      </c>
      <c r="J81" s="83"/>
      <c r="K81" s="83"/>
      <c r="L81" s="83"/>
      <c r="M81" s="83"/>
      <c r="N81" s="83"/>
      <c r="O81" s="84"/>
      <c r="P81" s="75" t="s">
        <v>25</v>
      </c>
      <c r="Q81" s="78" t="s">
        <v>9</v>
      </c>
    </row>
    <row r="82" spans="1:17" ht="13.5" hidden="1" thickBot="1">
      <c r="A82" s="78" t="s">
        <v>16</v>
      </c>
      <c r="B82" s="78" t="s">
        <v>1</v>
      </c>
      <c r="C82" s="78" t="s">
        <v>0</v>
      </c>
      <c r="D82" s="78" t="s">
        <v>2</v>
      </c>
      <c r="E82" s="78" t="s">
        <v>12</v>
      </c>
      <c r="F82" s="75" t="s">
        <v>21</v>
      </c>
      <c r="G82" s="75" t="s">
        <v>22</v>
      </c>
      <c r="H82" s="75" t="s">
        <v>23</v>
      </c>
      <c r="I82" s="78" t="s">
        <v>5</v>
      </c>
      <c r="J82" s="78" t="s">
        <v>10</v>
      </c>
      <c r="K82" s="78" t="s">
        <v>17</v>
      </c>
      <c r="L82" s="78" t="s">
        <v>6</v>
      </c>
      <c r="M82" s="78" t="s">
        <v>7</v>
      </c>
      <c r="N82" s="75" t="s">
        <v>8</v>
      </c>
      <c r="O82" s="75" t="s">
        <v>24</v>
      </c>
      <c r="P82" s="76"/>
      <c r="Q82" s="79"/>
    </row>
    <row r="83" spans="1:17" ht="13.5" hidden="1" thickBot="1">
      <c r="A83" s="79"/>
      <c r="B83" s="79"/>
      <c r="C83" s="79"/>
      <c r="D83" s="79"/>
      <c r="E83" s="79"/>
      <c r="F83" s="76"/>
      <c r="G83" s="76"/>
      <c r="H83" s="76"/>
      <c r="I83" s="79"/>
      <c r="J83" s="79"/>
      <c r="K83" s="79"/>
      <c r="L83" s="79"/>
      <c r="M83" s="79"/>
      <c r="N83" s="76"/>
      <c r="O83" s="76"/>
      <c r="P83" s="76"/>
      <c r="Q83" s="79"/>
    </row>
    <row r="84" spans="1:17" ht="13.5" hidden="1" thickBot="1">
      <c r="A84" s="80"/>
      <c r="B84" s="80"/>
      <c r="C84" s="80"/>
      <c r="D84" s="80"/>
      <c r="E84" s="80"/>
      <c r="F84" s="77"/>
      <c r="G84" s="77"/>
      <c r="H84" s="77"/>
      <c r="I84" s="80"/>
      <c r="J84" s="80"/>
      <c r="K84" s="80"/>
      <c r="L84" s="80"/>
      <c r="M84" s="80"/>
      <c r="N84" s="77"/>
      <c r="O84" s="77"/>
      <c r="P84" s="77"/>
      <c r="Q84" s="80"/>
    </row>
    <row r="85" spans="1:17" ht="18.75" hidden="1" thickBot="1">
      <c r="A85" s="55" t="s">
        <v>121</v>
      </c>
      <c r="B85" s="8">
        <v>1</v>
      </c>
      <c r="C85" s="60" t="s">
        <v>125</v>
      </c>
      <c r="D85" s="8">
        <v>1</v>
      </c>
      <c r="E85" s="2" t="s">
        <v>123</v>
      </c>
      <c r="F85" s="8">
        <v>0</v>
      </c>
      <c r="G85" s="16">
        <v>0</v>
      </c>
      <c r="H85" s="16">
        <v>0</v>
      </c>
      <c r="I85" s="54">
        <v>0</v>
      </c>
      <c r="J85" s="10">
        <v>10</v>
      </c>
      <c r="K85" s="10"/>
      <c r="L85" s="10"/>
      <c r="M85" s="10"/>
      <c r="N85" s="54">
        <f>SUM(I85:M85)</f>
        <v>10</v>
      </c>
      <c r="O85" s="54"/>
      <c r="P85" s="66" t="s">
        <v>56</v>
      </c>
      <c r="Q85" s="13"/>
    </row>
    <row r="86" spans="1:17" ht="13.5" hidden="1" thickBot="1">
      <c r="A86" s="81" t="s">
        <v>32</v>
      </c>
      <c r="B86" s="81"/>
      <c r="C86" s="81"/>
      <c r="D86" s="81"/>
      <c r="E86" s="81"/>
      <c r="F86" s="81"/>
      <c r="G86" s="81"/>
      <c r="H86" s="82"/>
      <c r="I86" s="14">
        <f aca="true" t="shared" si="5" ref="I86:N86">SUM(I85)</f>
        <v>0</v>
      </c>
      <c r="J86" s="14">
        <f t="shared" si="5"/>
        <v>10</v>
      </c>
      <c r="K86" s="14">
        <f t="shared" si="5"/>
        <v>0</v>
      </c>
      <c r="L86" s="14">
        <f t="shared" si="5"/>
        <v>0</v>
      </c>
      <c r="M86" s="14">
        <f t="shared" si="5"/>
        <v>0</v>
      </c>
      <c r="N86" s="14">
        <f t="shared" si="5"/>
        <v>10</v>
      </c>
      <c r="O86" s="14"/>
      <c r="P86" s="8"/>
      <c r="Q86" s="1"/>
    </row>
    <row r="87" spans="1:17" ht="12.75">
      <c r="A87" s="52" t="s">
        <v>35</v>
      </c>
      <c r="B87" s="104" t="s">
        <v>36</v>
      </c>
      <c r="C87" s="105"/>
      <c r="D87" s="87" t="s">
        <v>33</v>
      </c>
      <c r="E87" s="87"/>
      <c r="F87" s="87"/>
      <c r="G87" s="87"/>
      <c r="H87" s="87"/>
      <c r="I87" s="25"/>
      <c r="J87" s="22"/>
      <c r="K87" s="22"/>
      <c r="L87" s="86" t="s">
        <v>34</v>
      </c>
      <c r="M87" s="87"/>
      <c r="N87" s="87"/>
      <c r="O87" s="87"/>
      <c r="P87" s="87"/>
      <c r="Q87" s="25"/>
    </row>
    <row r="88" spans="1:17" ht="12.75">
      <c r="A88" s="53" t="s">
        <v>38</v>
      </c>
      <c r="B88" s="88" t="s">
        <v>256</v>
      </c>
      <c r="C88" s="89"/>
      <c r="D88" s="92" t="s">
        <v>257</v>
      </c>
      <c r="E88" s="92"/>
      <c r="F88" s="92"/>
      <c r="G88" s="92"/>
      <c r="H88" s="92"/>
      <c r="I88" s="93"/>
      <c r="J88" s="22"/>
      <c r="K88" s="22"/>
      <c r="L88" s="96" t="s">
        <v>258</v>
      </c>
      <c r="M88" s="97"/>
      <c r="N88" s="97"/>
      <c r="O88" s="97"/>
      <c r="P88" s="97"/>
      <c r="Q88" s="98"/>
    </row>
    <row r="89" spans="1:17" ht="13.5" thickBot="1">
      <c r="A89" s="43"/>
      <c r="B89" s="90"/>
      <c r="C89" s="91"/>
      <c r="D89" s="94"/>
      <c r="E89" s="94"/>
      <c r="F89" s="94"/>
      <c r="G89" s="94"/>
      <c r="H89" s="94"/>
      <c r="I89" s="95"/>
      <c r="J89" s="22"/>
      <c r="K89" s="22"/>
      <c r="L89" s="99"/>
      <c r="M89" s="100"/>
      <c r="N89" s="100"/>
      <c r="O89" s="100"/>
      <c r="P89" s="100"/>
      <c r="Q89" s="101"/>
    </row>
    <row r="90" spans="1:17" ht="13.5" thickBot="1">
      <c r="A90" s="83" t="s">
        <v>3</v>
      </c>
      <c r="B90" s="83"/>
      <c r="C90" s="83"/>
      <c r="D90" s="83"/>
      <c r="E90" s="83"/>
      <c r="F90" s="83"/>
      <c r="G90" s="83"/>
      <c r="H90" s="84"/>
      <c r="I90" s="85" t="s">
        <v>4</v>
      </c>
      <c r="J90" s="83"/>
      <c r="K90" s="83"/>
      <c r="L90" s="83"/>
      <c r="M90" s="83"/>
      <c r="N90" s="83"/>
      <c r="O90" s="84"/>
      <c r="P90" s="75" t="s">
        <v>25</v>
      </c>
      <c r="Q90" s="78" t="s">
        <v>9</v>
      </c>
    </row>
    <row r="91" spans="1:17" ht="12.75">
      <c r="A91" s="78" t="s">
        <v>16</v>
      </c>
      <c r="B91" s="78" t="s">
        <v>1</v>
      </c>
      <c r="C91" s="78" t="s">
        <v>0</v>
      </c>
      <c r="D91" s="78" t="s">
        <v>2</v>
      </c>
      <c r="E91" s="78" t="s">
        <v>12</v>
      </c>
      <c r="F91" s="75" t="s">
        <v>21</v>
      </c>
      <c r="G91" s="75" t="s">
        <v>22</v>
      </c>
      <c r="H91" s="75" t="s">
        <v>23</v>
      </c>
      <c r="I91" s="78" t="s">
        <v>5</v>
      </c>
      <c r="J91" s="78" t="s">
        <v>10</v>
      </c>
      <c r="K91" s="78" t="s">
        <v>17</v>
      </c>
      <c r="L91" s="78" t="s">
        <v>6</v>
      </c>
      <c r="M91" s="78" t="s">
        <v>7</v>
      </c>
      <c r="N91" s="75" t="s">
        <v>8</v>
      </c>
      <c r="O91" s="75" t="s">
        <v>24</v>
      </c>
      <c r="P91" s="76"/>
      <c r="Q91" s="79"/>
    </row>
    <row r="92" spans="1:17" ht="12.75">
      <c r="A92" s="79"/>
      <c r="B92" s="79"/>
      <c r="C92" s="79"/>
      <c r="D92" s="79"/>
      <c r="E92" s="79"/>
      <c r="F92" s="76"/>
      <c r="G92" s="76"/>
      <c r="H92" s="76"/>
      <c r="I92" s="79"/>
      <c r="J92" s="79"/>
      <c r="K92" s="79"/>
      <c r="L92" s="79"/>
      <c r="M92" s="79"/>
      <c r="N92" s="76"/>
      <c r="O92" s="76"/>
      <c r="P92" s="76"/>
      <c r="Q92" s="79"/>
    </row>
    <row r="93" spans="1:17" ht="13.5" thickBot="1">
      <c r="A93" s="80"/>
      <c r="B93" s="80"/>
      <c r="C93" s="80"/>
      <c r="D93" s="80"/>
      <c r="E93" s="80"/>
      <c r="F93" s="77"/>
      <c r="G93" s="77"/>
      <c r="H93" s="77"/>
      <c r="I93" s="80"/>
      <c r="J93" s="80"/>
      <c r="K93" s="80"/>
      <c r="L93" s="80"/>
      <c r="M93" s="80"/>
      <c r="N93" s="77"/>
      <c r="O93" s="77"/>
      <c r="P93" s="77"/>
      <c r="Q93" s="80"/>
    </row>
    <row r="94" spans="1:17" ht="18.75" thickBot="1">
      <c r="A94" s="102" t="s">
        <v>259</v>
      </c>
      <c r="B94" s="8">
        <v>1</v>
      </c>
      <c r="C94" s="60" t="s">
        <v>261</v>
      </c>
      <c r="D94" s="8">
        <v>210</v>
      </c>
      <c r="E94" s="2" t="s">
        <v>260</v>
      </c>
      <c r="F94" s="8">
        <v>0</v>
      </c>
      <c r="G94" s="16">
        <v>0</v>
      </c>
      <c r="H94" s="16">
        <v>0</v>
      </c>
      <c r="I94" s="54">
        <v>40000</v>
      </c>
      <c r="J94" s="10"/>
      <c r="K94" s="10"/>
      <c r="L94" s="10"/>
      <c r="M94" s="10"/>
      <c r="N94" s="54">
        <f>SUM(I94:M94)</f>
        <v>40000</v>
      </c>
      <c r="O94" s="54">
        <v>0</v>
      </c>
      <c r="P94" s="66" t="s">
        <v>44</v>
      </c>
      <c r="Q94" s="13"/>
    </row>
    <row r="95" spans="1:17" ht="18.75" thickBot="1">
      <c r="A95" s="103"/>
      <c r="B95" s="8">
        <v>1</v>
      </c>
      <c r="C95" s="60" t="s">
        <v>262</v>
      </c>
      <c r="D95" s="8">
        <v>12</v>
      </c>
      <c r="E95" s="2">
        <v>12</v>
      </c>
      <c r="F95" s="8">
        <v>0</v>
      </c>
      <c r="G95" s="16">
        <v>0</v>
      </c>
      <c r="H95" s="16">
        <v>0</v>
      </c>
      <c r="I95" s="54">
        <v>15000</v>
      </c>
      <c r="J95" s="10"/>
      <c r="K95" s="10"/>
      <c r="L95" s="10"/>
      <c r="M95" s="10"/>
      <c r="N95" s="54">
        <f>SUM(I95:M95)</f>
        <v>15000</v>
      </c>
      <c r="O95" s="54">
        <v>0</v>
      </c>
      <c r="P95" s="66" t="s">
        <v>44</v>
      </c>
      <c r="Q95" s="13"/>
    </row>
    <row r="96" spans="1:17" ht="13.5" thickBot="1">
      <c r="A96" s="81" t="s">
        <v>32</v>
      </c>
      <c r="B96" s="81"/>
      <c r="C96" s="81"/>
      <c r="D96" s="81"/>
      <c r="E96" s="81"/>
      <c r="F96" s="81"/>
      <c r="G96" s="81"/>
      <c r="H96" s="82"/>
      <c r="I96" s="14">
        <f>SUM(I94:I95)</f>
        <v>55000</v>
      </c>
      <c r="J96" s="14">
        <f>SUM(J95)</f>
        <v>0</v>
      </c>
      <c r="K96" s="14">
        <f>SUM(K95)</f>
        <v>0</v>
      </c>
      <c r="L96" s="14">
        <f>SUM(L95)</f>
        <v>0</v>
      </c>
      <c r="M96" s="14">
        <f>SUM(M95)</f>
        <v>0</v>
      </c>
      <c r="N96" s="14">
        <f>SUM(N94:N95)</f>
        <v>55000</v>
      </c>
      <c r="O96" s="14">
        <v>0</v>
      </c>
      <c r="P96" s="8"/>
      <c r="Q96" s="1"/>
    </row>
    <row r="98" ht="13.5" thickBot="1"/>
    <row r="99" spans="1:17" ht="12.75">
      <c r="A99" s="52" t="s">
        <v>35</v>
      </c>
      <c r="B99" s="104" t="s">
        <v>36</v>
      </c>
      <c r="C99" s="105"/>
      <c r="D99" s="87" t="s">
        <v>33</v>
      </c>
      <c r="E99" s="87"/>
      <c r="F99" s="87"/>
      <c r="G99" s="87"/>
      <c r="H99" s="87"/>
      <c r="I99" s="25"/>
      <c r="J99" s="22"/>
      <c r="K99" s="22"/>
      <c r="L99" s="86" t="s">
        <v>34</v>
      </c>
      <c r="M99" s="87"/>
      <c r="N99" s="87"/>
      <c r="O99" s="87"/>
      <c r="P99" s="87"/>
      <c r="Q99" s="25"/>
    </row>
    <row r="100" spans="1:17" ht="12.75">
      <c r="A100" s="53" t="s">
        <v>38</v>
      </c>
      <c r="B100" s="88" t="s">
        <v>256</v>
      </c>
      <c r="C100" s="89"/>
      <c r="D100" s="92" t="s">
        <v>265</v>
      </c>
      <c r="E100" s="92"/>
      <c r="F100" s="92"/>
      <c r="G100" s="92"/>
      <c r="H100" s="92"/>
      <c r="I100" s="93"/>
      <c r="J100" s="22"/>
      <c r="K100" s="22"/>
      <c r="L100" s="96" t="s">
        <v>266</v>
      </c>
      <c r="M100" s="97"/>
      <c r="N100" s="97"/>
      <c r="O100" s="97"/>
      <c r="P100" s="97"/>
      <c r="Q100" s="98"/>
    </row>
    <row r="101" spans="1:17" ht="13.5" thickBot="1">
      <c r="A101" s="43"/>
      <c r="B101" s="90"/>
      <c r="C101" s="91"/>
      <c r="D101" s="94"/>
      <c r="E101" s="94"/>
      <c r="F101" s="94"/>
      <c r="G101" s="94"/>
      <c r="H101" s="94"/>
      <c r="I101" s="95"/>
      <c r="J101" s="22"/>
      <c r="K101" s="22"/>
      <c r="L101" s="99"/>
      <c r="M101" s="100"/>
      <c r="N101" s="100"/>
      <c r="O101" s="100"/>
      <c r="P101" s="100"/>
      <c r="Q101" s="101"/>
    </row>
    <row r="102" spans="1:17" ht="13.5" thickBot="1">
      <c r="A102" s="83" t="s">
        <v>3</v>
      </c>
      <c r="B102" s="83"/>
      <c r="C102" s="83"/>
      <c r="D102" s="83"/>
      <c r="E102" s="83"/>
      <c r="F102" s="83"/>
      <c r="G102" s="83"/>
      <c r="H102" s="84"/>
      <c r="I102" s="85" t="s">
        <v>4</v>
      </c>
      <c r="J102" s="83"/>
      <c r="K102" s="83"/>
      <c r="L102" s="83"/>
      <c r="M102" s="83"/>
      <c r="N102" s="83"/>
      <c r="O102" s="84"/>
      <c r="P102" s="75" t="s">
        <v>25</v>
      </c>
      <c r="Q102" s="78" t="s">
        <v>9</v>
      </c>
    </row>
    <row r="103" spans="1:17" ht="12.75">
      <c r="A103" s="78" t="s">
        <v>16</v>
      </c>
      <c r="B103" s="78" t="s">
        <v>1</v>
      </c>
      <c r="C103" s="78" t="s">
        <v>0</v>
      </c>
      <c r="D103" s="78" t="s">
        <v>2</v>
      </c>
      <c r="E103" s="78" t="s">
        <v>12</v>
      </c>
      <c r="F103" s="75" t="s">
        <v>21</v>
      </c>
      <c r="G103" s="75" t="s">
        <v>22</v>
      </c>
      <c r="H103" s="75" t="s">
        <v>23</v>
      </c>
      <c r="I103" s="78" t="s">
        <v>5</v>
      </c>
      <c r="J103" s="78" t="s">
        <v>10</v>
      </c>
      <c r="K103" s="78" t="s">
        <v>17</v>
      </c>
      <c r="L103" s="78" t="s">
        <v>6</v>
      </c>
      <c r="M103" s="78" t="s">
        <v>7</v>
      </c>
      <c r="N103" s="75" t="s">
        <v>8</v>
      </c>
      <c r="O103" s="75" t="s">
        <v>24</v>
      </c>
      <c r="P103" s="76"/>
      <c r="Q103" s="79"/>
    </row>
    <row r="104" spans="1:17" ht="12.75">
      <c r="A104" s="79"/>
      <c r="B104" s="79"/>
      <c r="C104" s="79"/>
      <c r="D104" s="79"/>
      <c r="E104" s="79"/>
      <c r="F104" s="76"/>
      <c r="G104" s="76"/>
      <c r="H104" s="76"/>
      <c r="I104" s="79"/>
      <c r="J104" s="79"/>
      <c r="K104" s="79"/>
      <c r="L104" s="79"/>
      <c r="M104" s="79"/>
      <c r="N104" s="76"/>
      <c r="O104" s="76"/>
      <c r="P104" s="76"/>
      <c r="Q104" s="79"/>
    </row>
    <row r="105" spans="1:17" ht="13.5" thickBot="1">
      <c r="A105" s="80"/>
      <c r="B105" s="80"/>
      <c r="C105" s="80"/>
      <c r="D105" s="80"/>
      <c r="E105" s="80"/>
      <c r="F105" s="77"/>
      <c r="G105" s="77"/>
      <c r="H105" s="77"/>
      <c r="I105" s="80"/>
      <c r="J105" s="80"/>
      <c r="K105" s="80"/>
      <c r="L105" s="80"/>
      <c r="M105" s="80"/>
      <c r="N105" s="77"/>
      <c r="O105" s="77"/>
      <c r="P105" s="77"/>
      <c r="Q105" s="80"/>
    </row>
    <row r="106" spans="1:17" ht="13.5" thickBot="1">
      <c r="A106" s="102" t="s">
        <v>269</v>
      </c>
      <c r="B106" s="8">
        <v>1</v>
      </c>
      <c r="C106" s="60" t="s">
        <v>264</v>
      </c>
      <c r="D106" s="8">
        <v>0</v>
      </c>
      <c r="E106" s="2" t="s">
        <v>247</v>
      </c>
      <c r="F106" s="8">
        <v>0</v>
      </c>
      <c r="G106" s="16">
        <v>0</v>
      </c>
      <c r="H106" s="16">
        <v>0</v>
      </c>
      <c r="I106" s="54">
        <v>0</v>
      </c>
      <c r="J106" s="10"/>
      <c r="K106" s="10"/>
      <c r="L106" s="10"/>
      <c r="M106" s="10"/>
      <c r="N106" s="54">
        <f>SUM(I106:M106)</f>
        <v>0</v>
      </c>
      <c r="O106" s="54"/>
      <c r="P106" s="66" t="s">
        <v>263</v>
      </c>
      <c r="Q106" s="13"/>
    </row>
    <row r="107" spans="1:17" ht="18.75" thickBot="1">
      <c r="A107" s="103"/>
      <c r="B107" s="8">
        <v>1</v>
      </c>
      <c r="C107" s="60" t="s">
        <v>267</v>
      </c>
      <c r="D107" s="8">
        <v>1</v>
      </c>
      <c r="E107" s="2" t="s">
        <v>268</v>
      </c>
      <c r="F107" s="8">
        <v>0</v>
      </c>
      <c r="G107" s="16">
        <v>0</v>
      </c>
      <c r="H107" s="16">
        <v>0</v>
      </c>
      <c r="I107" s="54">
        <v>75000</v>
      </c>
      <c r="J107" s="10"/>
      <c r="K107" s="10"/>
      <c r="L107" s="10"/>
      <c r="M107" s="10"/>
      <c r="N107" s="54">
        <f>SUM(I107:M107)</f>
        <v>75000</v>
      </c>
      <c r="O107" s="54">
        <v>0</v>
      </c>
      <c r="P107" s="66" t="s">
        <v>270</v>
      </c>
      <c r="Q107" s="13"/>
    </row>
    <row r="108" spans="1:17" ht="13.5" thickBot="1">
      <c r="A108" s="81" t="s">
        <v>32</v>
      </c>
      <c r="B108" s="81"/>
      <c r="C108" s="81"/>
      <c r="D108" s="81"/>
      <c r="E108" s="81"/>
      <c r="F108" s="81"/>
      <c r="G108" s="81"/>
      <c r="H108" s="82"/>
      <c r="I108" s="14">
        <f>SUM(I106:I107)</f>
        <v>75000</v>
      </c>
      <c r="J108" s="14">
        <f>SUM(J107)</f>
        <v>0</v>
      </c>
      <c r="K108" s="14">
        <f>SUM(K106:K107)</f>
        <v>0</v>
      </c>
      <c r="L108" s="14">
        <f>SUM(L107)</f>
        <v>0</v>
      </c>
      <c r="M108" s="14">
        <f>SUM(M107)</f>
        <v>0</v>
      </c>
      <c r="N108" s="14">
        <f>SUM(N106:N107)</f>
        <v>75000</v>
      </c>
      <c r="O108" s="14">
        <f>SUM(O107)</f>
        <v>0</v>
      </c>
      <c r="P108" s="8"/>
      <c r="Q108" s="1"/>
    </row>
    <row r="109" ht="13.5" thickBot="1"/>
    <row r="110" spans="1:17" ht="12.75">
      <c r="A110" s="52" t="s">
        <v>35</v>
      </c>
      <c r="B110" s="104" t="s">
        <v>36</v>
      </c>
      <c r="C110" s="105"/>
      <c r="D110" s="87" t="s">
        <v>33</v>
      </c>
      <c r="E110" s="87"/>
      <c r="F110" s="87"/>
      <c r="G110" s="87"/>
      <c r="H110" s="87"/>
      <c r="I110" s="25"/>
      <c r="J110" s="22"/>
      <c r="K110" s="22"/>
      <c r="L110" s="86" t="s">
        <v>34</v>
      </c>
      <c r="M110" s="87"/>
      <c r="N110" s="87"/>
      <c r="O110" s="87"/>
      <c r="P110" s="87"/>
      <c r="Q110" s="25"/>
    </row>
    <row r="111" spans="1:17" ht="12.75">
      <c r="A111" s="53" t="s">
        <v>38</v>
      </c>
      <c r="B111" s="88" t="s">
        <v>256</v>
      </c>
      <c r="C111" s="89"/>
      <c r="D111" s="92" t="s">
        <v>271</v>
      </c>
      <c r="E111" s="92"/>
      <c r="F111" s="92"/>
      <c r="G111" s="92"/>
      <c r="H111" s="92"/>
      <c r="I111" s="93"/>
      <c r="J111" s="22"/>
      <c r="K111" s="22"/>
      <c r="L111" s="96" t="s">
        <v>272</v>
      </c>
      <c r="M111" s="97"/>
      <c r="N111" s="97"/>
      <c r="O111" s="97"/>
      <c r="P111" s="97"/>
      <c r="Q111" s="98"/>
    </row>
    <row r="112" spans="1:17" ht="13.5" thickBot="1">
      <c r="A112" s="43"/>
      <c r="B112" s="90"/>
      <c r="C112" s="91"/>
      <c r="D112" s="94"/>
      <c r="E112" s="94"/>
      <c r="F112" s="94"/>
      <c r="G112" s="94"/>
      <c r="H112" s="94"/>
      <c r="I112" s="95"/>
      <c r="J112" s="22"/>
      <c r="K112" s="22"/>
      <c r="L112" s="99"/>
      <c r="M112" s="100"/>
      <c r="N112" s="100"/>
      <c r="O112" s="100"/>
      <c r="P112" s="100"/>
      <c r="Q112" s="101"/>
    </row>
    <row r="113" spans="1:17" ht="13.5" thickBot="1">
      <c r="A113" s="83" t="s">
        <v>3</v>
      </c>
      <c r="B113" s="83"/>
      <c r="C113" s="83"/>
      <c r="D113" s="83"/>
      <c r="E113" s="83"/>
      <c r="F113" s="83"/>
      <c r="G113" s="83"/>
      <c r="H113" s="84"/>
      <c r="I113" s="85" t="s">
        <v>4</v>
      </c>
      <c r="J113" s="83"/>
      <c r="K113" s="83"/>
      <c r="L113" s="83"/>
      <c r="M113" s="83"/>
      <c r="N113" s="83"/>
      <c r="O113" s="84"/>
      <c r="P113" s="75" t="s">
        <v>25</v>
      </c>
      <c r="Q113" s="78" t="s">
        <v>9</v>
      </c>
    </row>
    <row r="114" spans="1:17" ht="12.75">
      <c r="A114" s="78" t="s">
        <v>16</v>
      </c>
      <c r="B114" s="78" t="s">
        <v>1</v>
      </c>
      <c r="C114" s="78" t="s">
        <v>0</v>
      </c>
      <c r="D114" s="78" t="s">
        <v>2</v>
      </c>
      <c r="E114" s="78" t="s">
        <v>12</v>
      </c>
      <c r="F114" s="75" t="s">
        <v>21</v>
      </c>
      <c r="G114" s="75" t="s">
        <v>22</v>
      </c>
      <c r="H114" s="75" t="s">
        <v>23</v>
      </c>
      <c r="I114" s="78" t="s">
        <v>5</v>
      </c>
      <c r="J114" s="78" t="s">
        <v>10</v>
      </c>
      <c r="K114" s="78" t="s">
        <v>17</v>
      </c>
      <c r="L114" s="78" t="s">
        <v>6</v>
      </c>
      <c r="M114" s="78" t="s">
        <v>7</v>
      </c>
      <c r="N114" s="75" t="s">
        <v>8</v>
      </c>
      <c r="O114" s="75" t="s">
        <v>24</v>
      </c>
      <c r="P114" s="76"/>
      <c r="Q114" s="79"/>
    </row>
    <row r="115" spans="1:17" ht="12.75">
      <c r="A115" s="79"/>
      <c r="B115" s="79"/>
      <c r="C115" s="79"/>
      <c r="D115" s="79"/>
      <c r="E115" s="79"/>
      <c r="F115" s="76"/>
      <c r="G115" s="76"/>
      <c r="H115" s="76"/>
      <c r="I115" s="79"/>
      <c r="J115" s="79"/>
      <c r="K115" s="79"/>
      <c r="L115" s="79"/>
      <c r="M115" s="79"/>
      <c r="N115" s="76"/>
      <c r="O115" s="76"/>
      <c r="P115" s="76"/>
      <c r="Q115" s="79"/>
    </row>
    <row r="116" spans="1:17" ht="13.5" thickBot="1">
      <c r="A116" s="80"/>
      <c r="B116" s="80"/>
      <c r="C116" s="80"/>
      <c r="D116" s="80"/>
      <c r="E116" s="80"/>
      <c r="F116" s="77"/>
      <c r="G116" s="77"/>
      <c r="H116" s="77"/>
      <c r="I116" s="80"/>
      <c r="J116" s="80"/>
      <c r="K116" s="80"/>
      <c r="L116" s="80"/>
      <c r="M116" s="80"/>
      <c r="N116" s="77"/>
      <c r="O116" s="77"/>
      <c r="P116" s="77"/>
      <c r="Q116" s="80"/>
    </row>
    <row r="117" spans="1:17" ht="13.5" thickBot="1">
      <c r="A117" s="61" t="s">
        <v>273</v>
      </c>
      <c r="B117" s="8">
        <v>1</v>
      </c>
      <c r="C117" s="60" t="s">
        <v>274</v>
      </c>
      <c r="D117" s="8">
        <v>100</v>
      </c>
      <c r="E117" s="2" t="s">
        <v>115</v>
      </c>
      <c r="F117" s="8">
        <v>0</v>
      </c>
      <c r="G117" s="16">
        <v>0</v>
      </c>
      <c r="H117" s="16">
        <v>0</v>
      </c>
      <c r="I117" s="54">
        <v>10000</v>
      </c>
      <c r="J117" s="10"/>
      <c r="K117" s="10"/>
      <c r="L117" s="10"/>
      <c r="M117" s="10"/>
      <c r="N117" s="54">
        <f>SUM(I117:M117)</f>
        <v>10000</v>
      </c>
      <c r="O117" s="54">
        <v>0</v>
      </c>
      <c r="P117" s="66" t="s">
        <v>275</v>
      </c>
      <c r="Q117" s="13"/>
    </row>
    <row r="118" spans="1:17" ht="13.5" thickBot="1">
      <c r="A118" s="81" t="s">
        <v>32</v>
      </c>
      <c r="B118" s="81"/>
      <c r="C118" s="81"/>
      <c r="D118" s="81"/>
      <c r="E118" s="81"/>
      <c r="F118" s="81"/>
      <c r="G118" s="81"/>
      <c r="H118" s="82"/>
      <c r="I118" s="14">
        <f>SUM(I117:I117)</f>
        <v>10000</v>
      </c>
      <c r="J118" s="14"/>
      <c r="K118" s="14">
        <f>SUM(K117:K117)</f>
        <v>0</v>
      </c>
      <c r="L118" s="14"/>
      <c r="M118" s="14"/>
      <c r="N118" s="14">
        <f>SUM(N117:N117)</f>
        <v>10000</v>
      </c>
      <c r="O118" s="14"/>
      <c r="P118" s="8"/>
      <c r="Q118" s="1"/>
    </row>
    <row r="119" spans="1:17" ht="12.75">
      <c r="A119" s="19"/>
      <c r="B119" s="19"/>
      <c r="C119" s="19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17"/>
      <c r="Q119" s="18"/>
    </row>
    <row r="120" spans="1:17" ht="12.75" hidden="1">
      <c r="A120" s="52" t="s">
        <v>35</v>
      </c>
      <c r="B120" s="104" t="s">
        <v>36</v>
      </c>
      <c r="C120" s="105"/>
      <c r="D120" s="87" t="s">
        <v>33</v>
      </c>
      <c r="E120" s="87"/>
      <c r="F120" s="87"/>
      <c r="G120" s="87"/>
      <c r="H120" s="87"/>
      <c r="I120" s="25"/>
      <c r="J120" s="22"/>
      <c r="K120" s="22"/>
      <c r="L120" s="86" t="s">
        <v>34</v>
      </c>
      <c r="M120" s="87"/>
      <c r="N120" s="87"/>
      <c r="O120" s="87"/>
      <c r="P120" s="87"/>
      <c r="Q120" s="25"/>
    </row>
    <row r="121" spans="1:17" ht="12.75" hidden="1">
      <c r="A121" s="53" t="s">
        <v>38</v>
      </c>
      <c r="B121" s="88" t="s">
        <v>256</v>
      </c>
      <c r="C121" s="89"/>
      <c r="D121" s="121" t="s">
        <v>295</v>
      </c>
      <c r="E121" s="122"/>
      <c r="F121" s="122"/>
      <c r="G121" s="122"/>
      <c r="H121" s="122"/>
      <c r="I121" s="123"/>
      <c r="J121" s="22"/>
      <c r="K121" s="22"/>
      <c r="L121" s="96" t="s">
        <v>296</v>
      </c>
      <c r="M121" s="97"/>
      <c r="N121" s="97"/>
      <c r="O121" s="97"/>
      <c r="P121" s="97"/>
      <c r="Q121" s="98"/>
    </row>
    <row r="122" spans="1:17" ht="13.5" hidden="1" thickBot="1">
      <c r="A122" s="43"/>
      <c r="B122" s="90"/>
      <c r="C122" s="91"/>
      <c r="D122" s="124"/>
      <c r="E122" s="124"/>
      <c r="F122" s="124"/>
      <c r="G122" s="124"/>
      <c r="H122" s="124"/>
      <c r="I122" s="125"/>
      <c r="J122" s="22"/>
      <c r="K122" s="22"/>
      <c r="L122" s="99"/>
      <c r="M122" s="100"/>
      <c r="N122" s="100"/>
      <c r="O122" s="100"/>
      <c r="P122" s="100"/>
      <c r="Q122" s="101"/>
    </row>
    <row r="123" spans="1:17" ht="13.5" hidden="1" thickBot="1">
      <c r="A123" s="83" t="s">
        <v>3</v>
      </c>
      <c r="B123" s="83"/>
      <c r="C123" s="83"/>
      <c r="D123" s="83"/>
      <c r="E123" s="83"/>
      <c r="F123" s="83"/>
      <c r="G123" s="83"/>
      <c r="H123" s="84"/>
      <c r="I123" s="85" t="s">
        <v>4</v>
      </c>
      <c r="J123" s="83"/>
      <c r="K123" s="83"/>
      <c r="L123" s="83"/>
      <c r="M123" s="83"/>
      <c r="N123" s="83"/>
      <c r="O123" s="84"/>
      <c r="P123" s="75" t="s">
        <v>25</v>
      </c>
      <c r="Q123" s="78" t="s">
        <v>9</v>
      </c>
    </row>
    <row r="124" spans="1:17" ht="12.75" hidden="1">
      <c r="A124" s="78" t="s">
        <v>16</v>
      </c>
      <c r="B124" s="78" t="s">
        <v>1</v>
      </c>
      <c r="C124" s="78" t="s">
        <v>0</v>
      </c>
      <c r="D124" s="78" t="s">
        <v>2</v>
      </c>
      <c r="E124" s="78" t="s">
        <v>12</v>
      </c>
      <c r="F124" s="75" t="s">
        <v>21</v>
      </c>
      <c r="G124" s="75" t="s">
        <v>22</v>
      </c>
      <c r="H124" s="75" t="s">
        <v>23</v>
      </c>
      <c r="I124" s="78" t="s">
        <v>5</v>
      </c>
      <c r="J124" s="78" t="s">
        <v>10</v>
      </c>
      <c r="K124" s="78" t="s">
        <v>17</v>
      </c>
      <c r="L124" s="78" t="s">
        <v>6</v>
      </c>
      <c r="M124" s="78" t="s">
        <v>7</v>
      </c>
      <c r="N124" s="75" t="s">
        <v>8</v>
      </c>
      <c r="O124" s="75" t="s">
        <v>24</v>
      </c>
      <c r="P124" s="76"/>
      <c r="Q124" s="79"/>
    </row>
    <row r="125" spans="1:17" ht="12.75" hidden="1">
      <c r="A125" s="79"/>
      <c r="B125" s="79"/>
      <c r="C125" s="79"/>
      <c r="D125" s="79"/>
      <c r="E125" s="79"/>
      <c r="F125" s="76"/>
      <c r="G125" s="76"/>
      <c r="H125" s="76"/>
      <c r="I125" s="79"/>
      <c r="J125" s="79"/>
      <c r="K125" s="79"/>
      <c r="L125" s="79"/>
      <c r="M125" s="79"/>
      <c r="N125" s="76"/>
      <c r="O125" s="76"/>
      <c r="P125" s="76"/>
      <c r="Q125" s="79"/>
    </row>
    <row r="126" spans="1:17" ht="13.5" hidden="1" thickBot="1">
      <c r="A126" s="80"/>
      <c r="B126" s="80"/>
      <c r="C126" s="80"/>
      <c r="D126" s="80"/>
      <c r="E126" s="80"/>
      <c r="F126" s="77"/>
      <c r="G126" s="77"/>
      <c r="H126" s="77"/>
      <c r="I126" s="80"/>
      <c r="J126" s="80"/>
      <c r="K126" s="80"/>
      <c r="L126" s="80"/>
      <c r="M126" s="80"/>
      <c r="N126" s="77"/>
      <c r="O126" s="77"/>
      <c r="P126" s="77"/>
      <c r="Q126" s="80"/>
    </row>
    <row r="127" spans="1:17" ht="18.75" hidden="1" thickBot="1">
      <c r="A127" s="126" t="s">
        <v>283</v>
      </c>
      <c r="B127" s="8">
        <v>1</v>
      </c>
      <c r="C127" s="60" t="s">
        <v>282</v>
      </c>
      <c r="D127" s="8">
        <v>120</v>
      </c>
      <c r="E127" s="2" t="s">
        <v>299</v>
      </c>
      <c r="F127" s="8">
        <v>120</v>
      </c>
      <c r="G127" s="16">
        <v>100</v>
      </c>
      <c r="H127" s="16">
        <v>75</v>
      </c>
      <c r="I127" s="54">
        <v>8000</v>
      </c>
      <c r="J127" s="10"/>
      <c r="K127" s="10"/>
      <c r="L127" s="10"/>
      <c r="M127" s="10"/>
      <c r="N127" s="54">
        <f>SUM(I127:M127)</f>
        <v>8000</v>
      </c>
      <c r="O127" s="54"/>
      <c r="P127" s="66" t="s">
        <v>44</v>
      </c>
      <c r="Q127" s="13"/>
    </row>
    <row r="128" spans="1:17" ht="13.5" hidden="1" thickBot="1">
      <c r="A128" s="127"/>
      <c r="B128" s="8">
        <v>2</v>
      </c>
      <c r="C128" s="1" t="s">
        <v>297</v>
      </c>
      <c r="D128" s="8">
        <v>240</v>
      </c>
      <c r="E128" s="69" t="s">
        <v>299</v>
      </c>
      <c r="F128" s="8">
        <v>149</v>
      </c>
      <c r="G128" s="16">
        <v>0</v>
      </c>
      <c r="H128" s="70">
        <v>0</v>
      </c>
      <c r="I128" s="54"/>
      <c r="J128" s="10"/>
      <c r="K128" s="10"/>
      <c r="L128" s="10"/>
      <c r="M128" s="10"/>
      <c r="N128" s="54"/>
      <c r="O128" s="54"/>
      <c r="P128" s="66"/>
      <c r="Q128" s="13"/>
    </row>
    <row r="129" spans="1:17" ht="13.5" hidden="1" thickBot="1">
      <c r="A129" s="128"/>
      <c r="B129" s="8">
        <v>3</v>
      </c>
      <c r="C129" s="1" t="s">
        <v>298</v>
      </c>
      <c r="D129" s="8">
        <v>150</v>
      </c>
      <c r="E129" s="69" t="s">
        <v>299</v>
      </c>
      <c r="F129" s="8">
        <v>148</v>
      </c>
      <c r="G129" s="16">
        <v>0</v>
      </c>
      <c r="H129" s="70">
        <v>0</v>
      </c>
      <c r="I129" s="54"/>
      <c r="J129" s="10"/>
      <c r="K129" s="10"/>
      <c r="L129" s="10"/>
      <c r="M129" s="10"/>
      <c r="N129" s="54"/>
      <c r="O129" s="54"/>
      <c r="P129" s="66"/>
      <c r="Q129" s="13"/>
    </row>
    <row r="130" spans="1:17" ht="13.5" hidden="1" thickBot="1">
      <c r="A130" s="81" t="s">
        <v>32</v>
      </c>
      <c r="B130" s="81"/>
      <c r="C130" s="81"/>
      <c r="D130" s="81"/>
      <c r="E130" s="81"/>
      <c r="F130" s="81"/>
      <c r="G130" s="81"/>
      <c r="H130" s="82"/>
      <c r="I130" s="14">
        <f>SUM(I127:I127)</f>
        <v>8000</v>
      </c>
      <c r="J130" s="14"/>
      <c r="K130" s="14">
        <f>SUM(K127:K127)</f>
        <v>0</v>
      </c>
      <c r="L130" s="14"/>
      <c r="M130" s="14"/>
      <c r="N130" s="14">
        <f>SUM(N127:N127)</f>
        <v>8000</v>
      </c>
      <c r="O130" s="14"/>
      <c r="P130" s="8"/>
      <c r="Q130" s="1"/>
    </row>
    <row r="131" spans="1:17" ht="13.5" hidden="1" thickBot="1">
      <c r="A131" s="19"/>
      <c r="B131" s="19"/>
      <c r="C131" s="19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17"/>
      <c r="Q131" s="18"/>
    </row>
    <row r="132" spans="1:17" ht="12.75" hidden="1">
      <c r="A132" s="52" t="s">
        <v>35</v>
      </c>
      <c r="B132" s="104" t="s">
        <v>36</v>
      </c>
      <c r="C132" s="105"/>
      <c r="D132" s="87" t="s">
        <v>33</v>
      </c>
      <c r="E132" s="87"/>
      <c r="F132" s="87"/>
      <c r="G132" s="87"/>
      <c r="H132" s="87"/>
      <c r="I132" s="25"/>
      <c r="J132" s="22"/>
      <c r="K132" s="22"/>
      <c r="L132" s="86" t="s">
        <v>34</v>
      </c>
      <c r="M132" s="87"/>
      <c r="N132" s="87"/>
      <c r="O132" s="87"/>
      <c r="P132" s="87"/>
      <c r="Q132" s="25"/>
    </row>
    <row r="133" spans="1:17" ht="12.75" hidden="1">
      <c r="A133" s="53" t="s">
        <v>38</v>
      </c>
      <c r="B133" s="88" t="s">
        <v>256</v>
      </c>
      <c r="C133" s="89"/>
      <c r="D133" s="121" t="s">
        <v>289</v>
      </c>
      <c r="E133" s="122"/>
      <c r="F133" s="122"/>
      <c r="G133" s="122"/>
      <c r="H133" s="122"/>
      <c r="I133" s="123"/>
      <c r="J133" s="22"/>
      <c r="K133" s="22"/>
      <c r="L133" s="96" t="s">
        <v>290</v>
      </c>
      <c r="M133" s="97"/>
      <c r="N133" s="97"/>
      <c r="O133" s="97"/>
      <c r="P133" s="97"/>
      <c r="Q133" s="98"/>
    </row>
    <row r="134" spans="1:17" ht="13.5" hidden="1" thickBot="1">
      <c r="A134" s="43"/>
      <c r="B134" s="90"/>
      <c r="C134" s="91"/>
      <c r="D134" s="124"/>
      <c r="E134" s="124"/>
      <c r="F134" s="124"/>
      <c r="G134" s="124"/>
      <c r="H134" s="124"/>
      <c r="I134" s="125"/>
      <c r="J134" s="22"/>
      <c r="K134" s="22"/>
      <c r="L134" s="99"/>
      <c r="M134" s="100"/>
      <c r="N134" s="100"/>
      <c r="O134" s="100"/>
      <c r="P134" s="100"/>
      <c r="Q134" s="101"/>
    </row>
    <row r="135" spans="1:17" ht="13.5" hidden="1" thickBot="1">
      <c r="A135" s="83" t="s">
        <v>3</v>
      </c>
      <c r="B135" s="83"/>
      <c r="C135" s="83"/>
      <c r="D135" s="83"/>
      <c r="E135" s="83"/>
      <c r="F135" s="83"/>
      <c r="G135" s="83"/>
      <c r="H135" s="84"/>
      <c r="I135" s="85" t="s">
        <v>4</v>
      </c>
      <c r="J135" s="83"/>
      <c r="K135" s="83"/>
      <c r="L135" s="83"/>
      <c r="M135" s="83"/>
      <c r="N135" s="83"/>
      <c r="O135" s="84"/>
      <c r="P135" s="75" t="s">
        <v>25</v>
      </c>
      <c r="Q135" s="78" t="s">
        <v>9</v>
      </c>
    </row>
    <row r="136" spans="1:17" ht="12.75" hidden="1">
      <c r="A136" s="78" t="s">
        <v>16</v>
      </c>
      <c r="B136" s="78" t="s">
        <v>1</v>
      </c>
      <c r="C136" s="78" t="s">
        <v>0</v>
      </c>
      <c r="D136" s="78" t="s">
        <v>2</v>
      </c>
      <c r="E136" s="78" t="s">
        <v>12</v>
      </c>
      <c r="F136" s="75" t="s">
        <v>21</v>
      </c>
      <c r="G136" s="75" t="s">
        <v>22</v>
      </c>
      <c r="H136" s="75" t="s">
        <v>23</v>
      </c>
      <c r="I136" s="78" t="s">
        <v>5</v>
      </c>
      <c r="J136" s="78" t="s">
        <v>10</v>
      </c>
      <c r="K136" s="78" t="s">
        <v>17</v>
      </c>
      <c r="L136" s="78" t="s">
        <v>6</v>
      </c>
      <c r="M136" s="78" t="s">
        <v>7</v>
      </c>
      <c r="N136" s="75" t="s">
        <v>8</v>
      </c>
      <c r="O136" s="75" t="s">
        <v>24</v>
      </c>
      <c r="P136" s="76"/>
      <c r="Q136" s="79"/>
    </row>
    <row r="137" spans="1:17" ht="12.75" hidden="1">
      <c r="A137" s="79"/>
      <c r="B137" s="79"/>
      <c r="C137" s="79"/>
      <c r="D137" s="79"/>
      <c r="E137" s="79"/>
      <c r="F137" s="76"/>
      <c r="G137" s="76"/>
      <c r="H137" s="76"/>
      <c r="I137" s="79"/>
      <c r="J137" s="79"/>
      <c r="K137" s="79"/>
      <c r="L137" s="79"/>
      <c r="M137" s="79"/>
      <c r="N137" s="76"/>
      <c r="O137" s="76"/>
      <c r="P137" s="76"/>
      <c r="Q137" s="79"/>
    </row>
    <row r="138" spans="1:17" ht="13.5" hidden="1" thickBot="1">
      <c r="A138" s="80"/>
      <c r="B138" s="80"/>
      <c r="C138" s="80"/>
      <c r="D138" s="80"/>
      <c r="E138" s="80"/>
      <c r="F138" s="77"/>
      <c r="G138" s="77"/>
      <c r="H138" s="77"/>
      <c r="I138" s="80"/>
      <c r="J138" s="80"/>
      <c r="K138" s="80"/>
      <c r="L138" s="80"/>
      <c r="M138" s="80"/>
      <c r="N138" s="77"/>
      <c r="O138" s="77"/>
      <c r="P138" s="77"/>
      <c r="Q138" s="80"/>
    </row>
    <row r="139" spans="1:17" ht="18.75" hidden="1" thickBot="1">
      <c r="A139" s="102" t="s">
        <v>285</v>
      </c>
      <c r="B139" s="71">
        <v>1</v>
      </c>
      <c r="C139" s="60" t="s">
        <v>284</v>
      </c>
      <c r="D139" s="8">
        <v>100</v>
      </c>
      <c r="E139" s="2" t="s">
        <v>115</v>
      </c>
      <c r="F139" s="8">
        <v>0</v>
      </c>
      <c r="G139" s="16">
        <v>0</v>
      </c>
      <c r="H139" s="16">
        <v>0</v>
      </c>
      <c r="I139" s="54">
        <v>10000</v>
      </c>
      <c r="J139" s="10"/>
      <c r="K139" s="10"/>
      <c r="L139" s="10"/>
      <c r="M139" s="10"/>
      <c r="N139" s="54">
        <f>SUM(I139:M139)</f>
        <v>10000</v>
      </c>
      <c r="O139" s="54"/>
      <c r="P139" s="66" t="s">
        <v>44</v>
      </c>
      <c r="Q139" s="13"/>
    </row>
    <row r="140" spans="1:17" ht="18.75" hidden="1" thickBot="1">
      <c r="A140" s="103"/>
      <c r="B140" s="68">
        <v>2</v>
      </c>
      <c r="C140" s="1" t="s">
        <v>288</v>
      </c>
      <c r="D140" s="8">
        <v>100</v>
      </c>
      <c r="E140" s="2" t="s">
        <v>115</v>
      </c>
      <c r="F140" s="8"/>
      <c r="G140" s="16"/>
      <c r="H140" s="70"/>
      <c r="I140" s="54">
        <v>4000</v>
      </c>
      <c r="J140" s="10"/>
      <c r="K140" s="10"/>
      <c r="L140" s="10"/>
      <c r="M140" s="10"/>
      <c r="N140" s="54">
        <f>SUM(I140:M140)</f>
        <v>4000</v>
      </c>
      <c r="O140" s="54"/>
      <c r="P140" s="66" t="s">
        <v>44</v>
      </c>
      <c r="Q140" s="13"/>
    </row>
    <row r="141" spans="1:17" ht="13.5" hidden="1" thickBot="1">
      <c r="A141" s="81" t="s">
        <v>32</v>
      </c>
      <c r="B141" s="81"/>
      <c r="C141" s="81"/>
      <c r="D141" s="81"/>
      <c r="E141" s="81"/>
      <c r="F141" s="81"/>
      <c r="G141" s="81"/>
      <c r="H141" s="82"/>
      <c r="I141" s="14">
        <f>SUM(I139:I139)</f>
        <v>10000</v>
      </c>
      <c r="J141" s="14"/>
      <c r="K141" s="14">
        <f>SUM(K139:K139)</f>
        <v>0</v>
      </c>
      <c r="L141" s="14"/>
      <c r="M141" s="14"/>
      <c r="N141" s="9">
        <f>SUM(N139:N140)</f>
        <v>14000</v>
      </c>
      <c r="O141" s="14"/>
      <c r="P141" s="8"/>
      <c r="Q141" s="1"/>
    </row>
    <row r="142" spans="1:17" ht="12.75" hidden="1">
      <c r="A142" s="19"/>
      <c r="B142" s="19"/>
      <c r="C142" s="19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17"/>
      <c r="Q142" s="18"/>
    </row>
    <row r="143" ht="13.5" hidden="1" thickBot="1"/>
    <row r="144" spans="1:17" ht="12.75" hidden="1">
      <c r="A144" s="52" t="s">
        <v>35</v>
      </c>
      <c r="B144" s="104" t="s">
        <v>36</v>
      </c>
      <c r="C144" s="105"/>
      <c r="D144" s="87" t="s">
        <v>33</v>
      </c>
      <c r="E144" s="87"/>
      <c r="F144" s="87"/>
      <c r="G144" s="87"/>
      <c r="H144" s="87"/>
      <c r="I144" s="25"/>
      <c r="J144" s="22"/>
      <c r="K144" s="22"/>
      <c r="L144" s="86" t="s">
        <v>34</v>
      </c>
      <c r="M144" s="87"/>
      <c r="N144" s="87"/>
      <c r="O144" s="87"/>
      <c r="P144" s="87"/>
      <c r="Q144" s="25"/>
    </row>
    <row r="145" spans="1:17" ht="12.75" hidden="1">
      <c r="A145" s="53" t="s">
        <v>38</v>
      </c>
      <c r="B145" s="88" t="s">
        <v>256</v>
      </c>
      <c r="C145" s="89"/>
      <c r="D145" s="121" t="s">
        <v>291</v>
      </c>
      <c r="E145" s="122"/>
      <c r="F145" s="122"/>
      <c r="G145" s="122"/>
      <c r="H145" s="122"/>
      <c r="I145" s="123"/>
      <c r="J145" s="22"/>
      <c r="K145" s="22"/>
      <c r="L145" s="96" t="s">
        <v>287</v>
      </c>
      <c r="M145" s="97"/>
      <c r="N145" s="97"/>
      <c r="O145" s="97"/>
      <c r="P145" s="97"/>
      <c r="Q145" s="98"/>
    </row>
    <row r="146" spans="1:17" ht="13.5" hidden="1" thickBot="1">
      <c r="A146" s="43"/>
      <c r="B146" s="90"/>
      <c r="C146" s="91"/>
      <c r="D146" s="124"/>
      <c r="E146" s="124"/>
      <c r="F146" s="124"/>
      <c r="G146" s="124"/>
      <c r="H146" s="124"/>
      <c r="I146" s="125"/>
      <c r="J146" s="22"/>
      <c r="K146" s="22"/>
      <c r="L146" s="99"/>
      <c r="M146" s="100"/>
      <c r="N146" s="100"/>
      <c r="O146" s="100"/>
      <c r="P146" s="100"/>
      <c r="Q146" s="101"/>
    </row>
    <row r="147" spans="1:17" ht="13.5" hidden="1" thickBot="1">
      <c r="A147" s="83" t="s">
        <v>3</v>
      </c>
      <c r="B147" s="83"/>
      <c r="C147" s="83"/>
      <c r="D147" s="83"/>
      <c r="E147" s="83"/>
      <c r="F147" s="83"/>
      <c r="G147" s="83"/>
      <c r="H147" s="84"/>
      <c r="I147" s="85" t="s">
        <v>4</v>
      </c>
      <c r="J147" s="83"/>
      <c r="K147" s="83"/>
      <c r="L147" s="83"/>
      <c r="M147" s="83"/>
      <c r="N147" s="83"/>
      <c r="O147" s="84"/>
      <c r="P147" s="75" t="s">
        <v>25</v>
      </c>
      <c r="Q147" s="78" t="s">
        <v>9</v>
      </c>
    </row>
    <row r="148" spans="1:17" ht="12.75" hidden="1">
      <c r="A148" s="78" t="s">
        <v>16</v>
      </c>
      <c r="B148" s="78" t="s">
        <v>1</v>
      </c>
      <c r="C148" s="78" t="s">
        <v>0</v>
      </c>
      <c r="D148" s="78" t="s">
        <v>2</v>
      </c>
      <c r="E148" s="78" t="s">
        <v>12</v>
      </c>
      <c r="F148" s="75" t="s">
        <v>21</v>
      </c>
      <c r="G148" s="75" t="s">
        <v>22</v>
      </c>
      <c r="H148" s="75" t="s">
        <v>23</v>
      </c>
      <c r="I148" s="78" t="s">
        <v>5</v>
      </c>
      <c r="J148" s="78" t="s">
        <v>10</v>
      </c>
      <c r="K148" s="78" t="s">
        <v>17</v>
      </c>
      <c r="L148" s="78" t="s">
        <v>6</v>
      </c>
      <c r="M148" s="78" t="s">
        <v>7</v>
      </c>
      <c r="N148" s="75" t="s">
        <v>8</v>
      </c>
      <c r="O148" s="75" t="s">
        <v>24</v>
      </c>
      <c r="P148" s="76"/>
      <c r="Q148" s="79"/>
    </row>
    <row r="149" spans="1:17" ht="12.75" hidden="1">
      <c r="A149" s="79"/>
      <c r="B149" s="79"/>
      <c r="C149" s="79"/>
      <c r="D149" s="79"/>
      <c r="E149" s="79"/>
      <c r="F149" s="76"/>
      <c r="G149" s="76"/>
      <c r="H149" s="76"/>
      <c r="I149" s="79"/>
      <c r="J149" s="79"/>
      <c r="K149" s="79"/>
      <c r="L149" s="79"/>
      <c r="M149" s="79"/>
      <c r="N149" s="76"/>
      <c r="O149" s="76"/>
      <c r="P149" s="76"/>
      <c r="Q149" s="79"/>
    </row>
    <row r="150" spans="1:17" ht="13.5" hidden="1" thickBot="1">
      <c r="A150" s="80"/>
      <c r="B150" s="80"/>
      <c r="C150" s="80"/>
      <c r="D150" s="80"/>
      <c r="E150" s="80"/>
      <c r="F150" s="77"/>
      <c r="G150" s="77"/>
      <c r="H150" s="77"/>
      <c r="I150" s="80"/>
      <c r="J150" s="80"/>
      <c r="K150" s="80"/>
      <c r="L150" s="80"/>
      <c r="M150" s="80"/>
      <c r="N150" s="77"/>
      <c r="O150" s="77"/>
      <c r="P150" s="77"/>
      <c r="Q150" s="80"/>
    </row>
    <row r="151" spans="1:17" ht="18.75" hidden="1" thickBot="1">
      <c r="A151" s="102" t="s">
        <v>292</v>
      </c>
      <c r="B151" s="71">
        <v>1</v>
      </c>
      <c r="C151" s="60" t="s">
        <v>286</v>
      </c>
      <c r="D151" s="8">
        <v>100</v>
      </c>
      <c r="E151" s="2" t="s">
        <v>115</v>
      </c>
      <c r="F151" s="8">
        <v>100</v>
      </c>
      <c r="G151" s="16">
        <v>100</v>
      </c>
      <c r="H151" s="16">
        <v>50</v>
      </c>
      <c r="I151" s="54">
        <v>6000</v>
      </c>
      <c r="J151" s="10"/>
      <c r="K151" s="10"/>
      <c r="L151" s="10"/>
      <c r="M151" s="10"/>
      <c r="N151" s="54">
        <f>SUM(I151:M151)</f>
        <v>6000</v>
      </c>
      <c r="O151" s="54"/>
      <c r="P151" s="66" t="s">
        <v>44</v>
      </c>
      <c r="Q151" s="13"/>
    </row>
    <row r="152" spans="1:17" ht="18.75" hidden="1" thickBot="1">
      <c r="A152" s="103"/>
      <c r="B152" s="8">
        <v>2</v>
      </c>
      <c r="C152" s="1" t="s">
        <v>293</v>
      </c>
      <c r="D152" s="8">
        <v>100</v>
      </c>
      <c r="E152" s="2" t="s">
        <v>115</v>
      </c>
      <c r="F152" s="8">
        <v>100</v>
      </c>
      <c r="G152" s="16">
        <v>100</v>
      </c>
      <c r="H152" s="70">
        <v>50</v>
      </c>
      <c r="I152" s="54">
        <v>15000</v>
      </c>
      <c r="J152" s="10"/>
      <c r="K152" s="10"/>
      <c r="L152" s="10"/>
      <c r="M152" s="10"/>
      <c r="N152" s="54">
        <f>SUM(I152:M152)</f>
        <v>15000</v>
      </c>
      <c r="O152" s="54"/>
      <c r="P152" s="66" t="s">
        <v>44</v>
      </c>
      <c r="Q152" s="13"/>
    </row>
    <row r="153" spans="1:17" ht="13.5" hidden="1" thickBot="1">
      <c r="A153" s="81" t="s">
        <v>32</v>
      </c>
      <c r="B153" s="81"/>
      <c r="C153" s="81"/>
      <c r="D153" s="81"/>
      <c r="E153" s="81"/>
      <c r="F153" s="81"/>
      <c r="G153" s="81"/>
      <c r="H153" s="82"/>
      <c r="I153" s="14">
        <f>SUM(I151:I152)</f>
        <v>21000</v>
      </c>
      <c r="J153" s="14"/>
      <c r="K153" s="14">
        <f>SUM(K151:K151)</f>
        <v>0</v>
      </c>
      <c r="L153" s="14"/>
      <c r="M153" s="14"/>
      <c r="N153" s="14">
        <f>SUM(N151:N152)</f>
        <v>21000</v>
      </c>
      <c r="O153" s="14"/>
      <c r="P153" s="8"/>
      <c r="Q153" s="1"/>
    </row>
    <row r="154" spans="1:17" ht="12.75">
      <c r="A154" s="19"/>
      <c r="B154" s="19"/>
      <c r="C154" s="19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17"/>
      <c r="Q154" s="18"/>
    </row>
    <row r="155" spans="1:17" ht="12.75">
      <c r="A155" s="19"/>
      <c r="B155" s="19"/>
      <c r="C155" s="19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17"/>
      <c r="Q155" s="18"/>
    </row>
    <row r="156" spans="1:17" ht="12.75">
      <c r="A156" s="19"/>
      <c r="B156" s="19"/>
      <c r="C156" s="19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17"/>
      <c r="Q156" s="18"/>
    </row>
  </sheetData>
  <sheetProtection/>
  <mergeCells count="352">
    <mergeCell ref="C136:C138"/>
    <mergeCell ref="I148:I150"/>
    <mergeCell ref="A148:A150"/>
    <mergeCell ref="B148:B150"/>
    <mergeCell ref="A141:H141"/>
    <mergeCell ref="B133:C134"/>
    <mergeCell ref="D133:I134"/>
    <mergeCell ref="D144:H144"/>
    <mergeCell ref="B145:C146"/>
    <mergeCell ref="D145:I146"/>
    <mergeCell ref="B144:C144"/>
    <mergeCell ref="A139:A140"/>
    <mergeCell ref="A136:A138"/>
    <mergeCell ref="B136:B138"/>
    <mergeCell ref="E148:E150"/>
    <mergeCell ref="F148:F150"/>
    <mergeCell ref="G148:G150"/>
    <mergeCell ref="A153:H153"/>
    <mergeCell ref="J148:J150"/>
    <mergeCell ref="A151:A152"/>
    <mergeCell ref="C148:C150"/>
    <mergeCell ref="H148:H150"/>
    <mergeCell ref="P147:P150"/>
    <mergeCell ref="Q147:Q150"/>
    <mergeCell ref="O148:O150"/>
    <mergeCell ref="A147:H147"/>
    <mergeCell ref="I147:O147"/>
    <mergeCell ref="K148:K150"/>
    <mergeCell ref="L148:L150"/>
    <mergeCell ref="M148:M150"/>
    <mergeCell ref="N148:N150"/>
    <mergeCell ref="D148:D150"/>
    <mergeCell ref="N136:N138"/>
    <mergeCell ref="I136:I138"/>
    <mergeCell ref="O136:O138"/>
    <mergeCell ref="D136:D138"/>
    <mergeCell ref="G136:G138"/>
    <mergeCell ref="L145:Q146"/>
    <mergeCell ref="Q135:Q138"/>
    <mergeCell ref="L144:P144"/>
    <mergeCell ref="E136:E138"/>
    <mergeCell ref="J136:J138"/>
    <mergeCell ref="K136:K138"/>
    <mergeCell ref="L136:L138"/>
    <mergeCell ref="M136:M138"/>
    <mergeCell ref="F136:F138"/>
    <mergeCell ref="A130:H130"/>
    <mergeCell ref="B132:C132"/>
    <mergeCell ref="D132:H132"/>
    <mergeCell ref="H136:H138"/>
    <mergeCell ref="L132:P132"/>
    <mergeCell ref="L133:Q134"/>
    <mergeCell ref="O124:O126"/>
    <mergeCell ref="A135:H135"/>
    <mergeCell ref="A124:A126"/>
    <mergeCell ref="A123:H123"/>
    <mergeCell ref="I123:O123"/>
    <mergeCell ref="P123:P126"/>
    <mergeCell ref="M124:M126"/>
    <mergeCell ref="N124:N126"/>
    <mergeCell ref="A127:A129"/>
    <mergeCell ref="F124:F126"/>
    <mergeCell ref="B120:C120"/>
    <mergeCell ref="D120:H120"/>
    <mergeCell ref="K124:K126"/>
    <mergeCell ref="I135:O135"/>
    <mergeCell ref="P135:P138"/>
    <mergeCell ref="G124:G126"/>
    <mergeCell ref="H124:H126"/>
    <mergeCell ref="I124:I126"/>
    <mergeCell ref="L124:L126"/>
    <mergeCell ref="L120:P120"/>
    <mergeCell ref="B121:C122"/>
    <mergeCell ref="D121:I122"/>
    <mergeCell ref="L121:Q122"/>
    <mergeCell ref="Q123:Q126"/>
    <mergeCell ref="J124:J126"/>
    <mergeCell ref="B124:B126"/>
    <mergeCell ref="C124:C126"/>
    <mergeCell ref="D124:D126"/>
    <mergeCell ref="E124:E126"/>
    <mergeCell ref="A1:Q1"/>
    <mergeCell ref="A2:Q2"/>
    <mergeCell ref="A3:Q3"/>
    <mergeCell ref="A4:Q4"/>
    <mergeCell ref="P14:P17"/>
    <mergeCell ref="I15:I17"/>
    <mergeCell ref="K15:K17"/>
    <mergeCell ref="B10:C10"/>
    <mergeCell ref="E15:E17"/>
    <mergeCell ref="B6:C6"/>
    <mergeCell ref="B7:C7"/>
    <mergeCell ref="H26:H28"/>
    <mergeCell ref="B33:C33"/>
    <mergeCell ref="B34:C34"/>
    <mergeCell ref="B11:C11"/>
    <mergeCell ref="G15:G17"/>
    <mergeCell ref="B22:C22"/>
    <mergeCell ref="D22:I23"/>
    <mergeCell ref="I14:O14"/>
    <mergeCell ref="D15:D17"/>
    <mergeCell ref="M15:M17"/>
    <mergeCell ref="O15:O17"/>
    <mergeCell ref="A14:H14"/>
    <mergeCell ref="F15:F17"/>
    <mergeCell ref="A15:A17"/>
    <mergeCell ref="B15:B17"/>
    <mergeCell ref="C15:C17"/>
    <mergeCell ref="H15:H17"/>
    <mergeCell ref="L15:L17"/>
    <mergeCell ref="A26:A28"/>
    <mergeCell ref="D26:D28"/>
    <mergeCell ref="E26:E28"/>
    <mergeCell ref="F41:F43"/>
    <mergeCell ref="K26:K28"/>
    <mergeCell ref="B26:B28"/>
    <mergeCell ref="C26:C28"/>
    <mergeCell ref="D37:H37"/>
    <mergeCell ref="D38:I39"/>
    <mergeCell ref="B41:B43"/>
    <mergeCell ref="A30:H30"/>
    <mergeCell ref="L41:L43"/>
    <mergeCell ref="I40:O40"/>
    <mergeCell ref="Q40:Q43"/>
    <mergeCell ref="O41:O43"/>
    <mergeCell ref="M41:M43"/>
    <mergeCell ref="J41:J43"/>
    <mergeCell ref="P40:P43"/>
    <mergeCell ref="B38:C39"/>
    <mergeCell ref="N41:N43"/>
    <mergeCell ref="I41:I43"/>
    <mergeCell ref="B37:C37"/>
    <mergeCell ref="L38:Q39"/>
    <mergeCell ref="K41:K43"/>
    <mergeCell ref="A40:H40"/>
    <mergeCell ref="A41:A43"/>
    <mergeCell ref="Q25:Q28"/>
    <mergeCell ref="N26:N28"/>
    <mergeCell ref="L37:P37"/>
    <mergeCell ref="O26:O28"/>
    <mergeCell ref="L26:L28"/>
    <mergeCell ref="P25:P28"/>
    <mergeCell ref="I25:O25"/>
    <mergeCell ref="A25:H25"/>
    <mergeCell ref="L10:P10"/>
    <mergeCell ref="D11:I12"/>
    <mergeCell ref="L11:Q12"/>
    <mergeCell ref="B21:C21"/>
    <mergeCell ref="D21:H21"/>
    <mergeCell ref="L21:P21"/>
    <mergeCell ref="D10:H10"/>
    <mergeCell ref="N15:N17"/>
    <mergeCell ref="L22:Q23"/>
    <mergeCell ref="L47:P47"/>
    <mergeCell ref="A45:H45"/>
    <mergeCell ref="Q14:Q17"/>
    <mergeCell ref="J15:J17"/>
    <mergeCell ref="M26:M28"/>
    <mergeCell ref="F26:F28"/>
    <mergeCell ref="I26:I28"/>
    <mergeCell ref="J26:J28"/>
    <mergeCell ref="G26:G28"/>
    <mergeCell ref="A19:H19"/>
    <mergeCell ref="B48:C49"/>
    <mergeCell ref="D48:I49"/>
    <mergeCell ref="L48:Q49"/>
    <mergeCell ref="G41:G43"/>
    <mergeCell ref="H41:H43"/>
    <mergeCell ref="C41:C43"/>
    <mergeCell ref="D41:D43"/>
    <mergeCell ref="B47:C47"/>
    <mergeCell ref="D47:H47"/>
    <mergeCell ref="E41:E43"/>
    <mergeCell ref="P50:P53"/>
    <mergeCell ref="Q50:Q53"/>
    <mergeCell ref="A51:A53"/>
    <mergeCell ref="B51:B53"/>
    <mergeCell ref="C51:C53"/>
    <mergeCell ref="D51:D53"/>
    <mergeCell ref="E51:E53"/>
    <mergeCell ref="F51:F53"/>
    <mergeCell ref="H51:H53"/>
    <mergeCell ref="I51:I53"/>
    <mergeCell ref="J51:J53"/>
    <mergeCell ref="A50:H50"/>
    <mergeCell ref="I50:O50"/>
    <mergeCell ref="O51:O53"/>
    <mergeCell ref="K51:K53"/>
    <mergeCell ref="L51:L53"/>
    <mergeCell ref="M51:M53"/>
    <mergeCell ref="N51:N53"/>
    <mergeCell ref="G51:G53"/>
    <mergeCell ref="P60:P63"/>
    <mergeCell ref="Q60:Q63"/>
    <mergeCell ref="A61:A63"/>
    <mergeCell ref="B61:B63"/>
    <mergeCell ref="C61:C63"/>
    <mergeCell ref="A55:H55"/>
    <mergeCell ref="B57:C57"/>
    <mergeCell ref="D57:H57"/>
    <mergeCell ref="L57:P57"/>
    <mergeCell ref="O61:O63"/>
    <mergeCell ref="F61:F63"/>
    <mergeCell ref="H61:H63"/>
    <mergeCell ref="I61:I63"/>
    <mergeCell ref="J61:J63"/>
    <mergeCell ref="K61:K63"/>
    <mergeCell ref="B58:C59"/>
    <mergeCell ref="D58:I59"/>
    <mergeCell ref="G61:G63"/>
    <mergeCell ref="I69:O69"/>
    <mergeCell ref="L58:Q59"/>
    <mergeCell ref="A60:H60"/>
    <mergeCell ref="I60:O60"/>
    <mergeCell ref="A65:H65"/>
    <mergeCell ref="L61:L63"/>
    <mergeCell ref="M61:M63"/>
    <mergeCell ref="N61:N63"/>
    <mergeCell ref="D61:D63"/>
    <mergeCell ref="E61:E63"/>
    <mergeCell ref="B66:C66"/>
    <mergeCell ref="D66:H66"/>
    <mergeCell ref="L66:P66"/>
    <mergeCell ref="B67:C68"/>
    <mergeCell ref="D67:I68"/>
    <mergeCell ref="L67:Q68"/>
    <mergeCell ref="B70:B72"/>
    <mergeCell ref="C70:C72"/>
    <mergeCell ref="D70:D72"/>
    <mergeCell ref="E70:E72"/>
    <mergeCell ref="F70:F72"/>
    <mergeCell ref="A69:H69"/>
    <mergeCell ref="A75:H75"/>
    <mergeCell ref="A73:A74"/>
    <mergeCell ref="P69:P72"/>
    <mergeCell ref="B78:C78"/>
    <mergeCell ref="D78:H78"/>
    <mergeCell ref="L78:P78"/>
    <mergeCell ref="K70:K72"/>
    <mergeCell ref="L70:L72"/>
    <mergeCell ref="M70:M72"/>
    <mergeCell ref="A70:A72"/>
    <mergeCell ref="N70:N72"/>
    <mergeCell ref="I70:I72"/>
    <mergeCell ref="J70:J72"/>
    <mergeCell ref="B79:C80"/>
    <mergeCell ref="D79:I80"/>
    <mergeCell ref="L79:Q80"/>
    <mergeCell ref="Q69:Q72"/>
    <mergeCell ref="G70:G72"/>
    <mergeCell ref="H70:H72"/>
    <mergeCell ref="O70:O72"/>
    <mergeCell ref="A81:H81"/>
    <mergeCell ref="I81:O81"/>
    <mergeCell ref="P81:P84"/>
    <mergeCell ref="Q81:Q84"/>
    <mergeCell ref="A82:A84"/>
    <mergeCell ref="B82:B84"/>
    <mergeCell ref="C82:C84"/>
    <mergeCell ref="J82:J84"/>
    <mergeCell ref="K82:K84"/>
    <mergeCell ref="D82:D84"/>
    <mergeCell ref="I82:I84"/>
    <mergeCell ref="E82:E84"/>
    <mergeCell ref="F82:F84"/>
    <mergeCell ref="G82:G84"/>
    <mergeCell ref="A86:H86"/>
    <mergeCell ref="B87:C87"/>
    <mergeCell ref="D87:H87"/>
    <mergeCell ref="D91:D93"/>
    <mergeCell ref="E91:E93"/>
    <mergeCell ref="F91:F93"/>
    <mergeCell ref="G91:G93"/>
    <mergeCell ref="L87:P87"/>
    <mergeCell ref="L82:L84"/>
    <mergeCell ref="M82:M84"/>
    <mergeCell ref="N82:N84"/>
    <mergeCell ref="O82:O84"/>
    <mergeCell ref="H82:H84"/>
    <mergeCell ref="B88:C89"/>
    <mergeCell ref="D88:I89"/>
    <mergeCell ref="L91:L93"/>
    <mergeCell ref="M91:M93"/>
    <mergeCell ref="L88:Q89"/>
    <mergeCell ref="A90:H90"/>
    <mergeCell ref="I90:O90"/>
    <mergeCell ref="P90:P93"/>
    <mergeCell ref="Q90:Q93"/>
    <mergeCell ref="A91:A93"/>
    <mergeCell ref="A94:A95"/>
    <mergeCell ref="A96:H96"/>
    <mergeCell ref="N91:N93"/>
    <mergeCell ref="O91:O93"/>
    <mergeCell ref="H91:H93"/>
    <mergeCell ref="I91:I93"/>
    <mergeCell ref="J91:J93"/>
    <mergeCell ref="K91:K93"/>
    <mergeCell ref="B91:B93"/>
    <mergeCell ref="C91:C93"/>
    <mergeCell ref="B99:C99"/>
    <mergeCell ref="D99:H99"/>
    <mergeCell ref="L99:P99"/>
    <mergeCell ref="B100:C101"/>
    <mergeCell ref="D100:I101"/>
    <mergeCell ref="L100:Q101"/>
    <mergeCell ref="A103:A105"/>
    <mergeCell ref="B103:B105"/>
    <mergeCell ref="C103:C105"/>
    <mergeCell ref="N103:N105"/>
    <mergeCell ref="O103:O105"/>
    <mergeCell ref="H103:H105"/>
    <mergeCell ref="F103:F105"/>
    <mergeCell ref="G103:G105"/>
    <mergeCell ref="A106:A107"/>
    <mergeCell ref="A108:H108"/>
    <mergeCell ref="B110:C110"/>
    <mergeCell ref="D110:H110"/>
    <mergeCell ref="A102:H102"/>
    <mergeCell ref="I102:O102"/>
    <mergeCell ref="L103:L105"/>
    <mergeCell ref="M103:M105"/>
    <mergeCell ref="D103:D105"/>
    <mergeCell ref="E103:E105"/>
    <mergeCell ref="I103:I105"/>
    <mergeCell ref="J103:J105"/>
    <mergeCell ref="K103:K105"/>
    <mergeCell ref="L110:P110"/>
    <mergeCell ref="B111:C112"/>
    <mergeCell ref="D111:I112"/>
    <mergeCell ref="L111:Q112"/>
    <mergeCell ref="P102:P105"/>
    <mergeCell ref="Q102:Q105"/>
    <mergeCell ref="I114:I116"/>
    <mergeCell ref="J114:J116"/>
    <mergeCell ref="A113:H113"/>
    <mergeCell ref="I113:O113"/>
    <mergeCell ref="Q113:Q116"/>
    <mergeCell ref="A114:A116"/>
    <mergeCell ref="B114:B116"/>
    <mergeCell ref="C114:C116"/>
    <mergeCell ref="D114:D116"/>
    <mergeCell ref="O114:O116"/>
    <mergeCell ref="H114:H116"/>
    <mergeCell ref="P113:P116"/>
    <mergeCell ref="E114:E116"/>
    <mergeCell ref="F114:F116"/>
    <mergeCell ref="A118:H118"/>
    <mergeCell ref="K114:K116"/>
    <mergeCell ref="L114:L116"/>
    <mergeCell ref="M114:M116"/>
    <mergeCell ref="N114:N116"/>
    <mergeCell ref="G114:G116"/>
  </mergeCells>
  <printOptions horizontalCentered="1" verticalCentered="1"/>
  <pageMargins left="0.7874015748031497" right="0.7480314960629921" top="0.56" bottom="0.93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="75" zoomScaleNormal="75" zoomScalePageLayoutView="0" workbookViewId="0" topLeftCell="A25">
      <selection activeCell="D53" sqref="D53"/>
    </sheetView>
  </sheetViews>
  <sheetFormatPr defaultColWidth="11.421875" defaultRowHeight="12.75"/>
  <cols>
    <col min="1" max="1" width="31.140625" style="3" customWidth="1"/>
    <col min="2" max="2" width="4.421875" style="5" customWidth="1"/>
    <col min="3" max="3" width="25.140625" style="3" customWidth="1"/>
    <col min="4" max="4" width="11.7109375" style="5" customWidth="1"/>
    <col min="5" max="5" width="13.421875" style="5" customWidth="1"/>
    <col min="6" max="8" width="11.421875" style="3" customWidth="1"/>
    <col min="9" max="9" width="12.00390625" style="3" customWidth="1"/>
    <col min="10" max="13" width="11.421875" style="3" customWidth="1"/>
    <col min="14" max="14" width="13.8515625" style="3" customWidth="1"/>
    <col min="15" max="15" width="11.421875" style="3" customWidth="1"/>
    <col min="16" max="16" width="14.140625" style="5" customWidth="1"/>
    <col min="17" max="17" width="15.00390625" style="3" customWidth="1"/>
    <col min="18" max="16384" width="11.421875" style="3" customWidth="1"/>
  </cols>
  <sheetData>
    <row r="1" spans="1:17" ht="18.75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22" customFormat="1" ht="18.75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22" customFormat="1" ht="18.75">
      <c r="A3" s="120" t="s">
        <v>313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22" customFormat="1" ht="18.75">
      <c r="A4" s="120" t="s">
        <v>314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22" customFormat="1" ht="16.5" customHeight="1">
      <c r="A5" s="3"/>
      <c r="B5" s="5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3"/>
    </row>
    <row r="6" spans="1:16" s="22" customFormat="1" ht="12.75">
      <c r="A6" s="22" t="s">
        <v>26</v>
      </c>
      <c r="B6" s="117" t="s">
        <v>27</v>
      </c>
      <c r="C6" s="117"/>
      <c r="D6" s="4"/>
      <c r="E6" s="4"/>
      <c r="P6" s="4"/>
    </row>
    <row r="7" spans="1:16" s="22" customFormat="1" ht="12.75" customHeight="1">
      <c r="A7" s="22" t="s">
        <v>28</v>
      </c>
      <c r="B7" s="117" t="s">
        <v>41</v>
      </c>
      <c r="C7" s="117"/>
      <c r="D7" s="4"/>
      <c r="E7" s="4"/>
      <c r="P7" s="4"/>
    </row>
    <row r="8" spans="1:16" s="22" customFormat="1" ht="12.75">
      <c r="A8" s="22" t="s">
        <v>29</v>
      </c>
      <c r="B8" s="64"/>
      <c r="C8" s="64"/>
      <c r="D8" s="64"/>
      <c r="E8" s="64"/>
      <c r="F8" s="64"/>
      <c r="G8" s="64"/>
      <c r="P8" s="4"/>
    </row>
    <row r="9" spans="1:17" ht="13.5" thickBot="1">
      <c r="A9" s="22"/>
      <c r="B9" s="4"/>
      <c r="C9" s="22"/>
      <c r="D9" s="4"/>
      <c r="E9" s="4"/>
      <c r="F9" s="22"/>
      <c r="G9" s="22"/>
      <c r="H9" s="22"/>
      <c r="I9" s="22"/>
      <c r="J9" s="22"/>
      <c r="K9" s="22"/>
      <c r="L9" s="22"/>
      <c r="M9" s="22"/>
      <c r="N9" s="22"/>
      <c r="O9" s="22"/>
      <c r="P9" s="4"/>
      <c r="Q9" s="22"/>
    </row>
    <row r="10" spans="1:17" ht="13.5" thickBot="1">
      <c r="A10" s="33"/>
      <c r="B10" s="34"/>
      <c r="C10" s="34"/>
      <c r="D10" s="34"/>
      <c r="E10" s="34"/>
      <c r="F10" s="34"/>
      <c r="G10" s="34"/>
      <c r="H10" s="34"/>
      <c r="I10" s="35"/>
      <c r="J10" s="32"/>
      <c r="K10" s="32"/>
      <c r="L10" s="36"/>
      <c r="M10" s="37"/>
      <c r="N10" s="37"/>
      <c r="O10" s="37"/>
      <c r="P10" s="38"/>
      <c r="Q10" s="39"/>
    </row>
    <row r="11" spans="1:19" s="4" customFormat="1" ht="12.75">
      <c r="A11" s="26" t="s">
        <v>35</v>
      </c>
      <c r="B11" s="86" t="s">
        <v>36</v>
      </c>
      <c r="C11" s="115"/>
      <c r="D11" s="87" t="s">
        <v>33</v>
      </c>
      <c r="E11" s="87"/>
      <c r="F11" s="87"/>
      <c r="G11" s="87"/>
      <c r="H11" s="87"/>
      <c r="I11" s="25"/>
      <c r="J11" s="22"/>
      <c r="K11" s="22"/>
      <c r="L11" s="86" t="s">
        <v>34</v>
      </c>
      <c r="M11" s="87"/>
      <c r="N11" s="87"/>
      <c r="O11" s="87"/>
      <c r="P11" s="87"/>
      <c r="Q11" s="25"/>
      <c r="R11" s="6"/>
      <c r="S11" s="7"/>
    </row>
    <row r="12" spans="1:19" s="4" customFormat="1" ht="11.25" customHeight="1">
      <c r="A12" s="29" t="s">
        <v>85</v>
      </c>
      <c r="B12" s="118" t="s">
        <v>86</v>
      </c>
      <c r="C12" s="119"/>
      <c r="D12" s="92" t="s">
        <v>87</v>
      </c>
      <c r="E12" s="92"/>
      <c r="F12" s="92"/>
      <c r="G12" s="92"/>
      <c r="H12" s="92"/>
      <c r="I12" s="93"/>
      <c r="J12" s="22"/>
      <c r="K12" s="22"/>
      <c r="L12" s="96" t="s">
        <v>302</v>
      </c>
      <c r="M12" s="97"/>
      <c r="N12" s="97"/>
      <c r="O12" s="97"/>
      <c r="P12" s="97"/>
      <c r="Q12" s="98"/>
      <c r="R12" s="6"/>
      <c r="S12" s="7"/>
    </row>
    <row r="13" spans="1:19" s="4" customFormat="1" ht="12.75" customHeight="1" thickBot="1">
      <c r="A13" s="27"/>
      <c r="B13" s="30"/>
      <c r="C13" s="28"/>
      <c r="D13" s="94"/>
      <c r="E13" s="94"/>
      <c r="F13" s="94"/>
      <c r="G13" s="94"/>
      <c r="H13" s="94"/>
      <c r="I13" s="95"/>
      <c r="J13" s="22"/>
      <c r="K13" s="22"/>
      <c r="L13" s="99"/>
      <c r="M13" s="100"/>
      <c r="N13" s="100"/>
      <c r="O13" s="100"/>
      <c r="P13" s="100"/>
      <c r="Q13" s="101"/>
      <c r="R13" s="6"/>
      <c r="S13" s="7"/>
    </row>
    <row r="14" spans="1:18" s="4" customFormat="1" ht="13.5" thickBot="1">
      <c r="A14" s="3"/>
      <c r="B14" s="5"/>
      <c r="C14" s="3"/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  <c r="Q14" s="3"/>
      <c r="R14" s="6"/>
    </row>
    <row r="15" spans="1:18" ht="21" customHeight="1" thickBot="1">
      <c r="A15" s="83" t="s">
        <v>3</v>
      </c>
      <c r="B15" s="83"/>
      <c r="C15" s="83"/>
      <c r="D15" s="83"/>
      <c r="E15" s="83"/>
      <c r="F15" s="83"/>
      <c r="G15" s="83"/>
      <c r="H15" s="84"/>
      <c r="I15" s="85" t="s">
        <v>4</v>
      </c>
      <c r="J15" s="83"/>
      <c r="K15" s="83"/>
      <c r="L15" s="83"/>
      <c r="M15" s="83"/>
      <c r="N15" s="83"/>
      <c r="O15" s="84"/>
      <c r="P15" s="75" t="s">
        <v>25</v>
      </c>
      <c r="Q15" s="78" t="s">
        <v>9</v>
      </c>
      <c r="R15" s="12"/>
    </row>
    <row r="16" spans="1:18" ht="14.25" customHeight="1">
      <c r="A16" s="78" t="s">
        <v>16</v>
      </c>
      <c r="B16" s="78" t="s">
        <v>1</v>
      </c>
      <c r="C16" s="78" t="s">
        <v>0</v>
      </c>
      <c r="D16" s="78" t="s">
        <v>2</v>
      </c>
      <c r="E16" s="78" t="s">
        <v>12</v>
      </c>
      <c r="F16" s="75" t="s">
        <v>21</v>
      </c>
      <c r="G16" s="75" t="s">
        <v>22</v>
      </c>
      <c r="H16" s="75" t="s">
        <v>23</v>
      </c>
      <c r="I16" s="78" t="s">
        <v>5</v>
      </c>
      <c r="J16" s="78" t="s">
        <v>10</v>
      </c>
      <c r="K16" s="78" t="s">
        <v>17</v>
      </c>
      <c r="L16" s="78" t="s">
        <v>6</v>
      </c>
      <c r="M16" s="78" t="s">
        <v>7</v>
      </c>
      <c r="N16" s="75" t="s">
        <v>8</v>
      </c>
      <c r="O16" s="75" t="s">
        <v>24</v>
      </c>
      <c r="P16" s="76"/>
      <c r="Q16" s="79"/>
      <c r="R16" s="12"/>
    </row>
    <row r="17" spans="1:17" s="22" customFormat="1" ht="12.75">
      <c r="A17" s="79"/>
      <c r="B17" s="79"/>
      <c r="C17" s="79"/>
      <c r="D17" s="79"/>
      <c r="E17" s="79"/>
      <c r="F17" s="76"/>
      <c r="G17" s="76"/>
      <c r="H17" s="76"/>
      <c r="I17" s="79"/>
      <c r="J17" s="79"/>
      <c r="K17" s="79"/>
      <c r="L17" s="79"/>
      <c r="M17" s="79"/>
      <c r="N17" s="76"/>
      <c r="O17" s="76"/>
      <c r="P17" s="76"/>
      <c r="Q17" s="79"/>
    </row>
    <row r="18" spans="1:17" s="22" customFormat="1" ht="13.5" thickBot="1">
      <c r="A18" s="80"/>
      <c r="B18" s="80"/>
      <c r="C18" s="80"/>
      <c r="D18" s="80"/>
      <c r="E18" s="80"/>
      <c r="F18" s="77"/>
      <c r="G18" s="77"/>
      <c r="H18" s="77"/>
      <c r="I18" s="80"/>
      <c r="J18" s="80"/>
      <c r="K18" s="80"/>
      <c r="L18" s="80"/>
      <c r="M18" s="80"/>
      <c r="N18" s="77"/>
      <c r="O18" s="77"/>
      <c r="P18" s="77"/>
      <c r="Q18" s="80"/>
    </row>
    <row r="19" spans="1:17" s="22" customFormat="1" ht="13.5" customHeight="1" thickBot="1">
      <c r="A19" s="55" t="s">
        <v>88</v>
      </c>
      <c r="B19" s="56">
        <v>1</v>
      </c>
      <c r="C19" s="57" t="s">
        <v>89</v>
      </c>
      <c r="D19" s="56">
        <v>80</v>
      </c>
      <c r="E19" s="56" t="s">
        <v>311</v>
      </c>
      <c r="F19" s="57">
        <v>0</v>
      </c>
      <c r="G19" s="57">
        <v>0</v>
      </c>
      <c r="H19" s="57">
        <v>0</v>
      </c>
      <c r="I19" s="58">
        <f>166388+46139+14000</f>
        <v>226527</v>
      </c>
      <c r="J19" s="56">
        <f>21496</f>
        <v>21496</v>
      </c>
      <c r="K19" s="56"/>
      <c r="L19" s="56">
        <v>140000</v>
      </c>
      <c r="M19" s="56">
        <v>0</v>
      </c>
      <c r="N19" s="59">
        <f>SUM(I19:M19)</f>
        <v>388023</v>
      </c>
      <c r="O19" s="63">
        <v>0</v>
      </c>
      <c r="P19" s="57" t="s">
        <v>18</v>
      </c>
      <c r="Q19" s="56"/>
    </row>
    <row r="20" spans="1:17" ht="13.5" thickBot="1">
      <c r="A20" s="116" t="s">
        <v>32</v>
      </c>
      <c r="B20" s="81"/>
      <c r="C20" s="81"/>
      <c r="D20" s="81"/>
      <c r="E20" s="81"/>
      <c r="F20" s="81"/>
      <c r="G20" s="81"/>
      <c r="H20" s="82"/>
      <c r="I20" s="9">
        <f>SUM(I19:I19)</f>
        <v>226527</v>
      </c>
      <c r="J20" s="9">
        <f>+J19</f>
        <v>21496</v>
      </c>
      <c r="K20" s="9">
        <f>+K19</f>
        <v>0</v>
      </c>
      <c r="L20" s="9">
        <f>+L19</f>
        <v>140000</v>
      </c>
      <c r="M20" s="9">
        <f>+M19</f>
        <v>0</v>
      </c>
      <c r="N20" s="9">
        <f>SUM(N19:N19)</f>
        <v>388023</v>
      </c>
      <c r="O20" s="9">
        <f>SUM(O19:O19)</f>
        <v>0</v>
      </c>
      <c r="P20" s="8"/>
      <c r="Q20" s="1"/>
    </row>
    <row r="21" spans="1:19" s="42" customFormat="1" ht="13.5" thickBot="1">
      <c r="A21" s="22"/>
      <c r="B21" s="4"/>
      <c r="C21" s="22"/>
      <c r="D21" s="4"/>
      <c r="E21" s="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4"/>
      <c r="Q21" s="22"/>
      <c r="R21" s="40"/>
      <c r="S21" s="41"/>
    </row>
    <row r="22" spans="1:19" s="42" customFormat="1" ht="12.75">
      <c r="A22" s="52" t="s">
        <v>35</v>
      </c>
      <c r="B22" s="104" t="s">
        <v>36</v>
      </c>
      <c r="C22" s="105"/>
      <c r="D22" s="87" t="s">
        <v>33</v>
      </c>
      <c r="E22" s="87"/>
      <c r="F22" s="87"/>
      <c r="G22" s="87"/>
      <c r="H22" s="87"/>
      <c r="I22" s="25"/>
      <c r="J22" s="22"/>
      <c r="K22" s="22"/>
      <c r="L22" s="86" t="s">
        <v>34</v>
      </c>
      <c r="M22" s="87"/>
      <c r="N22" s="87"/>
      <c r="O22" s="87"/>
      <c r="P22" s="87"/>
      <c r="Q22" s="25"/>
      <c r="R22" s="40"/>
      <c r="S22" s="41"/>
    </row>
    <row r="23" spans="1:19" s="42" customFormat="1" ht="9.75" customHeight="1">
      <c r="A23" s="53" t="s">
        <v>85</v>
      </c>
      <c r="B23" s="88" t="s">
        <v>91</v>
      </c>
      <c r="C23" s="89"/>
      <c r="D23" s="92" t="s">
        <v>241</v>
      </c>
      <c r="E23" s="92"/>
      <c r="F23" s="92"/>
      <c r="G23" s="92"/>
      <c r="H23" s="92"/>
      <c r="I23" s="93"/>
      <c r="J23" s="22"/>
      <c r="K23" s="22"/>
      <c r="L23" s="96" t="s">
        <v>242</v>
      </c>
      <c r="M23" s="97"/>
      <c r="N23" s="97"/>
      <c r="O23" s="97"/>
      <c r="P23" s="97"/>
      <c r="Q23" s="98"/>
      <c r="R23" s="40"/>
      <c r="S23" s="41"/>
    </row>
    <row r="24" spans="1:18" s="42" customFormat="1" ht="14.25" customHeight="1" thickBot="1">
      <c r="A24" s="43"/>
      <c r="B24" s="90"/>
      <c r="C24" s="91"/>
      <c r="D24" s="94"/>
      <c r="E24" s="94"/>
      <c r="F24" s="94"/>
      <c r="G24" s="94"/>
      <c r="H24" s="94"/>
      <c r="I24" s="95"/>
      <c r="J24" s="22"/>
      <c r="K24" s="22"/>
      <c r="L24" s="99"/>
      <c r="M24" s="100"/>
      <c r="N24" s="100"/>
      <c r="O24" s="100"/>
      <c r="P24" s="100"/>
      <c r="Q24" s="101"/>
      <c r="R24" s="40"/>
    </row>
    <row r="25" spans="1:18" ht="13.5" thickBot="1">
      <c r="A25" s="83" t="s">
        <v>3</v>
      </c>
      <c r="B25" s="83"/>
      <c r="C25" s="83"/>
      <c r="D25" s="83"/>
      <c r="E25" s="83"/>
      <c r="F25" s="83"/>
      <c r="G25" s="83"/>
      <c r="H25" s="84"/>
      <c r="I25" s="85" t="s">
        <v>4</v>
      </c>
      <c r="J25" s="83"/>
      <c r="K25" s="83"/>
      <c r="L25" s="83"/>
      <c r="M25" s="83"/>
      <c r="N25" s="83"/>
      <c r="O25" s="84"/>
      <c r="P25" s="75" t="s">
        <v>25</v>
      </c>
      <c r="Q25" s="78" t="s">
        <v>9</v>
      </c>
      <c r="R25" s="12"/>
    </row>
    <row r="26" spans="1:18" ht="12.75">
      <c r="A26" s="78" t="s">
        <v>16</v>
      </c>
      <c r="B26" s="78" t="s">
        <v>1</v>
      </c>
      <c r="C26" s="78" t="s">
        <v>0</v>
      </c>
      <c r="D26" s="78" t="s">
        <v>2</v>
      </c>
      <c r="E26" s="78" t="s">
        <v>12</v>
      </c>
      <c r="F26" s="75" t="s">
        <v>21</v>
      </c>
      <c r="G26" s="75" t="s">
        <v>22</v>
      </c>
      <c r="H26" s="75" t="s">
        <v>23</v>
      </c>
      <c r="I26" s="78" t="s">
        <v>5</v>
      </c>
      <c r="J26" s="78" t="s">
        <v>10</v>
      </c>
      <c r="K26" s="78" t="s">
        <v>17</v>
      </c>
      <c r="L26" s="78" t="s">
        <v>6</v>
      </c>
      <c r="M26" s="78" t="s">
        <v>7</v>
      </c>
      <c r="N26" s="75" t="s">
        <v>8</v>
      </c>
      <c r="O26" s="75" t="s">
        <v>24</v>
      </c>
      <c r="P26" s="76"/>
      <c r="Q26" s="79"/>
      <c r="R26" s="12"/>
    </row>
    <row r="27" spans="1:18" ht="12.75">
      <c r="A27" s="79"/>
      <c r="B27" s="79"/>
      <c r="C27" s="79"/>
      <c r="D27" s="79"/>
      <c r="E27" s="79"/>
      <c r="F27" s="76"/>
      <c r="G27" s="76"/>
      <c r="H27" s="76"/>
      <c r="I27" s="79"/>
      <c r="J27" s="79"/>
      <c r="K27" s="79"/>
      <c r="L27" s="79"/>
      <c r="M27" s="79"/>
      <c r="N27" s="76"/>
      <c r="O27" s="76"/>
      <c r="P27" s="76"/>
      <c r="Q27" s="79"/>
      <c r="R27" s="12"/>
    </row>
    <row r="28" spans="1:18" ht="13.5" thickBot="1">
      <c r="A28" s="80"/>
      <c r="B28" s="80"/>
      <c r="C28" s="80"/>
      <c r="D28" s="80"/>
      <c r="E28" s="80"/>
      <c r="F28" s="77"/>
      <c r="G28" s="77"/>
      <c r="H28" s="77"/>
      <c r="I28" s="80"/>
      <c r="J28" s="80"/>
      <c r="K28" s="80"/>
      <c r="L28" s="80"/>
      <c r="M28" s="80"/>
      <c r="N28" s="77"/>
      <c r="O28" s="77"/>
      <c r="P28" s="77"/>
      <c r="Q28" s="80"/>
      <c r="R28" s="12"/>
    </row>
    <row r="29" spans="1:18" ht="18.75" thickBot="1">
      <c r="A29" s="55" t="s">
        <v>92</v>
      </c>
      <c r="B29" s="8">
        <v>1</v>
      </c>
      <c r="C29" s="60" t="s">
        <v>93</v>
      </c>
      <c r="D29" s="8">
        <v>1</v>
      </c>
      <c r="E29" s="2" t="s">
        <v>94</v>
      </c>
      <c r="F29" s="8">
        <v>0</v>
      </c>
      <c r="G29" s="16">
        <v>0</v>
      </c>
      <c r="H29" s="16">
        <v>0</v>
      </c>
      <c r="I29" s="54">
        <f>40000+25000+5000</f>
        <v>70000</v>
      </c>
      <c r="J29" s="10"/>
      <c r="K29" s="10"/>
      <c r="L29" s="10"/>
      <c r="M29" s="10"/>
      <c r="N29" s="54">
        <f>SUM(I29:M29)</f>
        <v>70000</v>
      </c>
      <c r="O29" s="54">
        <v>0</v>
      </c>
      <c r="P29" s="66" t="s">
        <v>18</v>
      </c>
      <c r="Q29" s="13"/>
      <c r="R29" s="12"/>
    </row>
    <row r="30" spans="1:18" ht="13.5" thickBot="1">
      <c r="A30" s="81" t="s">
        <v>32</v>
      </c>
      <c r="B30" s="81"/>
      <c r="C30" s="81"/>
      <c r="D30" s="81"/>
      <c r="E30" s="81"/>
      <c r="F30" s="81"/>
      <c r="G30" s="81"/>
      <c r="H30" s="82"/>
      <c r="I30" s="14">
        <f aca="true" t="shared" si="0" ref="I30:N30">SUM(I29)</f>
        <v>70000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4">
        <f t="shared" si="0"/>
        <v>70000</v>
      </c>
      <c r="O30" s="54">
        <f>+O29</f>
        <v>0</v>
      </c>
      <c r="P30" s="8"/>
      <c r="Q30" s="1"/>
      <c r="R30" s="12"/>
    </row>
    <row r="31" spans="1:18" ht="13.5" thickBot="1">
      <c r="A31" s="19"/>
      <c r="B31" s="19"/>
      <c r="C31" s="19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17"/>
      <c r="Q31" s="18"/>
      <c r="R31" s="12"/>
    </row>
    <row r="32" spans="1:17" ht="12.75">
      <c r="A32" s="52" t="s">
        <v>35</v>
      </c>
      <c r="B32" s="104" t="s">
        <v>36</v>
      </c>
      <c r="C32" s="105"/>
      <c r="D32" s="87" t="s">
        <v>33</v>
      </c>
      <c r="E32" s="87"/>
      <c r="F32" s="87"/>
      <c r="G32" s="87"/>
      <c r="H32" s="87"/>
      <c r="I32" s="25"/>
      <c r="J32" s="22"/>
      <c r="K32" s="22"/>
      <c r="L32" s="86" t="s">
        <v>34</v>
      </c>
      <c r="M32" s="87"/>
      <c r="N32" s="87"/>
      <c r="O32" s="87"/>
      <c r="P32" s="87"/>
      <c r="Q32" s="25"/>
    </row>
    <row r="33" spans="1:17" ht="12.75">
      <c r="A33" s="53" t="s">
        <v>85</v>
      </c>
      <c r="B33" s="88" t="s">
        <v>91</v>
      </c>
      <c r="C33" s="89"/>
      <c r="D33" s="92" t="s">
        <v>95</v>
      </c>
      <c r="E33" s="92"/>
      <c r="F33" s="92"/>
      <c r="G33" s="92"/>
      <c r="H33" s="92"/>
      <c r="I33" s="93"/>
      <c r="J33" s="22"/>
      <c r="K33" s="22"/>
      <c r="L33" s="96" t="s">
        <v>307</v>
      </c>
      <c r="M33" s="97"/>
      <c r="N33" s="97"/>
      <c r="O33" s="97"/>
      <c r="P33" s="97"/>
      <c r="Q33" s="98"/>
    </row>
    <row r="34" spans="1:17" ht="13.5" thickBot="1">
      <c r="A34" s="43"/>
      <c r="B34" s="90"/>
      <c r="C34" s="91"/>
      <c r="D34" s="94"/>
      <c r="E34" s="94"/>
      <c r="F34" s="94"/>
      <c r="G34" s="94"/>
      <c r="H34" s="94"/>
      <c r="I34" s="95"/>
      <c r="J34" s="22"/>
      <c r="K34" s="22"/>
      <c r="L34" s="99"/>
      <c r="M34" s="100"/>
      <c r="N34" s="100"/>
      <c r="O34" s="100"/>
      <c r="P34" s="100"/>
      <c r="Q34" s="101"/>
    </row>
    <row r="35" spans="1:17" ht="13.5" thickBot="1">
      <c r="A35" s="83" t="s">
        <v>3</v>
      </c>
      <c r="B35" s="83"/>
      <c r="C35" s="83"/>
      <c r="D35" s="83"/>
      <c r="E35" s="83"/>
      <c r="F35" s="83"/>
      <c r="G35" s="83"/>
      <c r="H35" s="84"/>
      <c r="I35" s="85" t="s">
        <v>4</v>
      </c>
      <c r="J35" s="83"/>
      <c r="K35" s="83"/>
      <c r="L35" s="83"/>
      <c r="M35" s="83"/>
      <c r="N35" s="83"/>
      <c r="O35" s="84"/>
      <c r="P35" s="75" t="s">
        <v>25</v>
      </c>
      <c r="Q35" s="78" t="s">
        <v>9</v>
      </c>
    </row>
    <row r="36" spans="1:17" ht="12.75">
      <c r="A36" s="78" t="s">
        <v>16</v>
      </c>
      <c r="B36" s="78" t="s">
        <v>1</v>
      </c>
      <c r="C36" s="78" t="s">
        <v>0</v>
      </c>
      <c r="D36" s="78" t="s">
        <v>2</v>
      </c>
      <c r="E36" s="78" t="s">
        <v>12</v>
      </c>
      <c r="F36" s="75" t="s">
        <v>21</v>
      </c>
      <c r="G36" s="75" t="s">
        <v>22</v>
      </c>
      <c r="H36" s="75" t="s">
        <v>23</v>
      </c>
      <c r="I36" s="78" t="s">
        <v>5</v>
      </c>
      <c r="J36" s="78" t="s">
        <v>10</v>
      </c>
      <c r="K36" s="78" t="s">
        <v>17</v>
      </c>
      <c r="L36" s="78" t="s">
        <v>6</v>
      </c>
      <c r="M36" s="78" t="s">
        <v>7</v>
      </c>
      <c r="N36" s="75" t="s">
        <v>8</v>
      </c>
      <c r="O36" s="75" t="s">
        <v>24</v>
      </c>
      <c r="P36" s="76"/>
      <c r="Q36" s="79"/>
    </row>
    <row r="37" spans="1:17" ht="12.75">
      <c r="A37" s="79"/>
      <c r="B37" s="79"/>
      <c r="C37" s="79"/>
      <c r="D37" s="79"/>
      <c r="E37" s="79"/>
      <c r="F37" s="76"/>
      <c r="G37" s="76"/>
      <c r="H37" s="76"/>
      <c r="I37" s="79"/>
      <c r="J37" s="79"/>
      <c r="K37" s="79"/>
      <c r="L37" s="79"/>
      <c r="M37" s="79"/>
      <c r="N37" s="76"/>
      <c r="O37" s="76"/>
      <c r="P37" s="76"/>
      <c r="Q37" s="79"/>
    </row>
    <row r="38" spans="1:17" ht="13.5" thickBot="1">
      <c r="A38" s="80"/>
      <c r="B38" s="80"/>
      <c r="C38" s="80"/>
      <c r="D38" s="80"/>
      <c r="E38" s="80"/>
      <c r="F38" s="77"/>
      <c r="G38" s="77"/>
      <c r="H38" s="77"/>
      <c r="I38" s="80"/>
      <c r="J38" s="80"/>
      <c r="K38" s="80"/>
      <c r="L38" s="80"/>
      <c r="M38" s="80"/>
      <c r="N38" s="77"/>
      <c r="O38" s="77"/>
      <c r="P38" s="77"/>
      <c r="Q38" s="80"/>
    </row>
    <row r="39" spans="1:17" ht="18.75" thickBot="1">
      <c r="A39" s="55" t="s">
        <v>96</v>
      </c>
      <c r="B39" s="8">
        <v>1</v>
      </c>
      <c r="C39" s="60" t="s">
        <v>97</v>
      </c>
      <c r="D39" s="8">
        <v>0</v>
      </c>
      <c r="E39" s="2" t="s">
        <v>303</v>
      </c>
      <c r="F39" s="8">
        <v>0</v>
      </c>
      <c r="G39" s="16">
        <v>0</v>
      </c>
      <c r="H39" s="16">
        <v>0</v>
      </c>
      <c r="I39" s="54">
        <v>35000</v>
      </c>
      <c r="J39" s="10"/>
      <c r="K39" s="10"/>
      <c r="L39" s="10"/>
      <c r="M39" s="10"/>
      <c r="N39" s="54">
        <f>SUM(I39:M39)</f>
        <v>35000</v>
      </c>
      <c r="O39" s="54">
        <v>0</v>
      </c>
      <c r="P39" s="66" t="s">
        <v>18</v>
      </c>
      <c r="Q39" s="13"/>
    </row>
    <row r="40" spans="1:17" ht="13.5" thickBot="1">
      <c r="A40" s="81" t="s">
        <v>32</v>
      </c>
      <c r="B40" s="81"/>
      <c r="C40" s="81"/>
      <c r="D40" s="81"/>
      <c r="E40" s="81"/>
      <c r="F40" s="81"/>
      <c r="G40" s="81"/>
      <c r="H40" s="82"/>
      <c r="I40" s="14">
        <f aca="true" t="shared" si="1" ref="I40:N40">SUM(I39)</f>
        <v>35000</v>
      </c>
      <c r="J40" s="14"/>
      <c r="K40" s="14">
        <f t="shared" si="1"/>
        <v>0</v>
      </c>
      <c r="L40" s="14">
        <f t="shared" si="1"/>
        <v>0</v>
      </c>
      <c r="M40" s="14">
        <f t="shared" si="1"/>
        <v>0</v>
      </c>
      <c r="N40" s="14">
        <f t="shared" si="1"/>
        <v>35000</v>
      </c>
      <c r="O40" s="14"/>
      <c r="P40" s="8"/>
      <c r="Q40" s="1"/>
    </row>
    <row r="42" spans="1:17" ht="12.75" hidden="1">
      <c r="A42" s="52" t="s">
        <v>35</v>
      </c>
      <c r="B42" s="104" t="s">
        <v>36</v>
      </c>
      <c r="C42" s="105"/>
      <c r="D42" s="87" t="s">
        <v>33</v>
      </c>
      <c r="E42" s="87"/>
      <c r="F42" s="87"/>
      <c r="G42" s="87"/>
      <c r="H42" s="87"/>
      <c r="I42" s="25"/>
      <c r="J42" s="22"/>
      <c r="K42" s="22"/>
      <c r="L42" s="86" t="s">
        <v>34</v>
      </c>
      <c r="M42" s="87"/>
      <c r="N42" s="87"/>
      <c r="O42" s="87"/>
      <c r="P42" s="87"/>
      <c r="Q42" s="25"/>
    </row>
    <row r="43" spans="1:17" ht="12.75" hidden="1">
      <c r="A43" s="53" t="s">
        <v>85</v>
      </c>
      <c r="B43" s="88" t="s">
        <v>31</v>
      </c>
      <c r="C43" s="89"/>
      <c r="D43" s="92" t="s">
        <v>98</v>
      </c>
      <c r="E43" s="92"/>
      <c r="F43" s="92"/>
      <c r="G43" s="92"/>
      <c r="H43" s="92"/>
      <c r="I43" s="93"/>
      <c r="J43" s="22"/>
      <c r="K43" s="22"/>
      <c r="L43" s="96" t="s">
        <v>304</v>
      </c>
      <c r="M43" s="97"/>
      <c r="N43" s="97"/>
      <c r="O43" s="97"/>
      <c r="P43" s="97"/>
      <c r="Q43" s="98"/>
    </row>
    <row r="44" spans="1:17" ht="13.5" hidden="1" thickBot="1">
      <c r="A44" s="43"/>
      <c r="B44" s="90"/>
      <c r="C44" s="91"/>
      <c r="D44" s="94"/>
      <c r="E44" s="94"/>
      <c r="F44" s="94"/>
      <c r="G44" s="94"/>
      <c r="H44" s="94"/>
      <c r="I44" s="95"/>
      <c r="J44" s="22"/>
      <c r="K44" s="22"/>
      <c r="L44" s="99"/>
      <c r="M44" s="100"/>
      <c r="N44" s="100"/>
      <c r="O44" s="100"/>
      <c r="P44" s="100"/>
      <c r="Q44" s="101"/>
    </row>
    <row r="45" spans="1:17" ht="13.5" hidden="1" thickBot="1">
      <c r="A45" s="83" t="s">
        <v>3</v>
      </c>
      <c r="B45" s="83"/>
      <c r="C45" s="83"/>
      <c r="D45" s="83"/>
      <c r="E45" s="83"/>
      <c r="F45" s="83"/>
      <c r="G45" s="83"/>
      <c r="H45" s="84"/>
      <c r="I45" s="85" t="s">
        <v>4</v>
      </c>
      <c r="J45" s="83"/>
      <c r="K45" s="83"/>
      <c r="L45" s="83"/>
      <c r="M45" s="83"/>
      <c r="N45" s="83"/>
      <c r="O45" s="84"/>
      <c r="P45" s="75" t="s">
        <v>25</v>
      </c>
      <c r="Q45" s="78" t="s">
        <v>9</v>
      </c>
    </row>
    <row r="46" spans="1:17" ht="12.75" hidden="1">
      <c r="A46" s="78" t="s">
        <v>16</v>
      </c>
      <c r="B46" s="78" t="s">
        <v>1</v>
      </c>
      <c r="C46" s="78" t="s">
        <v>0</v>
      </c>
      <c r="D46" s="78" t="s">
        <v>2</v>
      </c>
      <c r="E46" s="78" t="s">
        <v>12</v>
      </c>
      <c r="F46" s="75" t="s">
        <v>21</v>
      </c>
      <c r="G46" s="75" t="s">
        <v>22</v>
      </c>
      <c r="H46" s="75" t="s">
        <v>23</v>
      </c>
      <c r="I46" s="78" t="s">
        <v>5</v>
      </c>
      <c r="J46" s="78" t="s">
        <v>10</v>
      </c>
      <c r="K46" s="78" t="s">
        <v>17</v>
      </c>
      <c r="L46" s="78" t="s">
        <v>6</v>
      </c>
      <c r="M46" s="78" t="s">
        <v>7</v>
      </c>
      <c r="N46" s="75" t="s">
        <v>8</v>
      </c>
      <c r="O46" s="75" t="s">
        <v>24</v>
      </c>
      <c r="P46" s="76"/>
      <c r="Q46" s="79"/>
    </row>
    <row r="47" spans="1:17" ht="12.75" hidden="1">
      <c r="A47" s="79"/>
      <c r="B47" s="79"/>
      <c r="C47" s="79"/>
      <c r="D47" s="79"/>
      <c r="E47" s="79"/>
      <c r="F47" s="76"/>
      <c r="G47" s="76"/>
      <c r="H47" s="76"/>
      <c r="I47" s="79"/>
      <c r="J47" s="79"/>
      <c r="K47" s="79"/>
      <c r="L47" s="79"/>
      <c r="M47" s="79"/>
      <c r="N47" s="76"/>
      <c r="O47" s="76"/>
      <c r="P47" s="76"/>
      <c r="Q47" s="79"/>
    </row>
    <row r="48" spans="1:17" ht="13.5" hidden="1" thickBot="1">
      <c r="A48" s="80"/>
      <c r="B48" s="80"/>
      <c r="C48" s="80"/>
      <c r="D48" s="80"/>
      <c r="E48" s="80"/>
      <c r="F48" s="77"/>
      <c r="G48" s="77"/>
      <c r="H48" s="77"/>
      <c r="I48" s="80"/>
      <c r="J48" s="80"/>
      <c r="K48" s="80"/>
      <c r="L48" s="80"/>
      <c r="M48" s="80"/>
      <c r="N48" s="77"/>
      <c r="O48" s="77"/>
      <c r="P48" s="77"/>
      <c r="Q48" s="80"/>
    </row>
    <row r="49" spans="1:17" ht="13.5" hidden="1" thickBot="1">
      <c r="A49" s="55" t="s">
        <v>99</v>
      </c>
      <c r="B49" s="8">
        <v>1</v>
      </c>
      <c r="C49" s="60" t="s">
        <v>100</v>
      </c>
      <c r="D49" s="8">
        <v>0</v>
      </c>
      <c r="E49" s="2" t="s">
        <v>101</v>
      </c>
      <c r="F49" s="8">
        <v>0</v>
      </c>
      <c r="G49" s="16">
        <v>0</v>
      </c>
      <c r="H49" s="16">
        <v>0</v>
      </c>
      <c r="I49" s="54">
        <v>0</v>
      </c>
      <c r="J49" s="10"/>
      <c r="K49" s="10"/>
      <c r="L49" s="10"/>
      <c r="M49" s="10"/>
      <c r="N49" s="54">
        <f>SUM(I49:M49)</f>
        <v>0</v>
      </c>
      <c r="O49" s="54"/>
      <c r="P49" s="66" t="s">
        <v>18</v>
      </c>
      <c r="Q49" s="13"/>
    </row>
    <row r="50" spans="1:17" ht="13.5" hidden="1" thickBot="1">
      <c r="A50" s="81" t="s">
        <v>32</v>
      </c>
      <c r="B50" s="81"/>
      <c r="C50" s="81"/>
      <c r="D50" s="81"/>
      <c r="E50" s="81"/>
      <c r="F50" s="81"/>
      <c r="G50" s="81"/>
      <c r="H50" s="82"/>
      <c r="I50" s="14">
        <f aca="true" t="shared" si="2" ref="I50:N50">SUM(I49)</f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 t="shared" si="2"/>
        <v>0</v>
      </c>
      <c r="O50" s="14"/>
      <c r="P50" s="8"/>
      <c r="Q50" s="1"/>
    </row>
    <row r="51" spans="1:17" ht="12.7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17"/>
      <c r="Q51" s="18"/>
    </row>
    <row r="52" spans="1:17" ht="12.7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17"/>
      <c r="Q52" s="18"/>
    </row>
    <row r="53" spans="1:17" ht="12.7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17"/>
      <c r="Q53" s="18"/>
    </row>
    <row r="55" spans="3:16" ht="12.75">
      <c r="C55" s="4"/>
      <c r="N55" s="129"/>
      <c r="O55" s="129"/>
      <c r="P55" s="129"/>
    </row>
    <row r="56" spans="3:16" ht="12.75">
      <c r="C56" s="5"/>
      <c r="N56" s="130"/>
      <c r="O56" s="130"/>
      <c r="P56" s="130"/>
    </row>
  </sheetData>
  <sheetProtection/>
  <mergeCells count="112">
    <mergeCell ref="J46:J48"/>
    <mergeCell ref="K46:K48"/>
    <mergeCell ref="A50:H50"/>
    <mergeCell ref="L46:L48"/>
    <mergeCell ref="M46:M48"/>
    <mergeCell ref="N46:N48"/>
    <mergeCell ref="D46:D48"/>
    <mergeCell ref="E46:E48"/>
    <mergeCell ref="F46:F48"/>
    <mergeCell ref="G46:G48"/>
    <mergeCell ref="A45:H45"/>
    <mergeCell ref="I45:O45"/>
    <mergeCell ref="P45:P48"/>
    <mergeCell ref="Q45:Q48"/>
    <mergeCell ref="A46:A48"/>
    <mergeCell ref="B46:B48"/>
    <mergeCell ref="C46:C48"/>
    <mergeCell ref="O46:O48"/>
    <mergeCell ref="H46:H48"/>
    <mergeCell ref="I46:I48"/>
    <mergeCell ref="A40:H40"/>
    <mergeCell ref="B42:C42"/>
    <mergeCell ref="D42:H42"/>
    <mergeCell ref="L42:P42"/>
    <mergeCell ref="B43:C44"/>
    <mergeCell ref="D43:I44"/>
    <mergeCell ref="L43:Q44"/>
    <mergeCell ref="J36:J38"/>
    <mergeCell ref="A35:H35"/>
    <mergeCell ref="I35:O35"/>
    <mergeCell ref="O36:O38"/>
    <mergeCell ref="K36:K38"/>
    <mergeCell ref="L36:L38"/>
    <mergeCell ref="M36:M38"/>
    <mergeCell ref="N36:N38"/>
    <mergeCell ref="G36:G38"/>
    <mergeCell ref="P35:P38"/>
    <mergeCell ref="Q35:Q38"/>
    <mergeCell ref="A36:A38"/>
    <mergeCell ref="B36:B38"/>
    <mergeCell ref="C36:C38"/>
    <mergeCell ref="D36:D38"/>
    <mergeCell ref="E36:E38"/>
    <mergeCell ref="F36:F38"/>
    <mergeCell ref="H36:H38"/>
    <mergeCell ref="I36:I38"/>
    <mergeCell ref="B33:C34"/>
    <mergeCell ref="D33:I34"/>
    <mergeCell ref="L33:Q34"/>
    <mergeCell ref="G26:G28"/>
    <mergeCell ref="H26:H28"/>
    <mergeCell ref="C26:C28"/>
    <mergeCell ref="D26:D28"/>
    <mergeCell ref="B32:C32"/>
    <mergeCell ref="D32:H32"/>
    <mergeCell ref="L32:P32"/>
    <mergeCell ref="A30:H30"/>
    <mergeCell ref="M16:M18"/>
    <mergeCell ref="F16:F18"/>
    <mergeCell ref="I16:I18"/>
    <mergeCell ref="J16:J18"/>
    <mergeCell ref="G16:G18"/>
    <mergeCell ref="A20:H20"/>
    <mergeCell ref="K16:K18"/>
    <mergeCell ref="B16:B18"/>
    <mergeCell ref="C16:C18"/>
    <mergeCell ref="L12:Q13"/>
    <mergeCell ref="B11:C11"/>
    <mergeCell ref="D11:H11"/>
    <mergeCell ref="L11:P11"/>
    <mergeCell ref="L22:P22"/>
    <mergeCell ref="O16:O18"/>
    <mergeCell ref="L16:L18"/>
    <mergeCell ref="P15:P18"/>
    <mergeCell ref="B12:C12"/>
    <mergeCell ref="D12:I13"/>
    <mergeCell ref="I15:O15"/>
    <mergeCell ref="A15:H15"/>
    <mergeCell ref="H16:H18"/>
    <mergeCell ref="I26:I28"/>
    <mergeCell ref="A25:H25"/>
    <mergeCell ref="A26:A28"/>
    <mergeCell ref="A16:A18"/>
    <mergeCell ref="D16:D18"/>
    <mergeCell ref="E16:E18"/>
    <mergeCell ref="Q15:Q18"/>
    <mergeCell ref="N16:N18"/>
    <mergeCell ref="K26:K28"/>
    <mergeCell ref="L26:L28"/>
    <mergeCell ref="I25:O25"/>
    <mergeCell ref="Q25:Q28"/>
    <mergeCell ref="L23:Q24"/>
    <mergeCell ref="O26:O28"/>
    <mergeCell ref="M26:M28"/>
    <mergeCell ref="J26:J28"/>
    <mergeCell ref="P25:P28"/>
    <mergeCell ref="N26:N28"/>
    <mergeCell ref="B22:C22"/>
    <mergeCell ref="F26:F28"/>
    <mergeCell ref="E26:E28"/>
    <mergeCell ref="B26:B28"/>
    <mergeCell ref="B23:C24"/>
    <mergeCell ref="N55:P55"/>
    <mergeCell ref="N56:P56"/>
    <mergeCell ref="A1:Q1"/>
    <mergeCell ref="A2:Q2"/>
    <mergeCell ref="A3:Q3"/>
    <mergeCell ref="A4:Q4"/>
    <mergeCell ref="D22:H22"/>
    <mergeCell ref="D23:I24"/>
    <mergeCell ref="B6:C6"/>
    <mergeCell ref="B7:C7"/>
  </mergeCells>
  <printOptions horizontalCentered="1" verticalCentered="1"/>
  <pageMargins left="0.7874015748031497" right="0.7480314960629921" top="0.25" bottom="0.47" header="0" footer="0"/>
  <pageSetup horizontalDpi="300" verticalDpi="300" orientation="landscape" paperSize="5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PageLayoutView="0" workbookViewId="0" topLeftCell="A7">
      <selection activeCell="A37" sqref="A37:IV41"/>
    </sheetView>
  </sheetViews>
  <sheetFormatPr defaultColWidth="11.421875" defaultRowHeight="12.75"/>
  <cols>
    <col min="1" max="1" width="31.140625" style="3" customWidth="1"/>
    <col min="2" max="2" width="4.421875" style="5" customWidth="1"/>
    <col min="3" max="3" width="25.8515625" style="3" customWidth="1"/>
    <col min="4" max="4" width="11.7109375" style="5" customWidth="1"/>
    <col min="5" max="5" width="13.421875" style="5" customWidth="1"/>
    <col min="6" max="8" width="11.421875" style="3" customWidth="1"/>
    <col min="9" max="9" width="12.00390625" style="3" customWidth="1"/>
    <col min="10" max="13" width="11.421875" style="3" customWidth="1"/>
    <col min="14" max="14" width="13.8515625" style="3" customWidth="1"/>
    <col min="15" max="15" width="11.421875" style="3" customWidth="1"/>
    <col min="16" max="16" width="14.140625" style="5" customWidth="1"/>
    <col min="17" max="17" width="15.00390625" style="3" customWidth="1"/>
    <col min="18" max="16384" width="11.421875" style="3" customWidth="1"/>
  </cols>
  <sheetData>
    <row r="1" spans="1:17" ht="18.75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22" customFormat="1" ht="18.75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22" customFormat="1" ht="18.75">
      <c r="A3" s="120" t="s">
        <v>313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22" customFormat="1" ht="18.75">
      <c r="A4" s="120" t="s">
        <v>314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22" customFormat="1" ht="16.5" customHeight="1">
      <c r="A5" s="3"/>
      <c r="B5" s="5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3"/>
    </row>
    <row r="6" spans="1:16" s="22" customFormat="1" ht="12.75">
      <c r="A6" s="22" t="s">
        <v>26</v>
      </c>
      <c r="B6" s="117" t="s">
        <v>27</v>
      </c>
      <c r="C6" s="117"/>
      <c r="D6" s="4"/>
      <c r="E6" s="4"/>
      <c r="P6" s="4"/>
    </row>
    <row r="7" spans="1:16" s="22" customFormat="1" ht="12.75" customHeight="1">
      <c r="A7" s="22" t="s">
        <v>28</v>
      </c>
      <c r="B7" s="117" t="s">
        <v>41</v>
      </c>
      <c r="C7" s="117"/>
      <c r="D7" s="4"/>
      <c r="E7" s="4"/>
      <c r="P7" s="4"/>
    </row>
    <row r="8" spans="1:16" s="22" customFormat="1" ht="12.75">
      <c r="A8" s="22" t="s">
        <v>29</v>
      </c>
      <c r="B8" s="64"/>
      <c r="C8" s="64"/>
      <c r="D8" s="64"/>
      <c r="E8" s="64"/>
      <c r="F8" s="64"/>
      <c r="G8" s="64"/>
      <c r="P8" s="4"/>
    </row>
    <row r="9" spans="1:17" ht="13.5" thickBot="1">
      <c r="A9" s="22"/>
      <c r="B9" s="4"/>
      <c r="C9" s="22"/>
      <c r="D9" s="4"/>
      <c r="E9" s="4"/>
      <c r="F9" s="22"/>
      <c r="G9" s="22"/>
      <c r="H9" s="22"/>
      <c r="I9" s="22"/>
      <c r="J9" s="22"/>
      <c r="K9" s="22"/>
      <c r="L9" s="22"/>
      <c r="M9" s="22"/>
      <c r="N9" s="22"/>
      <c r="O9" s="22"/>
      <c r="P9" s="4"/>
      <c r="Q9" s="22"/>
    </row>
    <row r="10" spans="1:19" s="4" customFormat="1" ht="12.75">
      <c r="A10" s="26" t="s">
        <v>35</v>
      </c>
      <c r="B10" s="86" t="s">
        <v>36</v>
      </c>
      <c r="C10" s="115"/>
      <c r="D10" s="87" t="s">
        <v>33</v>
      </c>
      <c r="E10" s="87"/>
      <c r="F10" s="87"/>
      <c r="G10" s="87"/>
      <c r="H10" s="87"/>
      <c r="I10" s="25"/>
      <c r="J10" s="22"/>
      <c r="K10" s="22"/>
      <c r="L10" s="86" t="s">
        <v>34</v>
      </c>
      <c r="M10" s="87"/>
      <c r="N10" s="87"/>
      <c r="O10" s="87"/>
      <c r="P10" s="87"/>
      <c r="Q10" s="25"/>
      <c r="R10" s="6"/>
      <c r="S10" s="7"/>
    </row>
    <row r="11" spans="1:19" s="4" customFormat="1" ht="10.5" customHeight="1">
      <c r="A11" s="29" t="s">
        <v>37</v>
      </c>
      <c r="B11" s="118" t="s">
        <v>229</v>
      </c>
      <c r="C11" s="119"/>
      <c r="D11" s="109" t="s">
        <v>230</v>
      </c>
      <c r="E11" s="110"/>
      <c r="F11" s="110"/>
      <c r="G11" s="110"/>
      <c r="H11" s="110"/>
      <c r="I11" s="111"/>
      <c r="J11" s="22"/>
      <c r="K11" s="22"/>
      <c r="L11" s="96" t="s">
        <v>231</v>
      </c>
      <c r="M11" s="97"/>
      <c r="N11" s="97"/>
      <c r="O11" s="97"/>
      <c r="P11" s="97"/>
      <c r="Q11" s="98"/>
      <c r="R11" s="6"/>
      <c r="S11" s="7"/>
    </row>
    <row r="12" spans="1:19" s="4" customFormat="1" ht="16.5" customHeight="1" thickBot="1">
      <c r="A12" s="27"/>
      <c r="B12" s="30"/>
      <c r="C12" s="28"/>
      <c r="D12" s="112"/>
      <c r="E12" s="113"/>
      <c r="F12" s="113"/>
      <c r="G12" s="113"/>
      <c r="H12" s="113"/>
      <c r="I12" s="114"/>
      <c r="J12" s="22"/>
      <c r="K12" s="22"/>
      <c r="L12" s="99"/>
      <c r="M12" s="100"/>
      <c r="N12" s="100"/>
      <c r="O12" s="100"/>
      <c r="P12" s="100"/>
      <c r="Q12" s="101"/>
      <c r="R12" s="6"/>
      <c r="S12" s="7"/>
    </row>
    <row r="13" spans="1:18" s="4" customFormat="1" ht="13.5" thickBot="1">
      <c r="A13" s="3"/>
      <c r="B13" s="5"/>
      <c r="C13" s="3"/>
      <c r="D13" s="24"/>
      <c r="E13" s="24"/>
      <c r="F13" s="24"/>
      <c r="G13" s="24"/>
      <c r="H13" s="24"/>
      <c r="I13" s="24"/>
      <c r="J13" s="3"/>
      <c r="K13" s="3"/>
      <c r="L13" s="3"/>
      <c r="M13" s="3"/>
      <c r="N13" s="3"/>
      <c r="O13" s="3"/>
      <c r="P13" s="5"/>
      <c r="Q13" s="3"/>
      <c r="R13" s="6"/>
    </row>
    <row r="14" spans="1:18" ht="18.75" customHeight="1" thickBot="1">
      <c r="A14" s="83" t="s">
        <v>3</v>
      </c>
      <c r="B14" s="83"/>
      <c r="C14" s="83"/>
      <c r="D14" s="83"/>
      <c r="E14" s="83"/>
      <c r="F14" s="83"/>
      <c r="G14" s="83"/>
      <c r="H14" s="84"/>
      <c r="I14" s="85" t="s">
        <v>4</v>
      </c>
      <c r="J14" s="83"/>
      <c r="K14" s="83"/>
      <c r="L14" s="83"/>
      <c r="M14" s="83"/>
      <c r="N14" s="83"/>
      <c r="O14" s="84"/>
      <c r="P14" s="75" t="s">
        <v>25</v>
      </c>
      <c r="Q14" s="78" t="s">
        <v>9</v>
      </c>
      <c r="R14" s="12"/>
    </row>
    <row r="15" spans="1:18" ht="12.75">
      <c r="A15" s="78" t="s">
        <v>16</v>
      </c>
      <c r="B15" s="78" t="s">
        <v>1</v>
      </c>
      <c r="C15" s="78" t="s">
        <v>0</v>
      </c>
      <c r="D15" s="78" t="s">
        <v>2</v>
      </c>
      <c r="E15" s="78" t="s">
        <v>12</v>
      </c>
      <c r="F15" s="75" t="s">
        <v>21</v>
      </c>
      <c r="G15" s="75" t="s">
        <v>22</v>
      </c>
      <c r="H15" s="75" t="s">
        <v>23</v>
      </c>
      <c r="I15" s="78" t="s">
        <v>5</v>
      </c>
      <c r="J15" s="78" t="s">
        <v>10</v>
      </c>
      <c r="K15" s="78" t="s">
        <v>17</v>
      </c>
      <c r="L15" s="78" t="s">
        <v>6</v>
      </c>
      <c r="M15" s="78" t="s">
        <v>7</v>
      </c>
      <c r="N15" s="75" t="s">
        <v>8</v>
      </c>
      <c r="O15" s="75" t="s">
        <v>24</v>
      </c>
      <c r="P15" s="76"/>
      <c r="Q15" s="79"/>
      <c r="R15" s="12"/>
    </row>
    <row r="16" spans="1:18" ht="12.75">
      <c r="A16" s="79"/>
      <c r="B16" s="79"/>
      <c r="C16" s="79"/>
      <c r="D16" s="79"/>
      <c r="E16" s="79"/>
      <c r="F16" s="76"/>
      <c r="G16" s="76"/>
      <c r="H16" s="76"/>
      <c r="I16" s="79"/>
      <c r="J16" s="79"/>
      <c r="K16" s="79"/>
      <c r="L16" s="79"/>
      <c r="M16" s="79"/>
      <c r="N16" s="76"/>
      <c r="O16" s="76"/>
      <c r="P16" s="76"/>
      <c r="Q16" s="79"/>
      <c r="R16" s="12"/>
    </row>
    <row r="17" spans="1:18" ht="13.5" thickBot="1">
      <c r="A17" s="80"/>
      <c r="B17" s="80"/>
      <c r="C17" s="80"/>
      <c r="D17" s="80"/>
      <c r="E17" s="80"/>
      <c r="F17" s="77"/>
      <c r="G17" s="77"/>
      <c r="H17" s="77"/>
      <c r="I17" s="80"/>
      <c r="J17" s="80"/>
      <c r="K17" s="80"/>
      <c r="L17" s="80"/>
      <c r="M17" s="80"/>
      <c r="N17" s="77"/>
      <c r="O17" s="77"/>
      <c r="P17" s="77"/>
      <c r="Q17" s="80"/>
      <c r="R17" s="12"/>
    </row>
    <row r="18" spans="1:17" s="22" customFormat="1" ht="18.75" customHeight="1" thickBot="1">
      <c r="A18" s="102" t="s">
        <v>82</v>
      </c>
      <c r="B18" s="8">
        <v>1</v>
      </c>
      <c r="C18" s="1" t="s">
        <v>232</v>
      </c>
      <c r="D18" s="8">
        <v>150</v>
      </c>
      <c r="E18" s="2" t="s">
        <v>13</v>
      </c>
      <c r="F18" s="8">
        <v>0</v>
      </c>
      <c r="G18" s="8">
        <v>0</v>
      </c>
      <c r="H18" s="8">
        <v>0</v>
      </c>
      <c r="I18" s="9">
        <v>15500</v>
      </c>
      <c r="J18" s="10"/>
      <c r="K18" s="10"/>
      <c r="L18" s="10"/>
      <c r="M18" s="10">
        <v>0</v>
      </c>
      <c r="N18" s="10">
        <f>SUM(I18:M18)</f>
        <v>15500</v>
      </c>
      <c r="O18" s="11">
        <v>0</v>
      </c>
      <c r="P18" s="2" t="s">
        <v>79</v>
      </c>
      <c r="Q18" s="1"/>
    </row>
    <row r="19" spans="1:17" s="22" customFormat="1" ht="13.5" thickBot="1">
      <c r="A19" s="131"/>
      <c r="B19" s="8">
        <v>1</v>
      </c>
      <c r="C19" s="1" t="s">
        <v>83</v>
      </c>
      <c r="D19" s="8">
        <v>250</v>
      </c>
      <c r="E19" s="2" t="s">
        <v>84</v>
      </c>
      <c r="F19" s="8">
        <v>0</v>
      </c>
      <c r="G19" s="8">
        <v>0</v>
      </c>
      <c r="H19" s="8">
        <v>0</v>
      </c>
      <c r="I19" s="9">
        <v>45000</v>
      </c>
      <c r="J19" s="10">
        <v>12000</v>
      </c>
      <c r="K19" s="10"/>
      <c r="L19" s="10"/>
      <c r="M19" s="10">
        <v>0</v>
      </c>
      <c r="N19" s="10">
        <f>SUM(I19:M19)</f>
        <v>57000</v>
      </c>
      <c r="O19" s="11">
        <v>0</v>
      </c>
      <c r="P19" s="2" t="s">
        <v>79</v>
      </c>
      <c r="Q19" s="1"/>
    </row>
    <row r="20" spans="1:17" s="22" customFormat="1" ht="13.5" thickBot="1">
      <c r="A20" s="131"/>
      <c r="B20" s="8">
        <v>1</v>
      </c>
      <c r="C20" s="1" t="s">
        <v>233</v>
      </c>
      <c r="D20" s="8">
        <v>28</v>
      </c>
      <c r="E20" s="2" t="s">
        <v>234</v>
      </c>
      <c r="F20" s="8">
        <v>0</v>
      </c>
      <c r="G20" s="8">
        <v>0</v>
      </c>
      <c r="H20" s="8">
        <v>0</v>
      </c>
      <c r="I20" s="9"/>
      <c r="J20" s="10"/>
      <c r="K20" s="10"/>
      <c r="L20" s="10"/>
      <c r="M20" s="10">
        <v>0</v>
      </c>
      <c r="N20" s="10">
        <f>SUM(I20:M20)</f>
        <v>0</v>
      </c>
      <c r="O20" s="11">
        <v>0</v>
      </c>
      <c r="P20" s="2" t="s">
        <v>79</v>
      </c>
      <c r="Q20" s="1"/>
    </row>
    <row r="21" spans="1:17" s="22" customFormat="1" ht="18.75" thickBot="1">
      <c r="A21" s="103"/>
      <c r="B21" s="8">
        <v>1</v>
      </c>
      <c r="C21" s="1" t="s">
        <v>235</v>
      </c>
      <c r="D21" s="8">
        <v>28</v>
      </c>
      <c r="E21" s="2" t="s">
        <v>228</v>
      </c>
      <c r="F21" s="8">
        <v>0</v>
      </c>
      <c r="G21" s="8">
        <v>0</v>
      </c>
      <c r="H21" s="8">
        <v>0</v>
      </c>
      <c r="I21" s="9">
        <v>0</v>
      </c>
      <c r="J21" s="10"/>
      <c r="K21" s="10"/>
      <c r="L21" s="10"/>
      <c r="M21" s="10">
        <v>0</v>
      </c>
      <c r="N21" s="10">
        <f>SUM(I21:M21)</f>
        <v>0</v>
      </c>
      <c r="O21" s="11">
        <v>0</v>
      </c>
      <c r="P21" s="2" t="s">
        <v>79</v>
      </c>
      <c r="Q21" s="1"/>
    </row>
    <row r="22" spans="1:17" s="22" customFormat="1" ht="15" customHeight="1" thickBot="1">
      <c r="A22" s="106" t="s">
        <v>32</v>
      </c>
      <c r="B22" s="107"/>
      <c r="C22" s="107"/>
      <c r="D22" s="107"/>
      <c r="E22" s="107"/>
      <c r="F22" s="107"/>
      <c r="G22" s="107"/>
      <c r="H22" s="108"/>
      <c r="I22" s="9">
        <f>SUM(I18:I21)</f>
        <v>60500</v>
      </c>
      <c r="J22" s="9">
        <f>SUM(J18:J18)</f>
        <v>0</v>
      </c>
      <c r="K22" s="9">
        <f>SUM(K18:K18)</f>
        <v>0</v>
      </c>
      <c r="L22" s="9">
        <f>SUM(L18:L18)</f>
        <v>0</v>
      </c>
      <c r="M22" s="9">
        <f>SUM(M18:M18)</f>
        <v>0</v>
      </c>
      <c r="N22" s="9">
        <f>SUM(N18:N21)</f>
        <v>72500</v>
      </c>
      <c r="O22" s="9">
        <f>SUM(O18:O21)</f>
        <v>0</v>
      </c>
      <c r="P22" s="8"/>
      <c r="Q22" s="1"/>
    </row>
    <row r="23" spans="1:17" ht="12.75">
      <c r="A23" s="33"/>
      <c r="B23" s="34"/>
      <c r="C23" s="34"/>
      <c r="D23" s="34"/>
      <c r="E23" s="34"/>
      <c r="F23" s="34"/>
      <c r="G23" s="34"/>
      <c r="H23" s="34"/>
      <c r="I23" s="35"/>
      <c r="J23" s="32"/>
      <c r="K23" s="32"/>
      <c r="L23" s="36"/>
      <c r="M23" s="37"/>
      <c r="N23" s="37"/>
      <c r="O23" s="37"/>
      <c r="P23" s="38"/>
      <c r="Q23" s="39"/>
    </row>
    <row r="24" spans="1:19" s="42" customFormat="1" ht="13.5" thickBot="1">
      <c r="A24" s="22"/>
      <c r="B24" s="4"/>
      <c r="C24" s="22"/>
      <c r="D24" s="4"/>
      <c r="E24" s="4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"/>
      <c r="Q24" s="22"/>
      <c r="R24" s="40"/>
      <c r="S24" s="41"/>
    </row>
    <row r="25" spans="1:19" s="42" customFormat="1" ht="12.75">
      <c r="A25" s="52" t="s">
        <v>35</v>
      </c>
      <c r="B25" s="104" t="s">
        <v>36</v>
      </c>
      <c r="C25" s="105"/>
      <c r="D25" s="87" t="s">
        <v>33</v>
      </c>
      <c r="E25" s="87"/>
      <c r="F25" s="87"/>
      <c r="G25" s="87"/>
      <c r="H25" s="87"/>
      <c r="I25" s="25"/>
      <c r="J25" s="22"/>
      <c r="K25" s="22"/>
      <c r="L25" s="86" t="s">
        <v>34</v>
      </c>
      <c r="M25" s="87"/>
      <c r="N25" s="87"/>
      <c r="O25" s="87"/>
      <c r="P25" s="87"/>
      <c r="Q25" s="25"/>
      <c r="R25" s="40"/>
      <c r="S25" s="41"/>
    </row>
    <row r="26" spans="1:19" s="42" customFormat="1" ht="9.75" customHeight="1">
      <c r="A26" s="53" t="s">
        <v>37</v>
      </c>
      <c r="B26" s="132" t="s">
        <v>236</v>
      </c>
      <c r="C26" s="133"/>
      <c r="D26" s="92" t="s">
        <v>237</v>
      </c>
      <c r="E26" s="92"/>
      <c r="F26" s="92"/>
      <c r="G26" s="92"/>
      <c r="H26" s="92"/>
      <c r="I26" s="93"/>
      <c r="J26" s="22"/>
      <c r="K26" s="22"/>
      <c r="L26" s="96" t="s">
        <v>238</v>
      </c>
      <c r="M26" s="97"/>
      <c r="N26" s="97"/>
      <c r="O26" s="97"/>
      <c r="P26" s="97"/>
      <c r="Q26" s="98"/>
      <c r="R26" s="40"/>
      <c r="S26" s="41"/>
    </row>
    <row r="27" spans="1:18" s="42" customFormat="1" ht="14.25" customHeight="1" thickBot="1">
      <c r="A27" s="43"/>
      <c r="B27" s="44"/>
      <c r="C27" s="45"/>
      <c r="D27" s="94"/>
      <c r="E27" s="94"/>
      <c r="F27" s="94"/>
      <c r="G27" s="94"/>
      <c r="H27" s="94"/>
      <c r="I27" s="95"/>
      <c r="J27" s="22"/>
      <c r="K27" s="22"/>
      <c r="L27" s="99"/>
      <c r="M27" s="100"/>
      <c r="N27" s="100"/>
      <c r="O27" s="100"/>
      <c r="P27" s="100"/>
      <c r="Q27" s="101"/>
      <c r="R27" s="40"/>
    </row>
    <row r="28" spans="1:18" ht="13.5" thickBot="1">
      <c r="A28" s="83" t="s">
        <v>3</v>
      </c>
      <c r="B28" s="83"/>
      <c r="C28" s="83"/>
      <c r="D28" s="83"/>
      <c r="E28" s="83"/>
      <c r="F28" s="83"/>
      <c r="G28" s="83"/>
      <c r="H28" s="84"/>
      <c r="I28" s="85" t="s">
        <v>4</v>
      </c>
      <c r="J28" s="83"/>
      <c r="K28" s="83"/>
      <c r="L28" s="83"/>
      <c r="M28" s="83"/>
      <c r="N28" s="83"/>
      <c r="O28" s="84"/>
      <c r="P28" s="75" t="s">
        <v>25</v>
      </c>
      <c r="Q28" s="78" t="s">
        <v>9</v>
      </c>
      <c r="R28" s="12"/>
    </row>
    <row r="29" spans="1:18" ht="12.75">
      <c r="A29" s="78" t="s">
        <v>16</v>
      </c>
      <c r="B29" s="78" t="s">
        <v>1</v>
      </c>
      <c r="C29" s="78" t="s">
        <v>0</v>
      </c>
      <c r="D29" s="78" t="s">
        <v>2</v>
      </c>
      <c r="E29" s="78" t="s">
        <v>12</v>
      </c>
      <c r="F29" s="75" t="s">
        <v>21</v>
      </c>
      <c r="G29" s="75" t="s">
        <v>22</v>
      </c>
      <c r="H29" s="75" t="s">
        <v>23</v>
      </c>
      <c r="I29" s="78" t="s">
        <v>5</v>
      </c>
      <c r="J29" s="78" t="s">
        <v>10</v>
      </c>
      <c r="K29" s="78" t="s">
        <v>17</v>
      </c>
      <c r="L29" s="78" t="s">
        <v>6</v>
      </c>
      <c r="M29" s="78" t="s">
        <v>7</v>
      </c>
      <c r="N29" s="75" t="s">
        <v>8</v>
      </c>
      <c r="O29" s="75" t="s">
        <v>24</v>
      </c>
      <c r="P29" s="76"/>
      <c r="Q29" s="79"/>
      <c r="R29" s="12"/>
    </row>
    <row r="30" spans="1:18" ht="12.75">
      <c r="A30" s="79"/>
      <c r="B30" s="79"/>
      <c r="C30" s="79"/>
      <c r="D30" s="79"/>
      <c r="E30" s="79"/>
      <c r="F30" s="76"/>
      <c r="G30" s="76"/>
      <c r="H30" s="76"/>
      <c r="I30" s="79"/>
      <c r="J30" s="79"/>
      <c r="K30" s="79"/>
      <c r="L30" s="79"/>
      <c r="M30" s="79"/>
      <c r="N30" s="76"/>
      <c r="O30" s="76"/>
      <c r="P30" s="76"/>
      <c r="Q30" s="79"/>
      <c r="R30" s="12"/>
    </row>
    <row r="31" spans="1:18" ht="13.5" thickBot="1">
      <c r="A31" s="80"/>
      <c r="B31" s="80"/>
      <c r="C31" s="80"/>
      <c r="D31" s="80"/>
      <c r="E31" s="80"/>
      <c r="F31" s="77"/>
      <c r="G31" s="77"/>
      <c r="H31" s="77"/>
      <c r="I31" s="80"/>
      <c r="J31" s="80"/>
      <c r="K31" s="80"/>
      <c r="L31" s="80"/>
      <c r="M31" s="80"/>
      <c r="N31" s="77"/>
      <c r="O31" s="77"/>
      <c r="P31" s="77"/>
      <c r="Q31" s="80"/>
      <c r="R31" s="12"/>
    </row>
    <row r="32" spans="1:18" ht="45.75" thickBot="1">
      <c r="A32" s="55" t="s">
        <v>239</v>
      </c>
      <c r="B32" s="8">
        <v>1</v>
      </c>
      <c r="C32" s="60" t="s">
        <v>240</v>
      </c>
      <c r="D32" s="8">
        <v>25</v>
      </c>
      <c r="E32" s="2" t="s">
        <v>13</v>
      </c>
      <c r="F32" s="8">
        <v>0</v>
      </c>
      <c r="G32" s="16">
        <v>0</v>
      </c>
      <c r="H32" s="16">
        <v>0</v>
      </c>
      <c r="I32" s="54">
        <v>0</v>
      </c>
      <c r="J32" s="10">
        <v>5000</v>
      </c>
      <c r="K32" s="10"/>
      <c r="L32" s="10"/>
      <c r="M32" s="10"/>
      <c r="N32" s="54">
        <f>SUM(I32:M32)</f>
        <v>5000</v>
      </c>
      <c r="O32" s="54">
        <v>0</v>
      </c>
      <c r="P32" s="66" t="s">
        <v>79</v>
      </c>
      <c r="Q32" s="13"/>
      <c r="R32" s="12"/>
    </row>
    <row r="33" spans="1:18" ht="13.5" thickBot="1">
      <c r="A33" s="81" t="s">
        <v>32</v>
      </c>
      <c r="B33" s="81"/>
      <c r="C33" s="81"/>
      <c r="D33" s="81"/>
      <c r="E33" s="81"/>
      <c r="F33" s="81"/>
      <c r="G33" s="81"/>
      <c r="H33" s="82"/>
      <c r="I33" s="14">
        <f aca="true" t="shared" si="0" ref="I33:N33">SUM(I32)</f>
        <v>0</v>
      </c>
      <c r="J33" s="14">
        <f t="shared" si="0"/>
        <v>5000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5000</v>
      </c>
      <c r="O33" s="14"/>
      <c r="P33" s="8"/>
      <c r="Q33" s="1"/>
      <c r="R33" s="12"/>
    </row>
    <row r="34" spans="1:18" ht="12.75">
      <c r="A34" s="19"/>
      <c r="B34" s="19"/>
      <c r="C34" s="19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17"/>
      <c r="Q34" s="18"/>
      <c r="R34" s="12"/>
    </row>
    <row r="37" spans="3:16" ht="12.75">
      <c r="C37" s="4"/>
      <c r="N37" s="129"/>
      <c r="O37" s="129"/>
      <c r="P37" s="129"/>
    </row>
    <row r="38" spans="3:16" ht="12.75">
      <c r="C38" s="5"/>
      <c r="N38" s="130"/>
      <c r="O38" s="130"/>
      <c r="P38" s="130"/>
    </row>
  </sheetData>
  <sheetProtection/>
  <mergeCells count="61">
    <mergeCell ref="A1:Q1"/>
    <mergeCell ref="A2:Q2"/>
    <mergeCell ref="A3:Q3"/>
    <mergeCell ref="A4:Q4"/>
    <mergeCell ref="K15:K17"/>
    <mergeCell ref="L15:L17"/>
    <mergeCell ref="I14:O14"/>
    <mergeCell ref="D15:D17"/>
    <mergeCell ref="H15:H17"/>
    <mergeCell ref="G15:G17"/>
    <mergeCell ref="B25:C25"/>
    <mergeCell ref="B26:C26"/>
    <mergeCell ref="D25:H25"/>
    <mergeCell ref="D26:I27"/>
    <mergeCell ref="L25:P25"/>
    <mergeCell ref="L26:Q27"/>
    <mergeCell ref="B6:C6"/>
    <mergeCell ref="B7:C7"/>
    <mergeCell ref="B10:C10"/>
    <mergeCell ref="E15:E17"/>
    <mergeCell ref="A14:H14"/>
    <mergeCell ref="F15:F17"/>
    <mergeCell ref="A15:A17"/>
    <mergeCell ref="B15:B17"/>
    <mergeCell ref="C15:C17"/>
    <mergeCell ref="B11:C11"/>
    <mergeCell ref="Q28:Q31"/>
    <mergeCell ref="O29:O31"/>
    <mergeCell ref="M29:M31"/>
    <mergeCell ref="J29:J31"/>
    <mergeCell ref="P28:P31"/>
    <mergeCell ref="N29:N31"/>
    <mergeCell ref="I29:I31"/>
    <mergeCell ref="A28:H28"/>
    <mergeCell ref="A29:A31"/>
    <mergeCell ref="K29:K31"/>
    <mergeCell ref="L29:L31"/>
    <mergeCell ref="I28:O28"/>
    <mergeCell ref="F29:F31"/>
    <mergeCell ref="E29:E31"/>
    <mergeCell ref="B29:B31"/>
    <mergeCell ref="D29:D31"/>
    <mergeCell ref="L10:P10"/>
    <mergeCell ref="D11:I12"/>
    <mergeCell ref="L11:Q12"/>
    <mergeCell ref="D10:H10"/>
    <mergeCell ref="N15:N17"/>
    <mergeCell ref="P14:P17"/>
    <mergeCell ref="I15:I17"/>
    <mergeCell ref="M15:M17"/>
    <mergeCell ref="O15:O17"/>
    <mergeCell ref="A18:A21"/>
    <mergeCell ref="N37:P37"/>
    <mergeCell ref="N38:P38"/>
    <mergeCell ref="Q14:Q17"/>
    <mergeCell ref="J15:J17"/>
    <mergeCell ref="A22:H22"/>
    <mergeCell ref="A33:H33"/>
    <mergeCell ref="G29:G31"/>
    <mergeCell ref="H29:H31"/>
    <mergeCell ref="C29:C31"/>
  </mergeCells>
  <printOptions horizontalCentered="1" verticalCentered="1"/>
  <pageMargins left="0.7874015748031497" right="0.7480314960629921" top="0.984251968503937" bottom="0.984251968503937" header="0" footer="0"/>
  <pageSetup horizontalDpi="300" verticalDpi="300" orientation="landscape" paperSize="5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C23" sqref="C23"/>
    </sheetView>
  </sheetViews>
  <sheetFormatPr defaultColWidth="11.421875" defaultRowHeight="12.75"/>
  <cols>
    <col min="1" max="1" width="31.140625" style="3" customWidth="1"/>
    <col min="2" max="2" width="4.421875" style="5" customWidth="1"/>
    <col min="3" max="3" width="29.8515625" style="3" customWidth="1"/>
    <col min="4" max="4" width="11.7109375" style="5" customWidth="1"/>
    <col min="5" max="5" width="13.421875" style="5" customWidth="1"/>
    <col min="6" max="8" width="11.421875" style="3" customWidth="1"/>
    <col min="9" max="9" width="12.00390625" style="3" customWidth="1"/>
    <col min="10" max="13" width="11.421875" style="3" customWidth="1"/>
    <col min="14" max="14" width="13.8515625" style="3" customWidth="1"/>
    <col min="15" max="15" width="11.421875" style="3" customWidth="1"/>
    <col min="16" max="16" width="14.140625" style="5" customWidth="1"/>
    <col min="17" max="17" width="15.00390625" style="3" customWidth="1"/>
    <col min="18" max="16384" width="11.421875" style="3" customWidth="1"/>
  </cols>
  <sheetData>
    <row r="1" spans="1:17" ht="18.75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22" customFormat="1" ht="18.75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22" customFormat="1" ht="18.75">
      <c r="A3" s="120" t="s">
        <v>313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22" customFormat="1" ht="18.75">
      <c r="A4" s="120" t="s">
        <v>314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22" customFormat="1" ht="16.5" customHeight="1">
      <c r="A5" s="3"/>
      <c r="B5" s="5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3"/>
    </row>
    <row r="6" spans="1:16" s="22" customFormat="1" ht="12.75">
      <c r="A6" s="22" t="s">
        <v>26</v>
      </c>
      <c r="B6" s="117" t="s">
        <v>27</v>
      </c>
      <c r="C6" s="117"/>
      <c r="D6" s="4"/>
      <c r="E6" s="4"/>
      <c r="P6" s="4"/>
    </row>
    <row r="7" spans="1:16" s="22" customFormat="1" ht="12.75" customHeight="1">
      <c r="A7" s="22" t="s">
        <v>28</v>
      </c>
      <c r="B7" s="117" t="s">
        <v>41</v>
      </c>
      <c r="C7" s="117"/>
      <c r="D7" s="4"/>
      <c r="E7" s="4"/>
      <c r="P7" s="4"/>
    </row>
    <row r="8" spans="1:16" s="22" customFormat="1" ht="12.75">
      <c r="A8" s="22" t="s">
        <v>29</v>
      </c>
      <c r="B8" s="64"/>
      <c r="C8" s="64"/>
      <c r="D8" s="64"/>
      <c r="E8" s="64"/>
      <c r="F8" s="64"/>
      <c r="G8" s="64"/>
      <c r="P8" s="4"/>
    </row>
    <row r="9" spans="1:17" ht="13.5" thickBot="1">
      <c r="A9" s="22"/>
      <c r="B9" s="4"/>
      <c r="C9" s="22"/>
      <c r="D9" s="4"/>
      <c r="E9" s="4"/>
      <c r="F9" s="22"/>
      <c r="G9" s="22"/>
      <c r="H9" s="22"/>
      <c r="I9" s="22"/>
      <c r="J9" s="22"/>
      <c r="K9" s="22"/>
      <c r="L9" s="22"/>
      <c r="M9" s="22"/>
      <c r="N9" s="22"/>
      <c r="O9" s="22"/>
      <c r="P9" s="4"/>
      <c r="Q9" s="22"/>
    </row>
    <row r="10" spans="1:19" s="4" customFormat="1" ht="12.75">
      <c r="A10" s="26" t="s">
        <v>35</v>
      </c>
      <c r="B10" s="86" t="s">
        <v>36</v>
      </c>
      <c r="C10" s="115"/>
      <c r="D10" s="87" t="s">
        <v>33</v>
      </c>
      <c r="E10" s="87"/>
      <c r="F10" s="87"/>
      <c r="G10" s="87"/>
      <c r="H10" s="87"/>
      <c r="I10" s="25"/>
      <c r="J10" s="22"/>
      <c r="K10" s="22"/>
      <c r="L10" s="86" t="s">
        <v>34</v>
      </c>
      <c r="M10" s="87"/>
      <c r="N10" s="87"/>
      <c r="O10" s="87"/>
      <c r="P10" s="87"/>
      <c r="Q10" s="25"/>
      <c r="R10" s="6"/>
      <c r="S10" s="7"/>
    </row>
    <row r="11" spans="1:19" s="4" customFormat="1" ht="10.5" customHeight="1">
      <c r="A11" s="29" t="s">
        <v>76</v>
      </c>
      <c r="B11" s="118" t="s">
        <v>77</v>
      </c>
      <c r="C11" s="119"/>
      <c r="D11" s="109" t="s">
        <v>224</v>
      </c>
      <c r="E11" s="110"/>
      <c r="F11" s="110"/>
      <c r="G11" s="110"/>
      <c r="H11" s="110"/>
      <c r="I11" s="111"/>
      <c r="J11" s="22"/>
      <c r="K11" s="22"/>
      <c r="L11" s="96" t="s">
        <v>301</v>
      </c>
      <c r="M11" s="97"/>
      <c r="N11" s="97"/>
      <c r="O11" s="97"/>
      <c r="P11" s="97"/>
      <c r="Q11" s="98"/>
      <c r="R11" s="6"/>
      <c r="S11" s="7"/>
    </row>
    <row r="12" spans="1:19" s="4" customFormat="1" ht="12.75" customHeight="1" thickBot="1">
      <c r="A12" s="27"/>
      <c r="B12" s="30"/>
      <c r="C12" s="28"/>
      <c r="D12" s="112"/>
      <c r="E12" s="113"/>
      <c r="F12" s="113"/>
      <c r="G12" s="113"/>
      <c r="H12" s="113"/>
      <c r="I12" s="114"/>
      <c r="J12" s="22"/>
      <c r="K12" s="22"/>
      <c r="L12" s="99"/>
      <c r="M12" s="100"/>
      <c r="N12" s="100"/>
      <c r="O12" s="100"/>
      <c r="P12" s="100"/>
      <c r="Q12" s="101"/>
      <c r="R12" s="6"/>
      <c r="S12" s="7"/>
    </row>
    <row r="13" spans="1:18" s="4" customFormat="1" ht="13.5" thickBot="1">
      <c r="A13" s="3"/>
      <c r="B13" s="5"/>
      <c r="C13" s="3"/>
      <c r="D13" s="24"/>
      <c r="E13" s="24"/>
      <c r="F13" s="24"/>
      <c r="G13" s="24"/>
      <c r="H13" s="24"/>
      <c r="I13" s="24"/>
      <c r="J13" s="3"/>
      <c r="K13" s="3"/>
      <c r="L13" s="3"/>
      <c r="M13" s="3"/>
      <c r="N13" s="3"/>
      <c r="O13" s="3"/>
      <c r="P13" s="5"/>
      <c r="Q13" s="3"/>
      <c r="R13" s="6"/>
    </row>
    <row r="14" spans="1:18" ht="18.75" customHeight="1" thickBot="1">
      <c r="A14" s="83" t="s">
        <v>3</v>
      </c>
      <c r="B14" s="83"/>
      <c r="C14" s="83"/>
      <c r="D14" s="83"/>
      <c r="E14" s="83"/>
      <c r="F14" s="83"/>
      <c r="G14" s="83"/>
      <c r="H14" s="84"/>
      <c r="I14" s="85" t="s">
        <v>4</v>
      </c>
      <c r="J14" s="83"/>
      <c r="K14" s="83"/>
      <c r="L14" s="83"/>
      <c r="M14" s="83"/>
      <c r="N14" s="83"/>
      <c r="O14" s="84"/>
      <c r="P14" s="75" t="s">
        <v>25</v>
      </c>
      <c r="Q14" s="78" t="s">
        <v>9</v>
      </c>
      <c r="R14" s="12"/>
    </row>
    <row r="15" spans="1:18" ht="12.75">
      <c r="A15" s="78" t="s">
        <v>16</v>
      </c>
      <c r="B15" s="78" t="s">
        <v>1</v>
      </c>
      <c r="C15" s="78" t="s">
        <v>0</v>
      </c>
      <c r="D15" s="78" t="s">
        <v>2</v>
      </c>
      <c r="E15" s="78" t="s">
        <v>12</v>
      </c>
      <c r="F15" s="75" t="s">
        <v>21</v>
      </c>
      <c r="G15" s="75" t="s">
        <v>22</v>
      </c>
      <c r="H15" s="75" t="s">
        <v>23</v>
      </c>
      <c r="I15" s="78" t="s">
        <v>5</v>
      </c>
      <c r="J15" s="78" t="s">
        <v>10</v>
      </c>
      <c r="K15" s="78" t="s">
        <v>17</v>
      </c>
      <c r="L15" s="78" t="s">
        <v>6</v>
      </c>
      <c r="M15" s="78" t="s">
        <v>7</v>
      </c>
      <c r="N15" s="75" t="s">
        <v>8</v>
      </c>
      <c r="O15" s="75" t="s">
        <v>24</v>
      </c>
      <c r="P15" s="76"/>
      <c r="Q15" s="79"/>
      <c r="R15" s="12"/>
    </row>
    <row r="16" spans="1:18" ht="12.75">
      <c r="A16" s="79"/>
      <c r="B16" s="79"/>
      <c r="C16" s="79"/>
      <c r="D16" s="79"/>
      <c r="E16" s="79"/>
      <c r="F16" s="76"/>
      <c r="G16" s="76"/>
      <c r="H16" s="76"/>
      <c r="I16" s="79"/>
      <c r="J16" s="79"/>
      <c r="K16" s="79"/>
      <c r="L16" s="79"/>
      <c r="M16" s="79"/>
      <c r="N16" s="76"/>
      <c r="O16" s="76"/>
      <c r="P16" s="76"/>
      <c r="Q16" s="79"/>
      <c r="R16" s="12"/>
    </row>
    <row r="17" spans="1:18" ht="13.5" thickBot="1">
      <c r="A17" s="80"/>
      <c r="B17" s="80"/>
      <c r="C17" s="80"/>
      <c r="D17" s="80"/>
      <c r="E17" s="80"/>
      <c r="F17" s="77"/>
      <c r="G17" s="77"/>
      <c r="H17" s="77"/>
      <c r="I17" s="80"/>
      <c r="J17" s="80"/>
      <c r="K17" s="80"/>
      <c r="L17" s="80"/>
      <c r="M17" s="80"/>
      <c r="N17" s="77"/>
      <c r="O17" s="77"/>
      <c r="P17" s="77"/>
      <c r="Q17" s="80"/>
      <c r="R17" s="12"/>
    </row>
    <row r="18" spans="1:17" s="22" customFormat="1" ht="24.75" customHeight="1" thickBot="1">
      <c r="A18" s="102" t="s">
        <v>78</v>
      </c>
      <c r="B18" s="8">
        <v>1</v>
      </c>
      <c r="C18" s="1" t="s">
        <v>225</v>
      </c>
      <c r="D18" s="8">
        <v>150</v>
      </c>
      <c r="E18" s="2" t="s">
        <v>13</v>
      </c>
      <c r="F18" s="8">
        <v>0</v>
      </c>
      <c r="G18" s="8">
        <v>0</v>
      </c>
      <c r="H18" s="8">
        <v>0</v>
      </c>
      <c r="I18" s="9">
        <v>4000</v>
      </c>
      <c r="J18" s="10"/>
      <c r="K18" s="10"/>
      <c r="L18" s="10"/>
      <c r="M18" s="10">
        <v>10000</v>
      </c>
      <c r="N18" s="10">
        <f>SUM(I18:M18)</f>
        <v>14000</v>
      </c>
      <c r="O18" s="11">
        <v>0</v>
      </c>
      <c r="P18" s="2" t="s">
        <v>79</v>
      </c>
      <c r="Q18" s="1"/>
    </row>
    <row r="19" spans="1:17" s="22" customFormat="1" ht="22.5" customHeight="1" thickBot="1">
      <c r="A19" s="131"/>
      <c r="B19" s="8">
        <v>1</v>
      </c>
      <c r="C19" s="1" t="s">
        <v>226</v>
      </c>
      <c r="D19" s="8">
        <v>1.5</v>
      </c>
      <c r="E19" s="2" t="s">
        <v>228</v>
      </c>
      <c r="F19" s="8">
        <v>0</v>
      </c>
      <c r="G19" s="8">
        <v>0</v>
      </c>
      <c r="H19" s="8">
        <v>0</v>
      </c>
      <c r="I19" s="9">
        <v>0</v>
      </c>
      <c r="J19" s="10"/>
      <c r="K19" s="10"/>
      <c r="L19" s="10"/>
      <c r="M19" s="10">
        <v>0</v>
      </c>
      <c r="N19" s="10">
        <f>SUM(I19:M19)</f>
        <v>0</v>
      </c>
      <c r="O19" s="11">
        <v>0</v>
      </c>
      <c r="P19" s="2" t="s">
        <v>79</v>
      </c>
      <c r="Q19" s="1"/>
    </row>
    <row r="20" spans="1:17" s="22" customFormat="1" ht="22.5" customHeight="1" thickBot="1">
      <c r="A20" s="103"/>
      <c r="B20" s="8">
        <v>1</v>
      </c>
      <c r="C20" s="1" t="s">
        <v>227</v>
      </c>
      <c r="D20" s="8">
        <v>2</v>
      </c>
      <c r="E20" s="2" t="s">
        <v>228</v>
      </c>
      <c r="F20" s="8">
        <v>0</v>
      </c>
      <c r="G20" s="8">
        <v>0</v>
      </c>
      <c r="H20" s="8">
        <v>0</v>
      </c>
      <c r="I20" s="9">
        <v>0</v>
      </c>
      <c r="J20" s="10">
        <v>49625</v>
      </c>
      <c r="K20" s="10"/>
      <c r="L20" s="10"/>
      <c r="M20" s="10">
        <v>0</v>
      </c>
      <c r="N20" s="10">
        <f>SUM(I20:M20)</f>
        <v>49625</v>
      </c>
      <c r="O20" s="11">
        <v>0</v>
      </c>
      <c r="P20" s="2" t="s">
        <v>79</v>
      </c>
      <c r="Q20" s="1"/>
    </row>
    <row r="21" spans="1:17" s="22" customFormat="1" ht="15" customHeight="1" thickBot="1">
      <c r="A21" s="106" t="s">
        <v>32</v>
      </c>
      <c r="B21" s="107"/>
      <c r="C21" s="107"/>
      <c r="D21" s="107"/>
      <c r="E21" s="107"/>
      <c r="F21" s="107"/>
      <c r="G21" s="107"/>
      <c r="H21" s="108"/>
      <c r="I21" s="9">
        <f>SUM(I18:I20)</f>
        <v>4000</v>
      </c>
      <c r="J21" s="9">
        <f aca="true" t="shared" si="0" ref="J21:O21">SUM(J18:J18)</f>
        <v>0</v>
      </c>
      <c r="K21" s="9">
        <f t="shared" si="0"/>
        <v>0</v>
      </c>
      <c r="L21" s="9">
        <f t="shared" si="0"/>
        <v>0</v>
      </c>
      <c r="M21" s="9">
        <f t="shared" si="0"/>
        <v>10000</v>
      </c>
      <c r="N21" s="9">
        <f>SUM(N18:N20)</f>
        <v>63625</v>
      </c>
      <c r="O21" s="9">
        <f t="shared" si="0"/>
        <v>0</v>
      </c>
      <c r="P21" s="8"/>
      <c r="Q21" s="1"/>
    </row>
    <row r="22" spans="1:18" ht="12.75">
      <c r="A22" s="19"/>
      <c r="B22" s="19"/>
      <c r="C22" s="19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17"/>
      <c r="Q22" s="18"/>
      <c r="R22" s="12"/>
    </row>
    <row r="25" spans="3:14" ht="12.75">
      <c r="C25" s="4"/>
      <c r="L25" s="129"/>
      <c r="M25" s="129"/>
      <c r="N25" s="129"/>
    </row>
    <row r="26" spans="3:14" ht="12.75">
      <c r="C26" s="5"/>
      <c r="L26" s="130"/>
      <c r="M26" s="130"/>
      <c r="N26" s="130"/>
    </row>
  </sheetData>
  <sheetProtection/>
  <mergeCells count="35">
    <mergeCell ref="A21:H21"/>
    <mergeCell ref="L10:P10"/>
    <mergeCell ref="D11:I12"/>
    <mergeCell ref="L11:Q12"/>
    <mergeCell ref="D10:H10"/>
    <mergeCell ref="N15:N17"/>
    <mergeCell ref="P14:P17"/>
    <mergeCell ref="I15:I17"/>
    <mergeCell ref="Q14:Q17"/>
    <mergeCell ref="J15:J17"/>
    <mergeCell ref="B10:C10"/>
    <mergeCell ref="E15:E17"/>
    <mergeCell ref="A14:H14"/>
    <mergeCell ref="F15:F17"/>
    <mergeCell ref="A15:A17"/>
    <mergeCell ref="B15:B17"/>
    <mergeCell ref="C15:C17"/>
    <mergeCell ref="B11:C11"/>
    <mergeCell ref="L15:L17"/>
    <mergeCell ref="I14:O14"/>
    <mergeCell ref="D15:D17"/>
    <mergeCell ref="H15:H17"/>
    <mergeCell ref="G15:G17"/>
    <mergeCell ref="M15:M17"/>
    <mergeCell ref="O15:O17"/>
    <mergeCell ref="A18:A20"/>
    <mergeCell ref="L25:N25"/>
    <mergeCell ref="L26:N26"/>
    <mergeCell ref="A1:Q1"/>
    <mergeCell ref="A2:Q2"/>
    <mergeCell ref="A3:Q3"/>
    <mergeCell ref="A4:Q4"/>
    <mergeCell ref="B6:C6"/>
    <mergeCell ref="B7:C7"/>
    <mergeCell ref="K15:K17"/>
  </mergeCells>
  <printOptions horizontalCentered="1" verticalCentered="1"/>
  <pageMargins left="0.7874015748031497" right="0.7480314960629921" top="0.984251968503937" bottom="0.984251968503937" header="0" footer="0"/>
  <pageSetup horizontalDpi="300" verticalDpi="3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4"/>
  <sheetViews>
    <sheetView zoomScalePageLayoutView="0" workbookViewId="0" topLeftCell="A267">
      <selection activeCell="A287" sqref="A287:H287"/>
    </sheetView>
  </sheetViews>
  <sheetFormatPr defaultColWidth="11.421875" defaultRowHeight="12.75"/>
  <cols>
    <col min="1" max="1" width="31.140625" style="3" customWidth="1"/>
    <col min="2" max="2" width="4.421875" style="5" customWidth="1"/>
    <col min="3" max="3" width="25.140625" style="3" customWidth="1"/>
    <col min="4" max="4" width="11.7109375" style="5" customWidth="1"/>
    <col min="5" max="5" width="14.140625" style="5" customWidth="1"/>
    <col min="6" max="8" width="11.421875" style="3" customWidth="1"/>
    <col min="9" max="9" width="12.00390625" style="3" customWidth="1"/>
    <col min="10" max="13" width="11.421875" style="3" customWidth="1"/>
    <col min="14" max="14" width="13.8515625" style="3" customWidth="1"/>
    <col min="15" max="15" width="11.421875" style="3" customWidth="1"/>
    <col min="16" max="16" width="14.140625" style="5" customWidth="1"/>
    <col min="17" max="17" width="15.00390625" style="3" customWidth="1"/>
    <col min="18" max="16384" width="11.421875" style="3" customWidth="1"/>
  </cols>
  <sheetData>
    <row r="1" spans="1:17" ht="18.75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22" customFormat="1" ht="18.75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22" customFormat="1" ht="18.75">
      <c r="A3" s="120" t="s">
        <v>313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22" customFormat="1" ht="18.75">
      <c r="A4" s="120" t="s">
        <v>306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22" customFormat="1" ht="16.5" customHeight="1">
      <c r="A5" s="3"/>
      <c r="B5" s="5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3"/>
    </row>
    <row r="6" spans="1:16" s="22" customFormat="1" ht="12.75">
      <c r="A6" s="22" t="s">
        <v>26</v>
      </c>
      <c r="B6" s="117" t="s">
        <v>27</v>
      </c>
      <c r="C6" s="117"/>
      <c r="D6" s="4"/>
      <c r="E6" s="4"/>
      <c r="P6" s="4"/>
    </row>
    <row r="7" spans="1:16" s="22" customFormat="1" ht="12.75" customHeight="1">
      <c r="A7" s="22" t="s">
        <v>28</v>
      </c>
      <c r="B7" s="117" t="s">
        <v>41</v>
      </c>
      <c r="C7" s="117"/>
      <c r="D7" s="4"/>
      <c r="E7" s="4"/>
      <c r="P7" s="4"/>
    </row>
    <row r="8" spans="1:16" s="22" customFormat="1" ht="12.75">
      <c r="A8" s="22" t="s">
        <v>29</v>
      </c>
      <c r="B8" s="64"/>
      <c r="C8" s="64"/>
      <c r="D8" s="64"/>
      <c r="E8" s="64"/>
      <c r="F8" s="64"/>
      <c r="G8" s="64"/>
      <c r="P8" s="4"/>
    </row>
    <row r="9" spans="1:17" ht="13.5" thickBot="1">
      <c r="A9" s="22"/>
      <c r="B9" s="4"/>
      <c r="C9" s="22"/>
      <c r="D9" s="4"/>
      <c r="E9" s="4"/>
      <c r="F9" s="22"/>
      <c r="G9" s="22"/>
      <c r="H9" s="22"/>
      <c r="I9" s="22"/>
      <c r="J9" s="22"/>
      <c r="K9" s="22"/>
      <c r="L9" s="22"/>
      <c r="M9" s="22"/>
      <c r="N9" s="22"/>
      <c r="O9" s="22"/>
      <c r="P9" s="4"/>
      <c r="Q9" s="22"/>
    </row>
    <row r="10" spans="1:19" s="4" customFormat="1" ht="12.75">
      <c r="A10" s="26" t="s">
        <v>35</v>
      </c>
      <c r="B10" s="86" t="s">
        <v>36</v>
      </c>
      <c r="C10" s="115"/>
      <c r="D10" s="87" t="s">
        <v>33</v>
      </c>
      <c r="E10" s="87"/>
      <c r="F10" s="87"/>
      <c r="G10" s="87"/>
      <c r="H10" s="87"/>
      <c r="I10" s="25"/>
      <c r="J10" s="22"/>
      <c r="K10" s="22"/>
      <c r="L10" s="86" t="s">
        <v>34</v>
      </c>
      <c r="M10" s="87"/>
      <c r="N10" s="87"/>
      <c r="O10" s="87"/>
      <c r="P10" s="87"/>
      <c r="Q10" s="25"/>
      <c r="R10" s="6"/>
      <c r="S10" s="7"/>
    </row>
    <row r="11" spans="1:19" s="4" customFormat="1" ht="10.5" customHeight="1">
      <c r="A11" s="29" t="s">
        <v>30</v>
      </c>
      <c r="B11" s="118" t="s">
        <v>15</v>
      </c>
      <c r="C11" s="119"/>
      <c r="D11" s="109" t="s">
        <v>126</v>
      </c>
      <c r="E11" s="110"/>
      <c r="F11" s="110"/>
      <c r="G11" s="110"/>
      <c r="H11" s="110"/>
      <c r="I11" s="111"/>
      <c r="J11" s="22"/>
      <c r="K11" s="22"/>
      <c r="L11" s="96" t="s">
        <v>127</v>
      </c>
      <c r="M11" s="97"/>
      <c r="N11" s="97"/>
      <c r="O11" s="97"/>
      <c r="P11" s="97"/>
      <c r="Q11" s="98"/>
      <c r="R11" s="6"/>
      <c r="S11" s="7"/>
    </row>
    <row r="12" spans="1:19" s="4" customFormat="1" ht="12.75" customHeight="1" thickBot="1">
      <c r="A12" s="27"/>
      <c r="B12" s="30"/>
      <c r="C12" s="28"/>
      <c r="D12" s="112"/>
      <c r="E12" s="113"/>
      <c r="F12" s="113"/>
      <c r="G12" s="113"/>
      <c r="H12" s="113"/>
      <c r="I12" s="114"/>
      <c r="J12" s="22"/>
      <c r="K12" s="22"/>
      <c r="L12" s="99"/>
      <c r="M12" s="100"/>
      <c r="N12" s="100"/>
      <c r="O12" s="100"/>
      <c r="P12" s="100"/>
      <c r="Q12" s="101"/>
      <c r="R12" s="6"/>
      <c r="S12" s="7"/>
    </row>
    <row r="13" spans="1:18" s="4" customFormat="1" ht="13.5" thickBot="1">
      <c r="A13" s="3"/>
      <c r="B13" s="5"/>
      <c r="C13" s="3"/>
      <c r="D13" s="24"/>
      <c r="E13" s="24"/>
      <c r="F13" s="24"/>
      <c r="G13" s="24"/>
      <c r="H13" s="24"/>
      <c r="I13" s="24"/>
      <c r="J13" s="3"/>
      <c r="K13" s="3"/>
      <c r="L13" s="3"/>
      <c r="M13" s="3"/>
      <c r="N13" s="3"/>
      <c r="O13" s="3"/>
      <c r="P13" s="5"/>
      <c r="Q13" s="3"/>
      <c r="R13" s="6"/>
    </row>
    <row r="14" spans="1:18" ht="18.75" customHeight="1" thickBot="1">
      <c r="A14" s="83" t="s">
        <v>3</v>
      </c>
      <c r="B14" s="83"/>
      <c r="C14" s="83"/>
      <c r="D14" s="83"/>
      <c r="E14" s="83"/>
      <c r="F14" s="83"/>
      <c r="G14" s="83"/>
      <c r="H14" s="84"/>
      <c r="I14" s="85" t="s">
        <v>4</v>
      </c>
      <c r="J14" s="83"/>
      <c r="K14" s="83"/>
      <c r="L14" s="83"/>
      <c r="M14" s="83"/>
      <c r="N14" s="83"/>
      <c r="O14" s="84"/>
      <c r="P14" s="75" t="s">
        <v>25</v>
      </c>
      <c r="Q14" s="78" t="s">
        <v>9</v>
      </c>
      <c r="R14" s="12"/>
    </row>
    <row r="15" spans="1:18" ht="12.75">
      <c r="A15" s="78" t="s">
        <v>16</v>
      </c>
      <c r="B15" s="78" t="s">
        <v>1</v>
      </c>
      <c r="C15" s="78" t="s">
        <v>0</v>
      </c>
      <c r="D15" s="78" t="s">
        <v>2</v>
      </c>
      <c r="E15" s="78" t="s">
        <v>12</v>
      </c>
      <c r="F15" s="75" t="s">
        <v>21</v>
      </c>
      <c r="G15" s="75" t="s">
        <v>22</v>
      </c>
      <c r="H15" s="75" t="s">
        <v>23</v>
      </c>
      <c r="I15" s="78" t="s">
        <v>5</v>
      </c>
      <c r="J15" s="78" t="s">
        <v>10</v>
      </c>
      <c r="K15" s="78" t="s">
        <v>17</v>
      </c>
      <c r="L15" s="78" t="s">
        <v>6</v>
      </c>
      <c r="M15" s="78" t="s">
        <v>7</v>
      </c>
      <c r="N15" s="75" t="s">
        <v>8</v>
      </c>
      <c r="O15" s="75" t="s">
        <v>24</v>
      </c>
      <c r="P15" s="76"/>
      <c r="Q15" s="79"/>
      <c r="R15" s="12"/>
    </row>
    <row r="16" spans="1:18" ht="12.75">
      <c r="A16" s="79"/>
      <c r="B16" s="79"/>
      <c r="C16" s="79"/>
      <c r="D16" s="79"/>
      <c r="E16" s="79"/>
      <c r="F16" s="76"/>
      <c r="G16" s="76"/>
      <c r="H16" s="76"/>
      <c r="I16" s="79"/>
      <c r="J16" s="79"/>
      <c r="K16" s="79"/>
      <c r="L16" s="79"/>
      <c r="M16" s="79"/>
      <c r="N16" s="76"/>
      <c r="O16" s="76"/>
      <c r="P16" s="76"/>
      <c r="Q16" s="79"/>
      <c r="R16" s="12"/>
    </row>
    <row r="17" spans="1:18" ht="13.5" thickBot="1">
      <c r="A17" s="80"/>
      <c r="B17" s="80"/>
      <c r="C17" s="80"/>
      <c r="D17" s="80"/>
      <c r="E17" s="80"/>
      <c r="F17" s="77"/>
      <c r="G17" s="77"/>
      <c r="H17" s="77"/>
      <c r="I17" s="80"/>
      <c r="J17" s="80"/>
      <c r="K17" s="80"/>
      <c r="L17" s="80"/>
      <c r="M17" s="80"/>
      <c r="N17" s="77"/>
      <c r="O17" s="77"/>
      <c r="P17" s="77"/>
      <c r="Q17" s="80"/>
      <c r="R17" s="12"/>
    </row>
    <row r="18" spans="1:17" s="22" customFormat="1" ht="18.75" thickBot="1">
      <c r="A18" s="102" t="s">
        <v>43</v>
      </c>
      <c r="B18" s="8">
        <v>1</v>
      </c>
      <c r="C18" s="1" t="s">
        <v>11</v>
      </c>
      <c r="D18" s="8">
        <v>100</v>
      </c>
      <c r="E18" s="8" t="s">
        <v>308</v>
      </c>
      <c r="F18" s="8">
        <v>0</v>
      </c>
      <c r="G18" s="16">
        <f>+F18*100/D18</f>
        <v>0</v>
      </c>
      <c r="H18" s="8">
        <v>0</v>
      </c>
      <c r="I18" s="9">
        <f>565153+58990+5000+25000</f>
        <v>654143</v>
      </c>
      <c r="J18" s="10">
        <v>2017</v>
      </c>
      <c r="K18" s="10"/>
      <c r="L18" s="10"/>
      <c r="M18" s="10">
        <f>330000+49500</f>
        <v>379500</v>
      </c>
      <c r="N18" s="10">
        <f>SUM(I18:M18)</f>
        <v>1035660</v>
      </c>
      <c r="O18" s="11">
        <v>0</v>
      </c>
      <c r="P18" s="2" t="s">
        <v>44</v>
      </c>
      <c r="Q18" s="1"/>
    </row>
    <row r="19" spans="1:17" s="22" customFormat="1" ht="18.75" thickBot="1">
      <c r="A19" s="103"/>
      <c r="B19" s="8">
        <v>1</v>
      </c>
      <c r="C19" s="1" t="s">
        <v>128</v>
      </c>
      <c r="D19" s="8">
        <v>0</v>
      </c>
      <c r="E19" s="8" t="s">
        <v>309</v>
      </c>
      <c r="F19" s="8">
        <v>0</v>
      </c>
      <c r="G19" s="8">
        <v>0</v>
      </c>
      <c r="H19" s="8">
        <v>0</v>
      </c>
      <c r="I19" s="9">
        <v>0</v>
      </c>
      <c r="J19" s="10">
        <v>0</v>
      </c>
      <c r="K19" s="10"/>
      <c r="L19" s="10"/>
      <c r="M19" s="10">
        <v>0</v>
      </c>
      <c r="N19" s="10">
        <f>SUM(I19:M19)</f>
        <v>0</v>
      </c>
      <c r="O19" s="11"/>
      <c r="P19" s="2" t="s">
        <v>44</v>
      </c>
      <c r="Q19" s="1"/>
    </row>
    <row r="20" spans="1:17" s="22" customFormat="1" ht="15" customHeight="1" thickBot="1">
      <c r="A20" s="106" t="s">
        <v>32</v>
      </c>
      <c r="B20" s="107"/>
      <c r="C20" s="107"/>
      <c r="D20" s="107"/>
      <c r="E20" s="107"/>
      <c r="F20" s="107"/>
      <c r="G20" s="107"/>
      <c r="H20" s="108"/>
      <c r="I20" s="9">
        <f>+I18+I19</f>
        <v>654143</v>
      </c>
      <c r="J20" s="9">
        <f aca="true" t="shared" si="0" ref="J20:O20">SUM(J18:J18)</f>
        <v>2017</v>
      </c>
      <c r="K20" s="9">
        <f t="shared" si="0"/>
        <v>0</v>
      </c>
      <c r="L20" s="9">
        <f t="shared" si="0"/>
        <v>0</v>
      </c>
      <c r="M20" s="9">
        <f t="shared" si="0"/>
        <v>379500</v>
      </c>
      <c r="N20" s="9">
        <f>SUM(N18:N19)</f>
        <v>1035660</v>
      </c>
      <c r="O20" s="9">
        <f t="shared" si="0"/>
        <v>0</v>
      </c>
      <c r="P20" s="8"/>
      <c r="Q20" s="1"/>
    </row>
    <row r="21" spans="1:17" ht="13.5" thickBot="1">
      <c r="A21" s="33"/>
      <c r="B21" s="34"/>
      <c r="C21" s="34"/>
      <c r="D21" s="34"/>
      <c r="E21" s="34"/>
      <c r="F21" s="34"/>
      <c r="G21" s="34"/>
      <c r="H21" s="34"/>
      <c r="I21" s="35"/>
      <c r="J21" s="32"/>
      <c r="K21" s="32"/>
      <c r="L21" s="36"/>
      <c r="M21" s="37"/>
      <c r="N21" s="37"/>
      <c r="O21" s="37"/>
      <c r="P21" s="38"/>
      <c r="Q21" s="39"/>
    </row>
    <row r="22" spans="1:19" s="4" customFormat="1" ht="12.75">
      <c r="A22" s="26" t="s">
        <v>35</v>
      </c>
      <c r="B22" s="86" t="s">
        <v>36</v>
      </c>
      <c r="C22" s="115"/>
      <c r="D22" s="87" t="s">
        <v>33</v>
      </c>
      <c r="E22" s="87"/>
      <c r="F22" s="87"/>
      <c r="G22" s="87"/>
      <c r="H22" s="87"/>
      <c r="I22" s="25"/>
      <c r="J22" s="22"/>
      <c r="K22" s="22"/>
      <c r="L22" s="86" t="s">
        <v>34</v>
      </c>
      <c r="M22" s="87"/>
      <c r="N22" s="87"/>
      <c r="O22" s="87"/>
      <c r="P22" s="87"/>
      <c r="Q22" s="25"/>
      <c r="R22" s="6"/>
      <c r="S22" s="7"/>
    </row>
    <row r="23" spans="1:19" s="4" customFormat="1" ht="11.25" customHeight="1">
      <c r="A23" s="29" t="s">
        <v>30</v>
      </c>
      <c r="B23" s="118" t="s">
        <v>15</v>
      </c>
      <c r="C23" s="119"/>
      <c r="D23" s="92" t="s">
        <v>129</v>
      </c>
      <c r="E23" s="92"/>
      <c r="F23" s="92"/>
      <c r="G23" s="92"/>
      <c r="H23" s="92"/>
      <c r="I23" s="93"/>
      <c r="J23" s="22"/>
      <c r="K23" s="22"/>
      <c r="L23" s="143" t="s">
        <v>130</v>
      </c>
      <c r="M23" s="144"/>
      <c r="N23" s="144"/>
      <c r="O23" s="144"/>
      <c r="P23" s="144"/>
      <c r="Q23" s="145"/>
      <c r="R23" s="6"/>
      <c r="S23" s="7"/>
    </row>
    <row r="24" spans="1:19" s="4" customFormat="1" ht="14.25" customHeight="1" thickBot="1">
      <c r="A24" s="27"/>
      <c r="B24" s="30"/>
      <c r="C24" s="28"/>
      <c r="D24" s="94"/>
      <c r="E24" s="94"/>
      <c r="F24" s="94"/>
      <c r="G24" s="94"/>
      <c r="H24" s="94"/>
      <c r="I24" s="95"/>
      <c r="J24" s="22"/>
      <c r="K24" s="22"/>
      <c r="L24" s="146"/>
      <c r="M24" s="147"/>
      <c r="N24" s="147"/>
      <c r="O24" s="147"/>
      <c r="P24" s="147"/>
      <c r="Q24" s="148"/>
      <c r="R24" s="6"/>
      <c r="S24" s="7"/>
    </row>
    <row r="25" spans="1:18" s="4" customFormat="1" ht="13.5" thickBot="1">
      <c r="A25" s="3"/>
      <c r="B25" s="5"/>
      <c r="C25" s="3"/>
      <c r="D25" s="5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5"/>
      <c r="Q25" s="3"/>
      <c r="R25" s="6"/>
    </row>
    <row r="26" spans="1:18" ht="21" customHeight="1" thickBot="1">
      <c r="A26" s="83" t="s">
        <v>3</v>
      </c>
      <c r="B26" s="83"/>
      <c r="C26" s="83"/>
      <c r="D26" s="83"/>
      <c r="E26" s="83"/>
      <c r="F26" s="83"/>
      <c r="G26" s="83"/>
      <c r="H26" s="84"/>
      <c r="I26" s="85" t="s">
        <v>4</v>
      </c>
      <c r="J26" s="83"/>
      <c r="K26" s="83"/>
      <c r="L26" s="83"/>
      <c r="M26" s="83"/>
      <c r="N26" s="83"/>
      <c r="O26" s="84"/>
      <c r="P26" s="75" t="s">
        <v>25</v>
      </c>
      <c r="Q26" s="78" t="s">
        <v>9</v>
      </c>
      <c r="R26" s="12"/>
    </row>
    <row r="27" spans="1:18" ht="14.25" customHeight="1">
      <c r="A27" s="78" t="s">
        <v>16</v>
      </c>
      <c r="B27" s="78" t="s">
        <v>1</v>
      </c>
      <c r="C27" s="78" t="s">
        <v>0</v>
      </c>
      <c r="D27" s="78" t="s">
        <v>2</v>
      </c>
      <c r="E27" s="78" t="s">
        <v>12</v>
      </c>
      <c r="F27" s="75" t="s">
        <v>21</v>
      </c>
      <c r="G27" s="75" t="s">
        <v>22</v>
      </c>
      <c r="H27" s="75" t="s">
        <v>23</v>
      </c>
      <c r="I27" s="78" t="s">
        <v>5</v>
      </c>
      <c r="J27" s="78" t="s">
        <v>10</v>
      </c>
      <c r="K27" s="78" t="s">
        <v>17</v>
      </c>
      <c r="L27" s="78" t="s">
        <v>6</v>
      </c>
      <c r="M27" s="78" t="s">
        <v>7</v>
      </c>
      <c r="N27" s="75" t="s">
        <v>8</v>
      </c>
      <c r="O27" s="75" t="s">
        <v>24</v>
      </c>
      <c r="P27" s="76"/>
      <c r="Q27" s="79"/>
      <c r="R27" s="12"/>
    </row>
    <row r="28" spans="1:17" s="22" customFormat="1" ht="12.75">
      <c r="A28" s="79"/>
      <c r="B28" s="79"/>
      <c r="C28" s="79"/>
      <c r="D28" s="79"/>
      <c r="E28" s="79"/>
      <c r="F28" s="76"/>
      <c r="G28" s="76"/>
      <c r="H28" s="76"/>
      <c r="I28" s="79"/>
      <c r="J28" s="79"/>
      <c r="K28" s="79"/>
      <c r="L28" s="79"/>
      <c r="M28" s="79"/>
      <c r="N28" s="76"/>
      <c r="O28" s="76"/>
      <c r="P28" s="76"/>
      <c r="Q28" s="79"/>
    </row>
    <row r="29" spans="1:17" s="22" customFormat="1" ht="13.5" thickBot="1">
      <c r="A29" s="80"/>
      <c r="B29" s="80"/>
      <c r="C29" s="80"/>
      <c r="D29" s="80"/>
      <c r="E29" s="80"/>
      <c r="F29" s="77"/>
      <c r="G29" s="77"/>
      <c r="H29" s="77"/>
      <c r="I29" s="80"/>
      <c r="J29" s="80"/>
      <c r="K29" s="80"/>
      <c r="L29" s="80"/>
      <c r="M29" s="80"/>
      <c r="N29" s="77"/>
      <c r="O29" s="77"/>
      <c r="P29" s="77"/>
      <c r="Q29" s="80"/>
    </row>
    <row r="30" spans="1:17" s="22" customFormat="1" ht="29.25" customHeight="1" thickBot="1">
      <c r="A30" s="102" t="s">
        <v>45</v>
      </c>
      <c r="B30" s="56">
        <v>1</v>
      </c>
      <c r="C30" s="135" t="s">
        <v>137</v>
      </c>
      <c r="D30" s="56">
        <v>100</v>
      </c>
      <c r="E30" s="56" t="s">
        <v>308</v>
      </c>
      <c r="F30" s="57">
        <v>0</v>
      </c>
      <c r="G30" s="73">
        <v>0</v>
      </c>
      <c r="H30" s="57">
        <v>0</v>
      </c>
      <c r="I30" s="58">
        <f>90000-I41-I51-I111</f>
        <v>27490</v>
      </c>
      <c r="J30" s="56"/>
      <c r="K30" s="56"/>
      <c r="L30" s="56"/>
      <c r="M30" s="56">
        <v>45000</v>
      </c>
      <c r="N30" s="59">
        <f>SUM(I30:M30)</f>
        <v>72490</v>
      </c>
      <c r="O30" s="63">
        <v>0</v>
      </c>
      <c r="P30" s="57" t="s">
        <v>44</v>
      </c>
      <c r="Q30" s="56"/>
    </row>
    <row r="31" spans="1:17" s="22" customFormat="1" ht="21.75" customHeight="1" thickBot="1">
      <c r="A31" s="103"/>
      <c r="B31" s="56">
        <v>1</v>
      </c>
      <c r="C31" s="136"/>
      <c r="D31" s="56">
        <v>2</v>
      </c>
      <c r="E31" s="57" t="s">
        <v>131</v>
      </c>
      <c r="F31" s="57">
        <v>0</v>
      </c>
      <c r="G31" s="57">
        <v>0</v>
      </c>
      <c r="H31" s="57">
        <v>0</v>
      </c>
      <c r="I31" s="58">
        <v>6598</v>
      </c>
      <c r="J31" s="56"/>
      <c r="K31" s="56"/>
      <c r="L31" s="56"/>
      <c r="M31" s="56"/>
      <c r="N31" s="59">
        <f>SUM(I31:M31)</f>
        <v>6598</v>
      </c>
      <c r="O31" s="63">
        <v>0</v>
      </c>
      <c r="P31" s="57" t="s">
        <v>44</v>
      </c>
      <c r="Q31" s="56"/>
    </row>
    <row r="32" spans="1:17" ht="13.5" thickBot="1">
      <c r="A32" s="116" t="s">
        <v>32</v>
      </c>
      <c r="B32" s="81"/>
      <c r="C32" s="81"/>
      <c r="D32" s="81"/>
      <c r="E32" s="81"/>
      <c r="F32" s="81"/>
      <c r="G32" s="81"/>
      <c r="H32" s="82"/>
      <c r="I32" s="9">
        <f>SUM(I30:I31)</f>
        <v>34088</v>
      </c>
      <c r="J32" s="9">
        <f>+J30</f>
        <v>0</v>
      </c>
      <c r="K32" s="9">
        <f>+K30</f>
        <v>0</v>
      </c>
      <c r="L32" s="9">
        <f>+L30</f>
        <v>0</v>
      </c>
      <c r="M32" s="9">
        <f>+M30</f>
        <v>45000</v>
      </c>
      <c r="N32" s="9">
        <f>SUM(N30:N31)</f>
        <v>79088</v>
      </c>
      <c r="O32" s="9">
        <f>SUM(O30:O31)</f>
        <v>0</v>
      </c>
      <c r="P32" s="8"/>
      <c r="Q32" s="1"/>
    </row>
    <row r="33" spans="1:19" s="42" customFormat="1" ht="13.5" thickBot="1">
      <c r="A33" s="22"/>
      <c r="B33" s="4"/>
      <c r="C33" s="22"/>
      <c r="D33" s="4"/>
      <c r="E33" s="4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4"/>
      <c r="Q33" s="22"/>
      <c r="R33" s="40"/>
      <c r="S33" s="41"/>
    </row>
    <row r="34" spans="1:19" s="42" customFormat="1" ht="12.75">
      <c r="A34" s="52" t="s">
        <v>35</v>
      </c>
      <c r="B34" s="104" t="s">
        <v>36</v>
      </c>
      <c r="C34" s="105"/>
      <c r="D34" s="87" t="s">
        <v>33</v>
      </c>
      <c r="E34" s="87"/>
      <c r="F34" s="87"/>
      <c r="G34" s="87"/>
      <c r="H34" s="87"/>
      <c r="I34" s="25"/>
      <c r="J34" s="22"/>
      <c r="K34" s="22"/>
      <c r="L34" s="86" t="s">
        <v>34</v>
      </c>
      <c r="M34" s="87"/>
      <c r="N34" s="87"/>
      <c r="O34" s="87"/>
      <c r="P34" s="87"/>
      <c r="Q34" s="25"/>
      <c r="R34" s="40"/>
      <c r="S34" s="41"/>
    </row>
    <row r="35" spans="1:19" s="42" customFormat="1" ht="9.75" customHeight="1">
      <c r="A35" s="53" t="s">
        <v>30</v>
      </c>
      <c r="B35" s="132" t="s">
        <v>15</v>
      </c>
      <c r="C35" s="133"/>
      <c r="D35" s="92" t="s">
        <v>132</v>
      </c>
      <c r="E35" s="92"/>
      <c r="F35" s="92"/>
      <c r="G35" s="92"/>
      <c r="H35" s="92"/>
      <c r="I35" s="93"/>
      <c r="J35" s="22"/>
      <c r="K35" s="22"/>
      <c r="L35" s="96" t="s">
        <v>133</v>
      </c>
      <c r="M35" s="97"/>
      <c r="N35" s="97"/>
      <c r="O35" s="97"/>
      <c r="P35" s="97"/>
      <c r="Q35" s="98"/>
      <c r="R35" s="40"/>
      <c r="S35" s="41"/>
    </row>
    <row r="36" spans="1:18" s="42" customFormat="1" ht="14.25" customHeight="1" thickBot="1">
      <c r="A36" s="43"/>
      <c r="B36" s="44"/>
      <c r="C36" s="45"/>
      <c r="D36" s="94"/>
      <c r="E36" s="94"/>
      <c r="F36" s="94"/>
      <c r="G36" s="94"/>
      <c r="H36" s="94"/>
      <c r="I36" s="95"/>
      <c r="J36" s="22"/>
      <c r="K36" s="22"/>
      <c r="L36" s="99"/>
      <c r="M36" s="100"/>
      <c r="N36" s="100"/>
      <c r="O36" s="100"/>
      <c r="P36" s="100"/>
      <c r="Q36" s="101"/>
      <c r="R36" s="40"/>
    </row>
    <row r="37" spans="1:18" ht="13.5" thickBot="1">
      <c r="A37" s="83" t="s">
        <v>3</v>
      </c>
      <c r="B37" s="83"/>
      <c r="C37" s="83"/>
      <c r="D37" s="83"/>
      <c r="E37" s="83"/>
      <c r="F37" s="83"/>
      <c r="G37" s="83"/>
      <c r="H37" s="84"/>
      <c r="I37" s="85" t="s">
        <v>4</v>
      </c>
      <c r="J37" s="83"/>
      <c r="K37" s="83"/>
      <c r="L37" s="83"/>
      <c r="M37" s="83"/>
      <c r="N37" s="83"/>
      <c r="O37" s="84"/>
      <c r="P37" s="75" t="s">
        <v>25</v>
      </c>
      <c r="Q37" s="78" t="s">
        <v>9</v>
      </c>
      <c r="R37" s="12"/>
    </row>
    <row r="38" spans="1:18" ht="12.75">
      <c r="A38" s="78" t="s">
        <v>16</v>
      </c>
      <c r="B38" s="78" t="s">
        <v>1</v>
      </c>
      <c r="C38" s="78" t="s">
        <v>0</v>
      </c>
      <c r="D38" s="78" t="s">
        <v>2</v>
      </c>
      <c r="E38" s="78" t="s">
        <v>12</v>
      </c>
      <c r="F38" s="75" t="s">
        <v>21</v>
      </c>
      <c r="G38" s="75" t="s">
        <v>22</v>
      </c>
      <c r="H38" s="75" t="s">
        <v>23</v>
      </c>
      <c r="I38" s="78" t="s">
        <v>5</v>
      </c>
      <c r="J38" s="78" t="s">
        <v>10</v>
      </c>
      <c r="K38" s="78" t="s">
        <v>17</v>
      </c>
      <c r="L38" s="78" t="s">
        <v>6</v>
      </c>
      <c r="M38" s="78" t="s">
        <v>7</v>
      </c>
      <c r="N38" s="75" t="s">
        <v>8</v>
      </c>
      <c r="O38" s="75" t="s">
        <v>24</v>
      </c>
      <c r="P38" s="76"/>
      <c r="Q38" s="79"/>
      <c r="R38" s="12"/>
    </row>
    <row r="39" spans="1:18" ht="12.75">
      <c r="A39" s="79"/>
      <c r="B39" s="79"/>
      <c r="C39" s="79"/>
      <c r="D39" s="79"/>
      <c r="E39" s="79"/>
      <c r="F39" s="76"/>
      <c r="G39" s="76"/>
      <c r="H39" s="76"/>
      <c r="I39" s="79"/>
      <c r="J39" s="79"/>
      <c r="K39" s="79"/>
      <c r="L39" s="79"/>
      <c r="M39" s="79"/>
      <c r="N39" s="76"/>
      <c r="O39" s="76"/>
      <c r="P39" s="76"/>
      <c r="Q39" s="79"/>
      <c r="R39" s="12"/>
    </row>
    <row r="40" spans="1:18" ht="13.5" thickBot="1">
      <c r="A40" s="80"/>
      <c r="B40" s="80"/>
      <c r="C40" s="80"/>
      <c r="D40" s="80"/>
      <c r="E40" s="80"/>
      <c r="F40" s="77"/>
      <c r="G40" s="77"/>
      <c r="H40" s="77"/>
      <c r="I40" s="80"/>
      <c r="J40" s="80"/>
      <c r="K40" s="80"/>
      <c r="L40" s="80"/>
      <c r="M40" s="80"/>
      <c r="N40" s="77"/>
      <c r="O40" s="77"/>
      <c r="P40" s="77"/>
      <c r="Q40" s="80"/>
      <c r="R40" s="12"/>
    </row>
    <row r="41" spans="1:18" ht="27.75" thickBot="1">
      <c r="A41" s="65" t="s">
        <v>46</v>
      </c>
      <c r="B41" s="8">
        <v>1</v>
      </c>
      <c r="C41" s="60" t="s">
        <v>138</v>
      </c>
      <c r="D41" s="8">
        <v>100</v>
      </c>
      <c r="E41" s="2" t="s">
        <v>134</v>
      </c>
      <c r="F41" s="8">
        <v>0</v>
      </c>
      <c r="G41" s="16">
        <v>0</v>
      </c>
      <c r="H41" s="16">
        <v>0</v>
      </c>
      <c r="I41" s="54">
        <v>11510</v>
      </c>
      <c r="J41" s="10">
        <v>0</v>
      </c>
      <c r="K41" s="10"/>
      <c r="L41" s="10"/>
      <c r="M41" s="10"/>
      <c r="N41" s="54">
        <f>SUM(I41:M41)</f>
        <v>11510</v>
      </c>
      <c r="O41" s="54">
        <v>0</v>
      </c>
      <c r="P41" s="66" t="s">
        <v>44</v>
      </c>
      <c r="Q41" s="13"/>
      <c r="R41" s="12"/>
    </row>
    <row r="42" spans="1:18" ht="13.5" thickBot="1">
      <c r="A42" s="81" t="s">
        <v>32</v>
      </c>
      <c r="B42" s="81"/>
      <c r="C42" s="81"/>
      <c r="D42" s="81"/>
      <c r="E42" s="81"/>
      <c r="F42" s="81"/>
      <c r="G42" s="81"/>
      <c r="H42" s="82"/>
      <c r="I42" s="14">
        <f aca="true" t="shared" si="1" ref="I42:O42">SUM(I41)</f>
        <v>11510</v>
      </c>
      <c r="J42" s="14">
        <f t="shared" si="1"/>
        <v>0</v>
      </c>
      <c r="K42" s="14">
        <f t="shared" si="1"/>
        <v>0</v>
      </c>
      <c r="L42" s="14">
        <f t="shared" si="1"/>
        <v>0</v>
      </c>
      <c r="M42" s="14">
        <f t="shared" si="1"/>
        <v>0</v>
      </c>
      <c r="N42" s="14">
        <f t="shared" si="1"/>
        <v>11510</v>
      </c>
      <c r="O42" s="14">
        <f t="shared" si="1"/>
        <v>0</v>
      </c>
      <c r="P42" s="8"/>
      <c r="Q42" s="1"/>
      <c r="R42" s="12"/>
    </row>
    <row r="43" spans="1:18" ht="13.5" thickBot="1">
      <c r="A43" s="19"/>
      <c r="B43" s="19"/>
      <c r="C43" s="19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17"/>
      <c r="Q43" s="18"/>
      <c r="R43" s="12"/>
    </row>
    <row r="44" spans="1:18" ht="12.75">
      <c r="A44" s="52" t="s">
        <v>35</v>
      </c>
      <c r="B44" s="104" t="s">
        <v>36</v>
      </c>
      <c r="C44" s="105"/>
      <c r="D44" s="87" t="s">
        <v>33</v>
      </c>
      <c r="E44" s="87"/>
      <c r="F44" s="87"/>
      <c r="G44" s="87"/>
      <c r="H44" s="87"/>
      <c r="I44" s="25"/>
      <c r="J44" s="22"/>
      <c r="K44" s="22"/>
      <c r="L44" s="86" t="s">
        <v>34</v>
      </c>
      <c r="M44" s="87"/>
      <c r="N44" s="87"/>
      <c r="O44" s="87"/>
      <c r="P44" s="87"/>
      <c r="Q44" s="25"/>
      <c r="R44" s="12"/>
    </row>
    <row r="45" spans="1:18" ht="18.75" customHeight="1">
      <c r="A45" s="53" t="s">
        <v>30</v>
      </c>
      <c r="B45" s="132" t="s">
        <v>15</v>
      </c>
      <c r="C45" s="133"/>
      <c r="D45" s="149" t="s">
        <v>135</v>
      </c>
      <c r="E45" s="150"/>
      <c r="F45" s="150"/>
      <c r="G45" s="150"/>
      <c r="H45" s="150"/>
      <c r="I45" s="151"/>
      <c r="J45" s="22"/>
      <c r="K45" s="22"/>
      <c r="L45" s="143" t="s">
        <v>136</v>
      </c>
      <c r="M45" s="144"/>
      <c r="N45" s="144"/>
      <c r="O45" s="144"/>
      <c r="P45" s="144"/>
      <c r="Q45" s="145"/>
      <c r="R45" s="12"/>
    </row>
    <row r="46" spans="1:17" s="22" customFormat="1" ht="15.75" customHeight="1" thickBot="1">
      <c r="A46" s="43"/>
      <c r="B46" s="44"/>
      <c r="C46" s="45"/>
      <c r="D46" s="152"/>
      <c r="E46" s="153"/>
      <c r="F46" s="153"/>
      <c r="G46" s="153"/>
      <c r="H46" s="153"/>
      <c r="I46" s="154"/>
      <c r="L46" s="146"/>
      <c r="M46" s="147"/>
      <c r="N46" s="147"/>
      <c r="O46" s="147"/>
      <c r="P46" s="147"/>
      <c r="Q46" s="148"/>
    </row>
    <row r="47" spans="1:17" s="22" customFormat="1" ht="13.5" thickBot="1">
      <c r="A47" s="83" t="s">
        <v>3</v>
      </c>
      <c r="B47" s="83"/>
      <c r="C47" s="83"/>
      <c r="D47" s="83"/>
      <c r="E47" s="83"/>
      <c r="F47" s="83"/>
      <c r="G47" s="83"/>
      <c r="H47" s="84"/>
      <c r="I47" s="85" t="s">
        <v>4</v>
      </c>
      <c r="J47" s="83"/>
      <c r="K47" s="83"/>
      <c r="L47" s="83"/>
      <c r="M47" s="83"/>
      <c r="N47" s="83"/>
      <c r="O47" s="84"/>
      <c r="P47" s="75" t="s">
        <v>25</v>
      </c>
      <c r="Q47" s="78" t="s">
        <v>9</v>
      </c>
    </row>
    <row r="48" spans="1:17" s="22" customFormat="1" ht="12.75">
      <c r="A48" s="78" t="s">
        <v>16</v>
      </c>
      <c r="B48" s="78" t="s">
        <v>1</v>
      </c>
      <c r="C48" s="78" t="s">
        <v>0</v>
      </c>
      <c r="D48" s="78" t="s">
        <v>2</v>
      </c>
      <c r="E48" s="78" t="s">
        <v>12</v>
      </c>
      <c r="F48" s="75" t="s">
        <v>21</v>
      </c>
      <c r="G48" s="75" t="s">
        <v>22</v>
      </c>
      <c r="H48" s="75" t="s">
        <v>23</v>
      </c>
      <c r="I48" s="78" t="s">
        <v>5</v>
      </c>
      <c r="J48" s="78" t="s">
        <v>10</v>
      </c>
      <c r="K48" s="78" t="s">
        <v>17</v>
      </c>
      <c r="L48" s="78" t="s">
        <v>6</v>
      </c>
      <c r="M48" s="78" t="s">
        <v>7</v>
      </c>
      <c r="N48" s="75" t="s">
        <v>8</v>
      </c>
      <c r="O48" s="75" t="s">
        <v>24</v>
      </c>
      <c r="P48" s="76"/>
      <c r="Q48" s="79"/>
    </row>
    <row r="49" spans="1:17" s="22" customFormat="1" ht="12.75">
      <c r="A49" s="79"/>
      <c r="B49" s="79"/>
      <c r="C49" s="79"/>
      <c r="D49" s="79"/>
      <c r="E49" s="79"/>
      <c r="F49" s="76"/>
      <c r="G49" s="76"/>
      <c r="H49" s="76"/>
      <c r="I49" s="79"/>
      <c r="J49" s="79"/>
      <c r="K49" s="79"/>
      <c r="L49" s="79"/>
      <c r="M49" s="79"/>
      <c r="N49" s="76"/>
      <c r="O49" s="76"/>
      <c r="P49" s="76"/>
      <c r="Q49" s="79"/>
    </row>
    <row r="50" spans="1:17" s="22" customFormat="1" ht="13.5" thickBot="1">
      <c r="A50" s="80"/>
      <c r="B50" s="80"/>
      <c r="C50" s="80"/>
      <c r="D50" s="80"/>
      <c r="E50" s="80"/>
      <c r="F50" s="77"/>
      <c r="G50" s="77"/>
      <c r="H50" s="77"/>
      <c r="I50" s="80"/>
      <c r="J50" s="80"/>
      <c r="K50" s="80"/>
      <c r="L50" s="80"/>
      <c r="M50" s="80"/>
      <c r="N50" s="77"/>
      <c r="O50" s="77"/>
      <c r="P50" s="77"/>
      <c r="Q50" s="80"/>
    </row>
    <row r="51" spans="1:17" s="22" customFormat="1" ht="18.75" thickBot="1">
      <c r="A51" s="65" t="s">
        <v>276</v>
      </c>
      <c r="B51" s="8">
        <v>1</v>
      </c>
      <c r="C51" s="60" t="s">
        <v>139</v>
      </c>
      <c r="D51" s="8">
        <v>100</v>
      </c>
      <c r="E51" s="2" t="s">
        <v>140</v>
      </c>
      <c r="F51" s="8">
        <v>0</v>
      </c>
      <c r="G51" s="16">
        <v>0</v>
      </c>
      <c r="H51" s="16">
        <v>0</v>
      </c>
      <c r="I51" s="54">
        <v>3500</v>
      </c>
      <c r="J51" s="10">
        <v>0</v>
      </c>
      <c r="K51" s="10"/>
      <c r="L51" s="10"/>
      <c r="M51" s="10"/>
      <c r="N51" s="54">
        <f>SUM(I51:M51)</f>
        <v>3500</v>
      </c>
      <c r="O51" s="54">
        <v>0</v>
      </c>
      <c r="P51" s="66" t="s">
        <v>44</v>
      </c>
      <c r="Q51" s="13"/>
    </row>
    <row r="52" spans="1:18" ht="13.5" thickBot="1">
      <c r="A52" s="81"/>
      <c r="B52" s="81"/>
      <c r="C52" s="81"/>
      <c r="D52" s="81"/>
      <c r="E52" s="81"/>
      <c r="F52" s="81"/>
      <c r="G52" s="81"/>
      <c r="H52" s="82"/>
      <c r="I52" s="14">
        <f aca="true" t="shared" si="2" ref="I52:O52">SUM(I51)</f>
        <v>3500</v>
      </c>
      <c r="J52" s="14">
        <f t="shared" si="2"/>
        <v>0</v>
      </c>
      <c r="K52" s="14">
        <f t="shared" si="2"/>
        <v>0</v>
      </c>
      <c r="L52" s="14">
        <f t="shared" si="2"/>
        <v>0</v>
      </c>
      <c r="M52" s="14">
        <f t="shared" si="2"/>
        <v>0</v>
      </c>
      <c r="N52" s="14">
        <f t="shared" si="2"/>
        <v>3500</v>
      </c>
      <c r="O52" s="14">
        <f t="shared" si="2"/>
        <v>0</v>
      </c>
      <c r="P52" s="8"/>
      <c r="Q52" s="1"/>
      <c r="R52" s="15"/>
    </row>
    <row r="53" spans="1:18" ht="13.5" thickBot="1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17"/>
      <c r="Q53" s="18"/>
      <c r="R53" s="15"/>
    </row>
    <row r="54" spans="1:17" s="51" customFormat="1" ht="12.75">
      <c r="A54" s="52" t="s">
        <v>35</v>
      </c>
      <c r="B54" s="104" t="s">
        <v>36</v>
      </c>
      <c r="C54" s="105"/>
      <c r="D54" s="87" t="s">
        <v>33</v>
      </c>
      <c r="E54" s="87"/>
      <c r="F54" s="87"/>
      <c r="G54" s="87"/>
      <c r="H54" s="87"/>
      <c r="I54" s="25"/>
      <c r="J54" s="22"/>
      <c r="K54" s="22"/>
      <c r="L54" s="86" t="s">
        <v>34</v>
      </c>
      <c r="M54" s="87"/>
      <c r="N54" s="87"/>
      <c r="O54" s="87"/>
      <c r="P54" s="87"/>
      <c r="Q54" s="25"/>
    </row>
    <row r="55" spans="1:17" s="51" customFormat="1" ht="12.75" customHeight="1">
      <c r="A55" s="53" t="s">
        <v>30</v>
      </c>
      <c r="B55" s="132" t="s">
        <v>15</v>
      </c>
      <c r="C55" s="133"/>
      <c r="D55" s="149" t="s">
        <v>277</v>
      </c>
      <c r="E55" s="150"/>
      <c r="F55" s="150"/>
      <c r="G55" s="150"/>
      <c r="H55" s="150"/>
      <c r="I55" s="151"/>
      <c r="J55" s="22"/>
      <c r="K55" s="22"/>
      <c r="L55" s="155" t="s">
        <v>278</v>
      </c>
      <c r="M55" s="144"/>
      <c r="N55" s="144"/>
      <c r="O55" s="144"/>
      <c r="P55" s="144"/>
      <c r="Q55" s="145"/>
    </row>
    <row r="56" spans="1:17" s="51" customFormat="1" ht="13.5" thickBot="1">
      <c r="A56" s="43"/>
      <c r="B56" s="44"/>
      <c r="C56" s="45"/>
      <c r="D56" s="152"/>
      <c r="E56" s="153"/>
      <c r="F56" s="153"/>
      <c r="G56" s="153"/>
      <c r="H56" s="153"/>
      <c r="I56" s="154"/>
      <c r="J56" s="22"/>
      <c r="K56" s="22"/>
      <c r="L56" s="146"/>
      <c r="M56" s="147"/>
      <c r="N56" s="147"/>
      <c r="O56" s="147"/>
      <c r="P56" s="147"/>
      <c r="Q56" s="148"/>
    </row>
    <row r="57" spans="1:17" s="51" customFormat="1" ht="13.5" customHeight="1" thickBot="1">
      <c r="A57" s="83" t="s">
        <v>3</v>
      </c>
      <c r="B57" s="83"/>
      <c r="C57" s="83"/>
      <c r="D57" s="83"/>
      <c r="E57" s="83"/>
      <c r="F57" s="83"/>
      <c r="G57" s="83"/>
      <c r="H57" s="84"/>
      <c r="I57" s="85" t="s">
        <v>4</v>
      </c>
      <c r="J57" s="83"/>
      <c r="K57" s="83"/>
      <c r="L57" s="83"/>
      <c r="M57" s="83"/>
      <c r="N57" s="83"/>
      <c r="O57" s="84"/>
      <c r="P57" s="75" t="s">
        <v>25</v>
      </c>
      <c r="Q57" s="78" t="s">
        <v>9</v>
      </c>
    </row>
    <row r="58" spans="1:17" s="51" customFormat="1" ht="12.75" customHeight="1" hidden="1">
      <c r="A58" s="78" t="s">
        <v>16</v>
      </c>
      <c r="B58" s="78" t="s">
        <v>1</v>
      </c>
      <c r="C58" s="78" t="s">
        <v>0</v>
      </c>
      <c r="D58" s="78" t="s">
        <v>2</v>
      </c>
      <c r="E58" s="78" t="s">
        <v>12</v>
      </c>
      <c r="F58" s="75" t="s">
        <v>21</v>
      </c>
      <c r="G58" s="75" t="s">
        <v>22</v>
      </c>
      <c r="H58" s="75" t="s">
        <v>23</v>
      </c>
      <c r="I58" s="78" t="s">
        <v>5</v>
      </c>
      <c r="J58" s="78" t="s">
        <v>10</v>
      </c>
      <c r="K58" s="78" t="s">
        <v>17</v>
      </c>
      <c r="L58" s="78" t="s">
        <v>6</v>
      </c>
      <c r="M58" s="78" t="s">
        <v>7</v>
      </c>
      <c r="N58" s="75" t="s">
        <v>8</v>
      </c>
      <c r="O58" s="75" t="s">
        <v>24</v>
      </c>
      <c r="P58" s="76"/>
      <c r="Q58" s="79"/>
    </row>
    <row r="59" spans="1:17" s="51" customFormat="1" ht="12.75" hidden="1">
      <c r="A59" s="79"/>
      <c r="B59" s="79"/>
      <c r="C59" s="79"/>
      <c r="D59" s="79"/>
      <c r="E59" s="79"/>
      <c r="F59" s="76"/>
      <c r="G59" s="76"/>
      <c r="H59" s="76"/>
      <c r="I59" s="79"/>
      <c r="J59" s="79"/>
      <c r="K59" s="79"/>
      <c r="L59" s="79"/>
      <c r="M59" s="79"/>
      <c r="N59" s="76"/>
      <c r="O59" s="76"/>
      <c r="P59" s="76"/>
      <c r="Q59" s="79"/>
    </row>
    <row r="60" spans="1:17" s="51" customFormat="1" ht="13.5" hidden="1" thickBot="1">
      <c r="A60" s="80"/>
      <c r="B60" s="80"/>
      <c r="C60" s="80"/>
      <c r="D60" s="80"/>
      <c r="E60" s="80"/>
      <c r="F60" s="77"/>
      <c r="G60" s="77"/>
      <c r="H60" s="77"/>
      <c r="I60" s="80"/>
      <c r="J60" s="80"/>
      <c r="K60" s="80"/>
      <c r="L60" s="80"/>
      <c r="M60" s="80"/>
      <c r="N60" s="77"/>
      <c r="O60" s="77"/>
      <c r="P60" s="77"/>
      <c r="Q60" s="80"/>
    </row>
    <row r="61" spans="1:17" s="51" customFormat="1" ht="18.75" customHeight="1" hidden="1" thickBot="1">
      <c r="A61" s="65" t="s">
        <v>276</v>
      </c>
      <c r="B61" s="8">
        <v>1</v>
      </c>
      <c r="C61" s="60" t="s">
        <v>139</v>
      </c>
      <c r="D61" s="8">
        <v>100</v>
      </c>
      <c r="E61" s="2" t="s">
        <v>140</v>
      </c>
      <c r="F61" s="8">
        <v>0</v>
      </c>
      <c r="G61" s="16">
        <v>0</v>
      </c>
      <c r="H61" s="16">
        <v>25</v>
      </c>
      <c r="I61" s="54">
        <f>2470+6112</f>
        <v>8582</v>
      </c>
      <c r="J61" s="10">
        <v>0</v>
      </c>
      <c r="K61" s="10"/>
      <c r="L61" s="10"/>
      <c r="M61" s="10"/>
      <c r="N61" s="54">
        <f>SUM(I61:M61)</f>
        <v>8582</v>
      </c>
      <c r="O61" s="54"/>
      <c r="P61" s="66" t="s">
        <v>44</v>
      </c>
      <c r="Q61" s="13"/>
    </row>
    <row r="62" spans="1:17" s="51" customFormat="1" ht="13.5" customHeight="1" hidden="1" thickBot="1">
      <c r="A62" s="81" t="s">
        <v>32</v>
      </c>
      <c r="B62" s="81"/>
      <c r="C62" s="81"/>
      <c r="D62" s="81"/>
      <c r="E62" s="81"/>
      <c r="F62" s="81"/>
      <c r="G62" s="81"/>
      <c r="H62" s="82"/>
      <c r="I62" s="14">
        <f aca="true" t="shared" si="3" ref="I62:N62">SUM(I61)</f>
        <v>8582</v>
      </c>
      <c r="J62" s="14">
        <f t="shared" si="3"/>
        <v>0</v>
      </c>
      <c r="K62" s="14">
        <f t="shared" si="3"/>
        <v>0</v>
      </c>
      <c r="L62" s="14">
        <f t="shared" si="3"/>
        <v>0</v>
      </c>
      <c r="M62" s="14">
        <f t="shared" si="3"/>
        <v>0</v>
      </c>
      <c r="N62" s="14">
        <f t="shared" si="3"/>
        <v>8582</v>
      </c>
      <c r="O62" s="14"/>
      <c r="P62" s="8"/>
      <c r="Q62" s="1"/>
    </row>
    <row r="63" spans="1:17" s="51" customFormat="1" ht="13.5" hidden="1" thickBot="1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17"/>
      <c r="Q63" s="18"/>
    </row>
    <row r="64" spans="1:17" s="51" customFormat="1" ht="13.5" hidden="1" thickBot="1">
      <c r="A64" s="19"/>
      <c r="B64" s="19"/>
      <c r="C64" s="19" t="s">
        <v>80</v>
      </c>
      <c r="D64" s="19"/>
      <c r="E64" s="19"/>
      <c r="F64" s="19"/>
      <c r="G64" s="19"/>
      <c r="H64" s="19"/>
      <c r="I64" s="20"/>
      <c r="J64" s="20"/>
      <c r="K64" s="134" t="s">
        <v>222</v>
      </c>
      <c r="L64" s="134"/>
      <c r="M64" s="20"/>
      <c r="N64" s="20"/>
      <c r="O64" s="20"/>
      <c r="P64" s="17"/>
      <c r="Q64" s="18"/>
    </row>
    <row r="65" spans="1:17" ht="21.75" customHeight="1" hidden="1">
      <c r="A65" s="19"/>
      <c r="B65" s="19"/>
      <c r="C65" s="19" t="s">
        <v>81</v>
      </c>
      <c r="D65" s="19"/>
      <c r="E65" s="19"/>
      <c r="F65" s="19"/>
      <c r="G65" s="19"/>
      <c r="H65" s="19"/>
      <c r="I65" s="20"/>
      <c r="J65" s="20"/>
      <c r="K65" s="134" t="s">
        <v>223</v>
      </c>
      <c r="L65" s="134"/>
      <c r="M65" s="20"/>
      <c r="N65" s="20"/>
      <c r="O65" s="20"/>
      <c r="P65" s="17"/>
      <c r="Q65" s="18"/>
    </row>
    <row r="66" spans="1:17" ht="12.75" customHeight="1" hidden="1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17"/>
      <c r="Q66" s="18"/>
    </row>
    <row r="67" spans="1:17" ht="13.5" hidden="1" thickBot="1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17"/>
      <c r="Q67" s="18"/>
    </row>
    <row r="68" spans="1:17" ht="13.5" hidden="1" thickBot="1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17"/>
      <c r="Q68" s="18"/>
    </row>
    <row r="69" spans="1:18" ht="13.5" hidden="1" thickBot="1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17"/>
      <c r="Q69" s="18"/>
      <c r="R69" s="12"/>
    </row>
    <row r="70" spans="1:18" ht="13.5" hidden="1" thickBot="1">
      <c r="A70" s="22" t="s">
        <v>26</v>
      </c>
      <c r="B70" s="117" t="s">
        <v>27</v>
      </c>
      <c r="C70" s="117"/>
      <c r="D70" s="4"/>
      <c r="E70" s="4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17"/>
      <c r="Q70" s="18"/>
      <c r="R70" s="12"/>
    </row>
    <row r="71" spans="1:18" ht="13.5" hidden="1" thickBot="1">
      <c r="A71" s="22" t="s">
        <v>28</v>
      </c>
      <c r="B71" s="117" t="s">
        <v>41</v>
      </c>
      <c r="C71" s="117"/>
      <c r="D71" s="4"/>
      <c r="E71" s="4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17"/>
      <c r="Q71" s="18"/>
      <c r="R71" s="12"/>
    </row>
    <row r="72" spans="1:18" ht="22.5" customHeight="1" hidden="1" thickBot="1">
      <c r="A72" s="22" t="s">
        <v>29</v>
      </c>
      <c r="B72" s="64" t="s">
        <v>42</v>
      </c>
      <c r="C72" s="64"/>
      <c r="D72" s="64"/>
      <c r="E72" s="64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17"/>
      <c r="Q72" s="18"/>
      <c r="R72" s="12"/>
    </row>
    <row r="73" spans="1:17" s="22" customFormat="1" ht="13.5" hidden="1" thickBot="1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17"/>
      <c r="Q73" s="18"/>
    </row>
    <row r="74" spans="1:17" s="22" customFormat="1" ht="13.5" hidden="1" thickBot="1">
      <c r="A74" s="52" t="s">
        <v>35</v>
      </c>
      <c r="B74" s="104" t="s">
        <v>36</v>
      </c>
      <c r="C74" s="105"/>
      <c r="D74" s="86" t="s">
        <v>33</v>
      </c>
      <c r="E74" s="87"/>
      <c r="F74" s="87"/>
      <c r="G74" s="87"/>
      <c r="H74" s="87"/>
      <c r="I74" s="25"/>
      <c r="L74" s="86" t="s">
        <v>34</v>
      </c>
      <c r="M74" s="87"/>
      <c r="N74" s="87"/>
      <c r="O74" s="87"/>
      <c r="P74" s="87"/>
      <c r="Q74" s="25"/>
    </row>
    <row r="75" spans="1:17" s="22" customFormat="1" ht="13.5" hidden="1" thickBot="1">
      <c r="A75" s="53" t="s">
        <v>30</v>
      </c>
      <c r="B75" s="132" t="s">
        <v>47</v>
      </c>
      <c r="C75" s="133"/>
      <c r="D75" s="137" t="s">
        <v>48</v>
      </c>
      <c r="E75" s="138"/>
      <c r="F75" s="138"/>
      <c r="G75" s="138"/>
      <c r="H75" s="138"/>
      <c r="I75" s="139"/>
      <c r="L75" s="96" t="s">
        <v>52</v>
      </c>
      <c r="M75" s="97"/>
      <c r="N75" s="97"/>
      <c r="O75" s="97"/>
      <c r="P75" s="97"/>
      <c r="Q75" s="98"/>
    </row>
    <row r="76" spans="1:17" s="22" customFormat="1" ht="16.5" customHeight="1" hidden="1">
      <c r="A76" s="46"/>
      <c r="B76" s="23"/>
      <c r="C76" s="47"/>
      <c r="D76" s="140"/>
      <c r="E76" s="141"/>
      <c r="F76" s="141"/>
      <c r="G76" s="141"/>
      <c r="H76" s="141"/>
      <c r="I76" s="142"/>
      <c r="L76" s="99"/>
      <c r="M76" s="100"/>
      <c r="N76" s="100"/>
      <c r="O76" s="100"/>
      <c r="P76" s="100"/>
      <c r="Q76" s="101"/>
    </row>
    <row r="77" spans="1:17" s="22" customFormat="1" ht="22.5" customHeight="1" hidden="1" thickBot="1">
      <c r="A77" s="81" t="s">
        <v>3</v>
      </c>
      <c r="B77" s="81"/>
      <c r="C77" s="81"/>
      <c r="D77" s="81"/>
      <c r="E77" s="81"/>
      <c r="F77" s="81"/>
      <c r="G77" s="81"/>
      <c r="H77" s="82"/>
      <c r="I77" s="116" t="s">
        <v>4</v>
      </c>
      <c r="J77" s="81"/>
      <c r="K77" s="81"/>
      <c r="L77" s="81"/>
      <c r="M77" s="81"/>
      <c r="N77" s="81"/>
      <c r="O77" s="82"/>
      <c r="P77" s="75" t="s">
        <v>25</v>
      </c>
      <c r="Q77" s="78" t="s">
        <v>9</v>
      </c>
    </row>
    <row r="78" spans="1:18" ht="13.5" hidden="1" thickBot="1">
      <c r="A78" s="78" t="s">
        <v>16</v>
      </c>
      <c r="B78" s="78" t="s">
        <v>1</v>
      </c>
      <c r="C78" s="78" t="s">
        <v>0</v>
      </c>
      <c r="D78" s="78" t="s">
        <v>2</v>
      </c>
      <c r="E78" s="78" t="s">
        <v>12</v>
      </c>
      <c r="F78" s="75" t="s">
        <v>21</v>
      </c>
      <c r="G78" s="75" t="s">
        <v>22</v>
      </c>
      <c r="H78" s="75" t="s">
        <v>23</v>
      </c>
      <c r="I78" s="78" t="s">
        <v>5</v>
      </c>
      <c r="J78" s="78" t="s">
        <v>10</v>
      </c>
      <c r="K78" s="78" t="s">
        <v>17</v>
      </c>
      <c r="L78" s="78" t="s">
        <v>6</v>
      </c>
      <c r="M78" s="78" t="s">
        <v>7</v>
      </c>
      <c r="N78" s="75" t="s">
        <v>8</v>
      </c>
      <c r="O78" s="75" t="s">
        <v>24</v>
      </c>
      <c r="P78" s="76"/>
      <c r="Q78" s="79"/>
      <c r="R78" s="15"/>
    </row>
    <row r="79" spans="1:17" ht="13.5" hidden="1" thickBot="1">
      <c r="A79" s="79"/>
      <c r="B79" s="79"/>
      <c r="C79" s="79"/>
      <c r="D79" s="79"/>
      <c r="E79" s="79"/>
      <c r="F79" s="76"/>
      <c r="G79" s="76"/>
      <c r="H79" s="76"/>
      <c r="I79" s="79"/>
      <c r="J79" s="79"/>
      <c r="K79" s="79"/>
      <c r="L79" s="79"/>
      <c r="M79" s="79"/>
      <c r="N79" s="76"/>
      <c r="O79" s="76"/>
      <c r="P79" s="76"/>
      <c r="Q79" s="79"/>
    </row>
    <row r="80" spans="1:17" s="51" customFormat="1" ht="13.5" hidden="1" thickBot="1">
      <c r="A80" s="80"/>
      <c r="B80" s="80"/>
      <c r="C80" s="80"/>
      <c r="D80" s="80"/>
      <c r="E80" s="80"/>
      <c r="F80" s="77"/>
      <c r="G80" s="77"/>
      <c r="H80" s="77"/>
      <c r="I80" s="80"/>
      <c r="J80" s="80"/>
      <c r="K80" s="80"/>
      <c r="L80" s="80"/>
      <c r="M80" s="80"/>
      <c r="N80" s="77"/>
      <c r="O80" s="77"/>
      <c r="P80" s="77"/>
      <c r="Q80" s="80"/>
    </row>
    <row r="81" spans="1:17" s="42" customFormat="1" ht="18.75" hidden="1" thickBot="1">
      <c r="A81" s="61" t="s">
        <v>49</v>
      </c>
      <c r="B81" s="56">
        <v>1</v>
      </c>
      <c r="C81" s="62" t="s">
        <v>51</v>
      </c>
      <c r="D81" s="56">
        <v>4</v>
      </c>
      <c r="E81" s="56" t="s">
        <v>50</v>
      </c>
      <c r="F81" s="57">
        <v>100</v>
      </c>
      <c r="G81" s="57">
        <v>100</v>
      </c>
      <c r="H81" s="57">
        <v>25</v>
      </c>
      <c r="I81" s="56">
        <v>77</v>
      </c>
      <c r="J81" s="56">
        <v>8</v>
      </c>
      <c r="K81" s="56"/>
      <c r="L81" s="56"/>
      <c r="M81" s="56"/>
      <c r="N81" s="57">
        <f>SUM(I81:M81)</f>
        <v>85</v>
      </c>
      <c r="O81" s="57"/>
      <c r="P81" s="57" t="s">
        <v>44</v>
      </c>
      <c r="Q81" s="56"/>
    </row>
    <row r="82" spans="1:17" s="42" customFormat="1" ht="13.5" hidden="1" thickBot="1">
      <c r="A82" s="106" t="s">
        <v>32</v>
      </c>
      <c r="B82" s="107"/>
      <c r="C82" s="107"/>
      <c r="D82" s="107"/>
      <c r="E82" s="107"/>
      <c r="F82" s="107"/>
      <c r="G82" s="107"/>
      <c r="H82" s="108"/>
      <c r="I82" s="9">
        <f aca="true" t="shared" si="4" ref="I82:O82">SUM(I81:I81)</f>
        <v>77</v>
      </c>
      <c r="J82" s="9">
        <f t="shared" si="4"/>
        <v>8</v>
      </c>
      <c r="K82" s="9">
        <f t="shared" si="4"/>
        <v>0</v>
      </c>
      <c r="L82" s="9">
        <f t="shared" si="4"/>
        <v>0</v>
      </c>
      <c r="M82" s="9">
        <f t="shared" si="4"/>
        <v>0</v>
      </c>
      <c r="N82" s="9">
        <f t="shared" si="4"/>
        <v>85</v>
      </c>
      <c r="O82" s="9">
        <f t="shared" si="4"/>
        <v>0</v>
      </c>
      <c r="P82" s="8"/>
      <c r="Q82" s="1"/>
    </row>
    <row r="83" spans="1:17" s="42" customFormat="1" ht="13.5" hidden="1" thickBot="1">
      <c r="A83" s="33"/>
      <c r="B83" s="34"/>
      <c r="C83" s="34"/>
      <c r="D83" s="34"/>
      <c r="E83" s="34"/>
      <c r="F83" s="34"/>
      <c r="G83" s="34"/>
      <c r="H83" s="34"/>
      <c r="I83" s="32"/>
      <c r="J83" s="21"/>
      <c r="K83" s="21"/>
      <c r="L83" s="48"/>
      <c r="M83" s="49"/>
      <c r="N83" s="49"/>
      <c r="O83" s="50"/>
      <c r="P83" s="38"/>
      <c r="Q83" s="39"/>
    </row>
    <row r="84" spans="1:17" s="42" customFormat="1" ht="13.5" hidden="1" thickBot="1">
      <c r="A84" s="52" t="s">
        <v>35</v>
      </c>
      <c r="B84" s="104" t="s">
        <v>36</v>
      </c>
      <c r="C84" s="105"/>
      <c r="D84" s="86" t="s">
        <v>33</v>
      </c>
      <c r="E84" s="87"/>
      <c r="F84" s="87"/>
      <c r="G84" s="87"/>
      <c r="H84" s="87"/>
      <c r="I84" s="25"/>
      <c r="J84" s="22"/>
      <c r="K84" s="22"/>
      <c r="L84" s="86" t="s">
        <v>34</v>
      </c>
      <c r="M84" s="87"/>
      <c r="N84" s="87"/>
      <c r="O84" s="87"/>
      <c r="P84" s="87"/>
      <c r="Q84" s="25"/>
    </row>
    <row r="85" spans="1:17" s="42" customFormat="1" ht="13.5" hidden="1" thickBot="1">
      <c r="A85" s="53" t="s">
        <v>30</v>
      </c>
      <c r="B85" s="132" t="s">
        <v>47</v>
      </c>
      <c r="C85" s="133"/>
      <c r="D85" s="137" t="s">
        <v>53</v>
      </c>
      <c r="E85" s="138"/>
      <c r="F85" s="138"/>
      <c r="G85" s="138"/>
      <c r="H85" s="138"/>
      <c r="I85" s="139"/>
      <c r="J85" s="22"/>
      <c r="K85" s="22"/>
      <c r="L85" s="96" t="s">
        <v>58</v>
      </c>
      <c r="M85" s="97"/>
      <c r="N85" s="97"/>
      <c r="O85" s="97"/>
      <c r="P85" s="97"/>
      <c r="Q85" s="98"/>
    </row>
    <row r="86" spans="1:17" s="42" customFormat="1" ht="13.5" hidden="1" thickBot="1">
      <c r="A86" s="46"/>
      <c r="B86" s="23"/>
      <c r="C86" s="47"/>
      <c r="D86" s="140"/>
      <c r="E86" s="141"/>
      <c r="F86" s="141"/>
      <c r="G86" s="141"/>
      <c r="H86" s="141"/>
      <c r="I86" s="142"/>
      <c r="J86" s="22"/>
      <c r="K86" s="22"/>
      <c r="L86" s="99"/>
      <c r="M86" s="100"/>
      <c r="N86" s="100"/>
      <c r="O86" s="100"/>
      <c r="P86" s="100"/>
      <c r="Q86" s="101"/>
    </row>
    <row r="87" spans="1:17" s="42" customFormat="1" ht="13.5" hidden="1" thickBot="1">
      <c r="A87" s="81" t="s">
        <v>3</v>
      </c>
      <c r="B87" s="81"/>
      <c r="C87" s="81"/>
      <c r="D87" s="81"/>
      <c r="E87" s="81"/>
      <c r="F87" s="81"/>
      <c r="G87" s="81"/>
      <c r="H87" s="82"/>
      <c r="I87" s="116" t="s">
        <v>4</v>
      </c>
      <c r="J87" s="81"/>
      <c r="K87" s="81"/>
      <c r="L87" s="81"/>
      <c r="M87" s="81"/>
      <c r="N87" s="81"/>
      <c r="O87" s="82"/>
      <c r="P87" s="75" t="s">
        <v>25</v>
      </c>
      <c r="Q87" s="78" t="s">
        <v>9</v>
      </c>
    </row>
    <row r="88" spans="1:17" s="42" customFormat="1" ht="13.5" hidden="1" thickBot="1">
      <c r="A88" s="78" t="s">
        <v>16</v>
      </c>
      <c r="B88" s="78" t="s">
        <v>1</v>
      </c>
      <c r="C88" s="78" t="s">
        <v>0</v>
      </c>
      <c r="D88" s="78" t="s">
        <v>2</v>
      </c>
      <c r="E88" s="78" t="s">
        <v>12</v>
      </c>
      <c r="F88" s="75" t="s">
        <v>21</v>
      </c>
      <c r="G88" s="75" t="s">
        <v>22</v>
      </c>
      <c r="H88" s="75" t="s">
        <v>23</v>
      </c>
      <c r="I88" s="78" t="s">
        <v>5</v>
      </c>
      <c r="J88" s="78" t="s">
        <v>10</v>
      </c>
      <c r="K88" s="78" t="s">
        <v>17</v>
      </c>
      <c r="L88" s="78" t="s">
        <v>6</v>
      </c>
      <c r="M88" s="78" t="s">
        <v>7</v>
      </c>
      <c r="N88" s="75" t="s">
        <v>8</v>
      </c>
      <c r="O88" s="75" t="s">
        <v>24</v>
      </c>
      <c r="P88" s="76"/>
      <c r="Q88" s="79"/>
    </row>
    <row r="89" spans="1:17" ht="21.75" customHeight="1" hidden="1">
      <c r="A89" s="79"/>
      <c r="B89" s="79"/>
      <c r="C89" s="79"/>
      <c r="D89" s="79"/>
      <c r="E89" s="79"/>
      <c r="F89" s="76"/>
      <c r="G89" s="76"/>
      <c r="H89" s="76"/>
      <c r="I89" s="79"/>
      <c r="J89" s="79"/>
      <c r="K89" s="79"/>
      <c r="L89" s="79"/>
      <c r="M89" s="79"/>
      <c r="N89" s="76"/>
      <c r="O89" s="76"/>
      <c r="P89" s="76"/>
      <c r="Q89" s="79"/>
    </row>
    <row r="90" spans="1:17" ht="25.5" customHeight="1" hidden="1">
      <c r="A90" s="80"/>
      <c r="B90" s="80"/>
      <c r="C90" s="80"/>
      <c r="D90" s="80"/>
      <c r="E90" s="80"/>
      <c r="F90" s="77"/>
      <c r="G90" s="77"/>
      <c r="H90" s="77"/>
      <c r="I90" s="80"/>
      <c r="J90" s="80"/>
      <c r="K90" s="80"/>
      <c r="L90" s="80"/>
      <c r="M90" s="80"/>
      <c r="N90" s="77"/>
      <c r="O90" s="77"/>
      <c r="P90" s="77"/>
      <c r="Q90" s="80"/>
    </row>
    <row r="91" spans="1:17" ht="21.75" customHeight="1" hidden="1" thickBot="1">
      <c r="A91" s="61" t="s">
        <v>49</v>
      </c>
      <c r="B91" s="56">
        <v>1</v>
      </c>
      <c r="C91" s="62" t="s">
        <v>54</v>
      </c>
      <c r="D91" s="56">
        <v>1</v>
      </c>
      <c r="E91" s="56" t="s">
        <v>55</v>
      </c>
      <c r="F91" s="57">
        <v>1</v>
      </c>
      <c r="G91" s="57">
        <v>100</v>
      </c>
      <c r="H91" s="57">
        <v>100</v>
      </c>
      <c r="I91" s="56"/>
      <c r="J91" s="56">
        <v>20</v>
      </c>
      <c r="K91" s="56"/>
      <c r="L91" s="56"/>
      <c r="M91" s="56"/>
      <c r="N91" s="57">
        <f>SUM(I91:M91)</f>
        <v>20</v>
      </c>
      <c r="O91" s="57"/>
      <c r="P91" s="57" t="s">
        <v>56</v>
      </c>
      <c r="Q91" s="56"/>
    </row>
    <row r="92" spans="1:17" ht="13.5" hidden="1" thickBot="1">
      <c r="A92" s="106" t="s">
        <v>32</v>
      </c>
      <c r="B92" s="107"/>
      <c r="C92" s="107"/>
      <c r="D92" s="107"/>
      <c r="E92" s="107"/>
      <c r="F92" s="107"/>
      <c r="G92" s="107"/>
      <c r="H92" s="108"/>
      <c r="I92" s="9">
        <f aca="true" t="shared" si="5" ref="I92:O92">SUM(I91:I91)</f>
        <v>0</v>
      </c>
      <c r="J92" s="9">
        <f t="shared" si="5"/>
        <v>20</v>
      </c>
      <c r="K92" s="9">
        <f t="shared" si="5"/>
        <v>0</v>
      </c>
      <c r="L92" s="9">
        <f t="shared" si="5"/>
        <v>0</v>
      </c>
      <c r="M92" s="9">
        <f t="shared" si="5"/>
        <v>0</v>
      </c>
      <c r="N92" s="9">
        <f t="shared" si="5"/>
        <v>20</v>
      </c>
      <c r="O92" s="9">
        <f t="shared" si="5"/>
        <v>0</v>
      </c>
      <c r="P92" s="8"/>
      <c r="Q92" s="1"/>
    </row>
    <row r="93" spans="1:17" ht="13.5" hidden="1" thickBot="1">
      <c r="A93" s="31"/>
      <c r="B93" s="31"/>
      <c r="C93" s="31"/>
      <c r="D93" s="31"/>
      <c r="E93" s="31"/>
      <c r="F93" s="31"/>
      <c r="G93" s="31"/>
      <c r="H93" s="31"/>
      <c r="I93" s="32"/>
      <c r="J93" s="32"/>
      <c r="K93" s="32"/>
      <c r="L93" s="32"/>
      <c r="M93" s="32"/>
      <c r="N93" s="32"/>
      <c r="O93" s="32"/>
      <c r="P93" s="17"/>
      <c r="Q93" s="18"/>
    </row>
    <row r="94" spans="1:18" ht="13.5" hidden="1" thickBot="1">
      <c r="A94" s="52" t="s">
        <v>35</v>
      </c>
      <c r="B94" s="104" t="s">
        <v>36</v>
      </c>
      <c r="C94" s="105"/>
      <c r="D94" s="86" t="s">
        <v>33</v>
      </c>
      <c r="E94" s="87"/>
      <c r="F94" s="87"/>
      <c r="G94" s="87"/>
      <c r="H94" s="87"/>
      <c r="I94" s="25"/>
      <c r="J94" s="22"/>
      <c r="K94" s="22"/>
      <c r="L94" s="86" t="s">
        <v>34</v>
      </c>
      <c r="M94" s="87"/>
      <c r="N94" s="87"/>
      <c r="O94" s="87"/>
      <c r="P94" s="87"/>
      <c r="Q94" s="25"/>
      <c r="R94" s="12"/>
    </row>
    <row r="95" spans="1:18" ht="13.5" hidden="1" thickBot="1">
      <c r="A95" s="53" t="s">
        <v>30</v>
      </c>
      <c r="B95" s="132" t="s">
        <v>47</v>
      </c>
      <c r="C95" s="133"/>
      <c r="D95" s="137" t="s">
        <v>59</v>
      </c>
      <c r="E95" s="138"/>
      <c r="F95" s="138"/>
      <c r="G95" s="138"/>
      <c r="H95" s="138"/>
      <c r="I95" s="139"/>
      <c r="J95" s="22"/>
      <c r="K95" s="22"/>
      <c r="L95" s="96"/>
      <c r="M95" s="97"/>
      <c r="N95" s="97"/>
      <c r="O95" s="97"/>
      <c r="P95" s="97"/>
      <c r="Q95" s="98"/>
      <c r="R95" s="12"/>
    </row>
    <row r="96" spans="1:18" ht="15" customHeight="1" hidden="1">
      <c r="A96" s="46"/>
      <c r="B96" s="23"/>
      <c r="C96" s="47"/>
      <c r="D96" s="140"/>
      <c r="E96" s="141"/>
      <c r="F96" s="141"/>
      <c r="G96" s="141"/>
      <c r="H96" s="141"/>
      <c r="I96" s="142"/>
      <c r="J96" s="22"/>
      <c r="K96" s="22"/>
      <c r="L96" s="99"/>
      <c r="M96" s="100"/>
      <c r="N96" s="100"/>
      <c r="O96" s="100"/>
      <c r="P96" s="100"/>
      <c r="Q96" s="101"/>
      <c r="R96" s="12"/>
    </row>
    <row r="97" spans="1:18" ht="21.75" customHeight="1" hidden="1" thickBot="1">
      <c r="A97" s="81" t="s">
        <v>3</v>
      </c>
      <c r="B97" s="81"/>
      <c r="C97" s="81"/>
      <c r="D97" s="81"/>
      <c r="E97" s="81"/>
      <c r="F97" s="81"/>
      <c r="G97" s="81"/>
      <c r="H97" s="82"/>
      <c r="I97" s="116" t="s">
        <v>4</v>
      </c>
      <c r="J97" s="81"/>
      <c r="K97" s="81"/>
      <c r="L97" s="81"/>
      <c r="M97" s="81"/>
      <c r="N97" s="81"/>
      <c r="O97" s="82"/>
      <c r="P97" s="75" t="s">
        <v>25</v>
      </c>
      <c r="Q97" s="78" t="s">
        <v>9</v>
      </c>
      <c r="R97" s="12"/>
    </row>
    <row r="98" spans="1:18" ht="13.5" hidden="1" thickBot="1">
      <c r="A98" s="78" t="s">
        <v>16</v>
      </c>
      <c r="B98" s="78" t="s">
        <v>1</v>
      </c>
      <c r="C98" s="78" t="s">
        <v>0</v>
      </c>
      <c r="D98" s="78" t="s">
        <v>2</v>
      </c>
      <c r="E98" s="78" t="s">
        <v>12</v>
      </c>
      <c r="F98" s="75" t="s">
        <v>21</v>
      </c>
      <c r="G98" s="75" t="s">
        <v>22</v>
      </c>
      <c r="H98" s="75" t="s">
        <v>23</v>
      </c>
      <c r="I98" s="78" t="s">
        <v>5</v>
      </c>
      <c r="J98" s="78" t="s">
        <v>10</v>
      </c>
      <c r="K98" s="78" t="s">
        <v>17</v>
      </c>
      <c r="L98" s="78" t="s">
        <v>6</v>
      </c>
      <c r="M98" s="78" t="s">
        <v>7</v>
      </c>
      <c r="N98" s="75" t="s">
        <v>8</v>
      </c>
      <c r="O98" s="75" t="s">
        <v>24</v>
      </c>
      <c r="P98" s="76"/>
      <c r="Q98" s="79"/>
      <c r="R98" s="12"/>
    </row>
    <row r="99" spans="1:17" ht="13.5" hidden="1" thickBot="1">
      <c r="A99" s="79"/>
      <c r="B99" s="79"/>
      <c r="C99" s="79"/>
      <c r="D99" s="79"/>
      <c r="E99" s="79"/>
      <c r="F99" s="76"/>
      <c r="G99" s="76"/>
      <c r="H99" s="76"/>
      <c r="I99" s="79"/>
      <c r="J99" s="79"/>
      <c r="K99" s="79"/>
      <c r="L99" s="79"/>
      <c r="M99" s="79"/>
      <c r="N99" s="76"/>
      <c r="O99" s="76"/>
      <c r="P99" s="76"/>
      <c r="Q99" s="79"/>
    </row>
    <row r="100" spans="1:17" s="22" customFormat="1" ht="13.5" hidden="1" thickBot="1">
      <c r="A100" s="80"/>
      <c r="B100" s="80"/>
      <c r="C100" s="80"/>
      <c r="D100" s="80"/>
      <c r="E100" s="80"/>
      <c r="F100" s="77"/>
      <c r="G100" s="77"/>
      <c r="H100" s="77"/>
      <c r="I100" s="80"/>
      <c r="J100" s="80"/>
      <c r="K100" s="80"/>
      <c r="L100" s="80"/>
      <c r="M100" s="80"/>
      <c r="N100" s="77"/>
      <c r="O100" s="77"/>
      <c r="P100" s="77"/>
      <c r="Q100" s="80"/>
    </row>
    <row r="101" spans="1:17" s="22" customFormat="1" ht="18.75" hidden="1" thickBot="1">
      <c r="A101" s="61" t="s">
        <v>57</v>
      </c>
      <c r="B101" s="56">
        <v>1</v>
      </c>
      <c r="C101" s="62" t="s">
        <v>60</v>
      </c>
      <c r="D101" s="56">
        <v>1</v>
      </c>
      <c r="E101" s="56" t="s">
        <v>13</v>
      </c>
      <c r="F101" s="57"/>
      <c r="G101" s="57"/>
      <c r="H101" s="57"/>
      <c r="I101" s="56">
        <v>26</v>
      </c>
      <c r="J101" s="56">
        <v>1</v>
      </c>
      <c r="K101" s="56"/>
      <c r="L101" s="56"/>
      <c r="M101" s="56"/>
      <c r="N101" s="57">
        <f>SUM(I101:M101)</f>
        <v>27</v>
      </c>
      <c r="O101" s="57"/>
      <c r="P101" s="57" t="s">
        <v>44</v>
      </c>
      <c r="Q101" s="56"/>
    </row>
    <row r="102" spans="1:17" s="22" customFormat="1" ht="13.5" hidden="1" thickBot="1">
      <c r="A102" s="106" t="s">
        <v>32</v>
      </c>
      <c r="B102" s="107"/>
      <c r="C102" s="107"/>
      <c r="D102" s="107"/>
      <c r="E102" s="107"/>
      <c r="F102" s="107"/>
      <c r="G102" s="107"/>
      <c r="H102" s="108"/>
      <c r="I102" s="9">
        <f aca="true" t="shared" si="6" ref="I102:O102">SUM(I101:I101)</f>
        <v>26</v>
      </c>
      <c r="J102" s="9">
        <f t="shared" si="6"/>
        <v>1</v>
      </c>
      <c r="K102" s="9">
        <f t="shared" si="6"/>
        <v>0</v>
      </c>
      <c r="L102" s="9">
        <f t="shared" si="6"/>
        <v>0</v>
      </c>
      <c r="M102" s="9">
        <f t="shared" si="6"/>
        <v>0</v>
      </c>
      <c r="N102" s="9">
        <f t="shared" si="6"/>
        <v>27</v>
      </c>
      <c r="O102" s="9">
        <f t="shared" si="6"/>
        <v>0</v>
      </c>
      <c r="P102" s="8"/>
      <c r="Q102" s="1"/>
    </row>
    <row r="103" spans="1:17" s="22" customFormat="1" ht="12.75" customHeight="1" hidden="1" thickBot="1">
      <c r="A103" s="31"/>
      <c r="B103" s="31"/>
      <c r="C103" s="31"/>
      <c r="D103" s="31"/>
      <c r="E103" s="31"/>
      <c r="F103" s="31"/>
      <c r="G103" s="31"/>
      <c r="H103" s="31"/>
      <c r="I103" s="32"/>
      <c r="J103" s="32"/>
      <c r="K103" s="32"/>
      <c r="L103" s="32"/>
      <c r="M103" s="32"/>
      <c r="N103" s="32"/>
      <c r="O103" s="32"/>
      <c r="P103" s="17"/>
      <c r="Q103" s="18"/>
    </row>
    <row r="104" spans="1:17" s="22" customFormat="1" ht="12.75" customHeight="1" hidden="1">
      <c r="A104" s="52" t="s">
        <v>35</v>
      </c>
      <c r="B104" s="104" t="s">
        <v>36</v>
      </c>
      <c r="C104" s="105"/>
      <c r="D104" s="86" t="s">
        <v>33</v>
      </c>
      <c r="E104" s="87"/>
      <c r="F104" s="87"/>
      <c r="G104" s="87"/>
      <c r="H104" s="87"/>
      <c r="I104" s="25"/>
      <c r="L104" s="86" t="s">
        <v>34</v>
      </c>
      <c r="M104" s="87"/>
      <c r="N104" s="87"/>
      <c r="O104" s="87"/>
      <c r="P104" s="87"/>
      <c r="Q104" s="25"/>
    </row>
    <row r="105" spans="1:17" s="22" customFormat="1" ht="12.75" customHeight="1" hidden="1">
      <c r="A105" s="53" t="s">
        <v>30</v>
      </c>
      <c r="B105" s="132" t="s">
        <v>47</v>
      </c>
      <c r="C105" s="133"/>
      <c r="D105" s="137" t="s">
        <v>61</v>
      </c>
      <c r="E105" s="138"/>
      <c r="F105" s="138"/>
      <c r="G105" s="138"/>
      <c r="H105" s="138"/>
      <c r="I105" s="139"/>
      <c r="L105" s="96"/>
      <c r="M105" s="97"/>
      <c r="N105" s="97"/>
      <c r="O105" s="97"/>
      <c r="P105" s="97"/>
      <c r="Q105" s="98"/>
    </row>
    <row r="106" spans="1:17" s="22" customFormat="1" ht="12.75" customHeight="1" hidden="1">
      <c r="A106" s="46"/>
      <c r="B106" s="23"/>
      <c r="C106" s="47"/>
      <c r="D106" s="140"/>
      <c r="E106" s="141"/>
      <c r="F106" s="141"/>
      <c r="G106" s="141"/>
      <c r="H106" s="141"/>
      <c r="I106" s="142"/>
      <c r="L106" s="99"/>
      <c r="M106" s="100"/>
      <c r="N106" s="100"/>
      <c r="O106" s="100"/>
      <c r="P106" s="100"/>
      <c r="Q106" s="101"/>
    </row>
    <row r="107" spans="1:17" s="22" customFormat="1" ht="12.75" customHeight="1" hidden="1">
      <c r="A107" s="81" t="s">
        <v>3</v>
      </c>
      <c r="B107" s="81"/>
      <c r="C107" s="81"/>
      <c r="D107" s="81"/>
      <c r="E107" s="81"/>
      <c r="F107" s="81"/>
      <c r="G107" s="81"/>
      <c r="H107" s="82"/>
      <c r="I107" s="116" t="s">
        <v>4</v>
      </c>
      <c r="J107" s="81"/>
      <c r="K107" s="81"/>
      <c r="L107" s="81"/>
      <c r="M107" s="81"/>
      <c r="N107" s="81"/>
      <c r="O107" s="82"/>
      <c r="P107" s="75" t="s">
        <v>25</v>
      </c>
      <c r="Q107" s="78" t="s">
        <v>9</v>
      </c>
    </row>
    <row r="108" spans="1:17" s="22" customFormat="1" ht="12.75" customHeight="1">
      <c r="A108" s="78" t="s">
        <v>16</v>
      </c>
      <c r="B108" s="78" t="s">
        <v>1</v>
      </c>
      <c r="C108" s="78" t="s">
        <v>0</v>
      </c>
      <c r="D108" s="78" t="s">
        <v>2</v>
      </c>
      <c r="E108" s="78" t="s">
        <v>12</v>
      </c>
      <c r="F108" s="75" t="s">
        <v>21</v>
      </c>
      <c r="G108" s="75" t="s">
        <v>22</v>
      </c>
      <c r="H108" s="75" t="s">
        <v>23</v>
      </c>
      <c r="I108" s="78" t="s">
        <v>5</v>
      </c>
      <c r="J108" s="78" t="s">
        <v>10</v>
      </c>
      <c r="K108" s="78" t="s">
        <v>17</v>
      </c>
      <c r="L108" s="78" t="s">
        <v>6</v>
      </c>
      <c r="M108" s="78" t="s">
        <v>7</v>
      </c>
      <c r="N108" s="75" t="s">
        <v>8</v>
      </c>
      <c r="O108" s="75" t="s">
        <v>24</v>
      </c>
      <c r="P108" s="76"/>
      <c r="Q108" s="79"/>
    </row>
    <row r="109" spans="1:17" s="22" customFormat="1" ht="12.75" customHeight="1">
      <c r="A109" s="79"/>
      <c r="B109" s="79"/>
      <c r="C109" s="79"/>
      <c r="D109" s="79"/>
      <c r="E109" s="79"/>
      <c r="F109" s="76"/>
      <c r="G109" s="76"/>
      <c r="H109" s="76"/>
      <c r="I109" s="79"/>
      <c r="J109" s="79"/>
      <c r="K109" s="79"/>
      <c r="L109" s="79"/>
      <c r="M109" s="79"/>
      <c r="N109" s="76"/>
      <c r="O109" s="76"/>
      <c r="P109" s="76"/>
      <c r="Q109" s="79"/>
    </row>
    <row r="110" spans="1:17" s="22" customFormat="1" ht="12.75" customHeight="1" thickBot="1">
      <c r="A110" s="80"/>
      <c r="B110" s="80"/>
      <c r="C110" s="80"/>
      <c r="D110" s="80"/>
      <c r="E110" s="80"/>
      <c r="F110" s="77"/>
      <c r="G110" s="77"/>
      <c r="H110" s="77"/>
      <c r="I110" s="80"/>
      <c r="J110" s="80"/>
      <c r="K110" s="80"/>
      <c r="L110" s="80"/>
      <c r="M110" s="80"/>
      <c r="N110" s="77"/>
      <c r="O110" s="77"/>
      <c r="P110" s="77"/>
      <c r="Q110" s="80"/>
    </row>
    <row r="111" spans="1:17" s="22" customFormat="1" ht="24" customHeight="1" thickBot="1">
      <c r="A111" s="61" t="s">
        <v>279</v>
      </c>
      <c r="B111" s="56">
        <v>1</v>
      </c>
      <c r="C111" s="62" t="s">
        <v>280</v>
      </c>
      <c r="D111" s="56">
        <v>100</v>
      </c>
      <c r="E111" s="57" t="s">
        <v>281</v>
      </c>
      <c r="F111" s="57">
        <v>0</v>
      </c>
      <c r="G111" s="57">
        <v>0</v>
      </c>
      <c r="H111" s="57">
        <v>0</v>
      </c>
      <c r="I111" s="56">
        <v>47500</v>
      </c>
      <c r="J111" s="56">
        <v>0</v>
      </c>
      <c r="K111" s="56"/>
      <c r="L111" s="56"/>
      <c r="M111" s="56"/>
      <c r="N111" s="57">
        <f>SUM(I111:M111)</f>
        <v>47500</v>
      </c>
      <c r="O111" s="57">
        <v>0</v>
      </c>
      <c r="P111" s="57" t="s">
        <v>44</v>
      </c>
      <c r="Q111" s="56"/>
    </row>
    <row r="112" spans="1:17" s="22" customFormat="1" ht="12.75" customHeight="1" thickBot="1">
      <c r="A112" s="106" t="s">
        <v>32</v>
      </c>
      <c r="B112" s="107"/>
      <c r="C112" s="107"/>
      <c r="D112" s="107"/>
      <c r="E112" s="107"/>
      <c r="F112" s="107"/>
      <c r="G112" s="107"/>
      <c r="H112" s="108"/>
      <c r="I112" s="9">
        <f aca="true" t="shared" si="7" ref="I112:O112">SUM(I111:I111)</f>
        <v>47500</v>
      </c>
      <c r="J112" s="9">
        <f t="shared" si="7"/>
        <v>0</v>
      </c>
      <c r="K112" s="9">
        <f t="shared" si="7"/>
        <v>0</v>
      </c>
      <c r="L112" s="9">
        <f t="shared" si="7"/>
        <v>0</v>
      </c>
      <c r="M112" s="9">
        <f t="shared" si="7"/>
        <v>0</v>
      </c>
      <c r="N112" s="9">
        <f t="shared" si="7"/>
        <v>47500</v>
      </c>
      <c r="O112" s="9">
        <f t="shared" si="7"/>
        <v>0</v>
      </c>
      <c r="P112" s="8"/>
      <c r="Q112" s="1"/>
    </row>
    <row r="113" spans="1:17" s="22" customFormat="1" ht="12.75" customHeight="1">
      <c r="A113" s="31"/>
      <c r="B113" s="31"/>
      <c r="C113" s="31"/>
      <c r="D113" s="31"/>
      <c r="E113" s="31"/>
      <c r="F113" s="31"/>
      <c r="G113" s="31"/>
      <c r="H113" s="31"/>
      <c r="I113" s="32"/>
      <c r="J113" s="32"/>
      <c r="K113" s="32"/>
      <c r="L113" s="32"/>
      <c r="M113" s="32"/>
      <c r="N113" s="32"/>
      <c r="O113" s="32"/>
      <c r="P113" s="17"/>
      <c r="Q113" s="18"/>
    </row>
    <row r="114" spans="1:17" s="22" customFormat="1" ht="12.75">
      <c r="A114" s="31"/>
      <c r="B114" s="31"/>
      <c r="C114" s="31"/>
      <c r="D114" s="31"/>
      <c r="E114" s="31"/>
      <c r="F114" s="31"/>
      <c r="G114" s="31"/>
      <c r="H114" s="31"/>
      <c r="I114" s="32"/>
      <c r="J114" s="32"/>
      <c r="K114" s="32"/>
      <c r="L114" s="32"/>
      <c r="M114" s="32"/>
      <c r="N114" s="32"/>
      <c r="O114" s="32"/>
      <c r="P114" s="17"/>
      <c r="Q114" s="18"/>
    </row>
    <row r="115" spans="1:18" ht="12.75">
      <c r="A115" s="31"/>
      <c r="B115" s="31"/>
      <c r="C115" s="31"/>
      <c r="D115" s="31"/>
      <c r="E115" s="31"/>
      <c r="F115" s="31"/>
      <c r="G115" s="31"/>
      <c r="H115" s="31"/>
      <c r="I115" s="32"/>
      <c r="J115" s="32"/>
      <c r="K115" s="32"/>
      <c r="L115" s="32"/>
      <c r="M115" s="72"/>
      <c r="N115" s="32"/>
      <c r="O115" s="32"/>
      <c r="P115" s="17"/>
      <c r="Q115" s="18"/>
      <c r="R115" s="15"/>
    </row>
    <row r="116" spans="1:17" ht="12.75" customHeight="1">
      <c r="A116" s="31"/>
      <c r="B116" s="31"/>
      <c r="C116" s="31"/>
      <c r="D116" s="31"/>
      <c r="E116" s="31"/>
      <c r="F116" s="31"/>
      <c r="G116" s="31"/>
      <c r="H116" s="31"/>
      <c r="I116" s="32"/>
      <c r="J116" s="32"/>
      <c r="K116" s="32"/>
      <c r="L116" s="32"/>
      <c r="M116" s="72"/>
      <c r="N116" s="32"/>
      <c r="O116" s="32"/>
      <c r="P116" s="17"/>
      <c r="Q116" s="18"/>
    </row>
    <row r="117" spans="1:17" ht="12.75">
      <c r="A117" s="31"/>
      <c r="B117" s="31"/>
      <c r="C117" s="31"/>
      <c r="D117" s="31"/>
      <c r="E117" s="31"/>
      <c r="F117" s="31"/>
      <c r="G117" s="31"/>
      <c r="H117" s="31"/>
      <c r="I117" s="32"/>
      <c r="J117" s="32"/>
      <c r="K117" s="32"/>
      <c r="L117" s="32"/>
      <c r="M117" s="32"/>
      <c r="N117" s="32"/>
      <c r="O117" s="32"/>
      <c r="P117" s="17"/>
      <c r="Q117" s="18"/>
    </row>
    <row r="118" spans="1:17" s="51" customFormat="1" ht="12.75">
      <c r="A118" s="31"/>
      <c r="B118" s="31"/>
      <c r="C118" s="31"/>
      <c r="D118" s="31"/>
      <c r="E118" s="31"/>
      <c r="F118" s="31"/>
      <c r="G118" s="31"/>
      <c r="H118" s="31"/>
      <c r="I118" s="32"/>
      <c r="J118" s="32"/>
      <c r="K118" s="32"/>
      <c r="L118" s="32"/>
      <c r="M118" s="32"/>
      <c r="N118" s="32"/>
      <c r="O118" s="32"/>
      <c r="P118" s="17"/>
      <c r="Q118" s="18"/>
    </row>
    <row r="119" spans="1:17" ht="12.75">
      <c r="A119" s="22" t="s">
        <v>26</v>
      </c>
      <c r="B119" s="117" t="s">
        <v>27</v>
      </c>
      <c r="C119" s="117"/>
      <c r="D119" s="4"/>
      <c r="E119" s="4"/>
      <c r="F119" s="22"/>
      <c r="G119" s="31"/>
      <c r="H119" s="31"/>
      <c r="I119" s="32"/>
      <c r="J119" s="32"/>
      <c r="K119" s="32"/>
      <c r="L119" s="32"/>
      <c r="M119" s="32"/>
      <c r="N119" s="32"/>
      <c r="O119" s="32"/>
      <c r="P119" s="17"/>
      <c r="Q119" s="18"/>
    </row>
    <row r="120" spans="1:17" ht="12.75">
      <c r="A120" s="22" t="s">
        <v>28</v>
      </c>
      <c r="B120" s="117" t="s">
        <v>41</v>
      </c>
      <c r="C120" s="117"/>
      <c r="D120" s="4"/>
      <c r="E120" s="4"/>
      <c r="F120" s="22"/>
      <c r="G120" s="31"/>
      <c r="H120" s="31"/>
      <c r="I120" s="32"/>
      <c r="J120" s="32"/>
      <c r="K120" s="32"/>
      <c r="L120" s="32"/>
      <c r="M120" s="32"/>
      <c r="N120" s="32"/>
      <c r="O120" s="32"/>
      <c r="P120" s="17"/>
      <c r="Q120" s="18"/>
    </row>
    <row r="121" spans="1:17" ht="18.75" customHeight="1">
      <c r="A121" s="22" t="s">
        <v>29</v>
      </c>
      <c r="B121" s="64"/>
      <c r="C121" s="64"/>
      <c r="D121" s="64"/>
      <c r="E121" s="64"/>
      <c r="F121" s="64"/>
      <c r="G121" s="31"/>
      <c r="H121" s="31"/>
      <c r="I121" s="32"/>
      <c r="J121" s="32"/>
      <c r="K121" s="32"/>
      <c r="L121" s="32"/>
      <c r="M121" s="32"/>
      <c r="N121" s="32"/>
      <c r="O121" s="32"/>
      <c r="P121" s="17"/>
      <c r="Q121" s="18"/>
    </row>
    <row r="122" spans="1:17" ht="18.75" customHeight="1" thickBot="1">
      <c r="A122" s="31"/>
      <c r="B122" s="31"/>
      <c r="C122" s="31"/>
      <c r="D122" s="31"/>
      <c r="E122" s="31"/>
      <c r="F122" s="31"/>
      <c r="G122" s="31"/>
      <c r="H122" s="31"/>
      <c r="I122" s="32"/>
      <c r="J122" s="32"/>
      <c r="K122" s="32"/>
      <c r="L122" s="32"/>
      <c r="M122" s="32"/>
      <c r="N122" s="32"/>
      <c r="O122" s="32"/>
      <c r="P122" s="17"/>
      <c r="Q122" s="18"/>
    </row>
    <row r="123" spans="1:17" ht="21.75" customHeight="1">
      <c r="A123" s="52" t="s">
        <v>35</v>
      </c>
      <c r="B123" s="104" t="s">
        <v>36</v>
      </c>
      <c r="C123" s="105"/>
      <c r="D123" s="86" t="s">
        <v>33</v>
      </c>
      <c r="E123" s="87"/>
      <c r="F123" s="87"/>
      <c r="G123" s="87"/>
      <c r="H123" s="87"/>
      <c r="I123" s="25"/>
      <c r="J123" s="22"/>
      <c r="K123" s="22"/>
      <c r="L123" s="86" t="s">
        <v>34</v>
      </c>
      <c r="M123" s="87"/>
      <c r="N123" s="87"/>
      <c r="O123" s="87"/>
      <c r="P123" s="87"/>
      <c r="Q123" s="25"/>
    </row>
    <row r="124" spans="1:17" ht="15.75" customHeight="1">
      <c r="A124" s="53" t="s">
        <v>30</v>
      </c>
      <c r="B124" s="132" t="s">
        <v>14</v>
      </c>
      <c r="C124" s="133"/>
      <c r="D124" s="137" t="s">
        <v>141</v>
      </c>
      <c r="E124" s="138"/>
      <c r="F124" s="138"/>
      <c r="G124" s="138"/>
      <c r="H124" s="138"/>
      <c r="I124" s="139"/>
      <c r="J124" s="22"/>
      <c r="K124" s="22"/>
      <c r="L124" s="96" t="s">
        <v>142</v>
      </c>
      <c r="M124" s="97"/>
      <c r="N124" s="97"/>
      <c r="O124" s="97"/>
      <c r="P124" s="97"/>
      <c r="Q124" s="98"/>
    </row>
    <row r="125" spans="1:17" ht="12" customHeight="1" thickBot="1">
      <c r="A125" s="46"/>
      <c r="B125" s="23"/>
      <c r="C125" s="47"/>
      <c r="D125" s="140"/>
      <c r="E125" s="141"/>
      <c r="F125" s="141"/>
      <c r="G125" s="141"/>
      <c r="H125" s="141"/>
      <c r="I125" s="142"/>
      <c r="J125" s="22"/>
      <c r="K125" s="22"/>
      <c r="L125" s="99"/>
      <c r="M125" s="100"/>
      <c r="N125" s="100"/>
      <c r="O125" s="100"/>
      <c r="P125" s="100"/>
      <c r="Q125" s="101"/>
    </row>
    <row r="126" spans="1:18" ht="13.5" customHeight="1" thickBot="1">
      <c r="A126" s="81" t="s">
        <v>3</v>
      </c>
      <c r="B126" s="81"/>
      <c r="C126" s="81"/>
      <c r="D126" s="81"/>
      <c r="E126" s="81"/>
      <c r="F126" s="81"/>
      <c r="G126" s="81"/>
      <c r="H126" s="82"/>
      <c r="I126" s="116" t="s">
        <v>4</v>
      </c>
      <c r="J126" s="81"/>
      <c r="K126" s="81"/>
      <c r="L126" s="81"/>
      <c r="M126" s="81"/>
      <c r="N126" s="81"/>
      <c r="O126" s="82"/>
      <c r="P126" s="75" t="s">
        <v>25</v>
      </c>
      <c r="Q126" s="78" t="s">
        <v>9</v>
      </c>
      <c r="R126" s="12"/>
    </row>
    <row r="127" spans="1:18" ht="7.5" customHeight="1">
      <c r="A127" s="78" t="s">
        <v>16</v>
      </c>
      <c r="B127" s="78" t="s">
        <v>1</v>
      </c>
      <c r="C127" s="78" t="s">
        <v>0</v>
      </c>
      <c r="D127" s="78" t="s">
        <v>2</v>
      </c>
      <c r="E127" s="78" t="s">
        <v>12</v>
      </c>
      <c r="F127" s="75" t="s">
        <v>21</v>
      </c>
      <c r="G127" s="75" t="s">
        <v>22</v>
      </c>
      <c r="H127" s="75" t="s">
        <v>23</v>
      </c>
      <c r="I127" s="78" t="s">
        <v>5</v>
      </c>
      <c r="J127" s="78" t="s">
        <v>10</v>
      </c>
      <c r="K127" s="78" t="s">
        <v>17</v>
      </c>
      <c r="L127" s="78" t="s">
        <v>6</v>
      </c>
      <c r="M127" s="78" t="s">
        <v>7</v>
      </c>
      <c r="N127" s="75" t="s">
        <v>8</v>
      </c>
      <c r="O127" s="75" t="s">
        <v>24</v>
      </c>
      <c r="P127" s="76"/>
      <c r="Q127" s="79"/>
      <c r="R127" s="12"/>
    </row>
    <row r="128" spans="1:18" ht="12.75" customHeight="1">
      <c r="A128" s="79"/>
      <c r="B128" s="79"/>
      <c r="C128" s="79"/>
      <c r="D128" s="79"/>
      <c r="E128" s="79"/>
      <c r="F128" s="76"/>
      <c r="G128" s="76"/>
      <c r="H128" s="76"/>
      <c r="I128" s="79"/>
      <c r="J128" s="79"/>
      <c r="K128" s="79"/>
      <c r="L128" s="79"/>
      <c r="M128" s="79"/>
      <c r="N128" s="76"/>
      <c r="O128" s="76"/>
      <c r="P128" s="76"/>
      <c r="Q128" s="79"/>
      <c r="R128" s="12"/>
    </row>
    <row r="129" spans="1:18" ht="13.5" thickBot="1">
      <c r="A129" s="80"/>
      <c r="B129" s="80"/>
      <c r="C129" s="80"/>
      <c r="D129" s="80"/>
      <c r="E129" s="80"/>
      <c r="F129" s="77"/>
      <c r="G129" s="77"/>
      <c r="H129" s="77"/>
      <c r="I129" s="80"/>
      <c r="J129" s="80"/>
      <c r="K129" s="80"/>
      <c r="L129" s="80"/>
      <c r="M129" s="80"/>
      <c r="N129" s="77"/>
      <c r="O129" s="77"/>
      <c r="P129" s="77"/>
      <c r="Q129" s="80"/>
      <c r="R129" s="12"/>
    </row>
    <row r="130" spans="1:18" ht="13.5" customHeight="1" thickBot="1">
      <c r="A130" s="102" t="s">
        <v>62</v>
      </c>
      <c r="B130" s="56">
        <v>1</v>
      </c>
      <c r="C130" s="62" t="s">
        <v>143</v>
      </c>
      <c r="D130" s="56">
        <v>5</v>
      </c>
      <c r="E130" s="56" t="s">
        <v>146</v>
      </c>
      <c r="F130" s="57">
        <v>0</v>
      </c>
      <c r="G130" s="57">
        <v>0</v>
      </c>
      <c r="H130" s="57">
        <v>0</v>
      </c>
      <c r="I130" s="56">
        <v>35000</v>
      </c>
      <c r="J130" s="56">
        <v>0</v>
      </c>
      <c r="K130" s="56"/>
      <c r="L130" s="56"/>
      <c r="M130" s="56">
        <v>40000</v>
      </c>
      <c r="N130" s="57">
        <f>SUM(I130:M130)</f>
        <v>75000</v>
      </c>
      <c r="O130" s="57">
        <v>0</v>
      </c>
      <c r="P130" s="57" t="s">
        <v>144</v>
      </c>
      <c r="Q130" s="56"/>
      <c r="R130" s="12"/>
    </row>
    <row r="131" spans="1:17" ht="24" customHeight="1" thickBot="1">
      <c r="A131" s="103"/>
      <c r="B131" s="56">
        <v>1</v>
      </c>
      <c r="C131" s="62" t="s">
        <v>145</v>
      </c>
      <c r="D131" s="56">
        <v>100</v>
      </c>
      <c r="E131" s="57" t="s">
        <v>147</v>
      </c>
      <c r="F131" s="57">
        <v>100</v>
      </c>
      <c r="G131" s="57">
        <v>0</v>
      </c>
      <c r="H131" s="57">
        <v>0</v>
      </c>
      <c r="I131" s="56">
        <v>12154</v>
      </c>
      <c r="J131" s="56">
        <v>0</v>
      </c>
      <c r="K131" s="56"/>
      <c r="L131" s="56"/>
      <c r="M131" s="56">
        <v>0</v>
      </c>
      <c r="N131" s="57">
        <f>SUM(I131:M131)</f>
        <v>12154</v>
      </c>
      <c r="O131" s="57">
        <v>0</v>
      </c>
      <c r="P131" s="57" t="s">
        <v>148</v>
      </c>
      <c r="Q131" s="56"/>
    </row>
    <row r="132" spans="1:17" s="22" customFormat="1" ht="13.5" thickBot="1">
      <c r="A132" s="106" t="s">
        <v>32</v>
      </c>
      <c r="B132" s="107"/>
      <c r="C132" s="107"/>
      <c r="D132" s="107"/>
      <c r="E132" s="107"/>
      <c r="F132" s="107"/>
      <c r="G132" s="107"/>
      <c r="H132" s="108"/>
      <c r="I132" s="9">
        <f>SUM(I130:I131)</f>
        <v>47154</v>
      </c>
      <c r="J132" s="9">
        <f>SUM(J130:J130)</f>
        <v>0</v>
      </c>
      <c r="K132" s="9">
        <f>SUM(K130:K130)</f>
        <v>0</v>
      </c>
      <c r="L132" s="9">
        <f>SUM(L130:L130)</f>
        <v>0</v>
      </c>
      <c r="M132" s="9">
        <f>SUM(M130:M130)</f>
        <v>40000</v>
      </c>
      <c r="N132" s="9">
        <f>SUM(N130:N131)</f>
        <v>87154</v>
      </c>
      <c r="O132" s="9">
        <f>SUM(O130:O131)</f>
        <v>0</v>
      </c>
      <c r="P132" s="8"/>
      <c r="Q132" s="1"/>
    </row>
    <row r="133" spans="1:17" s="22" customFormat="1" ht="13.5" thickBot="1">
      <c r="A133" s="31"/>
      <c r="B133" s="31"/>
      <c r="C133" s="31"/>
      <c r="D133" s="31"/>
      <c r="E133" s="31"/>
      <c r="F133" s="31"/>
      <c r="G133" s="31"/>
      <c r="H133" s="31"/>
      <c r="I133" s="32"/>
      <c r="J133" s="32"/>
      <c r="K133" s="32"/>
      <c r="L133" s="32"/>
      <c r="M133" s="32"/>
      <c r="N133" s="32"/>
      <c r="O133" s="32"/>
      <c r="P133" s="17"/>
      <c r="Q133" s="18"/>
    </row>
    <row r="134" spans="1:17" s="22" customFormat="1" ht="12.75">
      <c r="A134" s="52" t="s">
        <v>35</v>
      </c>
      <c r="B134" s="104" t="s">
        <v>36</v>
      </c>
      <c r="C134" s="105"/>
      <c r="D134" s="86" t="s">
        <v>33</v>
      </c>
      <c r="E134" s="87"/>
      <c r="F134" s="87"/>
      <c r="G134" s="87"/>
      <c r="H134" s="87"/>
      <c r="I134" s="25"/>
      <c r="L134" s="86" t="s">
        <v>34</v>
      </c>
      <c r="M134" s="87"/>
      <c r="N134" s="87"/>
      <c r="O134" s="87"/>
      <c r="P134" s="87"/>
      <c r="Q134" s="25"/>
    </row>
    <row r="135" spans="1:17" s="22" customFormat="1" ht="12.75">
      <c r="A135" s="53" t="s">
        <v>30</v>
      </c>
      <c r="B135" s="132" t="s">
        <v>14</v>
      </c>
      <c r="C135" s="133"/>
      <c r="D135" s="137" t="s">
        <v>149</v>
      </c>
      <c r="E135" s="138"/>
      <c r="F135" s="138"/>
      <c r="G135" s="138"/>
      <c r="H135" s="138"/>
      <c r="I135" s="139"/>
      <c r="L135" s="96" t="s">
        <v>294</v>
      </c>
      <c r="M135" s="97"/>
      <c r="N135" s="97"/>
      <c r="O135" s="97"/>
      <c r="P135" s="97"/>
      <c r="Q135" s="98"/>
    </row>
    <row r="136" spans="1:17" s="22" customFormat="1" ht="13.5" thickBot="1">
      <c r="A136" s="46"/>
      <c r="B136" s="23"/>
      <c r="C136" s="47"/>
      <c r="D136" s="140"/>
      <c r="E136" s="141"/>
      <c r="F136" s="141"/>
      <c r="G136" s="141"/>
      <c r="H136" s="141"/>
      <c r="I136" s="142"/>
      <c r="L136" s="99"/>
      <c r="M136" s="100"/>
      <c r="N136" s="100"/>
      <c r="O136" s="100"/>
      <c r="P136" s="100"/>
      <c r="Q136" s="101"/>
    </row>
    <row r="137" spans="1:17" ht="12" customHeight="1" thickBot="1">
      <c r="A137" s="81" t="s">
        <v>3</v>
      </c>
      <c r="B137" s="81"/>
      <c r="C137" s="81"/>
      <c r="D137" s="81"/>
      <c r="E137" s="81"/>
      <c r="F137" s="81"/>
      <c r="G137" s="81"/>
      <c r="H137" s="82"/>
      <c r="I137" s="116" t="s">
        <v>4</v>
      </c>
      <c r="J137" s="81"/>
      <c r="K137" s="81"/>
      <c r="L137" s="81"/>
      <c r="M137" s="81"/>
      <c r="N137" s="81"/>
      <c r="O137" s="82"/>
      <c r="P137" s="75" t="s">
        <v>25</v>
      </c>
      <c r="Q137" s="78" t="s">
        <v>9</v>
      </c>
    </row>
    <row r="138" spans="1:18" ht="13.5" customHeight="1">
      <c r="A138" s="78" t="s">
        <v>16</v>
      </c>
      <c r="B138" s="78" t="s">
        <v>1</v>
      </c>
      <c r="C138" s="78" t="s">
        <v>0</v>
      </c>
      <c r="D138" s="78" t="s">
        <v>2</v>
      </c>
      <c r="E138" s="78" t="s">
        <v>12</v>
      </c>
      <c r="F138" s="75" t="s">
        <v>21</v>
      </c>
      <c r="G138" s="75" t="s">
        <v>22</v>
      </c>
      <c r="H138" s="75" t="s">
        <v>23</v>
      </c>
      <c r="I138" s="78" t="s">
        <v>5</v>
      </c>
      <c r="J138" s="78" t="s">
        <v>10</v>
      </c>
      <c r="K138" s="78" t="s">
        <v>17</v>
      </c>
      <c r="L138" s="78" t="s">
        <v>6</v>
      </c>
      <c r="M138" s="78" t="s">
        <v>7</v>
      </c>
      <c r="N138" s="75" t="s">
        <v>8</v>
      </c>
      <c r="O138" s="75" t="s">
        <v>24</v>
      </c>
      <c r="P138" s="76"/>
      <c r="Q138" s="79"/>
      <c r="R138" s="12"/>
    </row>
    <row r="139" spans="1:18" ht="15" customHeight="1">
      <c r="A139" s="79"/>
      <c r="B139" s="79"/>
      <c r="C139" s="79"/>
      <c r="D139" s="79"/>
      <c r="E139" s="79"/>
      <c r="F139" s="76"/>
      <c r="G139" s="76"/>
      <c r="H139" s="76"/>
      <c r="I139" s="79"/>
      <c r="J139" s="79"/>
      <c r="K139" s="79"/>
      <c r="L139" s="79"/>
      <c r="M139" s="79"/>
      <c r="N139" s="76"/>
      <c r="O139" s="76"/>
      <c r="P139" s="76"/>
      <c r="Q139" s="79"/>
      <c r="R139" s="12"/>
    </row>
    <row r="140" spans="1:18" ht="12.75" customHeight="1" thickBot="1">
      <c r="A140" s="80"/>
      <c r="B140" s="80"/>
      <c r="C140" s="80"/>
      <c r="D140" s="80"/>
      <c r="E140" s="80"/>
      <c r="F140" s="77"/>
      <c r="G140" s="77"/>
      <c r="H140" s="77"/>
      <c r="I140" s="80"/>
      <c r="J140" s="80"/>
      <c r="K140" s="80"/>
      <c r="L140" s="80"/>
      <c r="M140" s="80"/>
      <c r="N140" s="77"/>
      <c r="O140" s="77"/>
      <c r="P140" s="77"/>
      <c r="Q140" s="80"/>
      <c r="R140" s="12"/>
    </row>
    <row r="141" spans="1:18" ht="13.5" thickBot="1">
      <c r="A141" s="102" t="s">
        <v>63</v>
      </c>
      <c r="B141" s="56">
        <v>1</v>
      </c>
      <c r="C141" s="62" t="s">
        <v>150</v>
      </c>
      <c r="D141" s="56">
        <v>5</v>
      </c>
      <c r="E141" s="56" t="s">
        <v>151</v>
      </c>
      <c r="F141" s="57">
        <v>0</v>
      </c>
      <c r="G141" s="57">
        <v>0</v>
      </c>
      <c r="H141" s="57">
        <v>0</v>
      </c>
      <c r="I141" s="56">
        <v>70650</v>
      </c>
      <c r="J141" s="56">
        <v>0</v>
      </c>
      <c r="K141" s="56"/>
      <c r="L141" s="56"/>
      <c r="M141" s="56">
        <v>55000</v>
      </c>
      <c r="N141" s="57">
        <f>SUM(I141:M141)</f>
        <v>125650</v>
      </c>
      <c r="O141" s="57">
        <v>0</v>
      </c>
      <c r="P141" s="57" t="s">
        <v>18</v>
      </c>
      <c r="Q141" s="56"/>
      <c r="R141" s="12"/>
    </row>
    <row r="142" spans="1:18" ht="13.5" customHeight="1" thickBot="1">
      <c r="A142" s="131"/>
      <c r="B142" s="56">
        <v>1</v>
      </c>
      <c r="C142" s="62" t="s">
        <v>152</v>
      </c>
      <c r="D142" s="56">
        <v>11</v>
      </c>
      <c r="E142" s="56" t="s">
        <v>153</v>
      </c>
      <c r="F142" s="57">
        <v>0</v>
      </c>
      <c r="G142" s="73">
        <v>0</v>
      </c>
      <c r="H142" s="73">
        <v>0</v>
      </c>
      <c r="I142" s="56">
        <f>20000+50000</f>
        <v>70000</v>
      </c>
      <c r="J142" s="56">
        <v>0</v>
      </c>
      <c r="K142" s="56"/>
      <c r="L142" s="56"/>
      <c r="M142" s="56">
        <v>300000</v>
      </c>
      <c r="N142" s="57">
        <f>SUM(I142:M142)</f>
        <v>370000</v>
      </c>
      <c r="O142" s="57">
        <v>0</v>
      </c>
      <c r="P142" s="57" t="s">
        <v>18</v>
      </c>
      <c r="Q142" s="56"/>
      <c r="R142" s="12"/>
    </row>
    <row r="143" spans="1:17" ht="12.75" customHeight="1" thickBot="1">
      <c r="A143" s="103"/>
      <c r="B143" s="56">
        <v>1</v>
      </c>
      <c r="C143" s="62" t="s">
        <v>154</v>
      </c>
      <c r="D143" s="56">
        <v>0</v>
      </c>
      <c r="E143" s="56" t="s">
        <v>155</v>
      </c>
      <c r="F143" s="57">
        <v>0</v>
      </c>
      <c r="G143" s="57">
        <v>0</v>
      </c>
      <c r="H143" s="57">
        <v>0</v>
      </c>
      <c r="I143" s="56">
        <v>0</v>
      </c>
      <c r="J143" s="56">
        <v>0</v>
      </c>
      <c r="K143" s="56"/>
      <c r="L143" s="56"/>
      <c r="M143" s="56"/>
      <c r="N143" s="57">
        <f>SUM(I143:M143)</f>
        <v>0</v>
      </c>
      <c r="O143" s="57">
        <v>0</v>
      </c>
      <c r="P143" s="57" t="s">
        <v>148</v>
      </c>
      <c r="Q143" s="56"/>
    </row>
    <row r="144" spans="1:17" s="22" customFormat="1" ht="13.5" thickBot="1">
      <c r="A144" s="106" t="s">
        <v>32</v>
      </c>
      <c r="B144" s="107"/>
      <c r="C144" s="107"/>
      <c r="D144" s="107"/>
      <c r="E144" s="107"/>
      <c r="F144" s="107"/>
      <c r="G144" s="107"/>
      <c r="H144" s="108"/>
      <c r="I144" s="9">
        <f>SUM(I141:I143)</f>
        <v>140650</v>
      </c>
      <c r="J144" s="9">
        <v>0</v>
      </c>
      <c r="K144" s="9">
        <f>SUM(K141:K143)</f>
        <v>0</v>
      </c>
      <c r="L144" s="9">
        <f>SUM(L141:L143)</f>
        <v>0</v>
      </c>
      <c r="M144" s="9">
        <f>SUM(M141:M143)</f>
        <v>355000</v>
      </c>
      <c r="N144" s="9">
        <f>SUM(N141:N143)</f>
        <v>495650</v>
      </c>
      <c r="O144" s="9">
        <f>SUM(O141:O143)</f>
        <v>0</v>
      </c>
      <c r="P144" s="8"/>
      <c r="Q144" s="1"/>
    </row>
    <row r="145" spans="1:17" s="22" customFormat="1" ht="13.5" thickBot="1">
      <c r="A145" s="31"/>
      <c r="B145" s="31"/>
      <c r="C145" s="31"/>
      <c r="D145" s="31"/>
      <c r="E145" s="31"/>
      <c r="F145" s="31"/>
      <c r="G145" s="31"/>
      <c r="H145" s="31"/>
      <c r="I145" s="32"/>
      <c r="J145" s="32"/>
      <c r="K145" s="32"/>
      <c r="L145" s="32"/>
      <c r="M145" s="32"/>
      <c r="N145" s="32"/>
      <c r="O145" s="32"/>
      <c r="P145" s="17"/>
      <c r="Q145" s="18"/>
    </row>
    <row r="146" spans="1:17" ht="12.75">
      <c r="A146" s="52" t="s">
        <v>35</v>
      </c>
      <c r="B146" s="104" t="s">
        <v>36</v>
      </c>
      <c r="C146" s="105"/>
      <c r="D146" s="86" t="s">
        <v>33</v>
      </c>
      <c r="E146" s="87"/>
      <c r="F146" s="87"/>
      <c r="G146" s="87"/>
      <c r="H146" s="87"/>
      <c r="I146" s="25"/>
      <c r="J146" s="22"/>
      <c r="K146" s="22"/>
      <c r="L146" s="86" t="s">
        <v>34</v>
      </c>
      <c r="M146" s="87"/>
      <c r="N146" s="87"/>
      <c r="O146" s="87"/>
      <c r="P146" s="87"/>
      <c r="Q146" s="25"/>
    </row>
    <row r="147" spans="1:17" ht="12" customHeight="1">
      <c r="A147" s="53" t="s">
        <v>30</v>
      </c>
      <c r="B147" s="132" t="s">
        <v>14</v>
      </c>
      <c r="C147" s="133"/>
      <c r="D147" s="137" t="s">
        <v>156</v>
      </c>
      <c r="E147" s="138"/>
      <c r="F147" s="138"/>
      <c r="G147" s="138"/>
      <c r="H147" s="138"/>
      <c r="I147" s="139"/>
      <c r="J147" s="22"/>
      <c r="K147" s="22"/>
      <c r="L147" s="96" t="s">
        <v>157</v>
      </c>
      <c r="M147" s="97"/>
      <c r="N147" s="97"/>
      <c r="O147" s="97"/>
      <c r="P147" s="97"/>
      <c r="Q147" s="98"/>
    </row>
    <row r="148" spans="1:18" ht="13.5" customHeight="1" thickBot="1">
      <c r="A148" s="46"/>
      <c r="B148" s="23"/>
      <c r="C148" s="47"/>
      <c r="D148" s="140"/>
      <c r="E148" s="141"/>
      <c r="F148" s="141"/>
      <c r="G148" s="141"/>
      <c r="H148" s="141"/>
      <c r="I148" s="142"/>
      <c r="J148" s="22"/>
      <c r="K148" s="22"/>
      <c r="L148" s="99"/>
      <c r="M148" s="100"/>
      <c r="N148" s="100"/>
      <c r="O148" s="100"/>
      <c r="P148" s="100"/>
      <c r="Q148" s="101"/>
      <c r="R148" s="12"/>
    </row>
    <row r="149" spans="1:18" ht="15" customHeight="1" thickBot="1">
      <c r="A149" s="81" t="s">
        <v>3</v>
      </c>
      <c r="B149" s="81"/>
      <c r="C149" s="81"/>
      <c r="D149" s="81"/>
      <c r="E149" s="81"/>
      <c r="F149" s="81"/>
      <c r="G149" s="81"/>
      <c r="H149" s="82"/>
      <c r="I149" s="116" t="s">
        <v>4</v>
      </c>
      <c r="J149" s="81"/>
      <c r="K149" s="81"/>
      <c r="L149" s="81"/>
      <c r="M149" s="81"/>
      <c r="N149" s="81"/>
      <c r="O149" s="82"/>
      <c r="P149" s="75" t="s">
        <v>25</v>
      </c>
      <c r="Q149" s="78" t="s">
        <v>9</v>
      </c>
      <c r="R149" s="12"/>
    </row>
    <row r="150" spans="1:18" ht="12.75" customHeight="1">
      <c r="A150" s="78" t="s">
        <v>16</v>
      </c>
      <c r="B150" s="78" t="s">
        <v>1</v>
      </c>
      <c r="C150" s="78" t="s">
        <v>0</v>
      </c>
      <c r="D150" s="78" t="s">
        <v>2</v>
      </c>
      <c r="E150" s="78" t="s">
        <v>12</v>
      </c>
      <c r="F150" s="75" t="s">
        <v>21</v>
      </c>
      <c r="G150" s="75" t="s">
        <v>22</v>
      </c>
      <c r="H150" s="75" t="s">
        <v>23</v>
      </c>
      <c r="I150" s="78" t="s">
        <v>5</v>
      </c>
      <c r="J150" s="78" t="s">
        <v>10</v>
      </c>
      <c r="K150" s="78" t="s">
        <v>17</v>
      </c>
      <c r="L150" s="78" t="s">
        <v>6</v>
      </c>
      <c r="M150" s="78" t="s">
        <v>7</v>
      </c>
      <c r="N150" s="75" t="s">
        <v>8</v>
      </c>
      <c r="O150" s="75" t="s">
        <v>24</v>
      </c>
      <c r="P150" s="76"/>
      <c r="Q150" s="79"/>
      <c r="R150" s="12"/>
    </row>
    <row r="151" spans="1:18" ht="12.75">
      <c r="A151" s="79"/>
      <c r="B151" s="79"/>
      <c r="C151" s="79"/>
      <c r="D151" s="79"/>
      <c r="E151" s="79"/>
      <c r="F151" s="76"/>
      <c r="G151" s="76"/>
      <c r="H151" s="76"/>
      <c r="I151" s="79"/>
      <c r="J151" s="79"/>
      <c r="K151" s="79"/>
      <c r="L151" s="79"/>
      <c r="M151" s="79"/>
      <c r="N151" s="76"/>
      <c r="O151" s="76"/>
      <c r="P151" s="76"/>
      <c r="Q151" s="79"/>
      <c r="R151" s="12"/>
    </row>
    <row r="152" spans="1:18" ht="13.5" customHeight="1" thickBot="1">
      <c r="A152" s="80"/>
      <c r="B152" s="80"/>
      <c r="C152" s="80"/>
      <c r="D152" s="80"/>
      <c r="E152" s="80"/>
      <c r="F152" s="77"/>
      <c r="G152" s="77"/>
      <c r="H152" s="77"/>
      <c r="I152" s="80"/>
      <c r="J152" s="80"/>
      <c r="K152" s="80"/>
      <c r="L152" s="80"/>
      <c r="M152" s="80"/>
      <c r="N152" s="77"/>
      <c r="O152" s="77"/>
      <c r="P152" s="77"/>
      <c r="Q152" s="80"/>
      <c r="R152" s="12"/>
    </row>
    <row r="153" spans="1:17" ht="30" customHeight="1" thickBot="1">
      <c r="A153" s="55" t="s">
        <v>161</v>
      </c>
      <c r="B153" s="56">
        <v>1</v>
      </c>
      <c r="C153" s="62" t="s">
        <v>158</v>
      </c>
      <c r="D153" s="56">
        <v>1</v>
      </c>
      <c r="E153" s="56" t="s">
        <v>159</v>
      </c>
      <c r="F153" s="57">
        <v>0</v>
      </c>
      <c r="G153" s="57">
        <v>0</v>
      </c>
      <c r="H153" s="57">
        <v>0</v>
      </c>
      <c r="I153" s="56">
        <v>0</v>
      </c>
      <c r="J153" s="56">
        <v>0</v>
      </c>
      <c r="K153" s="56"/>
      <c r="L153" s="56"/>
      <c r="M153" s="56"/>
      <c r="N153" s="57">
        <f>SUM(I153:M153)</f>
        <v>0</v>
      </c>
      <c r="O153" s="57">
        <v>0</v>
      </c>
      <c r="P153" s="57" t="s">
        <v>160</v>
      </c>
      <c r="Q153" s="56"/>
    </row>
    <row r="154" spans="1:17" s="22" customFormat="1" ht="13.5" thickBot="1">
      <c r="A154" s="106" t="s">
        <v>32</v>
      </c>
      <c r="B154" s="107"/>
      <c r="C154" s="107"/>
      <c r="D154" s="107"/>
      <c r="E154" s="107"/>
      <c r="F154" s="107"/>
      <c r="G154" s="107"/>
      <c r="H154" s="108"/>
      <c r="I154" s="9">
        <f>SUM(I153:I153)</f>
        <v>0</v>
      </c>
      <c r="J154" s="9">
        <v>0</v>
      </c>
      <c r="K154" s="9">
        <f>SUM(K153:K153)</f>
        <v>0</v>
      </c>
      <c r="L154" s="9">
        <f>SUM(L153:L153)</f>
        <v>0</v>
      </c>
      <c r="M154" s="9">
        <f>SUM(M153:M153)</f>
        <v>0</v>
      </c>
      <c r="N154" s="9">
        <f>SUM(N153:N153)</f>
        <v>0</v>
      </c>
      <c r="O154" s="9"/>
      <c r="P154" s="8"/>
      <c r="Q154" s="1"/>
    </row>
    <row r="155" spans="1:17" s="22" customFormat="1" ht="13.5" thickBot="1">
      <c r="A155" s="31"/>
      <c r="B155" s="31"/>
      <c r="C155" s="31"/>
      <c r="D155" s="31"/>
      <c r="E155" s="31"/>
      <c r="F155" s="31"/>
      <c r="G155" s="31"/>
      <c r="H155" s="31"/>
      <c r="I155" s="32"/>
      <c r="J155" s="32"/>
      <c r="K155" s="32"/>
      <c r="L155" s="32"/>
      <c r="M155" s="32"/>
      <c r="N155" s="32"/>
      <c r="O155" s="32"/>
      <c r="P155" s="17"/>
      <c r="Q155" s="18"/>
    </row>
    <row r="156" spans="1:17" s="22" customFormat="1" ht="12.75">
      <c r="A156" s="52" t="s">
        <v>35</v>
      </c>
      <c r="B156" s="104" t="s">
        <v>36</v>
      </c>
      <c r="C156" s="105"/>
      <c r="D156" s="86" t="s">
        <v>33</v>
      </c>
      <c r="E156" s="87"/>
      <c r="F156" s="87"/>
      <c r="G156" s="87"/>
      <c r="H156" s="87"/>
      <c r="I156" s="25"/>
      <c r="L156" s="86" t="s">
        <v>34</v>
      </c>
      <c r="M156" s="87"/>
      <c r="N156" s="87"/>
      <c r="O156" s="87"/>
      <c r="P156" s="87"/>
      <c r="Q156" s="25"/>
    </row>
    <row r="157" spans="1:17" s="22" customFormat="1" ht="12.75">
      <c r="A157" s="53" t="s">
        <v>30</v>
      </c>
      <c r="B157" s="132" t="s">
        <v>14</v>
      </c>
      <c r="C157" s="133"/>
      <c r="D157" s="137" t="s">
        <v>300</v>
      </c>
      <c r="E157" s="138"/>
      <c r="F157" s="138"/>
      <c r="G157" s="138"/>
      <c r="H157" s="138"/>
      <c r="I157" s="139"/>
      <c r="L157" s="96" t="s">
        <v>312</v>
      </c>
      <c r="M157" s="97"/>
      <c r="N157" s="97"/>
      <c r="O157" s="97"/>
      <c r="P157" s="97"/>
      <c r="Q157" s="98"/>
    </row>
    <row r="158" spans="1:17" s="22" customFormat="1" ht="13.5" thickBot="1">
      <c r="A158" s="46"/>
      <c r="B158" s="23"/>
      <c r="C158" s="47"/>
      <c r="D158" s="140"/>
      <c r="E158" s="141"/>
      <c r="F158" s="141"/>
      <c r="G158" s="141"/>
      <c r="H158" s="141"/>
      <c r="I158" s="142"/>
      <c r="L158" s="99"/>
      <c r="M158" s="100"/>
      <c r="N158" s="100"/>
      <c r="O158" s="100"/>
      <c r="P158" s="100"/>
      <c r="Q158" s="101"/>
    </row>
    <row r="159" spans="1:17" s="22" customFormat="1" ht="13.5" thickBot="1">
      <c r="A159" s="81" t="s">
        <v>3</v>
      </c>
      <c r="B159" s="81"/>
      <c r="C159" s="81"/>
      <c r="D159" s="81"/>
      <c r="E159" s="81"/>
      <c r="F159" s="81"/>
      <c r="G159" s="81"/>
      <c r="H159" s="82"/>
      <c r="I159" s="116" t="s">
        <v>4</v>
      </c>
      <c r="J159" s="81"/>
      <c r="K159" s="81"/>
      <c r="L159" s="81"/>
      <c r="M159" s="81"/>
      <c r="N159" s="81"/>
      <c r="O159" s="82"/>
      <c r="P159" s="75" t="s">
        <v>25</v>
      </c>
      <c r="Q159" s="78" t="s">
        <v>9</v>
      </c>
    </row>
    <row r="160" spans="1:17" ht="12.75">
      <c r="A160" s="78" t="s">
        <v>16</v>
      </c>
      <c r="B160" s="78" t="s">
        <v>1</v>
      </c>
      <c r="C160" s="78" t="s">
        <v>0</v>
      </c>
      <c r="D160" s="78" t="s">
        <v>2</v>
      </c>
      <c r="E160" s="78" t="s">
        <v>12</v>
      </c>
      <c r="F160" s="75" t="s">
        <v>21</v>
      </c>
      <c r="G160" s="75" t="s">
        <v>22</v>
      </c>
      <c r="H160" s="75" t="s">
        <v>23</v>
      </c>
      <c r="I160" s="78" t="s">
        <v>5</v>
      </c>
      <c r="J160" s="78" t="s">
        <v>10</v>
      </c>
      <c r="K160" s="78" t="s">
        <v>17</v>
      </c>
      <c r="L160" s="78" t="s">
        <v>6</v>
      </c>
      <c r="M160" s="78" t="s">
        <v>7</v>
      </c>
      <c r="N160" s="75" t="s">
        <v>8</v>
      </c>
      <c r="O160" s="75" t="s">
        <v>24</v>
      </c>
      <c r="P160" s="76"/>
      <c r="Q160" s="79"/>
    </row>
    <row r="161" spans="1:17" ht="12.75">
      <c r="A161" s="79"/>
      <c r="B161" s="79"/>
      <c r="C161" s="79"/>
      <c r="D161" s="79"/>
      <c r="E161" s="79"/>
      <c r="F161" s="76"/>
      <c r="G161" s="76"/>
      <c r="H161" s="76"/>
      <c r="I161" s="79"/>
      <c r="J161" s="79"/>
      <c r="K161" s="79"/>
      <c r="L161" s="79"/>
      <c r="M161" s="79"/>
      <c r="N161" s="76"/>
      <c r="O161" s="76"/>
      <c r="P161" s="76"/>
      <c r="Q161" s="79"/>
    </row>
    <row r="162" spans="1:17" ht="13.5" thickBot="1">
      <c r="A162" s="80"/>
      <c r="B162" s="80"/>
      <c r="C162" s="80"/>
      <c r="D162" s="80"/>
      <c r="E162" s="80"/>
      <c r="F162" s="77"/>
      <c r="G162" s="77"/>
      <c r="H162" s="77"/>
      <c r="I162" s="80"/>
      <c r="J162" s="80"/>
      <c r="K162" s="80"/>
      <c r="L162" s="80"/>
      <c r="M162" s="80"/>
      <c r="N162" s="77"/>
      <c r="O162" s="77"/>
      <c r="P162" s="77"/>
      <c r="Q162" s="80"/>
    </row>
    <row r="163" spans="1:17" ht="13.5" thickBot="1">
      <c r="A163" s="55" t="s">
        <v>162</v>
      </c>
      <c r="B163" s="56">
        <v>1</v>
      </c>
      <c r="C163" s="62" t="s">
        <v>163</v>
      </c>
      <c r="D163" s="74">
        <v>100</v>
      </c>
      <c r="E163" s="56" t="s">
        <v>164</v>
      </c>
      <c r="F163" s="57">
        <v>0</v>
      </c>
      <c r="G163" s="57">
        <v>0</v>
      </c>
      <c r="H163" s="57">
        <v>0</v>
      </c>
      <c r="I163" s="56">
        <v>29116</v>
      </c>
      <c r="J163" s="56">
        <v>0</v>
      </c>
      <c r="K163" s="56"/>
      <c r="L163" s="56"/>
      <c r="M163" s="56"/>
      <c r="N163" s="57">
        <f>SUM(I163:M163)</f>
        <v>29116</v>
      </c>
      <c r="O163" s="57">
        <v>0</v>
      </c>
      <c r="P163" s="57" t="s">
        <v>165</v>
      </c>
      <c r="Q163" s="56"/>
    </row>
    <row r="164" spans="1:17" ht="13.5" thickBot="1">
      <c r="A164" s="106" t="s">
        <v>32</v>
      </c>
      <c r="B164" s="107"/>
      <c r="C164" s="107"/>
      <c r="D164" s="107"/>
      <c r="E164" s="107"/>
      <c r="F164" s="107"/>
      <c r="G164" s="107"/>
      <c r="H164" s="108"/>
      <c r="I164" s="9">
        <f>SUM(I163:I163)</f>
        <v>29116</v>
      </c>
      <c r="J164" s="9">
        <v>0</v>
      </c>
      <c r="K164" s="9">
        <f>SUM(K163:K163)</f>
        <v>0</v>
      </c>
      <c r="L164" s="9">
        <f>SUM(L163:L163)</f>
        <v>0</v>
      </c>
      <c r="M164" s="9">
        <f>SUM(M163:M163)</f>
        <v>0</v>
      </c>
      <c r="N164" s="9">
        <f>SUM(N163:N163)</f>
        <v>29116</v>
      </c>
      <c r="O164" s="9">
        <v>0</v>
      </c>
      <c r="P164" s="8"/>
      <c r="Q164" s="1"/>
    </row>
    <row r="165" spans="1:17" ht="24.75" customHeight="1">
      <c r="A165" s="31"/>
      <c r="B165" s="31"/>
      <c r="C165" s="31"/>
      <c r="D165" s="31"/>
      <c r="E165" s="31"/>
      <c r="F165" s="31"/>
      <c r="G165" s="31"/>
      <c r="H165" s="31"/>
      <c r="I165" s="32"/>
      <c r="J165" s="32"/>
      <c r="K165" s="32"/>
      <c r="L165" s="32"/>
      <c r="M165" s="32"/>
      <c r="N165" s="32"/>
      <c r="O165" s="32"/>
      <c r="P165" s="17"/>
      <c r="Q165" s="18"/>
    </row>
    <row r="166" spans="1:17" ht="12.75" customHeight="1">
      <c r="A166" s="31"/>
      <c r="B166" s="31"/>
      <c r="C166" s="31"/>
      <c r="D166" s="31"/>
      <c r="E166" s="31"/>
      <c r="F166" s="31"/>
      <c r="G166" s="31"/>
      <c r="H166" s="31"/>
      <c r="I166" s="32"/>
      <c r="J166" s="32"/>
      <c r="K166" s="32"/>
      <c r="L166" s="32"/>
      <c r="M166" s="32"/>
      <c r="N166" s="32"/>
      <c r="O166" s="32"/>
      <c r="P166" s="17"/>
      <c r="Q166" s="18"/>
    </row>
    <row r="167" spans="1:17" s="22" customFormat="1" ht="11.25" customHeight="1">
      <c r="A167" s="31"/>
      <c r="B167" s="31"/>
      <c r="C167" s="31"/>
      <c r="D167" s="31"/>
      <c r="E167" s="31"/>
      <c r="F167" s="31"/>
      <c r="G167" s="31"/>
      <c r="H167" s="31"/>
      <c r="I167" s="32"/>
      <c r="J167" s="32"/>
      <c r="K167" s="32"/>
      <c r="L167" s="32"/>
      <c r="M167" s="32"/>
      <c r="N167" s="32"/>
      <c r="O167" s="32"/>
      <c r="P167" s="17"/>
      <c r="Q167" s="18"/>
    </row>
    <row r="168" spans="1:17" ht="12.75" hidden="1">
      <c r="A168" s="31"/>
      <c r="B168" s="31"/>
      <c r="C168" s="31"/>
      <c r="D168" s="31"/>
      <c r="E168" s="31"/>
      <c r="F168" s="31"/>
      <c r="G168" s="31"/>
      <c r="H168" s="31"/>
      <c r="I168" s="32"/>
      <c r="J168" s="32"/>
      <c r="K168" s="32"/>
      <c r="L168" s="32"/>
      <c r="M168" s="32"/>
      <c r="N168" s="32"/>
      <c r="O168" s="32"/>
      <c r="P168" s="17"/>
      <c r="Q168" s="18"/>
    </row>
    <row r="169" spans="1:17" ht="12.75" customHeight="1" hidden="1">
      <c r="A169" s="31"/>
      <c r="B169" s="31"/>
      <c r="C169" s="31"/>
      <c r="D169" s="31"/>
      <c r="E169" s="31"/>
      <c r="F169" s="31"/>
      <c r="G169" s="31"/>
      <c r="H169" s="31"/>
      <c r="I169" s="32"/>
      <c r="J169" s="32"/>
      <c r="K169" s="134"/>
      <c r="L169" s="134"/>
      <c r="M169" s="32"/>
      <c r="N169" s="32"/>
      <c r="O169" s="32"/>
      <c r="P169" s="17"/>
      <c r="Q169" s="18"/>
    </row>
    <row r="170" spans="1:17" ht="12.75">
      <c r="A170" s="31"/>
      <c r="B170" s="31"/>
      <c r="C170" s="31"/>
      <c r="D170" s="31"/>
      <c r="E170" s="31"/>
      <c r="F170" s="31"/>
      <c r="G170" s="31"/>
      <c r="H170" s="31"/>
      <c r="I170" s="32"/>
      <c r="J170" s="32"/>
      <c r="K170" s="134"/>
      <c r="L170" s="134"/>
      <c r="M170" s="32"/>
      <c r="N170" s="32"/>
      <c r="O170" s="32"/>
      <c r="P170" s="17"/>
      <c r="Q170" s="18"/>
    </row>
    <row r="171" spans="1:17" ht="12.75">
      <c r="A171" s="31"/>
      <c r="B171" s="31"/>
      <c r="C171" s="31"/>
      <c r="D171" s="31"/>
      <c r="E171" s="31"/>
      <c r="F171" s="31"/>
      <c r="G171" s="31"/>
      <c r="H171" s="31"/>
      <c r="I171" s="32"/>
      <c r="J171" s="32"/>
      <c r="K171" s="32"/>
      <c r="L171" s="32"/>
      <c r="M171" s="32"/>
      <c r="N171" s="32"/>
      <c r="O171" s="32"/>
      <c r="P171" s="17"/>
      <c r="Q171" s="18"/>
    </row>
    <row r="172" spans="1:17" ht="12.75">
      <c r="A172" s="31"/>
      <c r="B172" s="31"/>
      <c r="C172" s="31"/>
      <c r="D172" s="31"/>
      <c r="E172" s="31"/>
      <c r="F172" s="31"/>
      <c r="G172" s="31"/>
      <c r="H172" s="31"/>
      <c r="I172" s="32"/>
      <c r="J172" s="32"/>
      <c r="K172" s="32"/>
      <c r="L172" s="32"/>
      <c r="M172" s="32"/>
      <c r="N172" s="32"/>
      <c r="O172" s="32"/>
      <c r="P172" s="17"/>
      <c r="Q172" s="18"/>
    </row>
    <row r="173" spans="1:17" ht="12.75">
      <c r="A173" s="22"/>
      <c r="B173" s="117"/>
      <c r="C173" s="117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1"/>
      <c r="O173" s="21"/>
      <c r="P173" s="17"/>
      <c r="Q173" s="18"/>
    </row>
    <row r="174" spans="1:17" ht="12.75">
      <c r="A174" s="22" t="s">
        <v>28</v>
      </c>
      <c r="B174" s="117" t="s">
        <v>41</v>
      </c>
      <c r="C174" s="117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17"/>
      <c r="Q174" s="18"/>
    </row>
    <row r="175" spans="1:17" ht="12.75">
      <c r="A175" s="22" t="s">
        <v>29</v>
      </c>
      <c r="B175" s="64"/>
      <c r="C175" s="64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17"/>
      <c r="Q175" s="18"/>
    </row>
    <row r="176" spans="1:17" ht="13.5" thickBot="1">
      <c r="A176" s="22"/>
      <c r="B176" s="4"/>
      <c r="C176" s="22"/>
      <c r="D176" s="4"/>
      <c r="E176" s="4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4"/>
      <c r="Q176" s="22"/>
    </row>
    <row r="177" spans="1:17" ht="12.75">
      <c r="A177" s="52" t="s">
        <v>35</v>
      </c>
      <c r="B177" s="104" t="s">
        <v>36</v>
      </c>
      <c r="C177" s="105"/>
      <c r="D177" s="86" t="s">
        <v>33</v>
      </c>
      <c r="E177" s="87"/>
      <c r="F177" s="87"/>
      <c r="G177" s="87"/>
      <c r="H177" s="87"/>
      <c r="I177" s="25"/>
      <c r="J177" s="22"/>
      <c r="K177" s="22"/>
      <c r="L177" s="86" t="s">
        <v>34</v>
      </c>
      <c r="M177" s="87"/>
      <c r="N177" s="87"/>
      <c r="O177" s="87"/>
      <c r="P177" s="87"/>
      <c r="Q177" s="25"/>
    </row>
    <row r="178" spans="1:17" ht="12.75">
      <c r="A178" s="53" t="s">
        <v>30</v>
      </c>
      <c r="B178" s="88" t="s">
        <v>166</v>
      </c>
      <c r="C178" s="89"/>
      <c r="D178" s="137" t="s">
        <v>167</v>
      </c>
      <c r="E178" s="138"/>
      <c r="F178" s="138"/>
      <c r="G178" s="138"/>
      <c r="H178" s="138"/>
      <c r="I178" s="139"/>
      <c r="J178" s="22"/>
      <c r="K178" s="22"/>
      <c r="L178" s="96" t="s">
        <v>168</v>
      </c>
      <c r="M178" s="97"/>
      <c r="N178" s="97"/>
      <c r="O178" s="97"/>
      <c r="P178" s="97"/>
      <c r="Q178" s="98"/>
    </row>
    <row r="179" spans="1:17" ht="13.5" thickBot="1">
      <c r="A179" s="46"/>
      <c r="B179" s="90"/>
      <c r="C179" s="91"/>
      <c r="D179" s="140"/>
      <c r="E179" s="141"/>
      <c r="F179" s="141"/>
      <c r="G179" s="141"/>
      <c r="H179" s="141"/>
      <c r="I179" s="142"/>
      <c r="J179" s="22"/>
      <c r="K179" s="22"/>
      <c r="L179" s="99"/>
      <c r="M179" s="100"/>
      <c r="N179" s="100"/>
      <c r="O179" s="100"/>
      <c r="P179" s="100"/>
      <c r="Q179" s="101"/>
    </row>
    <row r="180" spans="1:17" ht="13.5" thickBot="1">
      <c r="A180" s="81" t="s">
        <v>3</v>
      </c>
      <c r="B180" s="81"/>
      <c r="C180" s="81"/>
      <c r="D180" s="81"/>
      <c r="E180" s="81"/>
      <c r="F180" s="81"/>
      <c r="G180" s="81"/>
      <c r="H180" s="82"/>
      <c r="I180" s="116" t="s">
        <v>4</v>
      </c>
      <c r="J180" s="81"/>
      <c r="K180" s="81"/>
      <c r="L180" s="81"/>
      <c r="M180" s="81"/>
      <c r="N180" s="81"/>
      <c r="O180" s="82"/>
      <c r="P180" s="75" t="s">
        <v>25</v>
      </c>
      <c r="Q180" s="78" t="s">
        <v>9</v>
      </c>
    </row>
    <row r="181" spans="1:17" s="22" customFormat="1" ht="12.75">
      <c r="A181" s="78" t="s">
        <v>16</v>
      </c>
      <c r="B181" s="78" t="s">
        <v>1</v>
      </c>
      <c r="C181" s="78" t="s">
        <v>0</v>
      </c>
      <c r="D181" s="78" t="s">
        <v>2</v>
      </c>
      <c r="E181" s="78" t="s">
        <v>12</v>
      </c>
      <c r="F181" s="75" t="s">
        <v>21</v>
      </c>
      <c r="G181" s="75" t="s">
        <v>22</v>
      </c>
      <c r="H181" s="75" t="s">
        <v>23</v>
      </c>
      <c r="I181" s="78" t="s">
        <v>5</v>
      </c>
      <c r="J181" s="78" t="s">
        <v>10</v>
      </c>
      <c r="K181" s="78" t="s">
        <v>17</v>
      </c>
      <c r="L181" s="78" t="s">
        <v>6</v>
      </c>
      <c r="M181" s="78" t="s">
        <v>7</v>
      </c>
      <c r="N181" s="75" t="s">
        <v>8</v>
      </c>
      <c r="O181" s="75" t="s">
        <v>24</v>
      </c>
      <c r="P181" s="76"/>
      <c r="Q181" s="79"/>
    </row>
    <row r="182" spans="1:17" s="22" customFormat="1" ht="12.75">
      <c r="A182" s="79"/>
      <c r="B182" s="79"/>
      <c r="C182" s="79"/>
      <c r="D182" s="79"/>
      <c r="E182" s="79"/>
      <c r="F182" s="76"/>
      <c r="G182" s="76"/>
      <c r="H182" s="76"/>
      <c r="I182" s="79"/>
      <c r="J182" s="79"/>
      <c r="K182" s="79"/>
      <c r="L182" s="79"/>
      <c r="M182" s="79"/>
      <c r="N182" s="76"/>
      <c r="O182" s="76"/>
      <c r="P182" s="76"/>
      <c r="Q182" s="79"/>
    </row>
    <row r="183" spans="1:17" ht="13.5" thickBot="1">
      <c r="A183" s="80"/>
      <c r="B183" s="80"/>
      <c r="C183" s="80"/>
      <c r="D183" s="80"/>
      <c r="E183" s="80"/>
      <c r="F183" s="77"/>
      <c r="G183" s="77"/>
      <c r="H183" s="77"/>
      <c r="I183" s="80"/>
      <c r="J183" s="80"/>
      <c r="K183" s="80"/>
      <c r="L183" s="80"/>
      <c r="M183" s="80"/>
      <c r="N183" s="77"/>
      <c r="O183" s="77"/>
      <c r="P183" s="77"/>
      <c r="Q183" s="80"/>
    </row>
    <row r="184" spans="1:17" ht="36.75" thickBot="1">
      <c r="A184" s="61" t="s">
        <v>64</v>
      </c>
      <c r="B184" s="56">
        <v>1</v>
      </c>
      <c r="C184" s="67" t="s">
        <v>65</v>
      </c>
      <c r="D184" s="56">
        <v>2</v>
      </c>
      <c r="E184" s="57" t="s">
        <v>66</v>
      </c>
      <c r="F184" s="57">
        <v>0</v>
      </c>
      <c r="G184" s="57">
        <v>0</v>
      </c>
      <c r="H184" s="57">
        <v>0</v>
      </c>
      <c r="I184" s="56">
        <v>10100</v>
      </c>
      <c r="J184" s="56">
        <f>18000+24000</f>
        <v>42000</v>
      </c>
      <c r="K184" s="56"/>
      <c r="L184" s="56"/>
      <c r="M184" s="56">
        <v>47057</v>
      </c>
      <c r="N184" s="57">
        <f>SUM(I184:M184)</f>
        <v>99157</v>
      </c>
      <c r="O184" s="57">
        <v>0</v>
      </c>
      <c r="P184" s="57" t="s">
        <v>185</v>
      </c>
      <c r="Q184" s="56"/>
    </row>
    <row r="185" spans="1:17" ht="36.75" thickBot="1">
      <c r="A185" s="102" t="s">
        <v>169</v>
      </c>
      <c r="B185" s="56">
        <v>1</v>
      </c>
      <c r="C185" s="67" t="s">
        <v>173</v>
      </c>
      <c r="D185" s="56">
        <v>0</v>
      </c>
      <c r="E185" s="57" t="s">
        <v>171</v>
      </c>
      <c r="F185" s="57">
        <v>0</v>
      </c>
      <c r="G185" s="57">
        <v>0</v>
      </c>
      <c r="H185" s="57">
        <v>0</v>
      </c>
      <c r="I185" s="56">
        <v>0</v>
      </c>
      <c r="J185" s="56">
        <v>0</v>
      </c>
      <c r="K185" s="56"/>
      <c r="L185" s="56"/>
      <c r="M185" s="56">
        <v>0</v>
      </c>
      <c r="N185" s="57">
        <f>SUM(I185:M185)</f>
        <v>0</v>
      </c>
      <c r="O185" s="57"/>
      <c r="P185" s="57" t="s">
        <v>185</v>
      </c>
      <c r="Q185" s="56"/>
    </row>
    <row r="186" spans="1:17" ht="24.75" customHeight="1" thickBot="1">
      <c r="A186" s="103"/>
      <c r="B186" s="56">
        <v>1</v>
      </c>
      <c r="C186" s="67" t="s">
        <v>173</v>
      </c>
      <c r="D186" s="56">
        <v>4</v>
      </c>
      <c r="E186" s="57" t="s">
        <v>172</v>
      </c>
      <c r="F186" s="57">
        <v>0</v>
      </c>
      <c r="G186" s="57">
        <v>0</v>
      </c>
      <c r="H186" s="57">
        <v>0</v>
      </c>
      <c r="I186" s="56">
        <f>2000+8662</f>
        <v>10662</v>
      </c>
      <c r="J186" s="56">
        <v>17000</v>
      </c>
      <c r="K186" s="56"/>
      <c r="L186" s="56"/>
      <c r="M186" s="56">
        <v>27057</v>
      </c>
      <c r="N186" s="57">
        <f>SUM(I186:M186)</f>
        <v>54719</v>
      </c>
      <c r="O186" s="57">
        <v>0</v>
      </c>
      <c r="P186" s="57" t="s">
        <v>185</v>
      </c>
      <c r="Q186" s="56"/>
    </row>
    <row r="187" spans="1:17" ht="12.75" customHeight="1" thickBot="1">
      <c r="A187" s="106" t="s">
        <v>32</v>
      </c>
      <c r="B187" s="107"/>
      <c r="C187" s="107"/>
      <c r="D187" s="107"/>
      <c r="E187" s="107"/>
      <c r="F187" s="107"/>
      <c r="G187" s="107"/>
      <c r="H187" s="108"/>
      <c r="I187" s="9">
        <f>SUM(I184:I186)</f>
        <v>20762</v>
      </c>
      <c r="J187" s="9">
        <f>SUM(J184:J184)</f>
        <v>42000</v>
      </c>
      <c r="K187" s="9">
        <f>SUM(K184:K184)</f>
        <v>0</v>
      </c>
      <c r="L187" s="9">
        <f>SUM(L184:L184)</f>
        <v>0</v>
      </c>
      <c r="M187" s="9">
        <f>SUM(M184:M184)</f>
        <v>47057</v>
      </c>
      <c r="N187" s="9">
        <f>SUM(N184:N186)</f>
        <v>153876</v>
      </c>
      <c r="O187" s="9">
        <f>SUM(O184:O186)</f>
        <v>0</v>
      </c>
      <c r="P187" s="8"/>
      <c r="Q187" s="1"/>
    </row>
    <row r="188" spans="1:17" ht="12.75">
      <c r="A188" s="31"/>
      <c r="B188" s="31"/>
      <c r="C188" s="31"/>
      <c r="D188" s="31"/>
      <c r="E188" s="31"/>
      <c r="F188" s="31"/>
      <c r="G188" s="31"/>
      <c r="H188" s="31"/>
      <c r="I188" s="32"/>
      <c r="J188" s="32"/>
      <c r="K188" s="32"/>
      <c r="L188" s="32"/>
      <c r="M188" s="32"/>
      <c r="N188" s="32"/>
      <c r="O188" s="32"/>
      <c r="P188" s="17"/>
      <c r="Q188" s="18"/>
    </row>
    <row r="189" spans="1:17" ht="12.75">
      <c r="A189" s="31"/>
      <c r="B189" s="31"/>
      <c r="C189" s="31"/>
      <c r="D189" s="31"/>
      <c r="E189" s="31"/>
      <c r="F189" s="31"/>
      <c r="G189" s="31"/>
      <c r="H189" s="31"/>
      <c r="I189" s="32"/>
      <c r="J189" s="32"/>
      <c r="K189" s="32"/>
      <c r="L189" s="32"/>
      <c r="M189" s="32"/>
      <c r="N189" s="32"/>
      <c r="O189" s="32"/>
      <c r="P189" s="17"/>
      <c r="Q189" s="18"/>
    </row>
    <row r="190" spans="1:17" ht="12.75">
      <c r="A190" s="31"/>
      <c r="B190" s="31"/>
      <c r="C190" s="31"/>
      <c r="D190" s="31"/>
      <c r="E190" s="31"/>
      <c r="F190" s="31"/>
      <c r="G190" s="31"/>
      <c r="H190" s="31"/>
      <c r="I190" s="32"/>
      <c r="J190" s="32"/>
      <c r="K190" s="32"/>
      <c r="L190" s="32"/>
      <c r="M190" s="32"/>
      <c r="N190" s="32"/>
      <c r="O190" s="32"/>
      <c r="P190" s="17"/>
      <c r="Q190" s="18"/>
    </row>
    <row r="191" spans="1:17" ht="12.75">
      <c r="A191" s="31"/>
      <c r="B191" s="31"/>
      <c r="C191" s="31"/>
      <c r="D191" s="31"/>
      <c r="E191" s="31"/>
      <c r="F191" s="31"/>
      <c r="G191" s="31"/>
      <c r="H191" s="31"/>
      <c r="I191" s="32"/>
      <c r="J191" s="32"/>
      <c r="K191" s="32"/>
      <c r="L191" s="32"/>
      <c r="M191" s="32"/>
      <c r="N191" s="32"/>
      <c r="O191" s="32"/>
      <c r="P191" s="17"/>
      <c r="Q191" s="18"/>
    </row>
    <row r="192" spans="1:17" ht="12.75">
      <c r="A192" s="22" t="s">
        <v>26</v>
      </c>
      <c r="B192" s="117" t="s">
        <v>27</v>
      </c>
      <c r="C192" s="117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1"/>
      <c r="O192" s="21"/>
      <c r="P192" s="17"/>
      <c r="Q192" s="18"/>
    </row>
    <row r="193" spans="1:17" ht="12.75">
      <c r="A193" s="22" t="s">
        <v>28</v>
      </c>
      <c r="B193" s="117" t="s">
        <v>41</v>
      </c>
      <c r="C193" s="117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17"/>
      <c r="Q193" s="18"/>
    </row>
    <row r="194" spans="1:17" ht="12.75">
      <c r="A194" s="22" t="s">
        <v>29</v>
      </c>
      <c r="B194" s="64"/>
      <c r="C194" s="64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17"/>
      <c r="Q194" s="18"/>
    </row>
    <row r="195" ht="13.5" thickBot="1"/>
    <row r="196" spans="1:17" ht="12.75">
      <c r="A196" s="52" t="s">
        <v>35</v>
      </c>
      <c r="B196" s="104" t="s">
        <v>36</v>
      </c>
      <c r="C196" s="105"/>
      <c r="D196" s="86" t="s">
        <v>33</v>
      </c>
      <c r="E196" s="87"/>
      <c r="F196" s="87"/>
      <c r="G196" s="87"/>
      <c r="H196" s="87"/>
      <c r="I196" s="25"/>
      <c r="J196" s="22"/>
      <c r="K196" s="22"/>
      <c r="L196" s="86" t="s">
        <v>34</v>
      </c>
      <c r="M196" s="87"/>
      <c r="N196" s="87"/>
      <c r="O196" s="87"/>
      <c r="P196" s="87"/>
      <c r="Q196" s="25"/>
    </row>
    <row r="197" spans="1:17" ht="12.75">
      <c r="A197" s="53" t="s">
        <v>30</v>
      </c>
      <c r="B197" s="88" t="s">
        <v>174</v>
      </c>
      <c r="C197" s="89"/>
      <c r="D197" s="137" t="s">
        <v>175</v>
      </c>
      <c r="E197" s="138"/>
      <c r="F197" s="138"/>
      <c r="G197" s="138"/>
      <c r="H197" s="138"/>
      <c r="I197" s="139"/>
      <c r="J197" s="22"/>
      <c r="K197" s="22"/>
      <c r="L197" s="96" t="s">
        <v>176</v>
      </c>
      <c r="M197" s="97"/>
      <c r="N197" s="97"/>
      <c r="O197" s="97"/>
      <c r="P197" s="97"/>
      <c r="Q197" s="98"/>
    </row>
    <row r="198" spans="1:17" ht="13.5" thickBot="1">
      <c r="A198" s="46"/>
      <c r="B198" s="90"/>
      <c r="C198" s="91"/>
      <c r="D198" s="140"/>
      <c r="E198" s="141"/>
      <c r="F198" s="141"/>
      <c r="G198" s="141"/>
      <c r="H198" s="141"/>
      <c r="I198" s="142"/>
      <c r="J198" s="22"/>
      <c r="K198" s="22"/>
      <c r="L198" s="99"/>
      <c r="M198" s="100"/>
      <c r="N198" s="100"/>
      <c r="O198" s="100"/>
      <c r="P198" s="100"/>
      <c r="Q198" s="101"/>
    </row>
    <row r="199" spans="1:17" ht="13.5" thickBot="1">
      <c r="A199" s="81" t="s">
        <v>3</v>
      </c>
      <c r="B199" s="81"/>
      <c r="C199" s="81"/>
      <c r="D199" s="81"/>
      <c r="E199" s="81"/>
      <c r="F199" s="81"/>
      <c r="G199" s="81"/>
      <c r="H199" s="82"/>
      <c r="I199" s="116" t="s">
        <v>4</v>
      </c>
      <c r="J199" s="81"/>
      <c r="K199" s="81"/>
      <c r="L199" s="81"/>
      <c r="M199" s="81"/>
      <c r="N199" s="81"/>
      <c r="O199" s="82"/>
      <c r="P199" s="75" t="s">
        <v>25</v>
      </c>
      <c r="Q199" s="78" t="s">
        <v>9</v>
      </c>
    </row>
    <row r="200" spans="1:17" ht="12.75">
      <c r="A200" s="78" t="s">
        <v>16</v>
      </c>
      <c r="B200" s="78" t="s">
        <v>1</v>
      </c>
      <c r="C200" s="78" t="s">
        <v>0</v>
      </c>
      <c r="D200" s="78" t="s">
        <v>2</v>
      </c>
      <c r="E200" s="78" t="s">
        <v>12</v>
      </c>
      <c r="F200" s="75" t="s">
        <v>21</v>
      </c>
      <c r="G200" s="75" t="s">
        <v>22</v>
      </c>
      <c r="H200" s="75" t="s">
        <v>23</v>
      </c>
      <c r="I200" s="78" t="s">
        <v>5</v>
      </c>
      <c r="J200" s="78" t="s">
        <v>10</v>
      </c>
      <c r="K200" s="78" t="s">
        <v>17</v>
      </c>
      <c r="L200" s="78" t="s">
        <v>6</v>
      </c>
      <c r="M200" s="78" t="s">
        <v>7</v>
      </c>
      <c r="N200" s="75" t="s">
        <v>8</v>
      </c>
      <c r="O200" s="75" t="s">
        <v>24</v>
      </c>
      <c r="P200" s="76"/>
      <c r="Q200" s="79"/>
    </row>
    <row r="201" spans="1:17" ht="12.75">
      <c r="A201" s="79"/>
      <c r="B201" s="79"/>
      <c r="C201" s="79"/>
      <c r="D201" s="79"/>
      <c r="E201" s="79"/>
      <c r="F201" s="76"/>
      <c r="G201" s="76"/>
      <c r="H201" s="76"/>
      <c r="I201" s="79"/>
      <c r="J201" s="79"/>
      <c r="K201" s="79"/>
      <c r="L201" s="79"/>
      <c r="M201" s="79"/>
      <c r="N201" s="76"/>
      <c r="O201" s="76"/>
      <c r="P201" s="76"/>
      <c r="Q201" s="79"/>
    </row>
    <row r="202" spans="1:17" ht="13.5" thickBot="1">
      <c r="A202" s="80"/>
      <c r="B202" s="80"/>
      <c r="C202" s="80"/>
      <c r="D202" s="80"/>
      <c r="E202" s="80"/>
      <c r="F202" s="77"/>
      <c r="G202" s="77"/>
      <c r="H202" s="77"/>
      <c r="I202" s="80"/>
      <c r="J202" s="80"/>
      <c r="K202" s="80"/>
      <c r="L202" s="80"/>
      <c r="M202" s="80"/>
      <c r="N202" s="77"/>
      <c r="O202" s="77"/>
      <c r="P202" s="77"/>
      <c r="Q202" s="80"/>
    </row>
    <row r="203" spans="1:17" s="22" customFormat="1" ht="36.75" thickBot="1">
      <c r="A203" s="55" t="s">
        <v>177</v>
      </c>
      <c r="B203" s="56">
        <v>1</v>
      </c>
      <c r="C203" s="67" t="s">
        <v>178</v>
      </c>
      <c r="D203" s="56">
        <v>12</v>
      </c>
      <c r="E203" s="57" t="s">
        <v>66</v>
      </c>
      <c r="F203" s="57">
        <v>0</v>
      </c>
      <c r="G203" s="57">
        <v>0</v>
      </c>
      <c r="H203" s="57">
        <v>0</v>
      </c>
      <c r="I203" s="56">
        <f>15000+24229+4910+100</f>
        <v>44239</v>
      </c>
      <c r="J203" s="56">
        <v>0</v>
      </c>
      <c r="K203" s="56"/>
      <c r="L203" s="56"/>
      <c r="M203" s="56">
        <v>0</v>
      </c>
      <c r="N203" s="57">
        <f>SUM(I203:M203)</f>
        <v>44239</v>
      </c>
      <c r="O203" s="57">
        <v>0</v>
      </c>
      <c r="P203" s="57" t="s">
        <v>185</v>
      </c>
      <c r="Q203" s="56"/>
    </row>
    <row r="204" spans="1:17" s="22" customFormat="1" ht="36.75" thickBot="1">
      <c r="A204" s="102" t="s">
        <v>179</v>
      </c>
      <c r="B204" s="56">
        <v>1</v>
      </c>
      <c r="C204" s="67" t="s">
        <v>180</v>
      </c>
      <c r="D204" s="56">
        <v>12</v>
      </c>
      <c r="E204" s="57" t="s">
        <v>179</v>
      </c>
      <c r="F204" s="57">
        <v>0</v>
      </c>
      <c r="G204" s="57">
        <v>0</v>
      </c>
      <c r="H204" s="57">
        <v>0</v>
      </c>
      <c r="I204" s="56">
        <v>20000</v>
      </c>
      <c r="J204" s="56">
        <v>0</v>
      </c>
      <c r="K204" s="56"/>
      <c r="L204" s="56"/>
      <c r="M204" s="56">
        <v>0</v>
      </c>
      <c r="N204" s="57">
        <f aca="true" t="shared" si="8" ref="N204:N209">SUM(I204:M204)</f>
        <v>20000</v>
      </c>
      <c r="O204" s="57">
        <v>0</v>
      </c>
      <c r="P204" s="57" t="s">
        <v>185</v>
      </c>
      <c r="Q204" s="56"/>
    </row>
    <row r="205" spans="1:17" ht="36.75" thickBot="1">
      <c r="A205" s="131"/>
      <c r="B205" s="56">
        <v>1</v>
      </c>
      <c r="C205" s="67" t="s">
        <v>181</v>
      </c>
      <c r="D205" s="56">
        <v>5</v>
      </c>
      <c r="E205" s="57" t="s">
        <v>179</v>
      </c>
      <c r="F205" s="57">
        <v>0</v>
      </c>
      <c r="G205" s="57">
        <v>0</v>
      </c>
      <c r="H205" s="57">
        <v>0</v>
      </c>
      <c r="I205" s="56">
        <v>10000</v>
      </c>
      <c r="J205" s="56">
        <v>0</v>
      </c>
      <c r="K205" s="56"/>
      <c r="L205" s="56"/>
      <c r="M205" s="56">
        <v>0</v>
      </c>
      <c r="N205" s="57">
        <f t="shared" si="8"/>
        <v>10000</v>
      </c>
      <c r="O205" s="57">
        <v>0</v>
      </c>
      <c r="P205" s="57" t="s">
        <v>185</v>
      </c>
      <c r="Q205" s="56"/>
    </row>
    <row r="206" spans="1:17" ht="36.75" thickBot="1">
      <c r="A206" s="103"/>
      <c r="B206" s="56">
        <v>1</v>
      </c>
      <c r="C206" s="67" t="s">
        <v>182</v>
      </c>
      <c r="D206" s="56">
        <v>1</v>
      </c>
      <c r="E206" s="57" t="s">
        <v>179</v>
      </c>
      <c r="F206" s="57">
        <v>0</v>
      </c>
      <c r="G206" s="57">
        <v>0</v>
      </c>
      <c r="H206" s="57">
        <v>0</v>
      </c>
      <c r="I206" s="56">
        <v>0</v>
      </c>
      <c r="J206" s="56"/>
      <c r="K206" s="56"/>
      <c r="L206" s="56">
        <v>0</v>
      </c>
      <c r="M206" s="56">
        <v>0</v>
      </c>
      <c r="N206" s="57">
        <f t="shared" si="8"/>
        <v>0</v>
      </c>
      <c r="O206" s="57">
        <v>0</v>
      </c>
      <c r="P206" s="57" t="s">
        <v>185</v>
      </c>
      <c r="Q206" s="56"/>
    </row>
    <row r="207" spans="1:17" ht="36.75" thickBot="1">
      <c r="A207" s="102" t="s">
        <v>183</v>
      </c>
      <c r="B207" s="56">
        <v>1</v>
      </c>
      <c r="C207" s="67" t="s">
        <v>184</v>
      </c>
      <c r="D207" s="56">
        <v>0</v>
      </c>
      <c r="E207" s="57" t="s">
        <v>171</v>
      </c>
      <c r="F207" s="57">
        <v>0</v>
      </c>
      <c r="G207" s="57">
        <v>0</v>
      </c>
      <c r="H207" s="57">
        <v>0</v>
      </c>
      <c r="I207" s="56">
        <v>0</v>
      </c>
      <c r="J207" s="56">
        <v>0</v>
      </c>
      <c r="K207" s="56"/>
      <c r="L207" s="56"/>
      <c r="M207" s="56">
        <v>0</v>
      </c>
      <c r="N207" s="57">
        <f t="shared" si="8"/>
        <v>0</v>
      </c>
      <c r="O207" s="57">
        <v>0</v>
      </c>
      <c r="P207" s="57" t="s">
        <v>185</v>
      </c>
      <c r="Q207" s="56"/>
    </row>
    <row r="208" spans="1:17" ht="36.75" thickBot="1">
      <c r="A208" s="103"/>
      <c r="B208" s="56">
        <v>1</v>
      </c>
      <c r="C208" s="67" t="s">
        <v>170</v>
      </c>
      <c r="D208" s="56">
        <v>4</v>
      </c>
      <c r="E208" s="57" t="s">
        <v>172</v>
      </c>
      <c r="F208" s="57">
        <v>0</v>
      </c>
      <c r="G208" s="57">
        <v>0</v>
      </c>
      <c r="H208" s="57">
        <v>0</v>
      </c>
      <c r="I208" s="56">
        <v>35000</v>
      </c>
      <c r="J208" s="56">
        <v>0</v>
      </c>
      <c r="K208" s="56"/>
      <c r="L208" s="56"/>
      <c r="M208" s="56">
        <v>0</v>
      </c>
      <c r="N208" s="57">
        <f t="shared" si="8"/>
        <v>35000</v>
      </c>
      <c r="O208" s="57">
        <v>0</v>
      </c>
      <c r="P208" s="57" t="s">
        <v>185</v>
      </c>
      <c r="Q208" s="56"/>
    </row>
    <row r="209" spans="1:17" ht="13.5" thickBot="1">
      <c r="A209" s="106" t="s">
        <v>32</v>
      </c>
      <c r="B209" s="107"/>
      <c r="C209" s="107"/>
      <c r="D209" s="107"/>
      <c r="E209" s="107"/>
      <c r="F209" s="107"/>
      <c r="G209" s="107"/>
      <c r="H209" s="108"/>
      <c r="I209" s="9">
        <f>SUM(I203:I208)</f>
        <v>109239</v>
      </c>
      <c r="J209" s="9">
        <f>SUM(J208:J208)</f>
        <v>0</v>
      </c>
      <c r="K209" s="9">
        <f>SUM(K208:K208)</f>
        <v>0</v>
      </c>
      <c r="L209" s="9">
        <f>SUM(L208:L208)</f>
        <v>0</v>
      </c>
      <c r="M209" s="9">
        <f>SUM(M208:M208)</f>
        <v>0</v>
      </c>
      <c r="N209" s="57">
        <f t="shared" si="8"/>
        <v>109239</v>
      </c>
      <c r="O209" s="9">
        <f>SUM(O203:O208)</f>
        <v>0</v>
      </c>
      <c r="P209" s="8"/>
      <c r="Q209" s="1"/>
    </row>
    <row r="210" spans="1:17" ht="12.75">
      <c r="A210" s="31"/>
      <c r="B210" s="31"/>
      <c r="C210" s="31"/>
      <c r="D210" s="31"/>
      <c r="E210" s="31"/>
      <c r="F210" s="31"/>
      <c r="G210" s="31"/>
      <c r="H210" s="31"/>
      <c r="I210" s="32"/>
      <c r="J210" s="32"/>
      <c r="K210" s="32"/>
      <c r="L210" s="32"/>
      <c r="M210" s="32"/>
      <c r="N210" s="32"/>
      <c r="O210" s="32"/>
      <c r="P210" s="17"/>
      <c r="Q210" s="18"/>
    </row>
    <row r="211" spans="1:17" ht="12.75">
      <c r="A211" s="31"/>
      <c r="B211" s="31"/>
      <c r="C211" s="31"/>
      <c r="D211" s="31"/>
      <c r="E211" s="31"/>
      <c r="F211" s="31"/>
      <c r="G211" s="31"/>
      <c r="H211" s="31"/>
      <c r="I211" s="32"/>
      <c r="J211" s="32"/>
      <c r="K211" s="32"/>
      <c r="L211" s="32"/>
      <c r="M211" s="32"/>
      <c r="N211" s="32"/>
      <c r="O211" s="32"/>
      <c r="P211" s="17"/>
      <c r="Q211" s="18"/>
    </row>
    <row r="212" spans="1:17" ht="12.75">
      <c r="A212" s="31"/>
      <c r="B212" s="31"/>
      <c r="C212" s="31"/>
      <c r="D212" s="31"/>
      <c r="E212" s="31"/>
      <c r="F212" s="31"/>
      <c r="G212" s="31"/>
      <c r="H212" s="31"/>
      <c r="I212" s="32"/>
      <c r="J212" s="32"/>
      <c r="K212" s="32"/>
      <c r="L212" s="32"/>
      <c r="M212" s="32"/>
      <c r="N212" s="32"/>
      <c r="O212" s="32"/>
      <c r="P212" s="17"/>
      <c r="Q212" s="18"/>
    </row>
    <row r="214" spans="1:17" ht="12.75">
      <c r="A214" s="22" t="s">
        <v>26</v>
      </c>
      <c r="B214" s="117" t="s">
        <v>27</v>
      </c>
      <c r="C214" s="117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1"/>
      <c r="O214" s="21"/>
      <c r="P214" s="17"/>
      <c r="Q214" s="18"/>
    </row>
    <row r="215" spans="1:17" ht="12.75">
      <c r="A215" s="22" t="s">
        <v>28</v>
      </c>
      <c r="B215" s="117" t="s">
        <v>41</v>
      </c>
      <c r="C215" s="117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17"/>
      <c r="Q215" s="18"/>
    </row>
    <row r="216" spans="1:17" ht="12.75">
      <c r="A216" s="22" t="s">
        <v>29</v>
      </c>
      <c r="B216" s="64"/>
      <c r="C216" s="64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17"/>
      <c r="Q216" s="18"/>
    </row>
    <row r="217" spans="1:17" ht="13.5" thickBot="1">
      <c r="A217" s="22"/>
      <c r="B217" s="4"/>
      <c r="C217" s="22"/>
      <c r="D217" s="4"/>
      <c r="E217" s="4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4"/>
      <c r="Q217" s="22"/>
    </row>
    <row r="218" spans="1:17" ht="12.75">
      <c r="A218" s="52" t="s">
        <v>35</v>
      </c>
      <c r="B218" s="104" t="s">
        <v>36</v>
      </c>
      <c r="C218" s="105"/>
      <c r="D218" s="86" t="s">
        <v>33</v>
      </c>
      <c r="E218" s="87"/>
      <c r="F218" s="87"/>
      <c r="G218" s="87"/>
      <c r="H218" s="87"/>
      <c r="I218" s="25"/>
      <c r="J218" s="22"/>
      <c r="K218" s="22"/>
      <c r="L218" s="86" t="s">
        <v>34</v>
      </c>
      <c r="M218" s="87"/>
      <c r="N218" s="87"/>
      <c r="O218" s="87"/>
      <c r="P218" s="87"/>
      <c r="Q218" s="25"/>
    </row>
    <row r="219" spans="1:17" ht="12.75">
      <c r="A219" s="53" t="s">
        <v>30</v>
      </c>
      <c r="B219" s="88" t="s">
        <v>20</v>
      </c>
      <c r="C219" s="89"/>
      <c r="D219" s="137" t="s">
        <v>186</v>
      </c>
      <c r="E219" s="138"/>
      <c r="F219" s="138"/>
      <c r="G219" s="138"/>
      <c r="H219" s="138"/>
      <c r="I219" s="139"/>
      <c r="J219" s="22"/>
      <c r="K219" s="22"/>
      <c r="L219" s="96" t="s">
        <v>187</v>
      </c>
      <c r="M219" s="97"/>
      <c r="N219" s="97"/>
      <c r="O219" s="97"/>
      <c r="P219" s="97"/>
      <c r="Q219" s="98"/>
    </row>
    <row r="220" spans="1:17" ht="13.5" thickBot="1">
      <c r="A220" s="46"/>
      <c r="B220" s="90"/>
      <c r="C220" s="91"/>
      <c r="D220" s="140"/>
      <c r="E220" s="141"/>
      <c r="F220" s="141"/>
      <c r="G220" s="141"/>
      <c r="H220" s="141"/>
      <c r="I220" s="142"/>
      <c r="J220" s="22"/>
      <c r="K220" s="22"/>
      <c r="L220" s="99"/>
      <c r="M220" s="100"/>
      <c r="N220" s="100"/>
      <c r="O220" s="100"/>
      <c r="P220" s="100"/>
      <c r="Q220" s="101"/>
    </row>
    <row r="221" spans="1:17" ht="13.5" thickBot="1">
      <c r="A221" s="81" t="s">
        <v>3</v>
      </c>
      <c r="B221" s="81"/>
      <c r="C221" s="81"/>
      <c r="D221" s="81"/>
      <c r="E221" s="81"/>
      <c r="F221" s="81"/>
      <c r="G221" s="81"/>
      <c r="H221" s="82"/>
      <c r="I221" s="116" t="s">
        <v>4</v>
      </c>
      <c r="J221" s="81"/>
      <c r="K221" s="81"/>
      <c r="L221" s="81"/>
      <c r="M221" s="81"/>
      <c r="N221" s="81"/>
      <c r="O221" s="82"/>
      <c r="P221" s="75" t="s">
        <v>25</v>
      </c>
      <c r="Q221" s="78" t="s">
        <v>9</v>
      </c>
    </row>
    <row r="222" spans="1:17" ht="12.75">
      <c r="A222" s="78" t="s">
        <v>16</v>
      </c>
      <c r="B222" s="78" t="s">
        <v>1</v>
      </c>
      <c r="C222" s="78" t="s">
        <v>0</v>
      </c>
      <c r="D222" s="78" t="s">
        <v>2</v>
      </c>
      <c r="E222" s="78" t="s">
        <v>12</v>
      </c>
      <c r="F222" s="75" t="s">
        <v>21</v>
      </c>
      <c r="G222" s="75" t="s">
        <v>22</v>
      </c>
      <c r="H222" s="75" t="s">
        <v>23</v>
      </c>
      <c r="I222" s="78" t="s">
        <v>5</v>
      </c>
      <c r="J222" s="78" t="s">
        <v>10</v>
      </c>
      <c r="K222" s="78" t="s">
        <v>17</v>
      </c>
      <c r="L222" s="78" t="s">
        <v>6</v>
      </c>
      <c r="M222" s="78" t="s">
        <v>7</v>
      </c>
      <c r="N222" s="75" t="s">
        <v>8</v>
      </c>
      <c r="O222" s="75" t="s">
        <v>24</v>
      </c>
      <c r="P222" s="76"/>
      <c r="Q222" s="79"/>
    </row>
    <row r="223" spans="1:17" ht="12.75">
      <c r="A223" s="79"/>
      <c r="B223" s="79"/>
      <c r="C223" s="79"/>
      <c r="D223" s="79"/>
      <c r="E223" s="79"/>
      <c r="F223" s="76"/>
      <c r="G223" s="76"/>
      <c r="H223" s="76"/>
      <c r="I223" s="79"/>
      <c r="J223" s="79"/>
      <c r="K223" s="79"/>
      <c r="L223" s="79"/>
      <c r="M223" s="79"/>
      <c r="N223" s="76"/>
      <c r="O223" s="76"/>
      <c r="P223" s="76"/>
      <c r="Q223" s="79"/>
    </row>
    <row r="224" spans="1:17" ht="13.5" thickBot="1">
      <c r="A224" s="80"/>
      <c r="B224" s="80"/>
      <c r="C224" s="80"/>
      <c r="D224" s="80"/>
      <c r="E224" s="80"/>
      <c r="F224" s="77"/>
      <c r="G224" s="77"/>
      <c r="H224" s="77"/>
      <c r="I224" s="80"/>
      <c r="J224" s="80"/>
      <c r="K224" s="80"/>
      <c r="L224" s="80"/>
      <c r="M224" s="80"/>
      <c r="N224" s="77"/>
      <c r="O224" s="77"/>
      <c r="P224" s="77"/>
      <c r="Q224" s="80"/>
    </row>
    <row r="225" spans="1:17" ht="24.75" customHeight="1" thickBot="1">
      <c r="A225" s="102" t="s">
        <v>67</v>
      </c>
      <c r="B225" s="56">
        <v>1</v>
      </c>
      <c r="C225" s="67" t="s">
        <v>188</v>
      </c>
      <c r="D225" s="56">
        <v>1</v>
      </c>
      <c r="E225" s="57" t="s">
        <v>189</v>
      </c>
      <c r="F225" s="57">
        <v>0</v>
      </c>
      <c r="G225" s="57">
        <v>0</v>
      </c>
      <c r="H225" s="57">
        <v>0</v>
      </c>
      <c r="I225" s="56">
        <v>2500</v>
      </c>
      <c r="J225" s="56"/>
      <c r="K225" s="56"/>
      <c r="L225" s="56"/>
      <c r="M225" s="56">
        <v>0</v>
      </c>
      <c r="N225" s="57">
        <f>SUM(I225:M225)</f>
        <v>2500</v>
      </c>
      <c r="O225" s="57">
        <v>0</v>
      </c>
      <c r="P225" s="57" t="s">
        <v>31</v>
      </c>
      <c r="Q225" s="56"/>
    </row>
    <row r="226" spans="1:17" ht="18.75" thickBot="1">
      <c r="A226" s="131"/>
      <c r="B226" s="56">
        <v>1</v>
      </c>
      <c r="C226" s="67" t="s">
        <v>190</v>
      </c>
      <c r="D226" s="56">
        <v>0</v>
      </c>
      <c r="E226" s="57" t="s">
        <v>191</v>
      </c>
      <c r="F226" s="57">
        <v>0</v>
      </c>
      <c r="G226" s="57">
        <v>0</v>
      </c>
      <c r="H226" s="57">
        <v>0</v>
      </c>
      <c r="I226" s="56">
        <v>0</v>
      </c>
      <c r="J226" s="56"/>
      <c r="K226" s="56"/>
      <c r="L226" s="56"/>
      <c r="M226" s="56"/>
      <c r="N226" s="57">
        <f>SUM(I226:M226)</f>
        <v>0</v>
      </c>
      <c r="O226" s="57">
        <v>0</v>
      </c>
      <c r="P226" s="57" t="s">
        <v>31</v>
      </c>
      <c r="Q226" s="56"/>
    </row>
    <row r="227" spans="1:17" ht="18.75" thickBot="1">
      <c r="A227" s="131"/>
      <c r="B227" s="56">
        <v>1</v>
      </c>
      <c r="C227" s="67" t="s">
        <v>192</v>
      </c>
      <c r="D227" s="56">
        <v>1</v>
      </c>
      <c r="E227" s="57" t="s">
        <v>193</v>
      </c>
      <c r="F227" s="57">
        <v>0</v>
      </c>
      <c r="G227" s="57">
        <v>0</v>
      </c>
      <c r="H227" s="57">
        <v>0</v>
      </c>
      <c r="I227" s="56">
        <v>20000</v>
      </c>
      <c r="J227" s="56"/>
      <c r="K227" s="56"/>
      <c r="L227" s="56"/>
      <c r="M227" s="56"/>
      <c r="N227" s="57">
        <f>SUM(I227:M227)</f>
        <v>20000</v>
      </c>
      <c r="O227" s="57">
        <v>0</v>
      </c>
      <c r="P227" s="57" t="s">
        <v>31</v>
      </c>
      <c r="Q227" s="56"/>
    </row>
    <row r="228" spans="1:17" ht="18.75" thickBot="1">
      <c r="A228" s="131"/>
      <c r="B228" s="56">
        <v>1</v>
      </c>
      <c r="C228" s="67" t="s">
        <v>194</v>
      </c>
      <c r="D228" s="56">
        <v>0</v>
      </c>
      <c r="E228" s="57" t="s">
        <v>195</v>
      </c>
      <c r="F228" s="57">
        <v>0</v>
      </c>
      <c r="G228" s="57">
        <v>0</v>
      </c>
      <c r="H228" s="57">
        <v>0</v>
      </c>
      <c r="I228" s="56">
        <v>0</v>
      </c>
      <c r="J228" s="56"/>
      <c r="K228" s="56"/>
      <c r="L228" s="56"/>
      <c r="M228" s="56">
        <v>0</v>
      </c>
      <c r="N228" s="57">
        <f>SUM(I228:M228)</f>
        <v>0</v>
      </c>
      <c r="O228" s="57">
        <v>0</v>
      </c>
      <c r="P228" s="57" t="s">
        <v>31</v>
      </c>
      <c r="Q228" s="56"/>
    </row>
    <row r="229" spans="1:17" ht="18.75" thickBot="1">
      <c r="A229" s="103"/>
      <c r="B229" s="56">
        <v>1</v>
      </c>
      <c r="C229" s="67" t="s">
        <v>196</v>
      </c>
      <c r="D229" s="56">
        <v>1</v>
      </c>
      <c r="E229" s="57" t="s">
        <v>200</v>
      </c>
      <c r="F229" s="57">
        <v>0</v>
      </c>
      <c r="G229" s="57">
        <v>0</v>
      </c>
      <c r="H229" s="57">
        <v>0</v>
      </c>
      <c r="I229" s="56">
        <v>0</v>
      </c>
      <c r="J229" s="56"/>
      <c r="K229" s="56"/>
      <c r="L229" s="56"/>
      <c r="M229" s="56">
        <v>0</v>
      </c>
      <c r="N229" s="57">
        <f>SUM(I229:M229)</f>
        <v>0</v>
      </c>
      <c r="O229" s="57">
        <v>0</v>
      </c>
      <c r="P229" s="57" t="s">
        <v>31</v>
      </c>
      <c r="Q229" s="56"/>
    </row>
    <row r="230" spans="1:17" ht="13.5" thickBot="1">
      <c r="A230" s="106" t="s">
        <v>32</v>
      </c>
      <c r="B230" s="107"/>
      <c r="C230" s="107"/>
      <c r="D230" s="107"/>
      <c r="E230" s="107"/>
      <c r="F230" s="107"/>
      <c r="G230" s="107"/>
      <c r="H230" s="108"/>
      <c r="I230" s="9">
        <f>SUM(I225:I229)</f>
        <v>22500</v>
      </c>
      <c r="J230" s="9">
        <f>SUM(J229:J229)</f>
        <v>0</v>
      </c>
      <c r="K230" s="9">
        <f>SUM(K229:K229)</f>
        <v>0</v>
      </c>
      <c r="L230" s="9">
        <f>SUM(L229:L229)</f>
        <v>0</v>
      </c>
      <c r="M230" s="9">
        <f>SUM(M229:M229)</f>
        <v>0</v>
      </c>
      <c r="N230" s="9">
        <f>SUM(N225:N229)</f>
        <v>22500</v>
      </c>
      <c r="O230" s="9">
        <f>SUM(O226:O229)</f>
        <v>0</v>
      </c>
      <c r="P230" s="8"/>
      <c r="Q230" s="1"/>
    </row>
    <row r="231" ht="13.5" thickBot="1"/>
    <row r="232" spans="1:17" ht="12.75">
      <c r="A232" s="52" t="s">
        <v>35</v>
      </c>
      <c r="B232" s="104" t="s">
        <v>36</v>
      </c>
      <c r="C232" s="105"/>
      <c r="D232" s="86" t="s">
        <v>33</v>
      </c>
      <c r="E232" s="87"/>
      <c r="F232" s="87"/>
      <c r="G232" s="87"/>
      <c r="H232" s="87"/>
      <c r="I232" s="25"/>
      <c r="J232" s="22"/>
      <c r="K232" s="22"/>
      <c r="L232" s="86" t="s">
        <v>34</v>
      </c>
      <c r="M232" s="87"/>
      <c r="N232" s="87"/>
      <c r="O232" s="87"/>
      <c r="P232" s="87"/>
      <c r="Q232" s="25"/>
    </row>
    <row r="233" spans="1:17" ht="12.75">
      <c r="A233" s="53" t="s">
        <v>30</v>
      </c>
      <c r="B233" s="88" t="s">
        <v>20</v>
      </c>
      <c r="C233" s="89"/>
      <c r="D233" s="137" t="s">
        <v>197</v>
      </c>
      <c r="E233" s="138"/>
      <c r="F233" s="138"/>
      <c r="G233" s="138"/>
      <c r="H233" s="138"/>
      <c r="I233" s="139"/>
      <c r="J233" s="22"/>
      <c r="K233" s="22"/>
      <c r="L233" s="96"/>
      <c r="M233" s="97"/>
      <c r="N233" s="97"/>
      <c r="O233" s="97"/>
      <c r="P233" s="97"/>
      <c r="Q233" s="98"/>
    </row>
    <row r="234" spans="1:17" ht="13.5" thickBot="1">
      <c r="A234" s="46"/>
      <c r="B234" s="90"/>
      <c r="C234" s="91"/>
      <c r="D234" s="140"/>
      <c r="E234" s="141"/>
      <c r="F234" s="141"/>
      <c r="G234" s="141"/>
      <c r="H234" s="141"/>
      <c r="I234" s="142"/>
      <c r="J234" s="22"/>
      <c r="K234" s="22"/>
      <c r="L234" s="99"/>
      <c r="M234" s="100"/>
      <c r="N234" s="100"/>
      <c r="O234" s="100"/>
      <c r="P234" s="100"/>
      <c r="Q234" s="101"/>
    </row>
    <row r="235" spans="1:17" ht="13.5" thickBot="1">
      <c r="A235" s="81" t="s">
        <v>3</v>
      </c>
      <c r="B235" s="81"/>
      <c r="C235" s="81"/>
      <c r="D235" s="81"/>
      <c r="E235" s="81"/>
      <c r="F235" s="81"/>
      <c r="G235" s="81"/>
      <c r="H235" s="82"/>
      <c r="I235" s="116" t="s">
        <v>4</v>
      </c>
      <c r="J235" s="81"/>
      <c r="K235" s="81"/>
      <c r="L235" s="81"/>
      <c r="M235" s="81"/>
      <c r="N235" s="81"/>
      <c r="O235" s="82"/>
      <c r="P235" s="75" t="s">
        <v>25</v>
      </c>
      <c r="Q235" s="78" t="s">
        <v>9</v>
      </c>
    </row>
    <row r="236" spans="1:17" ht="12.75">
      <c r="A236" s="78" t="s">
        <v>16</v>
      </c>
      <c r="B236" s="78" t="s">
        <v>1</v>
      </c>
      <c r="C236" s="78" t="s">
        <v>0</v>
      </c>
      <c r="D236" s="78" t="s">
        <v>2</v>
      </c>
      <c r="E236" s="78" t="s">
        <v>12</v>
      </c>
      <c r="F236" s="75" t="s">
        <v>21</v>
      </c>
      <c r="G236" s="75" t="s">
        <v>22</v>
      </c>
      <c r="H236" s="75" t="s">
        <v>23</v>
      </c>
      <c r="I236" s="78" t="s">
        <v>5</v>
      </c>
      <c r="J236" s="78" t="s">
        <v>10</v>
      </c>
      <c r="K236" s="78" t="s">
        <v>17</v>
      </c>
      <c r="L236" s="78" t="s">
        <v>6</v>
      </c>
      <c r="M236" s="78" t="s">
        <v>7</v>
      </c>
      <c r="N236" s="75" t="s">
        <v>8</v>
      </c>
      <c r="O236" s="75" t="s">
        <v>24</v>
      </c>
      <c r="P236" s="76"/>
      <c r="Q236" s="79"/>
    </row>
    <row r="237" spans="1:17" ht="12.75">
      <c r="A237" s="79"/>
      <c r="B237" s="79"/>
      <c r="C237" s="79"/>
      <c r="D237" s="79"/>
      <c r="E237" s="79"/>
      <c r="F237" s="76"/>
      <c r="G237" s="76"/>
      <c r="H237" s="76"/>
      <c r="I237" s="79"/>
      <c r="J237" s="79"/>
      <c r="K237" s="79"/>
      <c r="L237" s="79"/>
      <c r="M237" s="79"/>
      <c r="N237" s="76"/>
      <c r="O237" s="76"/>
      <c r="P237" s="76"/>
      <c r="Q237" s="79"/>
    </row>
    <row r="238" spans="1:17" ht="13.5" thickBot="1">
      <c r="A238" s="80"/>
      <c r="B238" s="80"/>
      <c r="C238" s="80"/>
      <c r="D238" s="80"/>
      <c r="E238" s="80"/>
      <c r="F238" s="77"/>
      <c r="G238" s="77"/>
      <c r="H238" s="77"/>
      <c r="I238" s="80"/>
      <c r="J238" s="80"/>
      <c r="K238" s="80"/>
      <c r="L238" s="80"/>
      <c r="M238" s="80"/>
      <c r="N238" s="77"/>
      <c r="O238" s="77"/>
      <c r="P238" s="77"/>
      <c r="Q238" s="80"/>
    </row>
    <row r="239" spans="1:17" ht="18.75" thickBot="1">
      <c r="A239" s="102" t="s">
        <v>68</v>
      </c>
      <c r="B239" s="56">
        <v>1</v>
      </c>
      <c r="C239" s="67" t="s">
        <v>198</v>
      </c>
      <c r="D239" s="56">
        <v>2</v>
      </c>
      <c r="E239" s="57" t="s">
        <v>90</v>
      </c>
      <c r="F239" s="57">
        <v>0</v>
      </c>
      <c r="G239" s="57">
        <v>0</v>
      </c>
      <c r="H239" s="57">
        <v>0</v>
      </c>
      <c r="I239" s="56">
        <f>88909+11022</f>
        <v>99931</v>
      </c>
      <c r="J239" s="56"/>
      <c r="K239" s="56"/>
      <c r="L239" s="56"/>
      <c r="M239" s="56">
        <v>45000</v>
      </c>
      <c r="N239" s="57">
        <f>SUM(I239:M239)</f>
        <v>144931</v>
      </c>
      <c r="O239" s="57">
        <v>4245</v>
      </c>
      <c r="P239" s="57" t="s">
        <v>31</v>
      </c>
      <c r="Q239" s="56"/>
    </row>
    <row r="240" spans="1:17" ht="27.75" hidden="1" thickBot="1">
      <c r="A240" s="103"/>
      <c r="B240" s="56">
        <v>1</v>
      </c>
      <c r="C240" s="67" t="s">
        <v>199</v>
      </c>
      <c r="D240" s="56">
        <v>0</v>
      </c>
      <c r="E240" s="57" t="s">
        <v>195</v>
      </c>
      <c r="F240" s="57">
        <v>0</v>
      </c>
      <c r="G240" s="57">
        <v>0</v>
      </c>
      <c r="H240" s="57">
        <v>0</v>
      </c>
      <c r="I240" s="56">
        <v>0</v>
      </c>
      <c r="J240" s="56"/>
      <c r="K240" s="56"/>
      <c r="L240" s="56"/>
      <c r="M240" s="56"/>
      <c r="N240" s="57">
        <f>SUM(I240:M240)</f>
        <v>0</v>
      </c>
      <c r="O240" s="57">
        <v>0</v>
      </c>
      <c r="P240" s="57" t="s">
        <v>31</v>
      </c>
      <c r="Q240" s="56"/>
    </row>
    <row r="241" spans="1:17" ht="13.5" thickBot="1">
      <c r="A241" s="106" t="s">
        <v>32</v>
      </c>
      <c r="B241" s="107"/>
      <c r="C241" s="107"/>
      <c r="D241" s="107"/>
      <c r="E241" s="107"/>
      <c r="F241" s="107"/>
      <c r="G241" s="107"/>
      <c r="H241" s="108"/>
      <c r="I241" s="9">
        <f>SUM(I239:I240)</f>
        <v>99931</v>
      </c>
      <c r="J241" s="9">
        <f>SUM(J240:J240)</f>
        <v>0</v>
      </c>
      <c r="K241" s="9">
        <f>SUM(K240:K240)</f>
        <v>0</v>
      </c>
      <c r="L241" s="9">
        <f>SUM(L240:L240)</f>
        <v>0</v>
      </c>
      <c r="M241" s="9"/>
      <c r="N241" s="9">
        <f>SUM(N239:N240)</f>
        <v>144931</v>
      </c>
      <c r="O241" s="9">
        <v>0</v>
      </c>
      <c r="P241" s="8"/>
      <c r="Q241" s="1"/>
    </row>
    <row r="243" spans="1:17" ht="12.75" hidden="1">
      <c r="A243" s="52" t="s">
        <v>35</v>
      </c>
      <c r="B243" s="104" t="s">
        <v>36</v>
      </c>
      <c r="C243" s="105"/>
      <c r="D243" s="86" t="s">
        <v>33</v>
      </c>
      <c r="E243" s="87"/>
      <c r="F243" s="87"/>
      <c r="G243" s="87"/>
      <c r="H243" s="87"/>
      <c r="I243" s="25"/>
      <c r="J243" s="22"/>
      <c r="K243" s="22"/>
      <c r="L243" s="86" t="s">
        <v>34</v>
      </c>
      <c r="M243" s="87"/>
      <c r="N243" s="87"/>
      <c r="O243" s="87"/>
      <c r="P243" s="87"/>
      <c r="Q243" s="25"/>
    </row>
    <row r="244" spans="1:17" ht="12.75" hidden="1">
      <c r="A244" s="53" t="s">
        <v>30</v>
      </c>
      <c r="B244" s="88" t="s">
        <v>20</v>
      </c>
      <c r="C244" s="89"/>
      <c r="D244" s="137" t="s">
        <v>201</v>
      </c>
      <c r="E244" s="138"/>
      <c r="F244" s="138"/>
      <c r="G244" s="138"/>
      <c r="H244" s="138"/>
      <c r="I244" s="139"/>
      <c r="J244" s="22"/>
      <c r="K244" s="22"/>
      <c r="L244" s="96"/>
      <c r="M244" s="97"/>
      <c r="N244" s="97"/>
      <c r="O244" s="97"/>
      <c r="P244" s="97"/>
      <c r="Q244" s="98"/>
    </row>
    <row r="245" spans="1:17" ht="13.5" hidden="1" thickBot="1">
      <c r="A245" s="46"/>
      <c r="B245" s="90"/>
      <c r="C245" s="91"/>
      <c r="D245" s="140"/>
      <c r="E245" s="141"/>
      <c r="F245" s="141"/>
      <c r="G245" s="141"/>
      <c r="H245" s="141"/>
      <c r="I245" s="142"/>
      <c r="J245" s="22"/>
      <c r="K245" s="22"/>
      <c r="L245" s="99"/>
      <c r="M245" s="100"/>
      <c r="N245" s="100"/>
      <c r="O245" s="100"/>
      <c r="P245" s="100"/>
      <c r="Q245" s="101"/>
    </row>
    <row r="246" spans="1:17" ht="13.5" hidden="1" thickBot="1">
      <c r="A246" s="81" t="s">
        <v>3</v>
      </c>
      <c r="B246" s="81"/>
      <c r="C246" s="81"/>
      <c r="D246" s="81"/>
      <c r="E246" s="81"/>
      <c r="F246" s="81"/>
      <c r="G246" s="81"/>
      <c r="H246" s="82"/>
      <c r="I246" s="116" t="s">
        <v>4</v>
      </c>
      <c r="J246" s="81"/>
      <c r="K246" s="81"/>
      <c r="L246" s="81"/>
      <c r="M246" s="81"/>
      <c r="N246" s="81"/>
      <c r="O246" s="82"/>
      <c r="P246" s="75" t="s">
        <v>25</v>
      </c>
      <c r="Q246" s="78" t="s">
        <v>9</v>
      </c>
    </row>
    <row r="247" spans="1:17" ht="12.75" hidden="1">
      <c r="A247" s="78" t="s">
        <v>16</v>
      </c>
      <c r="B247" s="78" t="s">
        <v>1</v>
      </c>
      <c r="C247" s="78" t="s">
        <v>0</v>
      </c>
      <c r="D247" s="78" t="s">
        <v>2</v>
      </c>
      <c r="E247" s="78" t="s">
        <v>12</v>
      </c>
      <c r="F247" s="75" t="s">
        <v>21</v>
      </c>
      <c r="G247" s="75" t="s">
        <v>22</v>
      </c>
      <c r="H247" s="75" t="s">
        <v>23</v>
      </c>
      <c r="I247" s="78" t="s">
        <v>5</v>
      </c>
      <c r="J247" s="78" t="s">
        <v>10</v>
      </c>
      <c r="K247" s="78" t="s">
        <v>17</v>
      </c>
      <c r="L247" s="78" t="s">
        <v>6</v>
      </c>
      <c r="M247" s="78" t="s">
        <v>7</v>
      </c>
      <c r="N247" s="75" t="s">
        <v>8</v>
      </c>
      <c r="O247" s="75" t="s">
        <v>24</v>
      </c>
      <c r="P247" s="76"/>
      <c r="Q247" s="79"/>
    </row>
    <row r="248" spans="1:17" ht="12.75" hidden="1">
      <c r="A248" s="79"/>
      <c r="B248" s="79"/>
      <c r="C248" s="79"/>
      <c r="D248" s="79"/>
      <c r="E248" s="79"/>
      <c r="F248" s="76"/>
      <c r="G248" s="76"/>
      <c r="H248" s="76"/>
      <c r="I248" s="79"/>
      <c r="J248" s="79"/>
      <c r="K248" s="79"/>
      <c r="L248" s="79"/>
      <c r="M248" s="79"/>
      <c r="N248" s="76"/>
      <c r="O248" s="76"/>
      <c r="P248" s="76"/>
      <c r="Q248" s="79"/>
    </row>
    <row r="249" spans="1:17" ht="13.5" hidden="1" thickBot="1">
      <c r="A249" s="80"/>
      <c r="B249" s="80"/>
      <c r="C249" s="80"/>
      <c r="D249" s="80"/>
      <c r="E249" s="80"/>
      <c r="F249" s="77"/>
      <c r="G249" s="77"/>
      <c r="H249" s="77"/>
      <c r="I249" s="80"/>
      <c r="J249" s="80"/>
      <c r="K249" s="80"/>
      <c r="L249" s="80"/>
      <c r="M249" s="80"/>
      <c r="N249" s="77"/>
      <c r="O249" s="77"/>
      <c r="P249" s="77"/>
      <c r="Q249" s="80"/>
    </row>
    <row r="250" spans="1:17" ht="18.75" hidden="1" thickBot="1">
      <c r="A250" s="102" t="s">
        <v>203</v>
      </c>
      <c r="B250" s="56">
        <v>1</v>
      </c>
      <c r="C250" s="67" t="s">
        <v>204</v>
      </c>
      <c r="D250" s="56">
        <v>0</v>
      </c>
      <c r="E250" s="57" t="s">
        <v>202</v>
      </c>
      <c r="F250" s="57">
        <v>0</v>
      </c>
      <c r="G250" s="57">
        <v>0</v>
      </c>
      <c r="H250" s="57">
        <v>0</v>
      </c>
      <c r="I250" s="56">
        <v>0</v>
      </c>
      <c r="J250" s="56"/>
      <c r="K250" s="56"/>
      <c r="L250" s="56"/>
      <c r="M250" s="56">
        <v>0</v>
      </c>
      <c r="N250" s="57">
        <f>SUM(I250:M250)</f>
        <v>0</v>
      </c>
      <c r="O250" s="57"/>
      <c r="P250" s="57" t="s">
        <v>31</v>
      </c>
      <c r="Q250" s="56"/>
    </row>
    <row r="251" spans="1:17" ht="18.75" hidden="1" thickBot="1">
      <c r="A251" s="131"/>
      <c r="B251" s="56">
        <v>1</v>
      </c>
      <c r="C251" s="67" t="s">
        <v>205</v>
      </c>
      <c r="D251" s="56">
        <v>1</v>
      </c>
      <c r="E251" s="57" t="s">
        <v>69</v>
      </c>
      <c r="F251" s="57">
        <v>0.5</v>
      </c>
      <c r="G251" s="73">
        <f>+F251*100/D251</f>
        <v>50</v>
      </c>
      <c r="H251" s="57">
        <v>83.3</v>
      </c>
      <c r="I251" s="56">
        <v>50000</v>
      </c>
      <c r="J251" s="56"/>
      <c r="K251" s="56"/>
      <c r="L251" s="56"/>
      <c r="M251" s="56"/>
      <c r="N251" s="57">
        <f>SUM(I251:M251)</f>
        <v>50000</v>
      </c>
      <c r="O251" s="57">
        <v>13823</v>
      </c>
      <c r="P251" s="57" t="s">
        <v>31</v>
      </c>
      <c r="Q251" s="56"/>
    </row>
    <row r="252" spans="1:17" ht="18.75" hidden="1" thickBot="1">
      <c r="A252" s="131"/>
      <c r="B252" s="56">
        <v>1</v>
      </c>
      <c r="C252" s="67" t="s">
        <v>206</v>
      </c>
      <c r="D252" s="56">
        <v>15</v>
      </c>
      <c r="E252" s="57" t="s">
        <v>115</v>
      </c>
      <c r="F252" s="57">
        <v>15</v>
      </c>
      <c r="G252" s="57">
        <v>100</v>
      </c>
      <c r="H252" s="57">
        <v>100</v>
      </c>
      <c r="I252" s="56">
        <v>290000</v>
      </c>
      <c r="J252" s="56"/>
      <c r="K252" s="56"/>
      <c r="L252" s="56"/>
      <c r="M252" s="56"/>
      <c r="N252" s="57">
        <f>SUM(I252:M252)</f>
        <v>290000</v>
      </c>
      <c r="O252" s="57">
        <v>122890</v>
      </c>
      <c r="P252" s="57" t="s">
        <v>31</v>
      </c>
      <c r="Q252" s="56"/>
    </row>
    <row r="253" spans="1:17" ht="18.75" hidden="1" thickBot="1">
      <c r="A253" s="103"/>
      <c r="B253" s="56">
        <v>1</v>
      </c>
      <c r="C253" s="67" t="s">
        <v>207</v>
      </c>
      <c r="D253" s="56">
        <v>0</v>
      </c>
      <c r="E253" s="57" t="s">
        <v>69</v>
      </c>
      <c r="F253" s="57">
        <v>0</v>
      </c>
      <c r="G253" s="57">
        <v>0</v>
      </c>
      <c r="H253" s="57">
        <v>0</v>
      </c>
      <c r="I253" s="56">
        <v>0</v>
      </c>
      <c r="J253" s="56">
        <v>0</v>
      </c>
      <c r="K253" s="56"/>
      <c r="L253" s="56"/>
      <c r="M253" s="56"/>
      <c r="N253" s="57">
        <f>SUM(I253:M253)</f>
        <v>0</v>
      </c>
      <c r="O253" s="57">
        <v>0</v>
      </c>
      <c r="P253" s="57" t="s">
        <v>31</v>
      </c>
      <c r="Q253" s="56"/>
    </row>
    <row r="254" spans="1:17" ht="13.5" hidden="1" thickBot="1">
      <c r="A254" s="106" t="s">
        <v>32</v>
      </c>
      <c r="B254" s="107"/>
      <c r="C254" s="107"/>
      <c r="D254" s="107"/>
      <c r="E254" s="107"/>
      <c r="F254" s="107"/>
      <c r="G254" s="107"/>
      <c r="H254" s="108"/>
      <c r="I254" s="9">
        <f>SUM(I250:I253)</f>
        <v>340000</v>
      </c>
      <c r="J254" s="9">
        <f>SUM(J253:J253)</f>
        <v>0</v>
      </c>
      <c r="K254" s="9">
        <f>SUM(K253:K253)</f>
        <v>0</v>
      </c>
      <c r="L254" s="9">
        <f>SUM(L253:L253)</f>
        <v>0</v>
      </c>
      <c r="M254" s="9">
        <f>SUM(M253:M253)</f>
        <v>0</v>
      </c>
      <c r="N254" s="9">
        <f>SUM(N250:N253)</f>
        <v>340000</v>
      </c>
      <c r="O254" s="9">
        <f>SUM(O250:O253)</f>
        <v>136713</v>
      </c>
      <c r="P254" s="8"/>
      <c r="Q254" s="1"/>
    </row>
    <row r="255" ht="13.5" thickBot="1"/>
    <row r="256" spans="1:17" ht="12.75">
      <c r="A256" s="52" t="s">
        <v>35</v>
      </c>
      <c r="B256" s="104" t="s">
        <v>36</v>
      </c>
      <c r="C256" s="105"/>
      <c r="D256" s="86" t="s">
        <v>33</v>
      </c>
      <c r="E256" s="87"/>
      <c r="F256" s="87"/>
      <c r="G256" s="87"/>
      <c r="H256" s="87"/>
      <c r="I256" s="25"/>
      <c r="J256" s="22"/>
      <c r="K256" s="22"/>
      <c r="L256" s="86" t="s">
        <v>34</v>
      </c>
      <c r="M256" s="87"/>
      <c r="N256" s="87"/>
      <c r="O256" s="87"/>
      <c r="P256" s="87"/>
      <c r="Q256" s="25"/>
    </row>
    <row r="257" spans="1:17" ht="12.75">
      <c r="A257" s="53" t="s">
        <v>30</v>
      </c>
      <c r="B257" s="88" t="s">
        <v>20</v>
      </c>
      <c r="C257" s="89"/>
      <c r="D257" s="137" t="s">
        <v>208</v>
      </c>
      <c r="E257" s="138"/>
      <c r="F257" s="138"/>
      <c r="G257" s="138"/>
      <c r="H257" s="138"/>
      <c r="I257" s="139"/>
      <c r="J257" s="22"/>
      <c r="K257" s="22"/>
      <c r="L257" s="96" t="s">
        <v>209</v>
      </c>
      <c r="M257" s="97"/>
      <c r="N257" s="97"/>
      <c r="O257" s="97"/>
      <c r="P257" s="97"/>
      <c r="Q257" s="98"/>
    </row>
    <row r="258" spans="1:17" ht="13.5" thickBot="1">
      <c r="A258" s="46"/>
      <c r="B258" s="90"/>
      <c r="C258" s="91"/>
      <c r="D258" s="140"/>
      <c r="E258" s="141"/>
      <c r="F258" s="141"/>
      <c r="G258" s="141"/>
      <c r="H258" s="141"/>
      <c r="I258" s="142"/>
      <c r="J258" s="22"/>
      <c r="K258" s="22"/>
      <c r="L258" s="99"/>
      <c r="M258" s="100"/>
      <c r="N258" s="100"/>
      <c r="O258" s="100"/>
      <c r="P258" s="100"/>
      <c r="Q258" s="101"/>
    </row>
    <row r="259" spans="1:17" ht="13.5" thickBot="1">
      <c r="A259" s="81" t="s">
        <v>3</v>
      </c>
      <c r="B259" s="81"/>
      <c r="C259" s="81"/>
      <c r="D259" s="81"/>
      <c r="E259" s="81"/>
      <c r="F259" s="81"/>
      <c r="G259" s="81"/>
      <c r="H259" s="82"/>
      <c r="I259" s="116" t="s">
        <v>4</v>
      </c>
      <c r="J259" s="81"/>
      <c r="K259" s="81"/>
      <c r="L259" s="81"/>
      <c r="M259" s="81"/>
      <c r="N259" s="81"/>
      <c r="O259" s="82"/>
      <c r="P259" s="75" t="s">
        <v>25</v>
      </c>
      <c r="Q259" s="78" t="s">
        <v>9</v>
      </c>
    </row>
    <row r="260" spans="1:17" ht="12.75">
      <c r="A260" s="78" t="s">
        <v>16</v>
      </c>
      <c r="B260" s="78" t="s">
        <v>1</v>
      </c>
      <c r="C260" s="78" t="s">
        <v>0</v>
      </c>
      <c r="D260" s="78" t="s">
        <v>2</v>
      </c>
      <c r="E260" s="78" t="s">
        <v>12</v>
      </c>
      <c r="F260" s="75" t="s">
        <v>21</v>
      </c>
      <c r="G260" s="75" t="s">
        <v>22</v>
      </c>
      <c r="H260" s="75" t="s">
        <v>23</v>
      </c>
      <c r="I260" s="78" t="s">
        <v>5</v>
      </c>
      <c r="J260" s="78" t="s">
        <v>10</v>
      </c>
      <c r="K260" s="78" t="s">
        <v>17</v>
      </c>
      <c r="L260" s="78" t="s">
        <v>6</v>
      </c>
      <c r="M260" s="78" t="s">
        <v>7</v>
      </c>
      <c r="N260" s="75" t="s">
        <v>8</v>
      </c>
      <c r="O260" s="75" t="s">
        <v>24</v>
      </c>
      <c r="P260" s="76"/>
      <c r="Q260" s="79"/>
    </row>
    <row r="261" spans="1:17" ht="12.75">
      <c r="A261" s="79"/>
      <c r="B261" s="79"/>
      <c r="C261" s="79"/>
      <c r="D261" s="79"/>
      <c r="E261" s="79"/>
      <c r="F261" s="76"/>
      <c r="G261" s="76"/>
      <c r="H261" s="76"/>
      <c r="I261" s="79"/>
      <c r="J261" s="79"/>
      <c r="K261" s="79"/>
      <c r="L261" s="79"/>
      <c r="M261" s="79"/>
      <c r="N261" s="76"/>
      <c r="O261" s="76"/>
      <c r="P261" s="76"/>
      <c r="Q261" s="79"/>
    </row>
    <row r="262" spans="1:17" ht="13.5" thickBot="1">
      <c r="A262" s="80"/>
      <c r="B262" s="80"/>
      <c r="C262" s="80"/>
      <c r="D262" s="80"/>
      <c r="E262" s="80"/>
      <c r="F262" s="77"/>
      <c r="G262" s="77"/>
      <c r="H262" s="77"/>
      <c r="I262" s="80"/>
      <c r="J262" s="80"/>
      <c r="K262" s="80"/>
      <c r="L262" s="80"/>
      <c r="M262" s="80"/>
      <c r="N262" s="77"/>
      <c r="O262" s="77"/>
      <c r="P262" s="77"/>
      <c r="Q262" s="80"/>
    </row>
    <row r="263" spans="1:17" ht="18.75" thickBot="1">
      <c r="A263" s="102" t="s">
        <v>72</v>
      </c>
      <c r="B263" s="56">
        <v>1</v>
      </c>
      <c r="C263" s="67" t="s">
        <v>71</v>
      </c>
      <c r="D263" s="56">
        <v>0</v>
      </c>
      <c r="E263" s="57" t="s">
        <v>70</v>
      </c>
      <c r="F263" s="57">
        <v>0</v>
      </c>
      <c r="G263" s="57">
        <v>0</v>
      </c>
      <c r="H263" s="57">
        <v>0</v>
      </c>
      <c r="I263" s="56">
        <v>0</v>
      </c>
      <c r="J263" s="56"/>
      <c r="K263" s="56"/>
      <c r="L263" s="56"/>
      <c r="M263" s="56"/>
      <c r="N263" s="57">
        <f>SUM(I263:M263)</f>
        <v>0</v>
      </c>
      <c r="O263" s="57"/>
      <c r="P263" s="57" t="s">
        <v>31</v>
      </c>
      <c r="Q263" s="56"/>
    </row>
    <row r="264" spans="1:17" ht="18.75" thickBot="1">
      <c r="A264" s="103"/>
      <c r="B264" s="56">
        <v>1</v>
      </c>
      <c r="C264" s="67" t="s">
        <v>210</v>
      </c>
      <c r="D264" s="56">
        <v>100</v>
      </c>
      <c r="E264" s="57" t="s">
        <v>115</v>
      </c>
      <c r="F264" s="57">
        <v>0</v>
      </c>
      <c r="G264" s="57">
        <v>0</v>
      </c>
      <c r="H264" s="57">
        <v>0</v>
      </c>
      <c r="I264" s="56">
        <v>0</v>
      </c>
      <c r="J264" s="56"/>
      <c r="K264" s="56"/>
      <c r="L264" s="56"/>
      <c r="M264" s="56">
        <v>45000</v>
      </c>
      <c r="N264" s="57">
        <f>SUM(I264:M264)</f>
        <v>45000</v>
      </c>
      <c r="O264" s="57">
        <v>0</v>
      </c>
      <c r="P264" s="57" t="s">
        <v>31</v>
      </c>
      <c r="Q264" s="56"/>
    </row>
    <row r="265" spans="1:17" ht="13.5" thickBot="1">
      <c r="A265" s="106" t="s">
        <v>32</v>
      </c>
      <c r="B265" s="107"/>
      <c r="C265" s="107"/>
      <c r="D265" s="107"/>
      <c r="E265" s="107"/>
      <c r="F265" s="107"/>
      <c r="G265" s="107"/>
      <c r="H265" s="108"/>
      <c r="I265" s="9">
        <f>SUM(I263:I264)</f>
        <v>0</v>
      </c>
      <c r="J265" s="9">
        <f aca="true" t="shared" si="9" ref="J265:O265">SUM(J264:J264)</f>
        <v>0</v>
      </c>
      <c r="K265" s="9">
        <f t="shared" si="9"/>
        <v>0</v>
      </c>
      <c r="L265" s="9">
        <f t="shared" si="9"/>
        <v>0</v>
      </c>
      <c r="M265" s="9">
        <f t="shared" si="9"/>
        <v>45000</v>
      </c>
      <c r="N265" s="9">
        <f>SUM(N263:N264)</f>
        <v>45000</v>
      </c>
      <c r="O265" s="9">
        <f t="shared" si="9"/>
        <v>0</v>
      </c>
      <c r="P265" s="8"/>
      <c r="Q265" s="1"/>
    </row>
    <row r="266" spans="1:17" ht="12.75">
      <c r="A266" s="31"/>
      <c r="B266" s="31"/>
      <c r="C266" s="31"/>
      <c r="D266" s="31"/>
      <c r="E266" s="31"/>
      <c r="F266" s="31"/>
      <c r="G266" s="31"/>
      <c r="H266" s="31"/>
      <c r="I266" s="32"/>
      <c r="J266" s="32"/>
      <c r="K266" s="32"/>
      <c r="L266" s="32"/>
      <c r="M266" s="32"/>
      <c r="N266" s="32"/>
      <c r="O266" s="32"/>
      <c r="P266" s="17"/>
      <c r="Q266" s="18"/>
    </row>
    <row r="267" spans="1:17" ht="12.75">
      <c r="A267" s="31"/>
      <c r="B267" s="31"/>
      <c r="C267" s="31"/>
      <c r="D267" s="31"/>
      <c r="E267" s="31"/>
      <c r="F267" s="31"/>
      <c r="G267" s="31"/>
      <c r="H267" s="31"/>
      <c r="I267" s="32"/>
      <c r="J267" s="32"/>
      <c r="K267" s="32"/>
      <c r="L267" s="32"/>
      <c r="M267" s="32"/>
      <c r="N267" s="32"/>
      <c r="O267" s="32"/>
      <c r="P267" s="17"/>
      <c r="Q267" s="18"/>
    </row>
    <row r="268" spans="1:17" ht="12.75">
      <c r="A268" s="31"/>
      <c r="B268" s="31"/>
      <c r="C268" s="31"/>
      <c r="D268" s="31"/>
      <c r="E268" s="31"/>
      <c r="F268" s="31"/>
      <c r="G268" s="31"/>
      <c r="H268" s="31"/>
      <c r="I268" s="32"/>
      <c r="J268" s="32"/>
      <c r="K268" s="32"/>
      <c r="L268" s="32"/>
      <c r="M268" s="32"/>
      <c r="N268" s="32"/>
      <c r="O268" s="32"/>
      <c r="P268" s="17"/>
      <c r="Q268" s="18"/>
    </row>
    <row r="269" spans="1:17" ht="12.75">
      <c r="A269" s="31"/>
      <c r="B269" s="31"/>
      <c r="C269" s="31"/>
      <c r="D269" s="31"/>
      <c r="E269" s="31"/>
      <c r="F269" s="31"/>
      <c r="G269" s="31"/>
      <c r="H269" s="31"/>
      <c r="I269" s="32"/>
      <c r="J269" s="32"/>
      <c r="K269" s="32"/>
      <c r="L269" s="32"/>
      <c r="M269" s="32"/>
      <c r="N269" s="32"/>
      <c r="O269" s="32"/>
      <c r="P269" s="17"/>
      <c r="Q269" s="18"/>
    </row>
    <row r="270" spans="1:17" ht="12.75">
      <c r="A270" s="22" t="s">
        <v>26</v>
      </c>
      <c r="B270" s="117" t="s">
        <v>27</v>
      </c>
      <c r="C270" s="117"/>
      <c r="D270" s="31"/>
      <c r="E270" s="31"/>
      <c r="F270" s="31"/>
      <c r="G270" s="31"/>
      <c r="H270" s="31"/>
      <c r="I270" s="32"/>
      <c r="J270" s="32"/>
      <c r="K270" s="32"/>
      <c r="L270" s="32"/>
      <c r="M270" s="32"/>
      <c r="N270" s="32"/>
      <c r="O270" s="32"/>
      <c r="P270" s="17"/>
      <c r="Q270" s="18"/>
    </row>
    <row r="271" spans="1:17" ht="12.75">
      <c r="A271" s="22" t="s">
        <v>28</v>
      </c>
      <c r="B271" s="117" t="s">
        <v>41</v>
      </c>
      <c r="C271" s="117"/>
      <c r="D271" s="31"/>
      <c r="E271" s="31"/>
      <c r="F271" s="31"/>
      <c r="G271" s="31"/>
      <c r="H271" s="31"/>
      <c r="I271" s="32"/>
      <c r="J271" s="32"/>
      <c r="K271" s="32"/>
      <c r="L271" s="32"/>
      <c r="M271" s="32"/>
      <c r="N271" s="32"/>
      <c r="O271" s="32"/>
      <c r="P271" s="17"/>
      <c r="Q271" s="18"/>
    </row>
    <row r="272" spans="1:17" ht="12.75">
      <c r="A272" s="22" t="s">
        <v>29</v>
      </c>
      <c r="B272" s="64"/>
      <c r="C272" s="64"/>
      <c r="D272" s="31"/>
      <c r="E272" s="31"/>
      <c r="F272" s="31"/>
      <c r="G272" s="31"/>
      <c r="H272" s="31"/>
      <c r="I272" s="32"/>
      <c r="J272" s="32"/>
      <c r="K272" s="32"/>
      <c r="L272" s="32"/>
      <c r="M272" s="32"/>
      <c r="N272" s="32"/>
      <c r="O272" s="32"/>
      <c r="P272" s="17"/>
      <c r="Q272" s="18"/>
    </row>
    <row r="273" spans="1:17" ht="13.5" thickBot="1">
      <c r="A273" s="31"/>
      <c r="B273" s="31"/>
      <c r="C273" s="31"/>
      <c r="D273" s="31"/>
      <c r="E273" s="31"/>
      <c r="F273" s="31"/>
      <c r="G273" s="31"/>
      <c r="H273" s="31"/>
      <c r="I273" s="32"/>
      <c r="J273" s="32"/>
      <c r="K273" s="32"/>
      <c r="L273" s="32"/>
      <c r="M273" s="32"/>
      <c r="N273" s="32"/>
      <c r="O273" s="32"/>
      <c r="P273" s="17"/>
      <c r="Q273" s="18"/>
    </row>
    <row r="274" spans="1:17" ht="12.75">
      <c r="A274" s="52" t="s">
        <v>35</v>
      </c>
      <c r="B274" s="104" t="s">
        <v>36</v>
      </c>
      <c r="C274" s="105"/>
      <c r="D274" s="86" t="s">
        <v>33</v>
      </c>
      <c r="E274" s="87"/>
      <c r="F274" s="87"/>
      <c r="G274" s="87"/>
      <c r="H274" s="87"/>
      <c r="I274" s="25"/>
      <c r="J274" s="22"/>
      <c r="K274" s="22"/>
      <c r="L274" s="86" t="s">
        <v>34</v>
      </c>
      <c r="M274" s="87"/>
      <c r="N274" s="87"/>
      <c r="O274" s="87"/>
      <c r="P274" s="87"/>
      <c r="Q274" s="25"/>
    </row>
    <row r="275" spans="1:17" ht="12.75">
      <c r="A275" s="53" t="s">
        <v>30</v>
      </c>
      <c r="B275" s="88" t="s">
        <v>73</v>
      </c>
      <c r="C275" s="89"/>
      <c r="D275" s="137" t="s">
        <v>74</v>
      </c>
      <c r="E275" s="138"/>
      <c r="F275" s="138"/>
      <c r="G275" s="138"/>
      <c r="H275" s="138"/>
      <c r="I275" s="139"/>
      <c r="J275" s="22"/>
      <c r="K275" s="22"/>
      <c r="L275" s="96" t="s">
        <v>211</v>
      </c>
      <c r="M275" s="97"/>
      <c r="N275" s="97"/>
      <c r="O275" s="97"/>
      <c r="P275" s="97"/>
      <c r="Q275" s="98"/>
    </row>
    <row r="276" spans="1:17" ht="13.5" thickBot="1">
      <c r="A276" s="46"/>
      <c r="B276" s="90"/>
      <c r="C276" s="91"/>
      <c r="D276" s="140"/>
      <c r="E276" s="141"/>
      <c r="F276" s="141"/>
      <c r="G276" s="141"/>
      <c r="H276" s="141"/>
      <c r="I276" s="142"/>
      <c r="J276" s="22"/>
      <c r="K276" s="22"/>
      <c r="L276" s="99"/>
      <c r="M276" s="100"/>
      <c r="N276" s="100"/>
      <c r="O276" s="100"/>
      <c r="P276" s="100"/>
      <c r="Q276" s="101"/>
    </row>
    <row r="277" spans="1:17" ht="13.5" thickBot="1">
      <c r="A277" s="81" t="s">
        <v>3</v>
      </c>
      <c r="B277" s="81"/>
      <c r="C277" s="81"/>
      <c r="D277" s="81"/>
      <c r="E277" s="81"/>
      <c r="F277" s="81"/>
      <c r="G277" s="81"/>
      <c r="H277" s="82"/>
      <c r="I277" s="116" t="s">
        <v>4</v>
      </c>
      <c r="J277" s="81"/>
      <c r="K277" s="81"/>
      <c r="L277" s="81"/>
      <c r="M277" s="81"/>
      <c r="N277" s="81"/>
      <c r="O277" s="82"/>
      <c r="P277" s="75" t="s">
        <v>25</v>
      </c>
      <c r="Q277" s="78" t="s">
        <v>9</v>
      </c>
    </row>
    <row r="278" spans="1:17" ht="12.75">
      <c r="A278" s="78" t="s">
        <v>16</v>
      </c>
      <c r="B278" s="78" t="s">
        <v>1</v>
      </c>
      <c r="C278" s="78" t="s">
        <v>0</v>
      </c>
      <c r="D278" s="78" t="s">
        <v>2</v>
      </c>
      <c r="E278" s="78" t="s">
        <v>12</v>
      </c>
      <c r="F278" s="75" t="s">
        <v>21</v>
      </c>
      <c r="G278" s="75" t="s">
        <v>22</v>
      </c>
      <c r="H278" s="75" t="s">
        <v>23</v>
      </c>
      <c r="I278" s="78" t="s">
        <v>5</v>
      </c>
      <c r="J278" s="78" t="s">
        <v>10</v>
      </c>
      <c r="K278" s="78" t="s">
        <v>17</v>
      </c>
      <c r="L278" s="78" t="s">
        <v>6</v>
      </c>
      <c r="M278" s="78" t="s">
        <v>7</v>
      </c>
      <c r="N278" s="75" t="s">
        <v>8</v>
      </c>
      <c r="O278" s="75" t="s">
        <v>24</v>
      </c>
      <c r="P278" s="76"/>
      <c r="Q278" s="79"/>
    </row>
    <row r="279" spans="1:17" ht="12.75">
      <c r="A279" s="79"/>
      <c r="B279" s="79"/>
      <c r="C279" s="79"/>
      <c r="D279" s="79"/>
      <c r="E279" s="79"/>
      <c r="F279" s="76"/>
      <c r="G279" s="76"/>
      <c r="H279" s="76"/>
      <c r="I279" s="79"/>
      <c r="J279" s="79"/>
      <c r="K279" s="79"/>
      <c r="L279" s="79"/>
      <c r="M279" s="79"/>
      <c r="N279" s="76"/>
      <c r="O279" s="76"/>
      <c r="P279" s="76"/>
      <c r="Q279" s="79"/>
    </row>
    <row r="280" spans="1:17" ht="13.5" thickBot="1">
      <c r="A280" s="80"/>
      <c r="B280" s="80"/>
      <c r="C280" s="80"/>
      <c r="D280" s="80"/>
      <c r="E280" s="80"/>
      <c r="F280" s="77"/>
      <c r="G280" s="77"/>
      <c r="H280" s="77"/>
      <c r="I280" s="80"/>
      <c r="J280" s="80"/>
      <c r="K280" s="80"/>
      <c r="L280" s="80"/>
      <c r="M280" s="80"/>
      <c r="N280" s="77"/>
      <c r="O280" s="77"/>
      <c r="P280" s="77"/>
      <c r="Q280" s="80"/>
    </row>
    <row r="281" spans="1:17" ht="18.75" thickBot="1">
      <c r="A281" s="61" t="s">
        <v>212</v>
      </c>
      <c r="B281" s="56">
        <v>1</v>
      </c>
      <c r="C281" s="67" t="s">
        <v>213</v>
      </c>
      <c r="D281" s="56">
        <v>0</v>
      </c>
      <c r="E281" s="57" t="s">
        <v>75</v>
      </c>
      <c r="F281" s="57">
        <v>0</v>
      </c>
      <c r="G281" s="57">
        <v>0</v>
      </c>
      <c r="H281" s="57">
        <v>0</v>
      </c>
      <c r="I281" s="56">
        <v>15000</v>
      </c>
      <c r="J281" s="56"/>
      <c r="K281" s="56"/>
      <c r="L281" s="56"/>
      <c r="M281" s="56">
        <v>0</v>
      </c>
      <c r="N281" s="57">
        <f>SUM(I281:M281)</f>
        <v>15000</v>
      </c>
      <c r="O281" s="57"/>
      <c r="P281" s="57" t="s">
        <v>18</v>
      </c>
      <c r="Q281" s="56"/>
    </row>
    <row r="282" spans="1:17" ht="13.5" thickBot="1">
      <c r="A282" s="106" t="s">
        <v>32</v>
      </c>
      <c r="B282" s="107"/>
      <c r="C282" s="107"/>
      <c r="D282" s="107"/>
      <c r="E282" s="107"/>
      <c r="F282" s="107"/>
      <c r="G282" s="107"/>
      <c r="H282" s="108"/>
      <c r="I282" s="9">
        <f aca="true" t="shared" si="10" ref="I282:O282">SUM(I281:I281)</f>
        <v>15000</v>
      </c>
      <c r="J282" s="9">
        <f t="shared" si="10"/>
        <v>0</v>
      </c>
      <c r="K282" s="9">
        <f t="shared" si="10"/>
        <v>0</v>
      </c>
      <c r="L282" s="9">
        <f t="shared" si="10"/>
        <v>0</v>
      </c>
      <c r="M282" s="9">
        <f t="shared" si="10"/>
        <v>0</v>
      </c>
      <c r="N282" s="9">
        <f t="shared" si="10"/>
        <v>15000</v>
      </c>
      <c r="O282" s="9">
        <f t="shared" si="10"/>
        <v>0</v>
      </c>
      <c r="P282" s="8"/>
      <c r="Q282" s="1"/>
    </row>
    <row r="283" ht="13.5" thickBot="1"/>
    <row r="284" spans="1:17" ht="12.75">
      <c r="A284" s="52" t="s">
        <v>35</v>
      </c>
      <c r="B284" s="104" t="s">
        <v>36</v>
      </c>
      <c r="C284" s="105"/>
      <c r="D284" s="86" t="s">
        <v>33</v>
      </c>
      <c r="E284" s="87"/>
      <c r="F284" s="87"/>
      <c r="G284" s="87"/>
      <c r="H284" s="87"/>
      <c r="I284" s="25"/>
      <c r="J284" s="22"/>
      <c r="K284" s="22"/>
      <c r="L284" s="86" t="s">
        <v>34</v>
      </c>
      <c r="M284" s="87"/>
      <c r="N284" s="87"/>
      <c r="O284" s="87"/>
      <c r="P284" s="87"/>
      <c r="Q284" s="25"/>
    </row>
    <row r="285" spans="1:17" s="22" customFormat="1" ht="12.75">
      <c r="A285" s="53" t="s">
        <v>30</v>
      </c>
      <c r="B285" s="88" t="s">
        <v>73</v>
      </c>
      <c r="C285" s="89"/>
      <c r="D285" s="137" t="s">
        <v>214</v>
      </c>
      <c r="E285" s="138"/>
      <c r="F285" s="138"/>
      <c r="G285" s="138"/>
      <c r="H285" s="138"/>
      <c r="I285" s="139"/>
      <c r="L285" s="96" t="s">
        <v>215</v>
      </c>
      <c r="M285" s="97"/>
      <c r="N285" s="97"/>
      <c r="O285" s="97"/>
      <c r="P285" s="97"/>
      <c r="Q285" s="98"/>
    </row>
    <row r="286" spans="1:17" s="22" customFormat="1" ht="13.5" thickBot="1">
      <c r="A286" s="46"/>
      <c r="B286" s="90"/>
      <c r="C286" s="91"/>
      <c r="D286" s="140"/>
      <c r="E286" s="141"/>
      <c r="F286" s="141"/>
      <c r="G286" s="141"/>
      <c r="H286" s="141"/>
      <c r="I286" s="142"/>
      <c r="L286" s="99"/>
      <c r="M286" s="100"/>
      <c r="N286" s="100"/>
      <c r="O286" s="100"/>
      <c r="P286" s="100"/>
      <c r="Q286" s="101"/>
    </row>
    <row r="287" spans="1:17" ht="13.5" thickBot="1">
      <c r="A287" s="81" t="s">
        <v>3</v>
      </c>
      <c r="B287" s="81"/>
      <c r="C287" s="81"/>
      <c r="D287" s="81"/>
      <c r="E287" s="81"/>
      <c r="F287" s="81"/>
      <c r="G287" s="81"/>
      <c r="H287" s="82"/>
      <c r="I287" s="116" t="s">
        <v>4</v>
      </c>
      <c r="J287" s="81"/>
      <c r="K287" s="81"/>
      <c r="L287" s="81"/>
      <c r="M287" s="81"/>
      <c r="N287" s="81"/>
      <c r="O287" s="82"/>
      <c r="P287" s="75" t="s">
        <v>25</v>
      </c>
      <c r="Q287" s="78" t="s">
        <v>9</v>
      </c>
    </row>
    <row r="288" spans="1:17" ht="12.75">
      <c r="A288" s="78" t="s">
        <v>16</v>
      </c>
      <c r="B288" s="78" t="s">
        <v>1</v>
      </c>
      <c r="C288" s="78" t="s">
        <v>0</v>
      </c>
      <c r="D288" s="78" t="s">
        <v>2</v>
      </c>
      <c r="E288" s="78" t="s">
        <v>12</v>
      </c>
      <c r="F288" s="75" t="s">
        <v>21</v>
      </c>
      <c r="G288" s="75" t="s">
        <v>22</v>
      </c>
      <c r="H288" s="75" t="s">
        <v>23</v>
      </c>
      <c r="I288" s="78" t="s">
        <v>5</v>
      </c>
      <c r="J288" s="78" t="s">
        <v>10</v>
      </c>
      <c r="K288" s="78" t="s">
        <v>17</v>
      </c>
      <c r="L288" s="78" t="s">
        <v>6</v>
      </c>
      <c r="M288" s="78" t="s">
        <v>7</v>
      </c>
      <c r="N288" s="75" t="s">
        <v>8</v>
      </c>
      <c r="O288" s="75" t="s">
        <v>24</v>
      </c>
      <c r="P288" s="76"/>
      <c r="Q288" s="79"/>
    </row>
    <row r="289" spans="1:17" ht="12.75">
      <c r="A289" s="79"/>
      <c r="B289" s="79"/>
      <c r="C289" s="79"/>
      <c r="D289" s="79"/>
      <c r="E289" s="79"/>
      <c r="F289" s="76"/>
      <c r="G289" s="76"/>
      <c r="H289" s="76"/>
      <c r="I289" s="79"/>
      <c r="J289" s="79"/>
      <c r="K289" s="79"/>
      <c r="L289" s="79"/>
      <c r="M289" s="79"/>
      <c r="N289" s="76"/>
      <c r="O289" s="76"/>
      <c r="P289" s="76"/>
      <c r="Q289" s="79"/>
    </row>
    <row r="290" spans="1:17" ht="13.5" thickBot="1">
      <c r="A290" s="80"/>
      <c r="B290" s="80"/>
      <c r="C290" s="80"/>
      <c r="D290" s="80"/>
      <c r="E290" s="80"/>
      <c r="F290" s="77"/>
      <c r="G290" s="77"/>
      <c r="H290" s="77"/>
      <c r="I290" s="80"/>
      <c r="J290" s="80"/>
      <c r="K290" s="80"/>
      <c r="L290" s="80"/>
      <c r="M290" s="80"/>
      <c r="N290" s="77"/>
      <c r="O290" s="77"/>
      <c r="P290" s="77"/>
      <c r="Q290" s="80"/>
    </row>
    <row r="291" spans="1:17" ht="13.5" thickBot="1">
      <c r="A291" s="61" t="s">
        <v>216</v>
      </c>
      <c r="B291" s="56">
        <v>1</v>
      </c>
      <c r="C291" s="67" t="s">
        <v>217</v>
      </c>
      <c r="D291" s="56">
        <v>0</v>
      </c>
      <c r="E291" s="57" t="s">
        <v>19</v>
      </c>
      <c r="F291" s="57">
        <v>0</v>
      </c>
      <c r="G291" s="57">
        <v>0</v>
      </c>
      <c r="H291" s="57">
        <v>0</v>
      </c>
      <c r="I291" s="56">
        <v>0</v>
      </c>
      <c r="J291" s="56">
        <v>20000</v>
      </c>
      <c r="K291" s="56"/>
      <c r="L291" s="56"/>
      <c r="M291" s="56">
        <v>0</v>
      </c>
      <c r="N291" s="57">
        <f>SUM(I291:M291)</f>
        <v>20000</v>
      </c>
      <c r="O291" s="57"/>
      <c r="P291" s="57" t="s">
        <v>18</v>
      </c>
      <c r="Q291" s="56"/>
    </row>
    <row r="292" spans="1:17" ht="13.5" thickBot="1">
      <c r="A292" s="106" t="s">
        <v>32</v>
      </c>
      <c r="B292" s="107"/>
      <c r="C292" s="107"/>
      <c r="D292" s="107"/>
      <c r="E292" s="107"/>
      <c r="F292" s="107"/>
      <c r="G292" s="107"/>
      <c r="H292" s="108"/>
      <c r="I292" s="9">
        <f aca="true" t="shared" si="11" ref="I292:O292">SUM(I291:I291)</f>
        <v>0</v>
      </c>
      <c r="J292" s="9">
        <f t="shared" si="11"/>
        <v>20000</v>
      </c>
      <c r="K292" s="9">
        <f t="shared" si="11"/>
        <v>0</v>
      </c>
      <c r="L292" s="9">
        <f t="shared" si="11"/>
        <v>0</v>
      </c>
      <c r="M292" s="9">
        <f t="shared" si="11"/>
        <v>0</v>
      </c>
      <c r="N292" s="9">
        <f t="shared" si="11"/>
        <v>20000</v>
      </c>
      <c r="O292" s="9">
        <f t="shared" si="11"/>
        <v>0</v>
      </c>
      <c r="P292" s="8"/>
      <c r="Q292" s="1"/>
    </row>
    <row r="293" ht="13.5" thickBot="1"/>
    <row r="294" spans="1:17" ht="12.75">
      <c r="A294" s="52" t="s">
        <v>35</v>
      </c>
      <c r="B294" s="104" t="s">
        <v>36</v>
      </c>
      <c r="C294" s="105"/>
      <c r="D294" s="86" t="s">
        <v>33</v>
      </c>
      <c r="E294" s="87"/>
      <c r="F294" s="87"/>
      <c r="G294" s="87"/>
      <c r="H294" s="87"/>
      <c r="I294" s="25"/>
      <c r="J294" s="22"/>
      <c r="K294" s="22"/>
      <c r="L294" s="86" t="s">
        <v>34</v>
      </c>
      <c r="M294" s="87"/>
      <c r="N294" s="87"/>
      <c r="O294" s="87"/>
      <c r="P294" s="87"/>
      <c r="Q294" s="25"/>
    </row>
    <row r="295" spans="1:17" ht="12.75">
      <c r="A295" s="53" t="s">
        <v>30</v>
      </c>
      <c r="B295" s="88" t="s">
        <v>73</v>
      </c>
      <c r="C295" s="89"/>
      <c r="D295" s="137" t="s">
        <v>218</v>
      </c>
      <c r="E295" s="138"/>
      <c r="F295" s="138"/>
      <c r="G295" s="138"/>
      <c r="H295" s="138"/>
      <c r="I295" s="139"/>
      <c r="J295" s="22"/>
      <c r="K295" s="22"/>
      <c r="L295" s="96" t="s">
        <v>219</v>
      </c>
      <c r="M295" s="97"/>
      <c r="N295" s="97"/>
      <c r="O295" s="97"/>
      <c r="P295" s="97"/>
      <c r="Q295" s="98"/>
    </row>
    <row r="296" spans="1:17" ht="13.5" thickBot="1">
      <c r="A296" s="46"/>
      <c r="B296" s="90"/>
      <c r="C296" s="91"/>
      <c r="D296" s="140"/>
      <c r="E296" s="141"/>
      <c r="F296" s="141"/>
      <c r="G296" s="141"/>
      <c r="H296" s="141"/>
      <c r="I296" s="142"/>
      <c r="J296" s="22"/>
      <c r="K296" s="22"/>
      <c r="L296" s="99"/>
      <c r="M296" s="100"/>
      <c r="N296" s="100"/>
      <c r="O296" s="100"/>
      <c r="P296" s="100"/>
      <c r="Q296" s="101"/>
    </row>
    <row r="297" spans="1:17" ht="13.5" thickBot="1">
      <c r="A297" s="81" t="s">
        <v>3</v>
      </c>
      <c r="B297" s="81"/>
      <c r="C297" s="81"/>
      <c r="D297" s="81"/>
      <c r="E297" s="81"/>
      <c r="F297" s="81"/>
      <c r="G297" s="81"/>
      <c r="H297" s="82"/>
      <c r="I297" s="116" t="s">
        <v>4</v>
      </c>
      <c r="J297" s="81"/>
      <c r="K297" s="81"/>
      <c r="L297" s="81"/>
      <c r="M297" s="81"/>
      <c r="N297" s="81"/>
      <c r="O297" s="82"/>
      <c r="P297" s="75" t="s">
        <v>25</v>
      </c>
      <c r="Q297" s="78" t="s">
        <v>9</v>
      </c>
    </row>
    <row r="298" spans="1:17" ht="12.75">
      <c r="A298" s="78" t="s">
        <v>16</v>
      </c>
      <c r="B298" s="78" t="s">
        <v>1</v>
      </c>
      <c r="C298" s="78" t="s">
        <v>0</v>
      </c>
      <c r="D298" s="78" t="s">
        <v>2</v>
      </c>
      <c r="E298" s="78" t="s">
        <v>12</v>
      </c>
      <c r="F298" s="75" t="s">
        <v>21</v>
      </c>
      <c r="G298" s="75" t="s">
        <v>22</v>
      </c>
      <c r="H298" s="75" t="s">
        <v>23</v>
      </c>
      <c r="I298" s="78" t="s">
        <v>5</v>
      </c>
      <c r="J298" s="78" t="s">
        <v>10</v>
      </c>
      <c r="K298" s="78" t="s">
        <v>17</v>
      </c>
      <c r="L298" s="78" t="s">
        <v>6</v>
      </c>
      <c r="M298" s="78" t="s">
        <v>7</v>
      </c>
      <c r="N298" s="75" t="s">
        <v>8</v>
      </c>
      <c r="O298" s="75" t="s">
        <v>24</v>
      </c>
      <c r="P298" s="76"/>
      <c r="Q298" s="79"/>
    </row>
    <row r="299" spans="1:17" ht="12.75">
      <c r="A299" s="79"/>
      <c r="B299" s="79"/>
      <c r="C299" s="79"/>
      <c r="D299" s="79"/>
      <c r="E299" s="79"/>
      <c r="F299" s="76"/>
      <c r="G299" s="76"/>
      <c r="H299" s="76"/>
      <c r="I299" s="79"/>
      <c r="J299" s="79"/>
      <c r="K299" s="79"/>
      <c r="L299" s="79"/>
      <c r="M299" s="79"/>
      <c r="N299" s="76"/>
      <c r="O299" s="76"/>
      <c r="P299" s="76"/>
      <c r="Q299" s="79"/>
    </row>
    <row r="300" spans="1:17" ht="13.5" thickBot="1">
      <c r="A300" s="80"/>
      <c r="B300" s="80"/>
      <c r="C300" s="80"/>
      <c r="D300" s="80"/>
      <c r="E300" s="80"/>
      <c r="F300" s="77"/>
      <c r="G300" s="77"/>
      <c r="H300" s="77"/>
      <c r="I300" s="80"/>
      <c r="J300" s="80"/>
      <c r="K300" s="80"/>
      <c r="L300" s="80"/>
      <c r="M300" s="80"/>
      <c r="N300" s="77"/>
      <c r="O300" s="77"/>
      <c r="P300" s="77"/>
      <c r="Q300" s="80"/>
    </row>
    <row r="301" spans="1:17" ht="18.75" thickBot="1">
      <c r="A301" s="61" t="s">
        <v>220</v>
      </c>
      <c r="B301" s="56">
        <v>1</v>
      </c>
      <c r="C301" s="67" t="s">
        <v>310</v>
      </c>
      <c r="D301" s="56">
        <v>20</v>
      </c>
      <c r="E301" s="57" t="s">
        <v>221</v>
      </c>
      <c r="F301" s="57">
        <v>0</v>
      </c>
      <c r="G301" s="73">
        <v>0</v>
      </c>
      <c r="H301" s="57">
        <v>0</v>
      </c>
      <c r="I301" s="56">
        <v>0</v>
      </c>
      <c r="J301" s="56"/>
      <c r="K301" s="56"/>
      <c r="L301" s="56"/>
      <c r="M301" s="56">
        <v>120000</v>
      </c>
      <c r="N301" s="57">
        <f>SUM(I301:M301)</f>
        <v>120000</v>
      </c>
      <c r="O301" s="57">
        <v>0</v>
      </c>
      <c r="P301" s="57" t="s">
        <v>18</v>
      </c>
      <c r="Q301" s="56"/>
    </row>
    <row r="302" spans="1:17" ht="13.5" thickBot="1">
      <c r="A302" s="106" t="s">
        <v>32</v>
      </c>
      <c r="B302" s="107"/>
      <c r="C302" s="107"/>
      <c r="D302" s="107"/>
      <c r="E302" s="107"/>
      <c r="F302" s="107"/>
      <c r="G302" s="107"/>
      <c r="H302" s="108"/>
      <c r="I302" s="9">
        <f aca="true" t="shared" si="12" ref="I302:O302">SUM(I301:I301)</f>
        <v>0</v>
      </c>
      <c r="J302" s="9">
        <f t="shared" si="12"/>
        <v>0</v>
      </c>
      <c r="K302" s="9">
        <f t="shared" si="12"/>
        <v>0</v>
      </c>
      <c r="L302" s="9">
        <f t="shared" si="12"/>
        <v>0</v>
      </c>
      <c r="M302" s="9">
        <f t="shared" si="12"/>
        <v>120000</v>
      </c>
      <c r="N302" s="9">
        <f t="shared" si="12"/>
        <v>120000</v>
      </c>
      <c r="O302" s="9">
        <f t="shared" si="12"/>
        <v>0</v>
      </c>
      <c r="P302" s="8"/>
      <c r="Q302" s="1"/>
    </row>
    <row r="303" spans="1:17" ht="12.75">
      <c r="A303" s="31"/>
      <c r="B303" s="31"/>
      <c r="C303" s="31"/>
      <c r="D303" s="31"/>
      <c r="E303" s="31"/>
      <c r="F303" s="31"/>
      <c r="G303" s="31"/>
      <c r="H303" s="31"/>
      <c r="I303" s="32"/>
      <c r="J303" s="32"/>
      <c r="K303" s="32"/>
      <c r="L303" s="32"/>
      <c r="M303" s="32"/>
      <c r="N303" s="32"/>
      <c r="O303" s="32"/>
      <c r="P303" s="17"/>
      <c r="Q303" s="18"/>
    </row>
    <row r="304" spans="1:17" ht="12.75">
      <c r="A304" s="31"/>
      <c r="B304" s="31"/>
      <c r="C304" s="31"/>
      <c r="D304" s="31"/>
      <c r="E304" s="31"/>
      <c r="F304" s="31"/>
      <c r="G304" s="31"/>
      <c r="H304" s="31"/>
      <c r="I304" s="32"/>
      <c r="J304" s="32"/>
      <c r="K304" s="32"/>
      <c r="L304" s="32"/>
      <c r="M304" s="32"/>
      <c r="N304" s="32"/>
      <c r="O304" s="32"/>
      <c r="P304" s="17"/>
      <c r="Q304" s="18"/>
    </row>
  </sheetData>
  <sheetProtection/>
  <mergeCells count="606">
    <mergeCell ref="A62:H62"/>
    <mergeCell ref="J58:J60"/>
    <mergeCell ref="K58:K60"/>
    <mergeCell ref="L58:L60"/>
    <mergeCell ref="M58:M60"/>
    <mergeCell ref="N58:N60"/>
    <mergeCell ref="O58:O60"/>
    <mergeCell ref="D58:D60"/>
    <mergeCell ref="E58:E60"/>
    <mergeCell ref="F58:F60"/>
    <mergeCell ref="G58:G60"/>
    <mergeCell ref="H58:H60"/>
    <mergeCell ref="I58:I60"/>
    <mergeCell ref="B55:C55"/>
    <mergeCell ref="D55:I56"/>
    <mergeCell ref="L55:Q56"/>
    <mergeCell ref="A57:H57"/>
    <mergeCell ref="I57:O57"/>
    <mergeCell ref="P57:P60"/>
    <mergeCell ref="Q57:Q60"/>
    <mergeCell ref="A58:A60"/>
    <mergeCell ref="B58:B60"/>
    <mergeCell ref="C58:C60"/>
    <mergeCell ref="N298:N300"/>
    <mergeCell ref="O298:O300"/>
    <mergeCell ref="A302:H302"/>
    <mergeCell ref="J298:J300"/>
    <mergeCell ref="K298:K300"/>
    <mergeCell ref="L298:L300"/>
    <mergeCell ref="M298:M300"/>
    <mergeCell ref="G298:G300"/>
    <mergeCell ref="H298:H300"/>
    <mergeCell ref="A207:A208"/>
    <mergeCell ref="A225:A229"/>
    <mergeCell ref="A239:A240"/>
    <mergeCell ref="A250:A253"/>
    <mergeCell ref="A209:H209"/>
    <mergeCell ref="B214:C214"/>
    <mergeCell ref="B215:C215"/>
    <mergeCell ref="B219:C220"/>
    <mergeCell ref="D219:I220"/>
    <mergeCell ref="A230:H230"/>
    <mergeCell ref="H260:H262"/>
    <mergeCell ref="B257:C258"/>
    <mergeCell ref="D257:I258"/>
    <mergeCell ref="A254:H254"/>
    <mergeCell ref="B256:C256"/>
    <mergeCell ref="D256:H256"/>
    <mergeCell ref="D260:D262"/>
    <mergeCell ref="E260:E262"/>
    <mergeCell ref="F260:F262"/>
    <mergeCell ref="C160:C162"/>
    <mergeCell ref="D160:D162"/>
    <mergeCell ref="E160:E162"/>
    <mergeCell ref="F160:F162"/>
    <mergeCell ref="A185:A186"/>
    <mergeCell ref="A204:A206"/>
    <mergeCell ref="F181:F183"/>
    <mergeCell ref="B177:C177"/>
    <mergeCell ref="D177:H177"/>
    <mergeCell ref="D178:I179"/>
    <mergeCell ref="H288:H290"/>
    <mergeCell ref="I288:I290"/>
    <mergeCell ref="J288:J290"/>
    <mergeCell ref="A159:H159"/>
    <mergeCell ref="I159:O159"/>
    <mergeCell ref="P159:P162"/>
    <mergeCell ref="J160:J162"/>
    <mergeCell ref="K160:K162"/>
    <mergeCell ref="L160:L162"/>
    <mergeCell ref="M160:M162"/>
    <mergeCell ref="D288:D290"/>
    <mergeCell ref="E288:E290"/>
    <mergeCell ref="F288:F290"/>
    <mergeCell ref="O288:O290"/>
    <mergeCell ref="A292:H292"/>
    <mergeCell ref="K288:K290"/>
    <mergeCell ref="L288:L290"/>
    <mergeCell ref="M288:M290"/>
    <mergeCell ref="N288:N290"/>
    <mergeCell ref="G288:G290"/>
    <mergeCell ref="B285:C286"/>
    <mergeCell ref="D285:I286"/>
    <mergeCell ref="L285:Q286"/>
    <mergeCell ref="A287:H287"/>
    <mergeCell ref="I287:O287"/>
    <mergeCell ref="P287:P290"/>
    <mergeCell ref="Q287:Q290"/>
    <mergeCell ref="A288:A290"/>
    <mergeCell ref="B288:B290"/>
    <mergeCell ref="C288:C290"/>
    <mergeCell ref="B284:C284"/>
    <mergeCell ref="D284:H284"/>
    <mergeCell ref="H278:H280"/>
    <mergeCell ref="B275:C276"/>
    <mergeCell ref="D275:I276"/>
    <mergeCell ref="L284:P284"/>
    <mergeCell ref="M278:M280"/>
    <mergeCell ref="N278:N280"/>
    <mergeCell ref="O278:O280"/>
    <mergeCell ref="A282:H282"/>
    <mergeCell ref="K278:K280"/>
    <mergeCell ref="D278:D280"/>
    <mergeCell ref="E278:E280"/>
    <mergeCell ref="F278:F280"/>
    <mergeCell ref="G278:G280"/>
    <mergeCell ref="J278:J280"/>
    <mergeCell ref="L278:L280"/>
    <mergeCell ref="L275:Q276"/>
    <mergeCell ref="A277:H277"/>
    <mergeCell ref="I277:O277"/>
    <mergeCell ref="P277:P280"/>
    <mergeCell ref="Q277:Q280"/>
    <mergeCell ref="A278:A280"/>
    <mergeCell ref="B278:B280"/>
    <mergeCell ref="C278:C280"/>
    <mergeCell ref="I278:I280"/>
    <mergeCell ref="N260:N262"/>
    <mergeCell ref="O260:O262"/>
    <mergeCell ref="A265:H265"/>
    <mergeCell ref="B274:C274"/>
    <mergeCell ref="D274:H274"/>
    <mergeCell ref="L274:P274"/>
    <mergeCell ref="K260:K262"/>
    <mergeCell ref="B270:C270"/>
    <mergeCell ref="B271:C271"/>
    <mergeCell ref="A263:A264"/>
    <mergeCell ref="L260:L262"/>
    <mergeCell ref="L257:Q258"/>
    <mergeCell ref="A259:H259"/>
    <mergeCell ref="I259:O259"/>
    <mergeCell ref="P259:P262"/>
    <mergeCell ref="Q259:Q262"/>
    <mergeCell ref="A260:A262"/>
    <mergeCell ref="B260:B262"/>
    <mergeCell ref="C260:C262"/>
    <mergeCell ref="M260:M262"/>
    <mergeCell ref="H247:H249"/>
    <mergeCell ref="M181:M183"/>
    <mergeCell ref="I260:I262"/>
    <mergeCell ref="J260:J262"/>
    <mergeCell ref="J247:J249"/>
    <mergeCell ref="D247:D249"/>
    <mergeCell ref="E247:E249"/>
    <mergeCell ref="F247:F249"/>
    <mergeCell ref="G247:G249"/>
    <mergeCell ref="G260:G262"/>
    <mergeCell ref="K247:K249"/>
    <mergeCell ref="L256:P256"/>
    <mergeCell ref="L247:L249"/>
    <mergeCell ref="M247:M249"/>
    <mergeCell ref="N247:N249"/>
    <mergeCell ref="O247:O249"/>
    <mergeCell ref="I247:I249"/>
    <mergeCell ref="Q180:Q183"/>
    <mergeCell ref="A181:A183"/>
    <mergeCell ref="B181:B183"/>
    <mergeCell ref="C181:C183"/>
    <mergeCell ref="D181:D183"/>
    <mergeCell ref="E181:E183"/>
    <mergeCell ref="A180:H180"/>
    <mergeCell ref="G181:G183"/>
    <mergeCell ref="P180:P183"/>
    <mergeCell ref="I180:O180"/>
    <mergeCell ref="H181:H183"/>
    <mergeCell ref="I181:I183"/>
    <mergeCell ref="J181:J183"/>
    <mergeCell ref="K181:K183"/>
    <mergeCell ref="L181:L183"/>
    <mergeCell ref="N181:N183"/>
    <mergeCell ref="O181:O183"/>
    <mergeCell ref="B173:C173"/>
    <mergeCell ref="B174:C174"/>
    <mergeCell ref="Q159:Q162"/>
    <mergeCell ref="G160:G162"/>
    <mergeCell ref="H160:H162"/>
    <mergeCell ref="I160:I162"/>
    <mergeCell ref="N160:N162"/>
    <mergeCell ref="A164:H164"/>
    <mergeCell ref="A160:A162"/>
    <mergeCell ref="B160:B162"/>
    <mergeCell ref="L146:P146"/>
    <mergeCell ref="B147:C147"/>
    <mergeCell ref="D147:I148"/>
    <mergeCell ref="L147:Q148"/>
    <mergeCell ref="N150:N152"/>
    <mergeCell ref="I150:I152"/>
    <mergeCell ref="J150:J152"/>
    <mergeCell ref="A149:H149"/>
    <mergeCell ref="I149:O149"/>
    <mergeCell ref="D138:D140"/>
    <mergeCell ref="B146:C146"/>
    <mergeCell ref="D146:H146"/>
    <mergeCell ref="P149:P152"/>
    <mergeCell ref="Q149:Q152"/>
    <mergeCell ref="A150:A152"/>
    <mergeCell ref="B150:B152"/>
    <mergeCell ref="C150:C152"/>
    <mergeCell ref="D150:D152"/>
    <mergeCell ref="E150:E152"/>
    <mergeCell ref="K138:K140"/>
    <mergeCell ref="O150:O152"/>
    <mergeCell ref="A144:H144"/>
    <mergeCell ref="G138:G140"/>
    <mergeCell ref="H138:H140"/>
    <mergeCell ref="M138:M140"/>
    <mergeCell ref="N138:N140"/>
    <mergeCell ref="O138:O140"/>
    <mergeCell ref="E138:E140"/>
    <mergeCell ref="F138:F140"/>
    <mergeCell ref="A154:H154"/>
    <mergeCell ref="B156:C156"/>
    <mergeCell ref="D156:H156"/>
    <mergeCell ref="L156:P156"/>
    <mergeCell ref="K150:K152"/>
    <mergeCell ref="L150:L152"/>
    <mergeCell ref="M150:M152"/>
    <mergeCell ref="F150:F152"/>
    <mergeCell ref="G150:G152"/>
    <mergeCell ref="H150:H152"/>
    <mergeCell ref="B135:C135"/>
    <mergeCell ref="D135:I136"/>
    <mergeCell ref="L135:Q136"/>
    <mergeCell ref="A137:H137"/>
    <mergeCell ref="I137:O137"/>
    <mergeCell ref="P137:P140"/>
    <mergeCell ref="Q137:Q140"/>
    <mergeCell ref="A138:A140"/>
    <mergeCell ref="B138:B140"/>
    <mergeCell ref="C138:C140"/>
    <mergeCell ref="M127:M129"/>
    <mergeCell ref="A132:H132"/>
    <mergeCell ref="B134:C134"/>
    <mergeCell ref="D134:H134"/>
    <mergeCell ref="L134:P134"/>
    <mergeCell ref="N127:N129"/>
    <mergeCell ref="O127:O129"/>
    <mergeCell ref="G127:G129"/>
    <mergeCell ref="H127:H129"/>
    <mergeCell ref="I127:I129"/>
    <mergeCell ref="J127:J129"/>
    <mergeCell ref="K127:K129"/>
    <mergeCell ref="L127:L129"/>
    <mergeCell ref="A126:H126"/>
    <mergeCell ref="I126:O126"/>
    <mergeCell ref="P126:P129"/>
    <mergeCell ref="Q126:Q129"/>
    <mergeCell ref="A127:A129"/>
    <mergeCell ref="B127:B129"/>
    <mergeCell ref="C127:C129"/>
    <mergeCell ref="D127:D129"/>
    <mergeCell ref="E127:E129"/>
    <mergeCell ref="F127:F129"/>
    <mergeCell ref="B120:C120"/>
    <mergeCell ref="D108:D110"/>
    <mergeCell ref="N108:N110"/>
    <mergeCell ref="I108:I110"/>
    <mergeCell ref="J108:J110"/>
    <mergeCell ref="B124:C124"/>
    <mergeCell ref="D124:I125"/>
    <mergeCell ref="L124:Q125"/>
    <mergeCell ref="L196:P196"/>
    <mergeCell ref="D157:I158"/>
    <mergeCell ref="I138:I140"/>
    <mergeCell ref="O108:O110"/>
    <mergeCell ref="A112:H112"/>
    <mergeCell ref="K108:K110"/>
    <mergeCell ref="L108:L110"/>
    <mergeCell ref="A130:A131"/>
    <mergeCell ref="M108:M110"/>
    <mergeCell ref="D123:H123"/>
    <mergeCell ref="L197:Q198"/>
    <mergeCell ref="L104:P104"/>
    <mergeCell ref="B105:C105"/>
    <mergeCell ref="D105:I106"/>
    <mergeCell ref="L105:Q106"/>
    <mergeCell ref="I107:O107"/>
    <mergeCell ref="P107:P110"/>
    <mergeCell ref="L177:P177"/>
    <mergeCell ref="E108:E110"/>
    <mergeCell ref="F108:F110"/>
    <mergeCell ref="E200:E202"/>
    <mergeCell ref="F200:F202"/>
    <mergeCell ref="B193:C193"/>
    <mergeCell ref="B196:C196"/>
    <mergeCell ref="D196:H196"/>
    <mergeCell ref="G200:G202"/>
    <mergeCell ref="B197:C198"/>
    <mergeCell ref="D197:I198"/>
    <mergeCell ref="A1:Q1"/>
    <mergeCell ref="A2:Q2"/>
    <mergeCell ref="A3:Q3"/>
    <mergeCell ref="A4:Q4"/>
    <mergeCell ref="A187:H187"/>
    <mergeCell ref="B178:C179"/>
    <mergeCell ref="Q107:Q110"/>
    <mergeCell ref="A108:A110"/>
    <mergeCell ref="B108:B110"/>
    <mergeCell ref="C108:C110"/>
    <mergeCell ref="B6:C6"/>
    <mergeCell ref="B7:C7"/>
    <mergeCell ref="L44:P44"/>
    <mergeCell ref="K15:K17"/>
    <mergeCell ref="L15:L17"/>
    <mergeCell ref="M15:M17"/>
    <mergeCell ref="O15:O17"/>
    <mergeCell ref="P37:P40"/>
    <mergeCell ref="N38:N40"/>
    <mergeCell ref="B10:C10"/>
    <mergeCell ref="L74:P74"/>
    <mergeCell ref="L75:Q76"/>
    <mergeCell ref="B11:C11"/>
    <mergeCell ref="I14:O14"/>
    <mergeCell ref="D15:D17"/>
    <mergeCell ref="H15:H17"/>
    <mergeCell ref="G15:G17"/>
    <mergeCell ref="B54:C54"/>
    <mergeCell ref="D54:H54"/>
    <mergeCell ref="L54:P54"/>
    <mergeCell ref="F78:F80"/>
    <mergeCell ref="H78:H80"/>
    <mergeCell ref="C78:C80"/>
    <mergeCell ref="H200:H202"/>
    <mergeCell ref="B200:B202"/>
    <mergeCell ref="Q77:Q80"/>
    <mergeCell ref="M78:M80"/>
    <mergeCell ref="J78:J80"/>
    <mergeCell ref="C200:C202"/>
    <mergeCell ref="D200:D202"/>
    <mergeCell ref="F38:F40"/>
    <mergeCell ref="E38:E40"/>
    <mergeCell ref="B38:B40"/>
    <mergeCell ref="B45:C45"/>
    <mergeCell ref="J138:J140"/>
    <mergeCell ref="A200:A202"/>
    <mergeCell ref="A77:H77"/>
    <mergeCell ref="B74:C74"/>
    <mergeCell ref="A78:A80"/>
    <mergeCell ref="B75:C75"/>
    <mergeCell ref="N200:N202"/>
    <mergeCell ref="O200:O202"/>
    <mergeCell ref="J200:J202"/>
    <mergeCell ref="K200:K202"/>
    <mergeCell ref="L200:L202"/>
    <mergeCell ref="I199:O199"/>
    <mergeCell ref="I297:O297"/>
    <mergeCell ref="E15:E17"/>
    <mergeCell ref="A14:H14"/>
    <mergeCell ref="F15:F17"/>
    <mergeCell ref="A27:A29"/>
    <mergeCell ref="D27:D29"/>
    <mergeCell ref="E27:E29"/>
    <mergeCell ref="B23:C23"/>
    <mergeCell ref="D23:I24"/>
    <mergeCell ref="A199:H199"/>
    <mergeCell ref="B294:C294"/>
    <mergeCell ref="D294:H294"/>
    <mergeCell ref="L294:P294"/>
    <mergeCell ref="B295:C296"/>
    <mergeCell ref="D295:I296"/>
    <mergeCell ref="L295:Q296"/>
    <mergeCell ref="P297:P300"/>
    <mergeCell ref="Q297:Q300"/>
    <mergeCell ref="A298:A300"/>
    <mergeCell ref="B298:B300"/>
    <mergeCell ref="C298:C300"/>
    <mergeCell ref="D298:D300"/>
    <mergeCell ref="E298:E300"/>
    <mergeCell ref="F298:F300"/>
    <mergeCell ref="I298:I300"/>
    <mergeCell ref="A297:H297"/>
    <mergeCell ref="B218:C218"/>
    <mergeCell ref="D218:H218"/>
    <mergeCell ref="L218:P218"/>
    <mergeCell ref="L157:Q158"/>
    <mergeCell ref="B192:C192"/>
    <mergeCell ref="B157:C157"/>
    <mergeCell ref="Q199:Q202"/>
    <mergeCell ref="I200:I202"/>
    <mergeCell ref="P199:P202"/>
    <mergeCell ref="M200:M202"/>
    <mergeCell ref="A222:A224"/>
    <mergeCell ref="B222:B224"/>
    <mergeCell ref="C222:C224"/>
    <mergeCell ref="D222:D224"/>
    <mergeCell ref="E222:E224"/>
    <mergeCell ref="F222:F224"/>
    <mergeCell ref="I221:O221"/>
    <mergeCell ref="O222:O224"/>
    <mergeCell ref="K222:K224"/>
    <mergeCell ref="L222:L224"/>
    <mergeCell ref="M222:M224"/>
    <mergeCell ref="N222:N224"/>
    <mergeCell ref="I222:I224"/>
    <mergeCell ref="G222:G224"/>
    <mergeCell ref="B232:C232"/>
    <mergeCell ref="D232:H232"/>
    <mergeCell ref="L232:P232"/>
    <mergeCell ref="B233:C234"/>
    <mergeCell ref="D233:I234"/>
    <mergeCell ref="L233:Q234"/>
    <mergeCell ref="Q221:Q224"/>
    <mergeCell ref="H222:H224"/>
    <mergeCell ref="A221:H221"/>
    <mergeCell ref="Q235:Q238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A235:H235"/>
    <mergeCell ref="I235:O235"/>
    <mergeCell ref="P77:P80"/>
    <mergeCell ref="L78:L80"/>
    <mergeCell ref="L236:L238"/>
    <mergeCell ref="M236:M238"/>
    <mergeCell ref="N236:N238"/>
    <mergeCell ref="O236:O238"/>
    <mergeCell ref="P221:P224"/>
    <mergeCell ref="P235:P238"/>
    <mergeCell ref="L219:Q220"/>
    <mergeCell ref="O160:O162"/>
    <mergeCell ref="L48:L50"/>
    <mergeCell ref="I87:O87"/>
    <mergeCell ref="I88:I90"/>
    <mergeCell ref="K236:K238"/>
    <mergeCell ref="K78:K80"/>
    <mergeCell ref="J222:J224"/>
    <mergeCell ref="L138:L140"/>
    <mergeCell ref="I37:O37"/>
    <mergeCell ref="Q37:Q40"/>
    <mergeCell ref="O38:O40"/>
    <mergeCell ref="M38:M40"/>
    <mergeCell ref="J38:J40"/>
    <mergeCell ref="M48:M50"/>
    <mergeCell ref="N48:N50"/>
    <mergeCell ref="O48:O50"/>
    <mergeCell ref="D45:I46"/>
    <mergeCell ref="K48:K50"/>
    <mergeCell ref="L35:Q36"/>
    <mergeCell ref="H27:H29"/>
    <mergeCell ref="I38:I40"/>
    <mergeCell ref="A37:H37"/>
    <mergeCell ref="A38:A40"/>
    <mergeCell ref="P26:P29"/>
    <mergeCell ref="Q26:Q29"/>
    <mergeCell ref="N27:N29"/>
    <mergeCell ref="K38:K40"/>
    <mergeCell ref="L38:L40"/>
    <mergeCell ref="C27:C29"/>
    <mergeCell ref="I26:O26"/>
    <mergeCell ref="A26:H26"/>
    <mergeCell ref="I27:I29"/>
    <mergeCell ref="J27:J29"/>
    <mergeCell ref="G27:G29"/>
    <mergeCell ref="L34:P34"/>
    <mergeCell ref="O27:O29"/>
    <mergeCell ref="A20:H20"/>
    <mergeCell ref="A15:A17"/>
    <mergeCell ref="B15:B17"/>
    <mergeCell ref="C15:C17"/>
    <mergeCell ref="A32:H32"/>
    <mergeCell ref="K27:K29"/>
    <mergeCell ref="L27:L29"/>
    <mergeCell ref="B27:B29"/>
    <mergeCell ref="L10:P10"/>
    <mergeCell ref="D11:I12"/>
    <mergeCell ref="L11:Q12"/>
    <mergeCell ref="B22:C22"/>
    <mergeCell ref="D22:H22"/>
    <mergeCell ref="L22:P22"/>
    <mergeCell ref="D10:H10"/>
    <mergeCell ref="N15:N17"/>
    <mergeCell ref="P14:P17"/>
    <mergeCell ref="I15:I17"/>
    <mergeCell ref="L23:Q24"/>
    <mergeCell ref="A42:H42"/>
    <mergeCell ref="G38:G40"/>
    <mergeCell ref="H38:H40"/>
    <mergeCell ref="C38:C40"/>
    <mergeCell ref="D38:D40"/>
    <mergeCell ref="B34:C34"/>
    <mergeCell ref="B35:C35"/>
    <mergeCell ref="D34:H34"/>
    <mergeCell ref="D35:I36"/>
    <mergeCell ref="A241:H241"/>
    <mergeCell ref="B243:C243"/>
    <mergeCell ref="D243:H243"/>
    <mergeCell ref="L243:P243"/>
    <mergeCell ref="F98:F100"/>
    <mergeCell ref="Q14:Q17"/>
    <mergeCell ref="J15:J17"/>
    <mergeCell ref="G78:G80"/>
    <mergeCell ref="M27:M29"/>
    <mergeCell ref="F27:F29"/>
    <mergeCell ref="B244:C245"/>
    <mergeCell ref="D244:I245"/>
    <mergeCell ref="L244:Q245"/>
    <mergeCell ref="A246:H246"/>
    <mergeCell ref="I246:O246"/>
    <mergeCell ref="P246:P249"/>
    <mergeCell ref="Q246:Q249"/>
    <mergeCell ref="A247:A249"/>
    <mergeCell ref="B247:B249"/>
    <mergeCell ref="C247:C249"/>
    <mergeCell ref="B44:C44"/>
    <mergeCell ref="D44:H44"/>
    <mergeCell ref="B95:C95"/>
    <mergeCell ref="D74:H74"/>
    <mergeCell ref="D75:I76"/>
    <mergeCell ref="D78:D80"/>
    <mergeCell ref="I78:I80"/>
    <mergeCell ref="D95:I96"/>
    <mergeCell ref="B78:B80"/>
    <mergeCell ref="I77:O77"/>
    <mergeCell ref="D48:D50"/>
    <mergeCell ref="A52:H52"/>
    <mergeCell ref="E48:E50"/>
    <mergeCell ref="F48:F50"/>
    <mergeCell ref="G48:G50"/>
    <mergeCell ref="H48:H50"/>
    <mergeCell ref="L45:Q46"/>
    <mergeCell ref="A47:H47"/>
    <mergeCell ref="I47:O47"/>
    <mergeCell ref="P47:P50"/>
    <mergeCell ref="Q47:Q50"/>
    <mergeCell ref="A48:A50"/>
    <mergeCell ref="B48:B50"/>
    <mergeCell ref="I48:I50"/>
    <mergeCell ref="J48:J50"/>
    <mergeCell ref="C48:C50"/>
    <mergeCell ref="L85:Q86"/>
    <mergeCell ref="A141:A143"/>
    <mergeCell ref="B104:C104"/>
    <mergeCell ref="D104:H104"/>
    <mergeCell ref="A107:H107"/>
    <mergeCell ref="G108:G110"/>
    <mergeCell ref="H108:H110"/>
    <mergeCell ref="B123:C123"/>
    <mergeCell ref="L123:P123"/>
    <mergeCell ref="B119:C119"/>
    <mergeCell ref="B84:C84"/>
    <mergeCell ref="D84:H84"/>
    <mergeCell ref="G88:G90"/>
    <mergeCell ref="H88:H90"/>
    <mergeCell ref="N88:N90"/>
    <mergeCell ref="B88:B90"/>
    <mergeCell ref="C88:C90"/>
    <mergeCell ref="D88:D90"/>
    <mergeCell ref="B85:C85"/>
    <mergeCell ref="D85:I86"/>
    <mergeCell ref="E88:E90"/>
    <mergeCell ref="O88:O90"/>
    <mergeCell ref="A92:H92"/>
    <mergeCell ref="B94:C94"/>
    <mergeCell ref="D94:H94"/>
    <mergeCell ref="L94:P94"/>
    <mergeCell ref="J88:J90"/>
    <mergeCell ref="K88:K90"/>
    <mergeCell ref="L88:L90"/>
    <mergeCell ref="M88:M90"/>
    <mergeCell ref="F88:F90"/>
    <mergeCell ref="L95:Q96"/>
    <mergeCell ref="A97:H97"/>
    <mergeCell ref="I97:O97"/>
    <mergeCell ref="P97:P100"/>
    <mergeCell ref="Q97:Q100"/>
    <mergeCell ref="A98:A100"/>
    <mergeCell ref="B98:B100"/>
    <mergeCell ref="C98:C100"/>
    <mergeCell ref="D98:D100"/>
    <mergeCell ref="E98:E100"/>
    <mergeCell ref="O98:O100"/>
    <mergeCell ref="A102:H102"/>
    <mergeCell ref="K98:K100"/>
    <mergeCell ref="L98:L100"/>
    <mergeCell ref="M98:M100"/>
    <mergeCell ref="N98:N100"/>
    <mergeCell ref="G98:G100"/>
    <mergeCell ref="H98:H100"/>
    <mergeCell ref="I98:I100"/>
    <mergeCell ref="J98:J100"/>
    <mergeCell ref="A18:A19"/>
    <mergeCell ref="A30:A31"/>
    <mergeCell ref="C30:C31"/>
    <mergeCell ref="A87:H87"/>
    <mergeCell ref="A88:A90"/>
    <mergeCell ref="B70:C70"/>
    <mergeCell ref="B71:C71"/>
    <mergeCell ref="A82:H82"/>
    <mergeCell ref="E78:E80"/>
    <mergeCell ref="K64:L64"/>
    <mergeCell ref="K65:L65"/>
    <mergeCell ref="K169:L169"/>
    <mergeCell ref="K170:L170"/>
    <mergeCell ref="L84:P84"/>
    <mergeCell ref="L178:Q179"/>
    <mergeCell ref="N78:N80"/>
    <mergeCell ref="O78:O80"/>
    <mergeCell ref="P87:P90"/>
    <mergeCell ref="Q87:Q90"/>
  </mergeCells>
  <printOptions horizontalCentered="1" verticalCentered="1"/>
  <pageMargins left="1.1811023622047245" right="0.7480314960629921" top="0.35433070866141736" bottom="0.1968503937007874" header="0" footer="0"/>
  <pageSetup fitToHeight="1" fitToWidth="1" horizontalDpi="300" verticalDpi="300" orientation="landscape" paperSize="5" scale="67" r:id="rId1"/>
  <rowBreaks count="3" manualBreakCount="3">
    <brk id="48" max="255" man="1"/>
    <brk id="7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Alcaldía Fúquene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98</dc:creator>
  <cp:keywords/>
  <dc:description/>
  <cp:lastModifiedBy>nohosala</cp:lastModifiedBy>
  <cp:lastPrinted>2012-02-01T01:13:00Z</cp:lastPrinted>
  <dcterms:created xsi:type="dcterms:W3CDTF">2005-02-07T20:39:22Z</dcterms:created>
  <dcterms:modified xsi:type="dcterms:W3CDTF">2012-06-30T01:32:17Z</dcterms:modified>
  <cp:category/>
  <cp:version/>
  <cp:contentType/>
  <cp:contentStatus/>
</cp:coreProperties>
</file>