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6450" firstSheet="10" activeTab="12"/>
  </bookViews>
  <sheets>
    <sheet name="PLAN DE ACCION SOCIAL 2012" sheetId="1" state="hidden" r:id="rId1"/>
    <sheet name="PA VIVIENDA NUEVA 2013" sheetId="2" r:id="rId2"/>
    <sheet name="PA MEJORAMIENTO VIVIENDA 2013" sheetId="3" r:id="rId3"/>
    <sheet name="PA ATENCION Y PREVEN. 2013" sheetId="4" r:id="rId4"/>
    <sheet name="PA AGUA P Y SANEAMIENTO B 2013" sheetId="5" r:id="rId5"/>
    <sheet name="PA AGUAS RESIDUALES 2013" sheetId="6" r:id="rId6"/>
    <sheet name="PA ALCANTARILLADO 2013 " sheetId="7" r:id="rId7"/>
    <sheet name="PA RESIDUOS SOLIDOS 2013" sheetId="8" r:id="rId8"/>
    <sheet name="PA ENERGIA 2013" sheetId="9" r:id="rId9"/>
    <sheet name="PA INFRAESTRUC CON FUTURO 2013" sheetId="10" r:id="rId10"/>
    <sheet name="PA EQUIPAMENTO MUNICIPAL 2013" sheetId="11" r:id="rId11"/>
    <sheet name="PA PROMOCION DEL DESARROLL 2013" sheetId="12" r:id="rId12"/>
    <sheet name="PA MAQUINARIA PESADA 2013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<sst xmlns="http://schemas.openxmlformats.org/spreadsheetml/2006/main" count="1009" uniqueCount="222">
  <si>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</si>
  <si>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</si>
  <si>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</si>
  <si>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</si>
  <si>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</si>
  <si>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</si>
  <si>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</si>
  <si>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</si>
  <si>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</si>
  <si>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</si>
  <si>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</si>
  <si>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</si>
  <si>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</si>
  <si>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</si>
  <si>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</si>
  <si>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</si>
  <si>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</si>
  <si>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>META DE PRODUCTO 3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</si>
  <si>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</si>
  <si>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</si>
  <si>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</si>
  <si>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</si>
  <si>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</si>
  <si>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</si>
  <si>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</si>
  <si>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</si>
  <si>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</si>
  <si>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</si>
  <si>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</si>
  <si>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</si>
  <si>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</si>
  <si>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</si>
  <si>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</si>
  <si>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</si>
  <si>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</si>
  <si>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</si>
  <si>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r>
      <t>PROGRAMA</t>
    </r>
    <r>
      <rPr>
        <b/>
        <sz val="8"/>
        <rFont val="Arial"/>
        <family val="2"/>
      </rPr>
      <t>:                       EDUCACION CON CALIDAD Y PROSPERIDAD</t>
    </r>
  </si>
  <si>
    <t>SECTOR : DESARROLLO SOCIAL</t>
  </si>
  <si>
    <t>COMPONENTE DE EFICACIA - PLAN DE ACCIÒN - VIGENCIA  2012</t>
  </si>
  <si>
    <t>PLAN DE DESARROLLO: "PROSPERIDAD Y SEGURIDAD ALIMENTARIA" 2012-2015</t>
  </si>
  <si>
    <t>NOMBRE  -  Secretario de Desarrollo Social.</t>
  </si>
  <si>
    <t>LINA MARCELA RODRIGUEZ ROMERO</t>
  </si>
  <si>
    <t>OBJETIVO DEL EJE / DIMENSIÓN: Forjar y construir mejores capacidades y oportunidades para nuestra gente; acorde al ciclo vital, necesidades y potencialidades con especial énfasis en la infancia y la adolescencia. El eje Social lo constituyen diferentes programas en materia de educación, salud, promoción social, cultura, deportes-recreación y vivienda.</t>
  </si>
  <si>
    <t>Numero de niños y jovenes en condiciones de vulnerabilidad que reciben el servicio.</t>
  </si>
  <si>
    <t>META  VIGENCIA(2012)</t>
  </si>
  <si>
    <r>
      <t>OBJETIVOS</t>
    </r>
    <r>
      <rPr>
        <sz val="9"/>
        <rFont val="Arial"/>
        <family val="2"/>
      </rPr>
      <t xml:space="preserve">:         1. Aumentar   la cobertura bruta en educación básica (preescolar, básica primaria, básica secundaria) durante el cuatrienio y Disminuir la tasa de deserción escolar durante el cuatrienio                     </t>
    </r>
  </si>
  <si>
    <t>EJE:  SOCIAL (GACHALA FUTURISTA Y EMPRENDEDORA)</t>
  </si>
  <si>
    <t>PRESTACION DEL SERVICIO DEL TRANSPORTE A LA POBLACION ESCOLARIZADA A TRAVES DE CONVENIOS CON LA SECRETARIA DE EDUCACION DE CUNDINAMARCA.</t>
  </si>
  <si>
    <t>GARANTIZAR EL MANTENIMIENTO, ADECUACION Y CONSTRUCCION DE LA INFRAESTRUCTURA EDUCATIVA.</t>
  </si>
  <si>
    <t>PRESTACION DE SERVICIO DE RESTAURANTE ESCOLAR A LOS ESTUDIANTES EN ASOCIO CON EL ICBF.</t>
  </si>
  <si>
    <t>Pago del servicio de transporte a los estudiantes del area urbana y rural del municipio.</t>
  </si>
  <si>
    <t>Numero</t>
  </si>
  <si>
    <t>544 niños y niñas que reciben el servicio de transporte en el Municipio de Gachala.</t>
  </si>
  <si>
    <t>Numero de niños y niñas que reciben el servicio.</t>
  </si>
  <si>
    <t>Ingresar niños y jovenes en condiciones de vulnerabilidad al sistema educativo.</t>
  </si>
  <si>
    <t>Prestar el servio de restaurante escolar a partir  de convenios con las entidades responsables a nivel nacional.</t>
  </si>
  <si>
    <t>Numero de instituciones mejoradas.</t>
  </si>
  <si>
    <t>Numero de niños que reciben el servicio.</t>
  </si>
  <si>
    <t>Número Total de Subsidio Familiar de Vivienda asignados</t>
  </si>
  <si>
    <t>No. de viviendas construidas / No.de viviendas proyectadas a construir</t>
  </si>
  <si>
    <t>Número de subsidios totales asignados para el mejoramiento de vivienda</t>
  </si>
  <si>
    <t>No. De Mejoramientos de viviendas / No .de viviendas  proyectadas  a mejorar</t>
  </si>
  <si>
    <t>ATENDER EL 100% DE LAS EMERGENCIAS PRESENTADAS EN EL MUNICIPIO</t>
  </si>
  <si>
    <t xml:space="preserve">Porcentaje de emergencias atendidas </t>
  </si>
  <si>
    <t xml:space="preserve">Implementación de un plan de contingencia, creando los mecanismos que permitan afrontar las posibles emergencias que se presenten en el municipio. </t>
  </si>
  <si>
    <t>Número de planes realizados / Números de planes a realizar</t>
  </si>
  <si>
    <t>Numero de convenios realizados / Numero de convenios a realizar</t>
  </si>
  <si>
    <t>Realizar un programa municipal para la gestion del riesgo</t>
  </si>
  <si>
    <t>Numero de programas realizados / Número de programas a realizar</t>
  </si>
  <si>
    <t>MEJORAR EN UN 90% EL INDICE DE DESEMPEÑO INTEGRAL DURANTE EL PERIODO DE GOBIERNO</t>
  </si>
  <si>
    <t>indice de desempeño integral mejorado</t>
  </si>
  <si>
    <t>Realizar 4 procesos para mejorar la funcionalidad de la estructura administrativa</t>
  </si>
  <si>
    <t>Número de procesos a realizar</t>
  </si>
  <si>
    <t>Formular y ajustar el EOT de acuerdo a la normatividad</t>
  </si>
  <si>
    <t xml:space="preserve">FORTALECIMIENTO DEL MECI Y EL SISTEMA DE GESTION DE CALIDAD </t>
  </si>
  <si>
    <t>Numero de campañas realizadas</t>
  </si>
  <si>
    <t>Mantener y prestar un uso eficiente de la base de datos del SISBEN</t>
  </si>
  <si>
    <t>Número de proyectos  a realizar</t>
  </si>
  <si>
    <t xml:space="preserve">MANTENER EL 100% DE LA MAQUINARIA PESADA Y VEHICULOS DISPONIBLES PARA EL MEJORAMIENTO Y MANTENIMIENTO DE LAS VIAS DEL MUNICIPIO </t>
  </si>
  <si>
    <t>Porcentaje de maquinaria y vehiculos disponibles para su operación</t>
  </si>
  <si>
    <t xml:space="preserve">Maquinaria y vehiculos disponibles / Maquinaria y vehiculos proyectados para su disponibilidad. </t>
  </si>
  <si>
    <t xml:space="preserve">Mantener el  80% de cobertura de agua en el Municipio de Gachalá </t>
  </si>
  <si>
    <t>Porcentaje de personas que reciben el servicio</t>
  </si>
  <si>
    <t>abastecer el 95% de agua con tanques de almacenamiento a los hogares de escasos recursos</t>
  </si>
  <si>
    <t>Mantenimiento y adecuación de la PTAP</t>
  </si>
  <si>
    <t>Numero de PTAP mejoradas</t>
  </si>
  <si>
    <t>Aportar el 100% de los subsidio para los  estratos 1,2 y 3. ley 142/94</t>
  </si>
  <si>
    <t>Porcentaje de subsidios otorgados</t>
  </si>
  <si>
    <t>Apoyar  el proceso de creación de una empresa de servicios públicos y/o fortalecimiento OSP que preste los servicios y el ahorro y uso eficiente del agua</t>
  </si>
  <si>
    <t>Numero de procesos adelantados</t>
  </si>
  <si>
    <t>100% de  transferencias para el PDA</t>
  </si>
  <si>
    <t>% de cumplimiento al PDA</t>
  </si>
  <si>
    <t>Implementación de un 81% de las redes de alcantarillado</t>
  </si>
  <si>
    <t>Porcentaje de PTAR implementado</t>
  </si>
  <si>
    <t>ACTUALIZACIÓN Y SEGUIMIENTO DEL  PSMV DEL MUNICIPIO</t>
  </si>
  <si>
    <t>Número de programas implementados</t>
  </si>
  <si>
    <t>NUMERO DE  VIVIENDAS CON SERVICIO DE ALCANTARILLADO</t>
  </si>
  <si>
    <t>Optimizar en un 68% las aguas sin tratar</t>
  </si>
  <si>
    <t>Porcentaje de aguas sin tratar</t>
  </si>
  <si>
    <t>Reducir el 40% de personas sin servicio de alcantarillado</t>
  </si>
  <si>
    <t>NUMERO DE  VIVIENDAS CON SERVICIO DE ASEO</t>
  </si>
  <si>
    <t>Optimizar en un 63% la prestación del servicio</t>
  </si>
  <si>
    <t>prestación del servicio / total de cobertura</t>
  </si>
  <si>
    <t>Realizar seguimiento, ajustes e implementación del 90% del Plan de Gestión Integral de Residuos Solidos (PGIRS)</t>
  </si>
  <si>
    <t>Porcentaje de PGIRS actualizado e implementado</t>
  </si>
  <si>
    <t>Implementar dos programas sobre el manejo de los residuos solidos</t>
  </si>
  <si>
    <t xml:space="preserve">Numero de programas implementados </t>
  </si>
  <si>
    <t>Cobertura Area urbana con alumbrado público</t>
  </si>
  <si>
    <t>Realizar un programa para el mantenimiento de la infraestructura eléctrica municipal</t>
  </si>
  <si>
    <t>Numero de adecuaciones, construcciones y mantenimientos de la malla vial</t>
  </si>
  <si>
    <t>Mantener 84 Km. de la malla vial  municipal.</t>
  </si>
  <si>
    <t xml:space="preserve">Número de  Kilómetros a mantener </t>
  </si>
  <si>
    <t>Mantener 315 Km de caminos veredales para dar mayor accesibilidad a sus habitantes</t>
  </si>
  <si>
    <t>Mantener el 80% de la infraestructura Municipal</t>
  </si>
  <si>
    <t>Número de instalaciones administrativas adecuadas y mantenidas</t>
  </si>
  <si>
    <t>número de Instalaciones adecuadas</t>
  </si>
  <si>
    <t>SECTOR : VIVIENDA</t>
  </si>
  <si>
    <r>
      <t>PROGRAMA</t>
    </r>
    <r>
      <rPr>
        <b/>
        <sz val="8"/>
        <rFont val="Arial"/>
        <family val="2"/>
      </rPr>
      <t>: VIVIENDA CON CALOR HUMANO</t>
    </r>
  </si>
  <si>
    <r>
      <t>OBJETIVOS</t>
    </r>
    <r>
      <rPr>
        <sz val="9"/>
        <rFont val="Arial"/>
        <family val="2"/>
      </rPr>
      <t xml:space="preserve">: Incrementar la oferta de vivienda nueva en la entidad territorial durante el cuatrienio.
Habilitar suelo para VIS durante el cuatrienio
                     </t>
    </r>
  </si>
  <si>
    <t>ING. ZULENY PEÑA OSPINA SECRETARIA DE PLANEACIÓN</t>
  </si>
  <si>
    <t>Construcción de 10 Viviendas en el Municipio de Gachalá Cundinamarca</t>
  </si>
  <si>
    <t>MEJORAMIENTO DE VIVIENDA</t>
  </si>
  <si>
    <t>10 viviendas construidas</t>
  </si>
  <si>
    <t>SECTOR : Atención Y Prevención De Desastre</t>
  </si>
  <si>
    <r>
      <t>PROGRAMA</t>
    </r>
    <r>
      <rPr>
        <b/>
        <sz val="8"/>
        <rFont val="Arial"/>
        <family val="2"/>
      </rPr>
      <t>: Atención Y Prevención De Desastre</t>
    </r>
  </si>
  <si>
    <t>IMPLEMENTACIÓN PLEC</t>
  </si>
  <si>
    <t>Indice de continuidad del suministro de agua en el Municipio de Gachalá</t>
  </si>
  <si>
    <t>Porcentaje</t>
  </si>
  <si>
    <t>EJE: INSTITUCIONAL: GACHALÁ SEGURA Y DEMOCRÁTICA</t>
  </si>
  <si>
    <t>OBJETIVO DEL EJE / DIMENSIÓN:  Busca crecer en credibilidad con manejo responsable de los recursos, seguridad en el territorio, apertura de espacios para la participación ciudadana y valor de lo público, con oferta de bienes y servicios que generen impactos positivos, mejores resultados y atención a las preferencias de los gobernados con gestión eficiente, con trasparencia en el manejo de los recurso, eficacia y efectividad administrativa.</t>
  </si>
  <si>
    <r>
      <t>OBJETIVOS</t>
    </r>
    <r>
      <rPr>
        <sz val="9"/>
        <rFont val="Arial"/>
        <family val="2"/>
      </rPr>
      <t>: 1. INCREMENTAR EL NÚMERO DE PERSONAS ATENDIDAS CON EL SERVICIO DE ACUEDUCTO. 2, SUMINISTRAR AGUA APTA PARA EL CONSUMO HUMANO. 3 GARANTIZAR LA CONTINUIDAD DEL SERVICIO DE AGUA</t>
    </r>
  </si>
  <si>
    <r>
      <t>OBJETIVOS</t>
    </r>
    <r>
      <rPr>
        <sz val="9"/>
        <rFont val="Arial"/>
        <family val="2"/>
      </rPr>
      <t>: 1.CONTRIBUIR A LA SEGURIDAD, EL BIENESTAR, LA CALIDAD DE VIDA DE LAS PERSONAS Y AL DESARROLLO SOSTENIBLE A TRAVÉS DEL CONTROL Y LA REDUCCIÓN DEL RIESGO DE DESASTRES.</t>
    </r>
  </si>
  <si>
    <t>EJE:  INFRAESTRUCTURA Y SERVICIOS PÚBLICOS: GACHALÁ CON INFRAESTRUCTURA PARA EL FUTURO</t>
  </si>
  <si>
    <t>SECTOR : AGUA POTABLE Y SANEAMIENTO BÁSICO</t>
  </si>
  <si>
    <t>OBJETIVO DEL EJE / DIMENSIÓN: Para atender las necesidades básicas de la población Gachaluna, se requiere que el Municipio obtenga y distribuya los recursos para fortalecer el sector agua potable y saneamiento básico, mediante optimización en la calidad de los servicios enfocados a la construcción, ampliación, mejoramiento y adecuación de los sistemas de acueductos rurales; optimización en la calidad de los servicios enfocados a la  ampliación, mejoramiento y adecuación de acueducto urbano;  construcción, mantenimiento y rehabilitación de redes y sistemas de alcantarillado de Gachalá, y, recolección, manejo y disposición final de los residuos sólidos y adquisición de elementos necesarios para prestación de los servicios.</t>
  </si>
  <si>
    <r>
      <t>PROGRAMA</t>
    </r>
    <r>
      <rPr>
        <b/>
        <sz val="8"/>
        <rFont val="Arial"/>
        <family val="2"/>
      </rPr>
      <t xml:space="preserve">: AGUA FUENTE DE VIDA </t>
    </r>
  </si>
  <si>
    <t>SECTOR : ALCANTARILLADO Y ASEO</t>
  </si>
  <si>
    <r>
      <t>OBJETIVOS</t>
    </r>
    <r>
      <rPr>
        <sz val="9"/>
        <rFont val="Arial"/>
        <family val="2"/>
      </rPr>
      <t>: 1.AUMENTAR AL 100% EL TRATAMIENTO DE AGUAS RESIDUALES URBANAS  2. INCREMENTAR EL NÚMERO DE PERSONAS ATENDIDAS CON EL SERVICIO DE ALCANTARILLADO</t>
    </r>
  </si>
  <si>
    <t xml:space="preserve">Garantizar el derecho al alcantarillado como principio esencial, Garantizar la prestación del servicio de alcantarillado, otorgando subsidio para los  estratos 1,2 y 3. ley 142/94 </t>
  </si>
  <si>
    <t xml:space="preserve">Reducir  el % de personas sin servicio adecuado  de alcantarillado en centros poblados 
</t>
  </si>
  <si>
    <r>
      <t>OBJETIVOS</t>
    </r>
    <r>
      <rPr>
        <sz val="9"/>
        <rFont val="Arial"/>
        <family val="2"/>
      </rPr>
      <t>: 1. MEJORAR LA GESTIÓN INTEGRAL DE RESIDUOS SÓLIDOS CON EL FIN DE MINIMIZAR LOS RIESGOS DEL MEDIO AMBIENTE Y SALUD</t>
    </r>
  </si>
  <si>
    <t>Cumplir al máximo % de avance en la implementación del Plan de Gestión Integral de Residuos Sólidos, Recolección de basuras: haciendo el uso adecuado de los desechos sólidos a través de la recolección y disposición final de los mismos.</t>
  </si>
  <si>
    <t xml:space="preserve">Garantizar la continuidad del servicio de aseo, Garantizar la prestación del servicio de aseo, otorgando subsidio para los  estratos 1,2 y 3. ley 142/94 
</t>
  </si>
  <si>
    <t>Cumplir al máximo % de avance en la implementación del Plan de Gestión Integral de Residuos Sólidos, adquirir los elementos y maquinaria necesarios para la prestación de los servicio de aseo</t>
  </si>
  <si>
    <t>SECTOR : SERVICIOS PÚBLICOS DIFERENTES A ACUEDUCTO, ALCANTARILLADO Y ASEO</t>
  </si>
  <si>
    <r>
      <t>PROGRAMA</t>
    </r>
    <r>
      <rPr>
        <b/>
        <sz val="8"/>
        <rFont val="Arial"/>
        <family val="2"/>
      </rPr>
      <t>: SERVICIOS DE CALIDAD PARA LOS GACHALUNOS</t>
    </r>
  </si>
  <si>
    <r>
      <t>OBJETIVOS</t>
    </r>
    <r>
      <rPr>
        <sz val="9"/>
        <rFont val="Arial"/>
        <family val="2"/>
      </rPr>
      <t>: 1. GARANTIZAR QUE LA POBLACIÓN TENGA ACCESO A TODOS LOS SERVICIO.</t>
    </r>
  </si>
  <si>
    <t xml:space="preserve"> MANTENER AL 100% LA COBERTURA DEL ALUMBRADO PUBLICO URBANO </t>
  </si>
  <si>
    <t xml:space="preserve">ELECTRICIDAD PARA TODOS </t>
  </si>
  <si>
    <t>Garantizar el servicio de electricidad a toda la población Gachaluna.</t>
  </si>
  <si>
    <t>OBJETIVO DEL EJE / DIMENSIÓN: Mantenimiento vías de acceso al casco urbano, a las inspecciones y veredas del municipio. Se requieren planes, programas y proyectos encaminados al mejoramiento de la red vial de Gachalá.  En aras de desarrollar este programa, el objetivo es contar con dependencias de calidad y dignidad para el buen desempeño de la administración municipal, mediante subprogramas y proyectos que permitan que estos programas y proyectos estarán encaminados a.</t>
  </si>
  <si>
    <r>
      <t>PROGRAMA</t>
    </r>
    <r>
      <rPr>
        <b/>
        <sz val="8"/>
        <rFont val="Arial"/>
        <family val="2"/>
      </rPr>
      <t>: INFRAESTRUCTURA CON FUTURO</t>
    </r>
  </si>
  <si>
    <r>
      <t>OBJETIVOS</t>
    </r>
    <r>
      <rPr>
        <sz val="9"/>
        <rFont val="Arial"/>
        <family val="2"/>
      </rPr>
      <t>: 1. FACILITAR EL USO DE LA INFRAESTRUCTURA PARA EL TRANSPORTE DURANTE EL CUATRIENIO. 2. GARANTIZAR LA FUNCIONABILIDAD DE LA INFRAESTRUCTURA MUNICIPAL PARA EL CUATRIENIO.</t>
    </r>
  </si>
  <si>
    <t>Lograr el 80% de la Adecuación, Construcción y mantenimiento de la malla vial del Municipio de Gachalá</t>
  </si>
  <si>
    <t>Adecuación, Construcción y mantenimiento de la malla vial: especialmente de vías terciaria, a través del fondo de maquinaria</t>
  </si>
  <si>
    <t>Mantenimiento de caminos veredales, para dar mayo accesibilidad a sus habitantes</t>
  </si>
  <si>
    <t>SECTOR : INFRAESTRUCTURA VIAL Y EQUIPAMIENTO MUNICIPAL</t>
  </si>
  <si>
    <t>Construir, ampliar y mantener la infraestructura del edificio administrativos , las plazas públicas, Parques, salones comunales,  cementerio, morgue,  matadero, las plazas de mercado, centro vacacional  y los demás bienes de uso público de propiedad del municipio</t>
  </si>
  <si>
    <t>Mantenimiento y adecuación de las instalaciones administrativas existentes.</t>
  </si>
  <si>
    <t>SECTOR : PROMOCIÓN DEL DESARROLLO</t>
  </si>
  <si>
    <r>
      <t>PROGRAMA</t>
    </r>
    <r>
      <rPr>
        <b/>
        <sz val="8"/>
        <rFont val="Arial"/>
        <family val="2"/>
      </rPr>
      <t>: PROMOCIÓN DEL DESARROLLO</t>
    </r>
  </si>
  <si>
    <r>
      <t>OBJETIVOS</t>
    </r>
    <r>
      <rPr>
        <sz val="9"/>
        <rFont val="Arial"/>
        <family val="2"/>
      </rPr>
      <t xml:space="preserve">: 1.FORTALECER UNA GESTIÓN PÚBLICA ORIENTADA A RESULTADOS Y MEJORAR EL ÍNDICE DE DESEMPEÑO INTEGRAL MUNICIPAL DURANTE EL CUATRIENIO
REDUCIR LA POBREZA RURAL DURANTE EL CUATRIENIO
</t>
    </r>
  </si>
  <si>
    <t>Establecer los mecanismos necesarios para implementar una mejor funcionalidad de la estructura administrativa y capacitación para el fortalecimiento institucional del desarrollo local y  cualificar al recurso humano de la administración territorial para desarrollar sus funciones</t>
  </si>
  <si>
    <t>Formular y ajustar el esquema de ordenamiento territorial contemplado en la ley orgánica de este plan, ley 388 de 1997 y reglamentar de manera específica los usos del suelo en las áreas urbanas, de expansión y rurales de acuerdo a la normatividad.</t>
  </si>
  <si>
    <t>Crear un mecanismo eficiente que le permita al municipio cumplir con las metas del buen gobierno y el cumplimiento del 100% de las pautas del sistema MECI y gestión de calidad, para posesionar al municipio en los primeros lugares a nivel nacional..</t>
  </si>
  <si>
    <t>META DE PRODUCTO 4</t>
  </si>
  <si>
    <t>SISBEN MODERNO</t>
  </si>
  <si>
    <t>Mantener y prestar un uso eficiente de la base de datos, en procura garantizar que los habitantes tengan inclusión y disfrute  de derechos</t>
  </si>
  <si>
    <t>FONDO DE MAQUINARIA</t>
  </si>
  <si>
    <t>MEJORAR LAS CONDICIONES DE VIDA DE 60 FAMILAS EN EL PERIODO DE GOBIERNO</t>
  </si>
  <si>
    <t>COMPONENTE DE EFICACIA - PLAN DE ACCIÒN - VIGENCIA  2013</t>
  </si>
  <si>
    <t>META  VIGENCIA(2013)</t>
  </si>
  <si>
    <t>SGP LIBRE INVERSIÓN</t>
  </si>
  <si>
    <t>LEY 99</t>
  </si>
  <si>
    <t>80 viviendas mejoradas</t>
  </si>
  <si>
    <t>80 Mejoramiento de Viviendas en el Municipio de Gachalá Cundinamarca</t>
  </si>
  <si>
    <t>GESTIÓN DEL RIESGO</t>
  </si>
  <si>
    <t xml:space="preserve">Implementar una estrategia para afrontar y prevenir los desastres  </t>
  </si>
  <si>
    <t>Número de estrategias implementadas / Numero de estrategias a implementar</t>
  </si>
  <si>
    <t>ESTRATEGIA PARA PREVENIR DESASTRES</t>
  </si>
  <si>
    <t>CONVENIO PREVENCION Y ATENCION DE DESASTRES</t>
  </si>
  <si>
    <t>suscribir un convenio anual para la prevencion y atencion de desastres</t>
  </si>
  <si>
    <t>PROGRAMA GERSTION DEL RIESGO</t>
  </si>
  <si>
    <t>RP DESTINACIÓN ESPECIFICA</t>
  </si>
  <si>
    <t>AGUA POTABLE FUENTE DE VIDA</t>
  </si>
  <si>
    <t>Garantizar el 95% la prestación de  servicio de agua en el sector Urbano y rural con buena calidad</t>
  </si>
  <si>
    <t>CONSTRUCCION, ADECUACION, MANTENIMIENTO Y OPERACION DE ACUEDUCTOS VEREDALES Y URBANOS QUE SUMINISTRE EL AGUA A TODOS LOS GACHALUNOS</t>
  </si>
  <si>
    <t>SISTEMAS DE ALMACENAMIENTO DE AGUA</t>
  </si>
  <si>
    <t>SGP FI</t>
  </si>
  <si>
    <t>TRANSFERENCIAS PARA EL PDA</t>
  </si>
  <si>
    <t>MANTENIMIENTO Y ADECUACIÓN DE LA PTAR</t>
  </si>
  <si>
    <t>CUMPLIR CON EL ÍNDICE DE RIESGO CALIDAD DE AGUA (DECRETO 1575 DE 2007)</t>
  </si>
  <si>
    <t>CREACIÓN DE UNA EMPRESA DE SERVICIOS PÚBLICOS Y/O FORTALECIMIENTO OSP QUE PRESTE LOS SERVICIOS Y EL AHORRO Y USO EFICIENTE DEL AGUA</t>
  </si>
  <si>
    <t>CREACIÓN</t>
  </si>
  <si>
    <t>Número</t>
  </si>
  <si>
    <t xml:space="preserve">MANTENER LA COBERTURA DEL 81% DEL TRATAMIENTO DE AGUAS RESIDUALES URBANAS </t>
  </si>
  <si>
    <t>Porcentaje de tratamiento de aguas residuales</t>
  </si>
  <si>
    <t>Reducir el % de aguas sin tratar, Implementación Planta de tratamiento, de conformidad con las exigencias de los entes ambientales para el manejo de aguas residuales (PTAR).</t>
  </si>
  <si>
    <t>ALCANTARILLADO</t>
  </si>
  <si>
    <t xml:space="preserve"> OPTIMIZAR EN UN 68% EL SERVICIO DE COBERTURA DE ALCANTARILLADO EN EL MUNICIPIO  </t>
  </si>
  <si>
    <t>CONSTRUCCIÓN, MANTENIMIENTO DE REDES DE ALCANTARILLADO, CONSTRUCCION, ADECUACION, REHABILITACION DE SISTEMAS SANITARIOS, POZOS SEPTICOS, DISPOSICION DE RESIDUOS LIQUIDOS-MEJORAMIENTO AMBIENTAL</t>
  </si>
  <si>
    <t>MANTENER EL 95%  EL SERVICIO DE ASEO EN EL MUNICIPIO DE GACHALÁ</t>
  </si>
  <si>
    <t>POR UN AMBIENTE LIBRE DE BASURAS</t>
  </si>
  <si>
    <t>Cumplir al máximo % de avance en la implementación del Plan de Gestión Integral de Residuos  Peligrosos, Adelantar control,  manejo e Implementación  PGIRP</t>
  </si>
  <si>
    <r>
      <t>PROGRAMA</t>
    </r>
    <r>
      <rPr>
        <b/>
        <sz val="8"/>
        <rFont val="Arial"/>
        <family val="2"/>
      </rPr>
      <t xml:space="preserve">: POR UN MEDIO AMBIENTE LIBRE BASURAS </t>
    </r>
  </si>
  <si>
    <t>SGP LI</t>
  </si>
  <si>
    <t>MANTENIMIENTO DE LA MALLA VIAL Y CAMINOS VEREDALES EN EL MUNICIPIO DE GACHALÁ</t>
  </si>
  <si>
    <t>Realizar 7  soluciones de transporte público para el mejoramiento y construcción de puentes y alcantarillas en la zona rural y urbana del Municipio.</t>
  </si>
  <si>
    <t>Numero de Soluciones de transporte público implementados</t>
  </si>
  <si>
    <t>Mantenimiento y construcción de puentes</t>
  </si>
  <si>
    <t>CONSTRUCCIÓN, MANTENIMIENTO Y ADECUACIÓN DE PUENTES EN EL MUNICIPIO DE GACHALÁ</t>
  </si>
  <si>
    <t>EQUIPAMENTO MUNICIPAL</t>
  </si>
  <si>
    <t>MEJORAMIENTO DE LA FUNCIONALIDAD ADMINISTRATIVA</t>
  </si>
  <si>
    <t>AJUSTES Y EVALUACIÓN AL EOT DEL MUNICIPIO DE GACHALÁ</t>
  </si>
  <si>
    <t>FORTALECIMIENTO DEL MECI</t>
  </si>
  <si>
    <t>PAGO OPERACIÓN Y FUNCIONAMIENTO DE MAQUINARIA</t>
  </si>
  <si>
    <t>PAGO COMBUSTIBLE, LUBRICANTES Y MANTENIMIENTO</t>
  </si>
  <si>
    <t>PAGO IMPUESTO Y SEGUROS DE LOS VEHICULOS</t>
  </si>
  <si>
    <t>REPOSICION DE EQUIPOS, VEHICULO Y MAQUINARIA</t>
  </si>
  <si>
    <t>COORDINACION Y CONTROL MAQUINARIA</t>
  </si>
  <si>
    <t xml:space="preserve">CONSTRUCCIÓN DE VIVIENDA EN EL MUNICIPIO DE GACHALÁ </t>
  </si>
  <si>
    <t>PSMV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</si>
</sst>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_ ;_ * \-#,##0_ ;_ * &quot;-&quot;_ ;_ @_ "/>
    <numFmt numFmtId="171" formatCode="_ * #,##0.00_ ;_ * \-#,##0.00_ ;_ * &quot;-&quot;??_ ;_ @_ "/>
    <numFmt numFmtId="172" formatCode="_(* #,##0_);_(* \(#,##0\);_(* &quot;-&quot;??_);_(@_)"/>
    <numFmt numFmtId="173" formatCode="0.000"/>
    <numFmt numFmtId="174" formatCode="#,##0.000"/>
    <numFmt numFmtId="175" formatCode="&quot;$&quot;\ 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7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360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12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1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3" xfId="0" applyFont="1" applyFill="1" applyBorder="1" applyAlignment="1">
      <alignment horizontal="center" vertical="center" wrapText="1"/>
    </xf>
    <xf numFmtId="3" fontId="7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18" borderId="14" xfId="0" applyNumberFormat="1" applyFont="1" applyFill="1" applyBorder="1" applyAlignment="1">
      <alignment horizontal="center" vertical="center" textRotation="90"/>
    </xf>
    <xf numFmtId="0" fontId="7" fillId="18" borderId="14" xfId="0" applyFont="1" applyFill="1" applyBorder="1" applyAlignment="1">
      <alignment horizontal="center" vertical="center" textRotation="90"/>
    </xf>
    <xf numFmtId="3" fontId="7" fillId="34" borderId="13" xfId="0" applyNumberFormat="1" applyFont="1" applyFill="1" applyBorder="1" applyAlignment="1">
      <alignment horizontal="center" vertical="center" textRotation="90"/>
    </xf>
    <xf numFmtId="3" fontId="7" fillId="34" borderId="14" xfId="0" applyNumberFormat="1" applyFont="1" applyFill="1" applyBorder="1" applyAlignment="1">
      <alignment horizontal="center" vertical="center" textRotation="90"/>
    </xf>
    <xf numFmtId="3" fontId="7" fillId="34" borderId="15" xfId="0" applyNumberFormat="1" applyFont="1" applyFill="1" applyBorder="1" applyAlignment="1">
      <alignment horizontal="center" vertical="center" textRotation="90"/>
    </xf>
    <xf numFmtId="0" fontId="7" fillId="35" borderId="16" xfId="0" applyFont="1" applyFill="1" applyBorder="1" applyAlignment="1">
      <alignment horizontal="center" vertical="center" textRotation="90"/>
    </xf>
    <xf numFmtId="0" fontId="7" fillId="35" borderId="14" xfId="0" applyFont="1" applyFill="1" applyBorder="1" applyAlignment="1">
      <alignment horizontal="center" vertical="center" textRotation="90"/>
    </xf>
    <xf numFmtId="0" fontId="7" fillId="35" borderId="15" xfId="0" applyFont="1" applyFill="1" applyBorder="1" applyAlignment="1">
      <alignment horizontal="center" vertical="center" textRotation="90" wrapText="1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0" fontId="7" fillId="38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 textRotation="90" wrapText="1"/>
    </xf>
    <xf numFmtId="172" fontId="7" fillId="40" borderId="22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1" xfId="0" applyNumberFormat="1" applyFont="1" applyFill="1" applyBorder="1" applyAlignment="1" applyProtection="1">
      <alignment horizontal="center" vertical="center" textRotation="90" wrapText="1"/>
      <protection locked="0"/>
    </xf>
    <xf numFmtId="172" fontId="7" fillId="0" borderId="23" xfId="48" applyNumberFormat="1" applyFont="1" applyBorder="1" applyAlignment="1">
      <alignment horizontal="center" textRotation="90"/>
    </xf>
    <xf numFmtId="3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8" borderId="21" xfId="0" applyFont="1" applyFill="1" applyBorder="1" applyAlignment="1" applyProtection="1">
      <alignment horizontal="center" vertical="center" textRotation="90" wrapText="1"/>
      <protection locked="0"/>
    </xf>
    <xf numFmtId="0" fontId="14" fillId="0" borderId="24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172" fontId="7" fillId="40" borderId="26" xfId="48" applyNumberFormat="1" applyFont="1" applyFill="1" applyBorder="1" applyAlignment="1">
      <alignment horizontal="center" textRotation="90"/>
    </xf>
    <xf numFmtId="172" fontId="7" fillId="40" borderId="21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38" borderId="21" xfId="0" applyFont="1" applyFill="1" applyBorder="1" applyAlignment="1">
      <alignment horizontal="center" vertical="center" wrapText="1"/>
    </xf>
    <xf numFmtId="172" fontId="7" fillId="0" borderId="21" xfId="48" applyNumberFormat="1" applyFont="1" applyBorder="1" applyAlignment="1">
      <alignment horizontal="center" textRotation="90"/>
    </xf>
    <xf numFmtId="0" fontId="7" fillId="38" borderId="21" xfId="0" applyFont="1" applyFill="1" applyBorder="1" applyAlignment="1">
      <alignment horizontal="center" vertical="center" textRotation="90" wrapText="1"/>
    </xf>
    <xf numFmtId="0" fontId="14" fillId="0" borderId="27" xfId="0" applyFont="1" applyFill="1" applyBorder="1" applyAlignment="1">
      <alignment horizontal="left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39" borderId="28" xfId="0" applyFont="1" applyFill="1" applyBorder="1" applyAlignment="1">
      <alignment horizontal="center" vertical="center" textRotation="90" wrapText="1"/>
    </xf>
    <xf numFmtId="172" fontId="7" fillId="40" borderId="29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8" xfId="0" applyNumberFormat="1" applyFont="1" applyFill="1" applyBorder="1" applyAlignment="1" applyProtection="1">
      <alignment horizontal="center" vertical="center" textRotation="90" wrapText="1"/>
      <protection locked="0"/>
    </xf>
    <xf numFmtId="172" fontId="7" fillId="0" borderId="28" xfId="48" applyNumberFormat="1" applyFont="1" applyBorder="1" applyAlignment="1">
      <alignment horizontal="center" textRotation="90"/>
    </xf>
    <xf numFmtId="3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8" borderId="28" xfId="0" applyFont="1" applyFill="1" applyBorder="1" applyAlignment="1">
      <alignment horizontal="center" vertical="center" textRotation="90" wrapText="1"/>
    </xf>
    <xf numFmtId="3" fontId="7" fillId="36" borderId="18" xfId="0" applyNumberFormat="1" applyFont="1" applyFill="1" applyBorder="1" applyAlignment="1">
      <alignment horizontal="center" vertical="center" textRotation="90" wrapText="1"/>
    </xf>
    <xf numFmtId="0" fontId="8" fillId="36" borderId="18" xfId="0" applyFont="1" applyFill="1" applyBorder="1" applyAlignment="1" applyProtection="1">
      <alignment horizontal="center" vertical="center" textRotation="90" wrapText="1"/>
      <protection locked="0"/>
    </xf>
    <xf numFmtId="0" fontId="8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>
      <alignment horizontal="left" vertical="center" wrapText="1"/>
    </xf>
    <xf numFmtId="0" fontId="7" fillId="41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textRotation="90" wrapText="1"/>
    </xf>
    <xf numFmtId="3" fontId="7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1" xfId="0" applyFont="1" applyFill="1" applyBorder="1" applyAlignment="1" applyProtection="1">
      <alignment horizontal="center" vertical="center" textRotation="90" wrapText="1"/>
      <protection locked="0"/>
    </xf>
    <xf numFmtId="0" fontId="7" fillId="41" borderId="21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left" vertical="center" wrapText="1"/>
    </xf>
    <xf numFmtId="0" fontId="7" fillId="41" borderId="2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textRotation="90" wrapText="1"/>
    </xf>
    <xf numFmtId="3" fontId="7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8" xfId="0" applyFont="1" applyFill="1" applyBorder="1" applyAlignment="1">
      <alignment horizontal="center" vertical="center" textRotation="90" wrapText="1"/>
    </xf>
    <xf numFmtId="0" fontId="0" fillId="42" borderId="0" xfId="0" applyFill="1" applyAlignment="1">
      <alignment/>
    </xf>
    <xf numFmtId="3" fontId="7" fillId="36" borderId="18" xfId="0" applyNumberFormat="1" applyFont="1" applyFill="1" applyBorder="1" applyAlignment="1">
      <alignment vertical="center" textRotation="90" wrapText="1"/>
    </xf>
    <xf numFmtId="3" fontId="7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textRotation="90" wrapText="1"/>
    </xf>
    <xf numFmtId="3" fontId="7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4" xfId="0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27" xfId="0" applyFont="1" applyFill="1" applyBorder="1" applyAlignment="1" applyProtection="1">
      <alignment horizontal="center" vertical="center" wrapText="1"/>
      <protection locked="0"/>
    </xf>
    <xf numFmtId="0" fontId="7" fillId="41" borderId="28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12" fillId="42" borderId="12" xfId="0" applyNumberFormat="1" applyFont="1" applyFill="1" applyBorder="1" applyAlignment="1" applyProtection="1">
      <alignment horizontal="center" vertical="center" textRotation="90" wrapText="1"/>
      <protection/>
    </xf>
    <xf numFmtId="3" fontId="12" fillId="42" borderId="31" xfId="0" applyNumberFormat="1" applyFont="1" applyFill="1" applyBorder="1" applyAlignment="1" applyProtection="1">
      <alignment horizontal="center" vertical="center" textRotation="90" wrapText="1"/>
      <protection/>
    </xf>
    <xf numFmtId="0" fontId="7" fillId="39" borderId="32" xfId="0" applyFont="1" applyFill="1" applyBorder="1" applyAlignment="1">
      <alignment horizontal="center" vertical="center" wrapText="1"/>
    </xf>
    <xf numFmtId="0" fontId="7" fillId="39" borderId="33" xfId="0" applyFont="1" applyFill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 vertical="center" wrapText="1"/>
    </xf>
    <xf numFmtId="0" fontId="7" fillId="39" borderId="35" xfId="0" applyFont="1" applyFill="1" applyBorder="1" applyAlignment="1">
      <alignment horizontal="center" vertical="center" wrapText="1"/>
    </xf>
    <xf numFmtId="0" fontId="7" fillId="39" borderId="36" xfId="0" applyFont="1" applyFill="1" applyBorder="1" applyAlignment="1">
      <alignment horizontal="center" vertical="center" wrapText="1"/>
    </xf>
    <xf numFmtId="3" fontId="7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15" xfId="0" applyFont="1" applyFill="1" applyBorder="1" applyAlignment="1">
      <alignment horizontal="center" vertical="center" textRotation="90"/>
    </xf>
    <xf numFmtId="170" fontId="8" fillId="36" borderId="37" xfId="0" applyNumberFormat="1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textRotation="90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 applyProtection="1">
      <alignment horizontal="center" vertical="center" textRotation="90" wrapText="1"/>
      <protection locked="0"/>
    </xf>
    <xf numFmtId="0" fontId="8" fillId="36" borderId="15" xfId="0" applyFont="1" applyFill="1" applyBorder="1" applyAlignment="1" applyProtection="1">
      <alignment horizontal="center" vertical="center" textRotation="90" wrapText="1"/>
      <protection locked="0"/>
    </xf>
    <xf numFmtId="0" fontId="7" fillId="39" borderId="21" xfId="0" applyFont="1" applyFill="1" applyBorder="1" applyAlignment="1" applyProtection="1">
      <alignment horizontal="center" vertical="center" textRotation="90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 applyProtection="1">
      <alignment vertical="center" textRotation="90" wrapText="1"/>
      <protection locked="0"/>
    </xf>
    <xf numFmtId="0" fontId="8" fillId="36" borderId="17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3" fontId="7" fillId="39" borderId="21" xfId="0" applyNumberFormat="1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 horizontal="center" vertical="center" wrapText="1"/>
    </xf>
    <xf numFmtId="1" fontId="52" fillId="0" borderId="0" xfId="0" applyNumberFormat="1" applyFont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/>
    </xf>
    <xf numFmtId="0" fontId="8" fillId="36" borderId="39" xfId="0" applyFont="1" applyFill="1" applyBorder="1" applyAlignment="1" applyProtection="1">
      <alignment horizontal="center" vertical="center" textRotation="90" wrapText="1"/>
      <protection locked="0"/>
    </xf>
    <xf numFmtId="0" fontId="7" fillId="35" borderId="39" xfId="0" applyFont="1" applyFill="1" applyBorder="1" applyAlignment="1">
      <alignment wrapText="1"/>
    </xf>
    <xf numFmtId="0" fontId="7" fillId="40" borderId="21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1" xfId="0" applyFont="1" applyBorder="1" applyAlignment="1">
      <alignment horizontal="center" vertical="center" wrapText="1"/>
    </xf>
    <xf numFmtId="3" fontId="7" fillId="39" borderId="25" xfId="0" applyNumberFormat="1" applyFont="1" applyFill="1" applyBorder="1" applyAlignment="1">
      <alignment horizontal="center" vertical="center" textRotation="90" wrapText="1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5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72" fontId="7" fillId="40" borderId="33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5" xfId="0" applyNumberFormat="1" applyFont="1" applyFill="1" applyBorder="1" applyAlignment="1" applyProtection="1">
      <alignment vertical="center" textRotation="90" wrapText="1"/>
      <protection locked="0"/>
    </xf>
    <xf numFmtId="0" fontId="7" fillId="38" borderId="25" xfId="0" applyFont="1" applyFill="1" applyBorder="1" applyAlignment="1" applyProtection="1">
      <alignment horizontal="center" vertical="center" textRotation="90" wrapText="1"/>
      <protection locked="0"/>
    </xf>
    <xf numFmtId="0" fontId="7" fillId="39" borderId="25" xfId="0" applyFont="1" applyFill="1" applyBorder="1" applyAlignment="1" applyProtection="1">
      <alignment horizontal="center" vertical="center" textRotation="90" wrapText="1"/>
      <protection locked="0"/>
    </xf>
    <xf numFmtId="0" fontId="7" fillId="39" borderId="4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9" borderId="27" xfId="0" applyNumberFormat="1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7" fillId="39" borderId="28" xfId="0" applyFont="1" applyFill="1" applyBorder="1" applyAlignment="1" applyProtection="1">
      <alignment horizontal="center" vertical="center" textRotation="90" wrapText="1"/>
      <protection locked="0"/>
    </xf>
    <xf numFmtId="0" fontId="7" fillId="39" borderId="41" xfId="0" applyFont="1" applyFill="1" applyBorder="1" applyAlignment="1">
      <alignment horizontal="center" vertical="center" textRotation="90" wrapText="1"/>
    </xf>
    <xf numFmtId="0" fontId="7" fillId="39" borderId="42" xfId="0" applyFont="1" applyFill="1" applyBorder="1" applyAlignment="1">
      <alignment horizontal="center" vertical="center" textRotation="90" wrapText="1"/>
    </xf>
    <xf numFmtId="0" fontId="7" fillId="39" borderId="22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7" fillId="39" borderId="24" xfId="0" applyNumberFormat="1" applyFont="1" applyFill="1" applyBorder="1" applyAlignment="1">
      <alignment horizontal="center" vertical="center" textRotation="90" wrapText="1"/>
    </xf>
    <xf numFmtId="3" fontId="7" fillId="40" borderId="24" xfId="0" applyNumberFormat="1" applyFont="1" applyFill="1" applyBorder="1" applyAlignment="1" applyProtection="1">
      <alignment horizontal="center" vertical="center" textRotation="90" wrapText="1"/>
      <protection locked="0"/>
    </xf>
    <xf numFmtId="172" fontId="7" fillId="0" borderId="24" xfId="48" applyNumberFormat="1" applyFont="1" applyBorder="1" applyAlignment="1">
      <alignment horizontal="center" textRotation="9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vertical="center" textRotation="90" wrapText="1"/>
      <protection locked="0"/>
    </xf>
    <xf numFmtId="0" fontId="7" fillId="38" borderId="24" xfId="0" applyFont="1" applyFill="1" applyBorder="1" applyAlignment="1" applyProtection="1">
      <alignment horizontal="center" vertical="center" textRotation="90" wrapText="1"/>
      <protection locked="0"/>
    </xf>
    <xf numFmtId="0" fontId="7" fillId="39" borderId="24" xfId="0" applyFont="1" applyFill="1" applyBorder="1" applyAlignment="1" applyProtection="1">
      <alignment horizontal="center" vertical="center" textRotation="90" wrapText="1"/>
      <protection locked="0"/>
    </xf>
    <xf numFmtId="0" fontId="8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170" fontId="8" fillId="36" borderId="43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>
      <alignment wrapText="1"/>
    </xf>
    <xf numFmtId="0" fontId="7" fillId="39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 applyProtection="1">
      <alignment horizontal="center" vertical="center" wrapText="1"/>
      <protection locked="0"/>
    </xf>
    <xf numFmtId="3" fontId="7" fillId="39" borderId="28" xfId="0" applyNumberFormat="1" applyFont="1" applyFill="1" applyBorder="1" applyAlignment="1">
      <alignment horizontal="center" vertical="center" textRotation="90" wrapText="1"/>
    </xf>
    <xf numFmtId="172" fontId="7" fillId="40" borderId="28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38" borderId="28" xfId="0" applyFont="1" applyFill="1" applyBorder="1" applyAlignment="1" applyProtection="1">
      <alignment horizontal="center" vertical="center" textRotation="90" wrapText="1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>
      <alignment horizontal="center" vertical="center" wrapText="1"/>
    </xf>
    <xf numFmtId="172" fontId="7" fillId="40" borderId="27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72" fontId="7" fillId="0" borderId="27" xfId="48" applyNumberFormat="1" applyFont="1" applyBorder="1" applyAlignment="1">
      <alignment horizontal="center" textRotation="90"/>
    </xf>
    <xf numFmtId="3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8" borderId="27" xfId="0" applyFont="1" applyFill="1" applyBorder="1" applyAlignment="1" applyProtection="1">
      <alignment horizontal="center" vertical="center" textRotation="90" wrapText="1"/>
      <protection locked="0"/>
    </xf>
    <xf numFmtId="0" fontId="7" fillId="39" borderId="27" xfId="0" applyFont="1" applyFill="1" applyBorder="1" applyAlignment="1" applyProtection="1">
      <alignment horizontal="center" vertical="center" textRotation="90" wrapText="1"/>
      <protection locked="0"/>
    </xf>
    <xf numFmtId="0" fontId="7" fillId="39" borderId="44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 textRotation="90" wrapText="1"/>
      <protection locked="0"/>
    </xf>
    <xf numFmtId="172" fontId="7" fillId="40" borderId="24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45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40" borderId="27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7" xfId="0" applyNumberFormat="1" applyFont="1" applyFill="1" applyBorder="1" applyAlignment="1" applyProtection="1">
      <alignment vertical="center" textRotation="90" wrapText="1"/>
      <protection locked="0"/>
    </xf>
    <xf numFmtId="0" fontId="7" fillId="40" borderId="28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>
      <alignment horizontal="center" vertical="center" wrapText="1"/>
    </xf>
    <xf numFmtId="170" fontId="8" fillId="18" borderId="37" xfId="0" applyNumberFormat="1" applyFont="1" applyFill="1" applyBorder="1" applyAlignment="1">
      <alignment horizontal="center" vertical="center" wrapText="1"/>
    </xf>
    <xf numFmtId="170" fontId="8" fillId="18" borderId="46" xfId="0" applyNumberFormat="1" applyFont="1" applyFill="1" applyBorder="1" applyAlignment="1">
      <alignment horizontal="center" vertical="center" wrapText="1"/>
    </xf>
    <xf numFmtId="170" fontId="8" fillId="18" borderId="47" xfId="0" applyNumberFormat="1" applyFont="1" applyFill="1" applyBorder="1" applyAlignment="1">
      <alignment horizontal="center" vertical="center" wrapText="1"/>
    </xf>
    <xf numFmtId="170" fontId="8" fillId="18" borderId="48" xfId="0" applyNumberFormat="1" applyFont="1" applyFill="1" applyBorder="1" applyAlignment="1">
      <alignment horizontal="center" vertical="center" wrapText="1"/>
    </xf>
    <xf numFmtId="3" fontId="7" fillId="18" borderId="43" xfId="0" applyNumberFormat="1" applyFont="1" applyFill="1" applyBorder="1" applyAlignment="1">
      <alignment horizontal="center" vertical="center" wrapText="1"/>
    </xf>
    <xf numFmtId="3" fontId="7" fillId="18" borderId="49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textRotation="90" wrapText="1"/>
      <protection locked="0"/>
    </xf>
    <xf numFmtId="0" fontId="13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39" borderId="50" xfId="0" applyFont="1" applyFill="1" applyBorder="1" applyAlignment="1">
      <alignment horizontal="center" vertical="center"/>
    </xf>
    <xf numFmtId="0" fontId="7" fillId="39" borderId="48" xfId="0" applyFont="1" applyFill="1" applyBorder="1" applyAlignment="1">
      <alignment horizontal="center" vertical="center"/>
    </xf>
    <xf numFmtId="0" fontId="7" fillId="39" borderId="51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7" fillId="39" borderId="4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3" fontId="7" fillId="0" borderId="19" xfId="0" applyNumberFormat="1" applyFont="1" applyFill="1" applyBorder="1" applyAlignment="1">
      <alignment horizontal="center" vertical="center" textRotation="90" wrapText="1"/>
    </xf>
    <xf numFmtId="0" fontId="7" fillId="0" borderId="39" xfId="0" applyFont="1" applyBorder="1" applyAlignment="1">
      <alignment/>
    </xf>
    <xf numFmtId="0" fontId="7" fillId="0" borderId="44" xfId="0" applyFont="1" applyBorder="1" applyAlignment="1">
      <alignment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41" xfId="0" applyFont="1" applyFill="1" applyBorder="1" applyAlignment="1" applyProtection="1">
      <alignment horizontal="center" vertical="center" textRotation="90" wrapText="1"/>
      <protection locked="0"/>
    </xf>
    <xf numFmtId="0" fontId="7" fillId="0" borderId="42" xfId="0" applyFont="1" applyFill="1" applyBorder="1" applyAlignment="1" applyProtection="1">
      <alignment horizontal="center" vertical="center" textRotation="90" wrapText="1"/>
      <protection locked="0"/>
    </xf>
    <xf numFmtId="3" fontId="7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21" xfId="0" applyFont="1" applyFill="1" applyBorder="1" applyAlignment="1" applyProtection="1">
      <alignment horizontal="center" vertical="center" textRotation="90" wrapText="1"/>
      <protection locked="0"/>
    </xf>
    <xf numFmtId="0" fontId="7" fillId="39" borderId="28" xfId="0" applyFont="1" applyFill="1" applyBorder="1" applyAlignment="1" applyProtection="1">
      <alignment horizontal="center" vertical="center" textRotation="90" wrapText="1"/>
      <protection locked="0"/>
    </xf>
    <xf numFmtId="0" fontId="7" fillId="39" borderId="41" xfId="0" applyFont="1" applyFill="1" applyBorder="1" applyAlignment="1">
      <alignment horizontal="center" vertical="center" textRotation="90" wrapText="1"/>
    </xf>
    <xf numFmtId="0" fontId="7" fillId="39" borderId="42" xfId="0" applyFont="1" applyFill="1" applyBorder="1" applyAlignment="1">
      <alignment horizontal="center" vertical="center" textRotation="90" wrapText="1"/>
    </xf>
    <xf numFmtId="0" fontId="7" fillId="39" borderId="22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5" fillId="0" borderId="5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7" fillId="39" borderId="25" xfId="0" applyNumberFormat="1" applyFont="1" applyFill="1" applyBorder="1" applyAlignment="1">
      <alignment horizontal="center" vertical="center" textRotation="90" wrapText="1"/>
    </xf>
    <xf numFmtId="3" fontId="7" fillId="39" borderId="27" xfId="0" applyNumberFormat="1" applyFont="1" applyFill="1" applyBorder="1" applyAlignment="1">
      <alignment horizontal="center" vertical="center" textRotation="90" wrapText="1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3" fontId="11" fillId="34" borderId="56" xfId="0" applyNumberFormat="1" applyFont="1" applyFill="1" applyBorder="1" applyAlignment="1" applyProtection="1">
      <alignment horizontal="center" vertical="center" wrapText="1"/>
      <protection/>
    </xf>
    <xf numFmtId="3" fontId="11" fillId="34" borderId="57" xfId="0" applyNumberFormat="1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textRotation="90" wrapText="1"/>
      <protection/>
    </xf>
    <xf numFmtId="0" fontId="7" fillId="35" borderId="25" xfId="0" applyFont="1" applyFill="1" applyBorder="1" applyAlignment="1" applyProtection="1">
      <alignment horizontal="center" vertical="center" textRotation="90" wrapText="1"/>
      <protection/>
    </xf>
    <xf numFmtId="10" fontId="7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7" fillId="35" borderId="25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9" xfId="0" applyFont="1" applyFill="1" applyBorder="1" applyAlignment="1" applyProtection="1">
      <alignment horizontal="center" vertical="center" textRotation="90" wrapText="1"/>
      <protection/>
    </xf>
    <xf numFmtId="0" fontId="7" fillId="35" borderId="39" xfId="0" applyFont="1" applyFill="1" applyBorder="1" applyAlignment="1" applyProtection="1">
      <alignment horizontal="center" vertical="center" textRotation="90" wrapText="1"/>
      <protection/>
    </xf>
    <xf numFmtId="3" fontId="11" fillId="34" borderId="58" xfId="0" applyNumberFormat="1" applyFont="1" applyFill="1" applyBorder="1" applyAlignment="1" applyProtection="1">
      <alignment horizontal="center" vertical="center" wrapText="1"/>
      <protection/>
    </xf>
    <xf numFmtId="3" fontId="7" fillId="35" borderId="32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33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59" xfId="0" applyFont="1" applyFill="1" applyBorder="1" applyAlignment="1" applyProtection="1">
      <alignment horizontal="left" vertical="center" wrapText="1"/>
      <protection locked="0"/>
    </xf>
    <xf numFmtId="0" fontId="8" fillId="33" borderId="60" xfId="0" applyFont="1" applyFill="1" applyBorder="1" applyAlignment="1" applyProtection="1">
      <alignment horizontal="left" vertical="center" wrapText="1"/>
      <protection locked="0"/>
    </xf>
    <xf numFmtId="0" fontId="8" fillId="33" borderId="61" xfId="0" applyFont="1" applyFill="1" applyBorder="1" applyAlignment="1" applyProtection="1">
      <alignment horizontal="left" vertical="center" wrapText="1"/>
      <protection locked="0"/>
    </xf>
    <xf numFmtId="0" fontId="7" fillId="33" borderId="60" xfId="0" applyFont="1" applyFill="1" applyBorder="1" applyAlignment="1" applyProtection="1">
      <alignment horizontal="left" vertical="center" wrapText="1"/>
      <protection locked="0"/>
    </xf>
    <xf numFmtId="0" fontId="7" fillId="33" borderId="61" xfId="0" applyFont="1" applyFill="1" applyBorder="1" applyAlignment="1" applyProtection="1">
      <alignment horizontal="left" vertical="center" wrapText="1"/>
      <protection locked="0"/>
    </xf>
    <xf numFmtId="0" fontId="7" fillId="33" borderId="5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5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 vertical="center"/>
    </xf>
    <xf numFmtId="0" fontId="7" fillId="18" borderId="40" xfId="0" applyFont="1" applyFill="1" applyBorder="1" applyAlignment="1">
      <alignment horizontal="center" vertical="center"/>
    </xf>
    <xf numFmtId="0" fontId="8" fillId="18" borderId="17" xfId="0" applyFont="1" applyFill="1" applyBorder="1" applyAlignment="1" applyProtection="1">
      <alignment horizontal="center" vertical="center" wrapText="1"/>
      <protection locked="0"/>
    </xf>
    <xf numFmtId="0" fontId="8" fillId="18" borderId="38" xfId="0" applyFont="1" applyFill="1" applyBorder="1" applyAlignment="1" applyProtection="1">
      <alignment horizontal="center" vertical="center" wrapText="1"/>
      <protection locked="0"/>
    </xf>
    <xf numFmtId="4" fontId="11" fillId="18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18" borderId="25" xfId="0" applyNumberFormat="1" applyFont="1" applyFill="1" applyBorder="1" applyAlignment="1" applyProtection="1">
      <alignment horizontal="center" vertical="center" textRotation="90" wrapText="1"/>
      <protection/>
    </xf>
    <xf numFmtId="0" fontId="11" fillId="18" borderId="18" xfId="0" applyFont="1" applyFill="1" applyBorder="1" applyAlignment="1" applyProtection="1">
      <alignment horizontal="center" vertical="center" textRotation="90" wrapText="1"/>
      <protection/>
    </xf>
    <xf numFmtId="0" fontId="11" fillId="18" borderId="25" xfId="0" applyFont="1" applyFill="1" applyBorder="1" applyAlignment="1" applyProtection="1">
      <alignment horizontal="center" vertical="center" textRotation="90" wrapText="1"/>
      <protection/>
    </xf>
    <xf numFmtId="3" fontId="11" fillId="34" borderId="65" xfId="0" applyNumberFormat="1" applyFont="1" applyFill="1" applyBorder="1" applyAlignment="1" applyProtection="1">
      <alignment horizontal="center" vertical="center" wrapText="1"/>
      <protection/>
    </xf>
    <xf numFmtId="0" fontId="4" fillId="2" borderId="50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left" vertical="center" wrapText="1"/>
    </xf>
    <xf numFmtId="0" fontId="8" fillId="33" borderId="60" xfId="0" applyFont="1" applyFill="1" applyBorder="1" applyAlignment="1">
      <alignment horizontal="left" vertical="center" wrapText="1"/>
    </xf>
    <xf numFmtId="0" fontId="8" fillId="33" borderId="61" xfId="0" applyFont="1" applyFill="1" applyBorder="1" applyAlignment="1">
      <alignment horizontal="left" vertical="center" wrapText="1"/>
    </xf>
    <xf numFmtId="0" fontId="11" fillId="18" borderId="18" xfId="0" applyFont="1" applyFill="1" applyBorder="1" applyAlignment="1">
      <alignment horizontal="center" vertical="center" textRotation="90" wrapText="1"/>
    </xf>
    <xf numFmtId="0" fontId="11" fillId="18" borderId="25" xfId="0" applyFont="1" applyFill="1" applyBorder="1" applyAlignment="1">
      <alignment horizontal="center" vertical="center" textRotation="90" wrapText="1"/>
    </xf>
    <xf numFmtId="0" fontId="11" fillId="18" borderId="19" xfId="0" applyFont="1" applyFill="1" applyBorder="1" applyAlignment="1">
      <alignment horizontal="center" vertical="center" textRotation="90" wrapText="1"/>
    </xf>
    <xf numFmtId="0" fontId="11" fillId="18" borderId="39" xfId="0" applyFont="1" applyFill="1" applyBorder="1" applyAlignment="1">
      <alignment horizontal="center" vertical="center" textRotation="90" wrapText="1"/>
    </xf>
    <xf numFmtId="0" fontId="7" fillId="0" borderId="66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39" borderId="39" xfId="0" applyFont="1" applyFill="1" applyBorder="1" applyAlignment="1">
      <alignment horizontal="center" vertical="center" wrapText="1"/>
    </xf>
    <xf numFmtId="0" fontId="7" fillId="39" borderId="44" xfId="0" applyFont="1" applyFill="1" applyBorder="1" applyAlignment="1">
      <alignment horizontal="center" vertical="center" wrapText="1"/>
    </xf>
    <xf numFmtId="3" fontId="11" fillId="34" borderId="59" xfId="0" applyNumberFormat="1" applyFont="1" applyFill="1" applyBorder="1" applyAlignment="1" applyProtection="1">
      <alignment horizontal="center" vertical="center" wrapText="1"/>
      <protection/>
    </xf>
    <xf numFmtId="3" fontId="11" fillId="34" borderId="61" xfId="0" applyNumberFormat="1" applyFont="1" applyFill="1" applyBorder="1" applyAlignment="1" applyProtection="1">
      <alignment horizontal="center" vertical="center" wrapText="1"/>
      <protection/>
    </xf>
    <xf numFmtId="3" fontId="11" fillId="34" borderId="68" xfId="0" applyNumberFormat="1" applyFont="1" applyFill="1" applyBorder="1" applyAlignment="1" applyProtection="1">
      <alignment horizontal="center" vertical="center" wrapText="1"/>
      <protection/>
    </xf>
    <xf numFmtId="3" fontId="11" fillId="34" borderId="69" xfId="0" applyNumberFormat="1" applyFont="1" applyFill="1" applyBorder="1" applyAlignment="1" applyProtection="1">
      <alignment horizontal="center" vertical="center" wrapText="1"/>
      <protection/>
    </xf>
    <xf numFmtId="0" fontId="7" fillId="18" borderId="38" xfId="0" applyFont="1" applyFill="1" applyBorder="1" applyAlignment="1">
      <alignment horizontal="center" vertical="center"/>
    </xf>
    <xf numFmtId="170" fontId="8" fillId="18" borderId="52" xfId="0" applyNumberFormat="1" applyFont="1" applyFill="1" applyBorder="1" applyAlignment="1">
      <alignment horizontal="center" vertical="center" wrapText="1"/>
    </xf>
    <xf numFmtId="170" fontId="8" fillId="18" borderId="0" xfId="0" applyNumberFormat="1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left" vertical="center" wrapText="1"/>
    </xf>
    <xf numFmtId="0" fontId="8" fillId="33" borderId="70" xfId="0" applyFont="1" applyFill="1" applyBorder="1" applyAlignment="1">
      <alignment horizontal="left" vertical="center" wrapText="1"/>
    </xf>
    <xf numFmtId="0" fontId="8" fillId="33" borderId="58" xfId="0" applyFont="1" applyFill="1" applyBorder="1" applyAlignment="1">
      <alignment horizontal="left" vertical="center" wrapText="1"/>
    </xf>
    <xf numFmtId="0" fontId="8" fillId="33" borderId="56" xfId="0" applyFont="1" applyFill="1" applyBorder="1" applyAlignment="1" applyProtection="1">
      <alignment horizontal="left" vertical="center" wrapText="1"/>
      <protection locked="0"/>
    </xf>
    <xf numFmtId="0" fontId="8" fillId="33" borderId="70" xfId="0" applyFont="1" applyFill="1" applyBorder="1" applyAlignment="1" applyProtection="1">
      <alignment horizontal="left" vertical="center" wrapText="1"/>
      <protection locked="0"/>
    </xf>
    <xf numFmtId="0" fontId="8" fillId="33" borderId="58" xfId="0" applyFont="1" applyFill="1" applyBorder="1" applyAlignment="1" applyProtection="1">
      <alignment horizontal="left" vertical="center" wrapText="1"/>
      <protection locked="0"/>
    </xf>
    <xf numFmtId="0" fontId="7" fillId="33" borderId="70" xfId="0" applyFont="1" applyFill="1" applyBorder="1" applyAlignment="1" applyProtection="1">
      <alignment horizontal="left" vertical="center" wrapText="1"/>
      <protection locked="0"/>
    </xf>
    <xf numFmtId="0" fontId="7" fillId="33" borderId="57" xfId="0" applyFont="1" applyFill="1" applyBorder="1" applyAlignment="1" applyProtection="1">
      <alignment horizontal="left" vertical="center" wrapText="1"/>
      <protection locked="0"/>
    </xf>
    <xf numFmtId="0" fontId="7" fillId="33" borderId="71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center" wrapText="1"/>
    </xf>
    <xf numFmtId="3" fontId="8" fillId="33" borderId="47" xfId="0" applyNumberFormat="1" applyFont="1" applyFill="1" applyBorder="1" applyAlignment="1" applyProtection="1">
      <alignment horizontal="center" vertical="center" wrapText="1"/>
      <protection/>
    </xf>
    <xf numFmtId="3" fontId="8" fillId="33" borderId="48" xfId="0" applyNumberFormat="1" applyFont="1" applyFill="1" applyBorder="1" applyAlignment="1" applyProtection="1">
      <alignment horizontal="center" vertical="center" wrapText="1"/>
      <protection/>
    </xf>
    <xf numFmtId="3" fontId="8" fillId="33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left" vertical="center" wrapText="1"/>
    </xf>
    <xf numFmtId="0" fontId="7" fillId="33" borderId="68" xfId="0" applyFont="1" applyFill="1" applyBorder="1" applyAlignment="1" applyProtection="1">
      <alignment horizontal="left" vertical="center" wrapText="1"/>
      <protection locked="0"/>
    </xf>
    <xf numFmtId="0" fontId="4" fillId="2" borderId="66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/>
    </xf>
    <xf numFmtId="3" fontId="7" fillId="39" borderId="12" xfId="0" applyNumberFormat="1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 applyProtection="1">
      <alignment horizontal="center" vertical="center" wrapText="1"/>
      <protection locked="0"/>
    </xf>
    <xf numFmtId="0" fontId="7" fillId="38" borderId="25" xfId="0" applyFont="1" applyFill="1" applyBorder="1" applyAlignment="1" applyProtection="1">
      <alignment horizontal="center" vertical="center" wrapText="1"/>
      <protection locked="0"/>
    </xf>
    <xf numFmtId="0" fontId="7" fillId="38" borderId="27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8.vml" /><Relationship Id="rId3" Type="http://schemas.openxmlformats.org/officeDocument/2006/relationships/vmlDrawing" Target="../drawings/vmlDrawing19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0.vml" /><Relationship Id="rId3" Type="http://schemas.openxmlformats.org/officeDocument/2006/relationships/vmlDrawing" Target="../drawings/vmlDrawing2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2.vml" /><Relationship Id="rId3" Type="http://schemas.openxmlformats.org/officeDocument/2006/relationships/vmlDrawing" Target="../drawings/vmlDrawing23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4.vml" /><Relationship Id="rId3" Type="http://schemas.openxmlformats.org/officeDocument/2006/relationships/vmlDrawing" Target="../drawings/vmlDrawing25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2.v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4.vml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6.vml" /><Relationship Id="rId3" Type="http://schemas.openxmlformats.org/officeDocument/2006/relationships/vmlDrawing" Target="../drawings/vmlDrawing17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1:AK36"/>
  <sheetViews>
    <sheetView zoomScale="112" zoomScaleNormal="112" zoomScalePageLayoutView="0" workbookViewId="0" topLeftCell="A9">
      <selection activeCell="G10" sqref="G10"/>
    </sheetView>
  </sheetViews>
  <sheetFormatPr defaultColWidth="11.421875" defaultRowHeight="15"/>
  <cols>
    <col min="1" max="1" width="4.57421875" style="1" customWidth="1"/>
    <col min="2" max="2" width="15.8515625" style="92" customWidth="1"/>
    <col min="3" max="3" width="10.00390625" style="92" customWidth="1"/>
    <col min="4" max="4" width="20.421875" style="1" customWidth="1"/>
    <col min="5" max="5" width="10.00390625" style="1" customWidth="1"/>
    <col min="6" max="7" width="11.421875" style="1" customWidth="1"/>
    <col min="8" max="8" width="15.28125" style="93" customWidth="1"/>
    <col min="9" max="9" width="15.7109375" style="93" customWidth="1"/>
    <col min="10" max="10" width="4.8515625" style="93" customWidth="1"/>
    <col min="11" max="12" width="5.7109375" style="1" customWidth="1"/>
    <col min="13" max="13" width="6.57421875" style="1" customWidth="1"/>
    <col min="14" max="14" width="6.140625" style="1" customWidth="1"/>
    <col min="15" max="32" width="5.00390625" style="1" customWidth="1"/>
    <col min="33" max="33" width="5.140625" style="94" customWidth="1"/>
    <col min="34" max="34" width="5.421875" style="1" customWidth="1"/>
    <col min="35" max="35" width="4.8515625" style="1" customWidth="1"/>
    <col min="36" max="36" width="7.140625" style="1" customWidth="1"/>
    <col min="37" max="16384" width="11.421875" style="1" customWidth="1"/>
  </cols>
  <sheetData>
    <row r="1" spans="2:36" ht="15.75" thickBot="1">
      <c r="B1" s="2"/>
      <c r="C1" s="2"/>
      <c r="D1" s="3"/>
      <c r="E1" s="3"/>
      <c r="F1" s="3"/>
      <c r="G1" s="3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>
      <c r="B2" s="286" t="s">
        <v>39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8"/>
    </row>
    <row r="3" spans="2:36" ht="15.75" thickBot="1">
      <c r="B3" s="298" t="s">
        <v>38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300"/>
    </row>
    <row r="4" spans="2:36" ht="64.5" customHeight="1">
      <c r="B4" s="301" t="s">
        <v>46</v>
      </c>
      <c r="C4" s="302"/>
      <c r="D4" s="302"/>
      <c r="E4" s="302"/>
      <c r="F4" s="302"/>
      <c r="G4" s="302"/>
      <c r="H4" s="303"/>
      <c r="I4" s="270" t="s">
        <v>37</v>
      </c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270" t="s">
        <v>42</v>
      </c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2:36" ht="39" customHeight="1" thickBot="1">
      <c r="B5" s="275" t="s">
        <v>36</v>
      </c>
      <c r="C5" s="276"/>
      <c r="D5" s="277"/>
      <c r="E5" s="5"/>
      <c r="F5" s="278" t="s">
        <v>45</v>
      </c>
      <c r="G5" s="278"/>
      <c r="H5" s="278"/>
      <c r="I5" s="278"/>
      <c r="J5" s="278"/>
      <c r="K5" s="278"/>
      <c r="L5" s="278"/>
      <c r="M5" s="278"/>
      <c r="N5" s="279"/>
      <c r="O5" s="280" t="s">
        <v>0</v>
      </c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2"/>
      <c r="AG5" s="283" t="s">
        <v>1</v>
      </c>
      <c r="AH5" s="284"/>
      <c r="AI5" s="284"/>
      <c r="AJ5" s="285"/>
    </row>
    <row r="6" spans="2:36" ht="16.5" customHeight="1">
      <c r="B6" s="289" t="s">
        <v>18</v>
      </c>
      <c r="C6" s="205" t="s">
        <v>2</v>
      </c>
      <c r="D6" s="206"/>
      <c r="E6" s="206"/>
      <c r="F6" s="206"/>
      <c r="G6" s="206"/>
      <c r="H6" s="206"/>
      <c r="I6" s="291" t="s">
        <v>3</v>
      </c>
      <c r="J6" s="293" t="s">
        <v>19</v>
      </c>
      <c r="K6" s="293" t="s">
        <v>4</v>
      </c>
      <c r="L6" s="295" t="s">
        <v>44</v>
      </c>
      <c r="M6" s="304" t="s">
        <v>20</v>
      </c>
      <c r="N6" s="306" t="s">
        <v>21</v>
      </c>
      <c r="O6" s="297" t="s">
        <v>32</v>
      </c>
      <c r="P6" s="267"/>
      <c r="Q6" s="259" t="s">
        <v>33</v>
      </c>
      <c r="R6" s="267"/>
      <c r="S6" s="259" t="s">
        <v>34</v>
      </c>
      <c r="T6" s="267"/>
      <c r="U6" s="259" t="s">
        <v>7</v>
      </c>
      <c r="V6" s="267"/>
      <c r="W6" s="259" t="s">
        <v>6</v>
      </c>
      <c r="X6" s="267"/>
      <c r="Y6" s="259" t="s">
        <v>35</v>
      </c>
      <c r="Z6" s="267"/>
      <c r="AA6" s="259" t="s">
        <v>5</v>
      </c>
      <c r="AB6" s="267"/>
      <c r="AC6" s="259" t="s">
        <v>8</v>
      </c>
      <c r="AD6" s="267"/>
      <c r="AE6" s="259" t="s">
        <v>9</v>
      </c>
      <c r="AF6" s="260"/>
      <c r="AG6" s="268" t="s">
        <v>10</v>
      </c>
      <c r="AH6" s="261" t="s">
        <v>11</v>
      </c>
      <c r="AI6" s="263" t="s">
        <v>12</v>
      </c>
      <c r="AJ6" s="265" t="s">
        <v>22</v>
      </c>
    </row>
    <row r="7" spans="2:36" ht="37.5" customHeight="1" thickBot="1">
      <c r="B7" s="290"/>
      <c r="C7" s="207"/>
      <c r="D7" s="208"/>
      <c r="E7" s="208"/>
      <c r="F7" s="208"/>
      <c r="G7" s="208"/>
      <c r="H7" s="208"/>
      <c r="I7" s="292"/>
      <c r="J7" s="294" t="s">
        <v>19</v>
      </c>
      <c r="K7" s="294"/>
      <c r="L7" s="296"/>
      <c r="M7" s="305"/>
      <c r="N7" s="307"/>
      <c r="O7" s="6" t="s">
        <v>23</v>
      </c>
      <c r="P7" s="98" t="s">
        <v>24</v>
      </c>
      <c r="Q7" s="7" t="s">
        <v>23</v>
      </c>
      <c r="R7" s="98" t="s">
        <v>24</v>
      </c>
      <c r="S7" s="7" t="s">
        <v>23</v>
      </c>
      <c r="T7" s="98" t="s">
        <v>24</v>
      </c>
      <c r="U7" s="7" t="s">
        <v>23</v>
      </c>
      <c r="V7" s="98" t="s">
        <v>24</v>
      </c>
      <c r="W7" s="7" t="s">
        <v>23</v>
      </c>
      <c r="X7" s="98" t="s">
        <v>24</v>
      </c>
      <c r="Y7" s="7" t="s">
        <v>23</v>
      </c>
      <c r="Z7" s="98" t="s">
        <v>24</v>
      </c>
      <c r="AA7" s="7" t="s">
        <v>23</v>
      </c>
      <c r="AB7" s="98" t="s">
        <v>25</v>
      </c>
      <c r="AC7" s="7" t="s">
        <v>23</v>
      </c>
      <c r="AD7" s="98" t="s">
        <v>25</v>
      </c>
      <c r="AE7" s="7" t="s">
        <v>23</v>
      </c>
      <c r="AF7" s="99" t="s">
        <v>25</v>
      </c>
      <c r="AG7" s="269"/>
      <c r="AH7" s="262"/>
      <c r="AI7" s="264"/>
      <c r="AJ7" s="266"/>
    </row>
    <row r="8" spans="2:36" ht="57" thickBot="1">
      <c r="B8" s="8" t="s">
        <v>40</v>
      </c>
      <c r="C8" s="209" t="s">
        <v>41</v>
      </c>
      <c r="D8" s="210"/>
      <c r="E8" s="210"/>
      <c r="F8" s="210"/>
      <c r="G8" s="210"/>
      <c r="H8" s="210"/>
      <c r="I8" s="105" t="s">
        <v>43</v>
      </c>
      <c r="J8" s="9">
        <v>550</v>
      </c>
      <c r="K8" s="10">
        <v>544</v>
      </c>
      <c r="L8" s="10">
        <f>K8/4</f>
        <v>136</v>
      </c>
      <c r="M8" s="11">
        <f>L8/2</f>
        <v>68</v>
      </c>
      <c r="N8" s="106">
        <v>68</v>
      </c>
      <c r="O8" s="12">
        <f aca="true" t="shared" si="0" ref="O8:AD8">O10+O16+O22</f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0</v>
      </c>
      <c r="W8" s="13">
        <f t="shared" si="0"/>
        <v>0</v>
      </c>
      <c r="X8" s="13">
        <f t="shared" si="0"/>
        <v>0</v>
      </c>
      <c r="Y8" s="13">
        <f t="shared" si="0"/>
        <v>0</v>
      </c>
      <c r="Z8" s="13">
        <f t="shared" si="0"/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 t="shared" si="0"/>
        <v>0</v>
      </c>
      <c r="AE8" s="13">
        <f>+AE10+AE16+AE22</f>
        <v>0</v>
      </c>
      <c r="AF8" s="14">
        <f>AF10+AF16+AF22</f>
        <v>0</v>
      </c>
      <c r="AG8" s="15">
        <f>AG10+AG16+AG22</f>
        <v>0</v>
      </c>
      <c r="AH8" s="16"/>
      <c r="AI8" s="16"/>
      <c r="AJ8" s="17"/>
    </row>
    <row r="9" spans="2:36" ht="15.75" thickBot="1">
      <c r="B9" s="308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10"/>
    </row>
    <row r="10" spans="2:36" ht="105.75" customHeight="1" thickBot="1">
      <c r="B10" s="18" t="s">
        <v>13</v>
      </c>
      <c r="C10" s="19" t="s">
        <v>30</v>
      </c>
      <c r="D10" s="19" t="s">
        <v>14</v>
      </c>
      <c r="E10" s="19" t="s">
        <v>26</v>
      </c>
      <c r="F10" s="20" t="s">
        <v>27</v>
      </c>
      <c r="G10" s="20" t="s">
        <v>28</v>
      </c>
      <c r="H10" s="107" t="s">
        <v>15</v>
      </c>
      <c r="I10" s="109" t="s">
        <v>31</v>
      </c>
      <c r="J10" s="110"/>
      <c r="K10" s="110"/>
      <c r="L10" s="110"/>
      <c r="M10" s="110"/>
      <c r="N10" s="111"/>
      <c r="O10" s="22">
        <f>SUM(O11:O14)</f>
        <v>0</v>
      </c>
      <c r="P10" s="23">
        <f>SUM(P11:P14)</f>
        <v>0</v>
      </c>
      <c r="Q10" s="24">
        <f>SUM(Q11:Q14)</f>
        <v>0</v>
      </c>
      <c r="R10" s="23">
        <f>SUM(R11:R14)</f>
        <v>0</v>
      </c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5">
        <f>O10+Q10</f>
        <v>0</v>
      </c>
      <c r="AF10" s="23">
        <f>AF11</f>
        <v>0</v>
      </c>
      <c r="AG10" s="26">
        <f>SUM(AG11:AG14)</f>
        <v>0</v>
      </c>
      <c r="AH10" s="27"/>
      <c r="AI10" s="27"/>
      <c r="AJ10" s="28"/>
    </row>
    <row r="11" spans="2:36" ht="17.25" customHeight="1">
      <c r="B11" s="218" t="s">
        <v>47</v>
      </c>
      <c r="C11" s="100"/>
      <c r="D11" s="29" t="s">
        <v>50</v>
      </c>
      <c r="E11" s="29" t="s">
        <v>51</v>
      </c>
      <c r="F11" s="30">
        <v>544</v>
      </c>
      <c r="G11" s="31">
        <v>544</v>
      </c>
      <c r="H11" s="252" t="s">
        <v>52</v>
      </c>
      <c r="I11" s="253" t="s">
        <v>53</v>
      </c>
      <c r="J11" s="42"/>
      <c r="K11" s="255">
        <v>544</v>
      </c>
      <c r="L11" s="108"/>
      <c r="M11" s="257">
        <v>544</v>
      </c>
      <c r="N11" s="311">
        <v>544</v>
      </c>
      <c r="O11" s="33"/>
      <c r="P11" s="34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  <c r="AD11" s="37"/>
      <c r="AE11" s="233"/>
      <c r="AF11" s="233"/>
      <c r="AG11" s="39"/>
      <c r="AH11" s="239"/>
      <c r="AI11" s="239"/>
      <c r="AJ11" s="241"/>
    </row>
    <row r="12" spans="2:36" ht="17.25" customHeight="1">
      <c r="B12" s="219"/>
      <c r="C12" s="101"/>
      <c r="D12" s="40"/>
      <c r="E12" s="40"/>
      <c r="F12" s="41"/>
      <c r="G12" s="31"/>
      <c r="H12" s="222"/>
      <c r="I12" s="253"/>
      <c r="J12" s="42"/>
      <c r="K12" s="255"/>
      <c r="L12" s="32"/>
      <c r="M12" s="257"/>
      <c r="N12" s="311"/>
      <c r="O12" s="43"/>
      <c r="P12" s="34"/>
      <c r="Q12" s="44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233"/>
      <c r="AF12" s="233"/>
      <c r="AG12" s="39"/>
      <c r="AH12" s="239"/>
      <c r="AI12" s="239"/>
      <c r="AJ12" s="241"/>
    </row>
    <row r="13" spans="2:36" ht="17.25" customHeight="1">
      <c r="B13" s="219"/>
      <c r="C13" s="101"/>
      <c r="D13" s="40"/>
      <c r="E13" s="40"/>
      <c r="F13" s="45"/>
      <c r="G13" s="31"/>
      <c r="H13" s="222"/>
      <c r="I13" s="253"/>
      <c r="J13" s="42"/>
      <c r="K13" s="255"/>
      <c r="L13" s="32"/>
      <c r="M13" s="257"/>
      <c r="N13" s="311"/>
      <c r="O13" s="33"/>
      <c r="P13" s="34"/>
      <c r="Q13" s="46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233"/>
      <c r="AF13" s="233"/>
      <c r="AG13" s="47"/>
      <c r="AH13" s="239"/>
      <c r="AI13" s="239"/>
      <c r="AJ13" s="241"/>
    </row>
    <row r="14" spans="2:36" ht="17.25" customHeight="1" thickBot="1">
      <c r="B14" s="220"/>
      <c r="C14" s="102"/>
      <c r="D14" s="48"/>
      <c r="E14" s="48"/>
      <c r="F14" s="49"/>
      <c r="G14" s="50"/>
      <c r="H14" s="223"/>
      <c r="I14" s="254"/>
      <c r="J14" s="51"/>
      <c r="K14" s="256"/>
      <c r="L14" s="52"/>
      <c r="M14" s="258"/>
      <c r="N14" s="312"/>
      <c r="O14" s="53"/>
      <c r="P14" s="54"/>
      <c r="Q14" s="55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238"/>
      <c r="AF14" s="238"/>
      <c r="AG14" s="58"/>
      <c r="AH14" s="240"/>
      <c r="AI14" s="240"/>
      <c r="AJ14" s="242"/>
    </row>
    <row r="15" spans="2:36" ht="4.5" customHeight="1" thickBot="1">
      <c r="B15" s="215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7"/>
    </row>
    <row r="16" spans="2:36" ht="36" customHeight="1" thickBot="1">
      <c r="B16" s="18" t="s">
        <v>13</v>
      </c>
      <c r="C16" s="19" t="s">
        <v>30</v>
      </c>
      <c r="D16" s="19" t="s">
        <v>14</v>
      </c>
      <c r="E16" s="19" t="s">
        <v>29</v>
      </c>
      <c r="F16" s="20" t="s">
        <v>27</v>
      </c>
      <c r="G16" s="20" t="s">
        <v>28</v>
      </c>
      <c r="H16" s="107" t="s">
        <v>16</v>
      </c>
      <c r="I16" s="109" t="s">
        <v>31</v>
      </c>
      <c r="J16" s="21"/>
      <c r="K16" s="59"/>
      <c r="L16" s="59"/>
      <c r="M16" s="60"/>
      <c r="N16" s="61"/>
      <c r="O16" s="22">
        <f>SUM(O17:O20)</f>
        <v>0</v>
      </c>
      <c r="P16" s="23">
        <f>SUM(P17:P20)</f>
        <v>0</v>
      </c>
      <c r="Q16" s="24">
        <f>SUM(Q17:Q20)</f>
        <v>0</v>
      </c>
      <c r="R16" s="23">
        <f>SUM(R17:R20)</f>
        <v>0</v>
      </c>
      <c r="S16" s="24"/>
      <c r="T16" s="23"/>
      <c r="U16" s="24"/>
      <c r="V16" s="23"/>
      <c r="W16" s="24"/>
      <c r="X16" s="23"/>
      <c r="Y16" s="24"/>
      <c r="Z16" s="23"/>
      <c r="AA16" s="24"/>
      <c r="AB16" s="23"/>
      <c r="AC16" s="24"/>
      <c r="AD16" s="23"/>
      <c r="AE16" s="24">
        <f>AE17</f>
        <v>0</v>
      </c>
      <c r="AF16" s="23">
        <f>AF17</f>
        <v>0</v>
      </c>
      <c r="AG16" s="26">
        <f>SUM(AG17:AG20)</f>
        <v>0</v>
      </c>
      <c r="AH16" s="27"/>
      <c r="AI16" s="27"/>
      <c r="AJ16" s="28"/>
    </row>
    <row r="17" spans="2:36" ht="24.75">
      <c r="B17" s="243" t="s">
        <v>48</v>
      </c>
      <c r="C17" s="103"/>
      <c r="D17" s="62" t="s">
        <v>54</v>
      </c>
      <c r="E17" s="62" t="s">
        <v>51</v>
      </c>
      <c r="F17" s="63">
        <v>30</v>
      </c>
      <c r="G17" s="31">
        <v>30</v>
      </c>
      <c r="H17" s="245">
        <v>30</v>
      </c>
      <c r="I17" s="247" t="s">
        <v>56</v>
      </c>
      <c r="J17" s="64"/>
      <c r="K17" s="249">
        <v>30</v>
      </c>
      <c r="L17" s="65"/>
      <c r="M17" s="250">
        <v>30</v>
      </c>
      <c r="N17" s="236">
        <v>30</v>
      </c>
      <c r="O17" s="66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233"/>
      <c r="AF17" s="233"/>
      <c r="AG17" s="67"/>
      <c r="AH17" s="239"/>
      <c r="AI17" s="211"/>
      <c r="AJ17" s="213"/>
    </row>
    <row r="18" spans="2:36" ht="15">
      <c r="B18" s="243"/>
      <c r="C18" s="103"/>
      <c r="D18" s="62"/>
      <c r="E18" s="62"/>
      <c r="F18" s="63"/>
      <c r="G18" s="31"/>
      <c r="H18" s="245"/>
      <c r="I18" s="247"/>
      <c r="J18" s="64"/>
      <c r="K18" s="234"/>
      <c r="L18" s="65"/>
      <c r="M18" s="250"/>
      <c r="N18" s="236"/>
      <c r="O18" s="6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233"/>
      <c r="AF18" s="233"/>
      <c r="AG18" s="67"/>
      <c r="AH18" s="239"/>
      <c r="AI18" s="211"/>
      <c r="AJ18" s="213"/>
    </row>
    <row r="19" spans="2:36" ht="15">
      <c r="B19" s="243"/>
      <c r="C19" s="103"/>
      <c r="D19" s="62"/>
      <c r="E19" s="62"/>
      <c r="F19" s="68"/>
      <c r="G19" s="31"/>
      <c r="H19" s="245"/>
      <c r="I19" s="247"/>
      <c r="J19" s="64"/>
      <c r="K19" s="234"/>
      <c r="L19" s="65"/>
      <c r="M19" s="250"/>
      <c r="N19" s="236"/>
      <c r="O19" s="66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233"/>
      <c r="AF19" s="233"/>
      <c r="AG19" s="69"/>
      <c r="AH19" s="239"/>
      <c r="AI19" s="211"/>
      <c r="AJ19" s="213"/>
    </row>
    <row r="20" spans="2:37" ht="23.25" customHeight="1" thickBot="1">
      <c r="B20" s="244"/>
      <c r="C20" s="104"/>
      <c r="D20" s="70"/>
      <c r="E20" s="70"/>
      <c r="F20" s="71"/>
      <c r="G20" s="50"/>
      <c r="H20" s="246"/>
      <c r="I20" s="248"/>
      <c r="J20" s="72"/>
      <c r="K20" s="235"/>
      <c r="L20" s="73"/>
      <c r="M20" s="251"/>
      <c r="N20" s="237"/>
      <c r="O20" s="74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238"/>
      <c r="AF20" s="238"/>
      <c r="AG20" s="75"/>
      <c r="AH20" s="240"/>
      <c r="AI20" s="212"/>
      <c r="AJ20" s="214"/>
      <c r="AK20" s="76"/>
    </row>
    <row r="21" spans="2:37" ht="4.5" customHeight="1" thickBot="1">
      <c r="B21" s="21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7"/>
      <c r="AK21" s="76"/>
    </row>
    <row r="22" spans="2:37" ht="74.25" customHeight="1" thickBot="1">
      <c r="B22" s="18" t="s">
        <v>13</v>
      </c>
      <c r="C22" s="19" t="s">
        <v>30</v>
      </c>
      <c r="D22" s="19" t="s">
        <v>14</v>
      </c>
      <c r="E22" s="19" t="s">
        <v>29</v>
      </c>
      <c r="F22" s="20" t="s">
        <v>27</v>
      </c>
      <c r="G22" s="20" t="s">
        <v>28</v>
      </c>
      <c r="H22" s="107" t="s">
        <v>17</v>
      </c>
      <c r="I22" s="109" t="s">
        <v>31</v>
      </c>
      <c r="J22" s="21"/>
      <c r="K22" s="77"/>
      <c r="L22" s="59"/>
      <c r="M22" s="60"/>
      <c r="N22" s="61"/>
      <c r="O22" s="22">
        <f>SUM(O23:O25)</f>
        <v>0</v>
      </c>
      <c r="P22" s="23">
        <f>SUM(P23:P25)</f>
        <v>0</v>
      </c>
      <c r="Q22" s="24">
        <f>SUM(Q23:Q25)</f>
        <v>0</v>
      </c>
      <c r="R22" s="23">
        <f>SUM(R23:R25)</f>
        <v>0</v>
      </c>
      <c r="S22" s="24"/>
      <c r="T22" s="23"/>
      <c r="U22" s="24"/>
      <c r="V22" s="23"/>
      <c r="W22" s="24"/>
      <c r="X22" s="23"/>
      <c r="Y22" s="24"/>
      <c r="Z22" s="23"/>
      <c r="AA22" s="24"/>
      <c r="AB22" s="23"/>
      <c r="AC22" s="24"/>
      <c r="AD22" s="23"/>
      <c r="AE22" s="78">
        <f>AE23</f>
        <v>0</v>
      </c>
      <c r="AF22" s="23">
        <f>AF23</f>
        <v>0</v>
      </c>
      <c r="AG22" s="26">
        <f>SUM(AG23:AG25)</f>
        <v>0</v>
      </c>
      <c r="AH22" s="27"/>
      <c r="AI22" s="27"/>
      <c r="AJ22" s="28"/>
      <c r="AK22" s="76"/>
    </row>
    <row r="23" spans="2:37" ht="30" customHeight="1">
      <c r="B23" s="218" t="s">
        <v>49</v>
      </c>
      <c r="C23" s="100"/>
      <c r="D23" s="29" t="s">
        <v>55</v>
      </c>
      <c r="E23" s="29" t="s">
        <v>51</v>
      </c>
      <c r="F23" s="79">
        <v>1001</v>
      </c>
      <c r="G23" s="80">
        <v>1001</v>
      </c>
      <c r="H23" s="221">
        <v>1001</v>
      </c>
      <c r="I23" s="224" t="s">
        <v>57</v>
      </c>
      <c r="J23" s="81"/>
      <c r="K23" s="227">
        <v>1001</v>
      </c>
      <c r="L23" s="82"/>
      <c r="M23" s="227">
        <v>1001</v>
      </c>
      <c r="N23" s="230">
        <v>1001</v>
      </c>
      <c r="O23" s="83"/>
      <c r="P23" s="84"/>
      <c r="Q23" s="85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38"/>
      <c r="AD23" s="38"/>
      <c r="AE23" s="233"/>
      <c r="AF23" s="233"/>
      <c r="AG23" s="67"/>
      <c r="AH23" s="211"/>
      <c r="AI23" s="211"/>
      <c r="AJ23" s="213"/>
      <c r="AK23" s="76"/>
    </row>
    <row r="24" spans="2:37" ht="21" customHeight="1">
      <c r="B24" s="219"/>
      <c r="C24" s="101"/>
      <c r="D24" s="40"/>
      <c r="E24" s="40"/>
      <c r="F24" s="86"/>
      <c r="G24" s="31"/>
      <c r="H24" s="222"/>
      <c r="I24" s="225"/>
      <c r="J24" s="42"/>
      <c r="K24" s="228"/>
      <c r="L24" s="65"/>
      <c r="M24" s="228"/>
      <c r="N24" s="231"/>
      <c r="O24" s="87"/>
      <c r="P24" s="88"/>
      <c r="Q24" s="89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38"/>
      <c r="AD24" s="38"/>
      <c r="AE24" s="234"/>
      <c r="AF24" s="234"/>
      <c r="AG24" s="67"/>
      <c r="AH24" s="211"/>
      <c r="AI24" s="211"/>
      <c r="AJ24" s="213"/>
      <c r="AK24" s="76"/>
    </row>
    <row r="25" spans="2:36" ht="28.5" customHeight="1" thickBot="1">
      <c r="B25" s="220"/>
      <c r="C25" s="102"/>
      <c r="D25" s="48"/>
      <c r="E25" s="48"/>
      <c r="F25" s="90"/>
      <c r="G25" s="50"/>
      <c r="H25" s="223"/>
      <c r="I25" s="226"/>
      <c r="J25" s="51"/>
      <c r="K25" s="229"/>
      <c r="L25" s="73"/>
      <c r="M25" s="229"/>
      <c r="N25" s="232"/>
      <c r="O25" s="74"/>
      <c r="P25" s="57"/>
      <c r="Q25" s="54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235"/>
      <c r="AF25" s="235"/>
      <c r="AG25" s="91"/>
      <c r="AH25" s="212"/>
      <c r="AI25" s="212"/>
      <c r="AJ25" s="214"/>
    </row>
    <row r="27" spans="4:5" ht="15">
      <c r="D27" s="95"/>
      <c r="E27" s="95"/>
    </row>
    <row r="28" spans="4:5" ht="15">
      <c r="D28" s="95"/>
      <c r="E28" s="95"/>
    </row>
    <row r="29" spans="9:10" ht="15">
      <c r="I29" s="96"/>
      <c r="J29" s="96"/>
    </row>
    <row r="30" spans="9:10" ht="15">
      <c r="I30" s="96"/>
      <c r="J30" s="96"/>
    </row>
    <row r="36" spans="9:10" ht="15">
      <c r="I36" s="97"/>
      <c r="J36" s="97"/>
    </row>
  </sheetData>
  <sheetProtection/>
  <mergeCells count="67">
    <mergeCell ref="B11:B14"/>
    <mergeCell ref="M6:M7"/>
    <mergeCell ref="N6:N7"/>
    <mergeCell ref="W6:X6"/>
    <mergeCell ref="Y6:Z6"/>
    <mergeCell ref="AA6:AB6"/>
    <mergeCell ref="S6:T6"/>
    <mergeCell ref="B9:AJ9"/>
    <mergeCell ref="N11:N14"/>
    <mergeCell ref="AE11:AE14"/>
    <mergeCell ref="B2:AJ2"/>
    <mergeCell ref="B6:B7"/>
    <mergeCell ref="I6:I7"/>
    <mergeCell ref="J6:J7"/>
    <mergeCell ref="K6:K7"/>
    <mergeCell ref="L6:L7"/>
    <mergeCell ref="O6:P6"/>
    <mergeCell ref="Q6:R6"/>
    <mergeCell ref="B3:AJ3"/>
    <mergeCell ref="B4:H4"/>
    <mergeCell ref="I4:T4"/>
    <mergeCell ref="U4:AJ4"/>
    <mergeCell ref="B5:D5"/>
    <mergeCell ref="F5:N5"/>
    <mergeCell ref="O5:AF5"/>
    <mergeCell ref="AG5:AJ5"/>
    <mergeCell ref="AE6:AF6"/>
    <mergeCell ref="AH6:AH7"/>
    <mergeCell ref="AI6:AI7"/>
    <mergeCell ref="AJ6:AJ7"/>
    <mergeCell ref="U6:V6"/>
    <mergeCell ref="AC6:AD6"/>
    <mergeCell ref="AG6:AG7"/>
    <mergeCell ref="K17:K20"/>
    <mergeCell ref="M17:M20"/>
    <mergeCell ref="H11:H14"/>
    <mergeCell ref="I11:I14"/>
    <mergeCell ref="K11:K14"/>
    <mergeCell ref="M11:M14"/>
    <mergeCell ref="AI17:AI20"/>
    <mergeCell ref="AJ17:AJ20"/>
    <mergeCell ref="AF11:AF14"/>
    <mergeCell ref="AH11:AH14"/>
    <mergeCell ref="AI11:AI14"/>
    <mergeCell ref="AJ11:AJ14"/>
    <mergeCell ref="B15:AJ15"/>
    <mergeCell ref="B17:B20"/>
    <mergeCell ref="H17:H20"/>
    <mergeCell ref="I17:I20"/>
    <mergeCell ref="N23:N25"/>
    <mergeCell ref="AE23:AE25"/>
    <mergeCell ref="AF23:AF25"/>
    <mergeCell ref="AH23:AH25"/>
    <mergeCell ref="N17:N20"/>
    <mergeCell ref="AE17:AE20"/>
    <mergeCell ref="AF17:AF20"/>
    <mergeCell ref="AH17:AH20"/>
    <mergeCell ref="C6:H7"/>
    <mergeCell ref="C8:H8"/>
    <mergeCell ref="AI23:AI25"/>
    <mergeCell ref="AJ23:AJ25"/>
    <mergeCell ref="B21:AJ21"/>
    <mergeCell ref="B23:B25"/>
    <mergeCell ref="H23:H25"/>
    <mergeCell ref="I23:I25"/>
    <mergeCell ref="K23:K25"/>
    <mergeCell ref="M23:M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I14"/>
  <sheetViews>
    <sheetView zoomScale="112" zoomScaleNormal="112" workbookViewId="0" topLeftCell="A1">
      <selection activeCell="I8" sqref="I8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20" customWidth="1"/>
    <col min="4" max="4" width="10.00390625" style="120" customWidth="1"/>
    <col min="5" max="5" width="9.57421875" style="120" customWidth="1"/>
    <col min="6" max="6" width="9.8515625" style="120" customWidth="1"/>
    <col min="7" max="7" width="15.28125" style="121" customWidth="1"/>
    <col min="8" max="8" width="14.00390625" style="121" customWidth="1"/>
    <col min="9" max="9" width="4.8515625" style="121" customWidth="1"/>
    <col min="10" max="10" width="5.7109375" style="120" customWidth="1"/>
    <col min="11" max="11" width="5.140625" style="120" customWidth="1"/>
    <col min="12" max="12" width="5.28125" style="120" customWidth="1"/>
    <col min="13" max="17" width="5.00390625" style="120" customWidth="1"/>
    <col min="18" max="18" width="6.00390625" style="120" customWidth="1"/>
    <col min="19" max="27" width="5.00390625" style="120" customWidth="1"/>
    <col min="28" max="28" width="6.00390625" style="120" customWidth="1"/>
    <col min="29" max="31" width="5.00390625" style="120" customWidth="1"/>
    <col min="32" max="32" width="5.140625" style="94" customWidth="1"/>
    <col min="33" max="33" width="5.421875" style="120" customWidth="1"/>
    <col min="34" max="34" width="4.8515625" style="120" customWidth="1"/>
    <col min="35" max="35" width="7.140625" style="120" customWidth="1"/>
    <col min="36" max="16384" width="11.421875" style="120" customWidth="1"/>
  </cols>
  <sheetData>
    <row r="1" spans="1:35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 ht="1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</row>
    <row r="4" spans="1:35" ht="93" customHeight="1">
      <c r="A4" s="340" t="s">
        <v>132</v>
      </c>
      <c r="B4" s="302"/>
      <c r="C4" s="302"/>
      <c r="D4" s="302"/>
      <c r="E4" s="302"/>
      <c r="F4" s="302"/>
      <c r="G4" s="303"/>
      <c r="H4" s="270" t="s">
        <v>156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150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41"/>
    </row>
    <row r="5" spans="1:35" ht="39.75" customHeight="1" thickBot="1">
      <c r="A5" s="328" t="s">
        <v>151</v>
      </c>
      <c r="B5" s="276"/>
      <c r="C5" s="277"/>
      <c r="D5" s="146"/>
      <c r="E5" s="278" t="s">
        <v>152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83" t="s">
        <v>1</v>
      </c>
      <c r="AG5" s="284"/>
      <c r="AH5" s="284"/>
      <c r="AI5" s="285"/>
    </row>
    <row r="6" spans="1:35" ht="30.7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32</v>
      </c>
      <c r="O6" s="267"/>
      <c r="P6" s="259" t="s">
        <v>205</v>
      </c>
      <c r="Q6" s="267"/>
      <c r="R6" s="259" t="s">
        <v>34</v>
      </c>
      <c r="S6" s="267"/>
      <c r="T6" s="259" t="s">
        <v>173</v>
      </c>
      <c r="U6" s="267"/>
      <c r="V6" s="259" t="s">
        <v>6</v>
      </c>
      <c r="W6" s="267"/>
      <c r="X6" s="259" t="s">
        <v>35</v>
      </c>
      <c r="Y6" s="267"/>
      <c r="Z6" s="259" t="s">
        <v>5</v>
      </c>
      <c r="AA6" s="267"/>
      <c r="AB6" s="259" t="s">
        <v>8</v>
      </c>
      <c r="AC6" s="267"/>
      <c r="AD6" s="259" t="s">
        <v>9</v>
      </c>
      <c r="AE6" s="260"/>
      <c r="AF6" s="268" t="s">
        <v>10</v>
      </c>
      <c r="AG6" s="261" t="s">
        <v>11</v>
      </c>
      <c r="AH6" s="263" t="s">
        <v>12</v>
      </c>
      <c r="AI6" s="265" t="s">
        <v>22</v>
      </c>
    </row>
    <row r="7" spans="1:35" ht="48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25</v>
      </c>
      <c r="AB7" s="7" t="s">
        <v>23</v>
      </c>
      <c r="AC7" s="98" t="s">
        <v>25</v>
      </c>
      <c r="AD7" s="7" t="s">
        <v>23</v>
      </c>
      <c r="AE7" s="99" t="s">
        <v>25</v>
      </c>
      <c r="AF7" s="269"/>
      <c r="AG7" s="262"/>
      <c r="AH7" s="264"/>
      <c r="AI7" s="266"/>
    </row>
    <row r="8" spans="1:35" ht="68.25" customHeight="1" thickBot="1">
      <c r="A8" s="8" t="s">
        <v>119</v>
      </c>
      <c r="B8" s="209" t="s">
        <v>153</v>
      </c>
      <c r="C8" s="210"/>
      <c r="D8" s="210"/>
      <c r="E8" s="210"/>
      <c r="F8" s="210"/>
      <c r="G8" s="210"/>
      <c r="H8" s="105" t="s">
        <v>109</v>
      </c>
      <c r="I8" s="9"/>
      <c r="J8" s="10">
        <v>80</v>
      </c>
      <c r="K8" s="10">
        <v>80</v>
      </c>
      <c r="L8" s="11"/>
      <c r="M8" s="106"/>
      <c r="N8" s="12">
        <v>0</v>
      </c>
      <c r="O8" s="13">
        <v>0</v>
      </c>
      <c r="P8" s="13">
        <v>44000</v>
      </c>
      <c r="Q8" s="13">
        <v>0</v>
      </c>
      <c r="R8" s="13">
        <v>40000</v>
      </c>
      <c r="S8" s="13">
        <v>0</v>
      </c>
      <c r="T8" s="13">
        <v>120000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>SUM(N8:AC8)</f>
        <v>204000</v>
      </c>
      <c r="AE8" s="14">
        <v>0</v>
      </c>
      <c r="AF8" s="15">
        <v>5828</v>
      </c>
      <c r="AG8" s="16"/>
      <c r="AH8" s="16"/>
      <c r="AI8" s="17"/>
    </row>
    <row r="9" spans="1:35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10"/>
    </row>
    <row r="10" spans="1:35" ht="105.75" customHeight="1">
      <c r="A10" s="18" t="s">
        <v>13</v>
      </c>
      <c r="B10" s="19" t="s">
        <v>30</v>
      </c>
      <c r="C10" s="19" t="s">
        <v>14</v>
      </c>
      <c r="D10" s="19" t="s">
        <v>26</v>
      </c>
      <c r="E10" s="20" t="s">
        <v>27</v>
      </c>
      <c r="F10" s="20" t="s">
        <v>28</v>
      </c>
      <c r="G10" s="107" t="s">
        <v>15</v>
      </c>
      <c r="H10" s="115" t="s">
        <v>31</v>
      </c>
      <c r="I10" s="60"/>
      <c r="J10" s="60"/>
      <c r="K10" s="60"/>
      <c r="L10" s="60"/>
      <c r="M10" s="61"/>
      <c r="N10" s="22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5"/>
      <c r="AE10" s="23"/>
      <c r="AF10" s="26"/>
      <c r="AG10" s="27"/>
      <c r="AH10" s="27"/>
      <c r="AI10" s="28"/>
    </row>
    <row r="11" spans="1:35" ht="89.25">
      <c r="A11" s="339" t="s">
        <v>206</v>
      </c>
      <c r="B11" s="336"/>
      <c r="C11" s="119" t="s">
        <v>154</v>
      </c>
      <c r="D11" s="117" t="s">
        <v>51</v>
      </c>
      <c r="E11" s="41"/>
      <c r="F11" s="31"/>
      <c r="G11" s="64" t="s">
        <v>110</v>
      </c>
      <c r="H11" s="64" t="s">
        <v>111</v>
      </c>
      <c r="I11" s="64"/>
      <c r="J11" s="118">
        <v>84</v>
      </c>
      <c r="K11" s="32">
        <v>84</v>
      </c>
      <c r="L11" s="32"/>
      <c r="M11" s="116"/>
      <c r="N11" s="127"/>
      <c r="O11" s="34"/>
      <c r="P11" s="46"/>
      <c r="Q11" s="37"/>
      <c r="R11" s="38">
        <v>20000</v>
      </c>
      <c r="S11" s="37"/>
      <c r="T11" s="38">
        <v>100000</v>
      </c>
      <c r="U11" s="37"/>
      <c r="V11" s="38"/>
      <c r="W11" s="37"/>
      <c r="X11" s="37"/>
      <c r="Y11" s="37"/>
      <c r="Z11" s="37"/>
      <c r="AA11" s="37"/>
      <c r="AB11" s="38"/>
      <c r="AC11" s="37"/>
      <c r="AD11" s="38">
        <f>SUM(N11:AC11)</f>
        <v>120000</v>
      </c>
      <c r="AE11" s="114"/>
      <c r="AF11" s="39">
        <v>5828</v>
      </c>
      <c r="AG11" s="112"/>
      <c r="AH11" s="112"/>
      <c r="AI11" s="150"/>
    </row>
    <row r="12" spans="1:35" ht="77.25" thickBot="1">
      <c r="A12" s="219"/>
      <c r="B12" s="337"/>
      <c r="C12" s="119" t="s">
        <v>155</v>
      </c>
      <c r="D12" s="117" t="s">
        <v>51</v>
      </c>
      <c r="E12" s="41"/>
      <c r="F12" s="31"/>
      <c r="G12" s="64" t="s">
        <v>112</v>
      </c>
      <c r="H12" s="64" t="s">
        <v>111</v>
      </c>
      <c r="I12" s="64"/>
      <c r="J12" s="118">
        <v>315</v>
      </c>
      <c r="K12" s="32">
        <v>315</v>
      </c>
      <c r="L12" s="32"/>
      <c r="M12" s="116"/>
      <c r="N12" s="127"/>
      <c r="O12" s="34"/>
      <c r="P12" s="46"/>
      <c r="Q12" s="37"/>
      <c r="R12" s="38">
        <v>20000</v>
      </c>
      <c r="S12" s="37"/>
      <c r="T12" s="38">
        <v>20000</v>
      </c>
      <c r="U12" s="37"/>
      <c r="V12" s="38"/>
      <c r="W12" s="37"/>
      <c r="X12" s="37"/>
      <c r="Y12" s="37"/>
      <c r="Z12" s="37"/>
      <c r="AA12" s="37"/>
      <c r="AB12" s="38"/>
      <c r="AC12" s="37"/>
      <c r="AD12" s="38">
        <f>SUM(N12:AC12)</f>
        <v>40000</v>
      </c>
      <c r="AE12" s="114"/>
      <c r="AF12" s="39">
        <v>5828</v>
      </c>
      <c r="AG12" s="112"/>
      <c r="AH12" s="112"/>
      <c r="AI12" s="150"/>
    </row>
    <row r="13" spans="1:35" ht="36.75" customHeight="1" thickBot="1">
      <c r="A13" s="167" t="s">
        <v>13</v>
      </c>
      <c r="B13" s="168" t="s">
        <v>30</v>
      </c>
      <c r="C13" s="168" t="s">
        <v>14</v>
      </c>
      <c r="D13" s="168" t="s">
        <v>26</v>
      </c>
      <c r="E13" s="169" t="s">
        <v>27</v>
      </c>
      <c r="F13" s="169" t="s">
        <v>28</v>
      </c>
      <c r="G13" s="170" t="s">
        <v>16</v>
      </c>
      <c r="H13" s="109" t="s">
        <v>31</v>
      </c>
      <c r="I13" s="110"/>
      <c r="J13" s="110"/>
      <c r="K13" s="110"/>
      <c r="L13" s="110"/>
      <c r="M13" s="111"/>
      <c r="N13" s="171"/>
      <c r="O13" s="172"/>
      <c r="P13" s="173"/>
      <c r="Q13" s="172"/>
      <c r="R13" s="173"/>
      <c r="S13" s="172"/>
      <c r="T13" s="173"/>
      <c r="U13" s="172"/>
      <c r="V13" s="173"/>
      <c r="W13" s="172"/>
      <c r="X13" s="173"/>
      <c r="Y13" s="172"/>
      <c r="Z13" s="173"/>
      <c r="AA13" s="172"/>
      <c r="AB13" s="173"/>
      <c r="AC13" s="172"/>
      <c r="AD13" s="174"/>
      <c r="AE13" s="172"/>
      <c r="AF13" s="175"/>
      <c r="AG13" s="176"/>
      <c r="AH13" s="176"/>
      <c r="AI13" s="177"/>
    </row>
    <row r="14" spans="1:35" ht="141" thickBot="1">
      <c r="A14" s="145" t="s">
        <v>210</v>
      </c>
      <c r="B14" s="199"/>
      <c r="C14" s="200" t="s">
        <v>209</v>
      </c>
      <c r="D14" s="184" t="s">
        <v>51</v>
      </c>
      <c r="E14" s="185"/>
      <c r="F14" s="186"/>
      <c r="G14" s="51" t="s">
        <v>207</v>
      </c>
      <c r="H14" s="51" t="s">
        <v>208</v>
      </c>
      <c r="I14" s="51"/>
      <c r="J14" s="147">
        <v>2</v>
      </c>
      <c r="K14" s="148">
        <v>2</v>
      </c>
      <c r="L14" s="148"/>
      <c r="M14" s="154"/>
      <c r="N14" s="201"/>
      <c r="O14" s="188"/>
      <c r="P14" s="189"/>
      <c r="Q14" s="190"/>
      <c r="R14" s="191">
        <v>44000</v>
      </c>
      <c r="S14" s="190"/>
      <c r="T14" s="190"/>
      <c r="U14" s="190"/>
      <c r="V14" s="191"/>
      <c r="W14" s="190"/>
      <c r="X14" s="190"/>
      <c r="Y14" s="190"/>
      <c r="Z14" s="190"/>
      <c r="AA14" s="190"/>
      <c r="AB14" s="191"/>
      <c r="AC14" s="190"/>
      <c r="AD14" s="191">
        <f>SUM(N14:AC14)</f>
        <v>44000</v>
      </c>
      <c r="AE14" s="202"/>
      <c r="AF14" s="192">
        <v>5828</v>
      </c>
      <c r="AG14" s="193"/>
      <c r="AH14" s="193"/>
      <c r="AI14" s="194"/>
    </row>
  </sheetData>
  <sheetProtection/>
  <mergeCells count="34">
    <mergeCell ref="X6:Y6"/>
    <mergeCell ref="Z6:AA6"/>
    <mergeCell ref="AB6:AC6"/>
    <mergeCell ref="AD6:AE6"/>
    <mergeCell ref="N6:O6"/>
    <mergeCell ref="P6:Q6"/>
    <mergeCell ref="AG6:AG7"/>
    <mergeCell ref="AH6:AH7"/>
    <mergeCell ref="AF5:AI5"/>
    <mergeCell ref="A6:A7"/>
    <mergeCell ref="B6:G7"/>
    <mergeCell ref="H6:H7"/>
    <mergeCell ref="I6:I7"/>
    <mergeCell ref="J6:J7"/>
    <mergeCell ref="AI6:AI7"/>
    <mergeCell ref="V6:W6"/>
    <mergeCell ref="K6:K7"/>
    <mergeCell ref="AF6:AF7"/>
    <mergeCell ref="L6:L7"/>
    <mergeCell ref="M6:M7"/>
    <mergeCell ref="A11:A12"/>
    <mergeCell ref="B11:B12"/>
    <mergeCell ref="R6:S6"/>
    <mergeCell ref="T6:U6"/>
    <mergeCell ref="B8:G8"/>
    <mergeCell ref="A9:AI9"/>
    <mergeCell ref="A2:AI2"/>
    <mergeCell ref="A3:AI3"/>
    <mergeCell ref="A4:G4"/>
    <mergeCell ref="H4:S4"/>
    <mergeCell ref="T4:AI4"/>
    <mergeCell ref="A5:C5"/>
    <mergeCell ref="E5:M5"/>
    <mergeCell ref="N5:AE5"/>
  </mergeCells>
  <printOptions/>
  <pageMargins left="0.7" right="0.7" top="0.75" bottom="0.75" header="0.3" footer="0.3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I11"/>
  <sheetViews>
    <sheetView zoomScale="112" zoomScaleNormal="112" workbookViewId="0" topLeftCell="A7">
      <selection activeCell="A11" sqref="A11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20" customWidth="1"/>
    <col min="4" max="4" width="10.00390625" style="120" customWidth="1"/>
    <col min="5" max="5" width="9.8515625" style="120" customWidth="1"/>
    <col min="6" max="6" width="9.57421875" style="120" customWidth="1"/>
    <col min="7" max="7" width="15.28125" style="121" customWidth="1"/>
    <col min="8" max="8" width="15.140625" style="121" customWidth="1"/>
    <col min="9" max="9" width="4.8515625" style="121" customWidth="1"/>
    <col min="10" max="11" width="5.7109375" style="120" customWidth="1"/>
    <col min="12" max="12" width="6.57421875" style="120" customWidth="1"/>
    <col min="13" max="13" width="6.140625" style="120" customWidth="1"/>
    <col min="14" max="17" width="5.00390625" style="120" customWidth="1"/>
    <col min="18" max="18" width="6.00390625" style="120" customWidth="1"/>
    <col min="19" max="27" width="5.00390625" style="120" customWidth="1"/>
    <col min="28" max="28" width="6.00390625" style="120" customWidth="1"/>
    <col min="29" max="31" width="5.00390625" style="120" customWidth="1"/>
    <col min="32" max="32" width="5.140625" style="94" customWidth="1"/>
    <col min="33" max="33" width="4.421875" style="120" customWidth="1"/>
    <col min="34" max="34" width="3.8515625" style="120" customWidth="1"/>
    <col min="35" max="35" width="6.00390625" style="120" customWidth="1"/>
    <col min="36" max="16384" width="11.421875" style="120" customWidth="1"/>
  </cols>
  <sheetData>
    <row r="1" spans="1:35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 ht="1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</row>
    <row r="4" spans="1:35" ht="93" customHeight="1">
      <c r="A4" s="340" t="s">
        <v>132</v>
      </c>
      <c r="B4" s="302"/>
      <c r="C4" s="302"/>
      <c r="D4" s="302"/>
      <c r="E4" s="302"/>
      <c r="F4" s="302"/>
      <c r="G4" s="303"/>
      <c r="H4" s="270" t="s">
        <v>156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150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41"/>
    </row>
    <row r="5" spans="1:35" ht="39.75" customHeight="1" thickBot="1">
      <c r="A5" s="328" t="s">
        <v>151</v>
      </c>
      <c r="B5" s="276"/>
      <c r="C5" s="277"/>
      <c r="D5" s="146"/>
      <c r="E5" s="278" t="s">
        <v>152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83" t="s">
        <v>1</v>
      </c>
      <c r="AG5" s="284"/>
      <c r="AH5" s="284"/>
      <c r="AI5" s="285"/>
    </row>
    <row r="6" spans="1:35" ht="30.7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32</v>
      </c>
      <c r="O6" s="267"/>
      <c r="P6" s="259" t="s">
        <v>33</v>
      </c>
      <c r="Q6" s="267"/>
      <c r="R6" s="259" t="s">
        <v>34</v>
      </c>
      <c r="S6" s="267"/>
      <c r="T6" s="259" t="s">
        <v>173</v>
      </c>
      <c r="U6" s="267"/>
      <c r="V6" s="259" t="s">
        <v>6</v>
      </c>
      <c r="W6" s="267"/>
      <c r="X6" s="259" t="s">
        <v>35</v>
      </c>
      <c r="Y6" s="267"/>
      <c r="Z6" s="259" t="s">
        <v>5</v>
      </c>
      <c r="AA6" s="267"/>
      <c r="AB6" s="259" t="s">
        <v>8</v>
      </c>
      <c r="AC6" s="267"/>
      <c r="AD6" s="259" t="s">
        <v>9</v>
      </c>
      <c r="AE6" s="260"/>
      <c r="AF6" s="268" t="s">
        <v>10</v>
      </c>
      <c r="AG6" s="261" t="s">
        <v>11</v>
      </c>
      <c r="AH6" s="263" t="s">
        <v>12</v>
      </c>
      <c r="AI6" s="265" t="s">
        <v>22</v>
      </c>
    </row>
    <row r="7" spans="1:35" ht="63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25</v>
      </c>
      <c r="AB7" s="7" t="s">
        <v>23</v>
      </c>
      <c r="AC7" s="98" t="s">
        <v>25</v>
      </c>
      <c r="AD7" s="7" t="s">
        <v>23</v>
      </c>
      <c r="AE7" s="99" t="s">
        <v>25</v>
      </c>
      <c r="AF7" s="269"/>
      <c r="AG7" s="262"/>
      <c r="AH7" s="264"/>
      <c r="AI7" s="266"/>
    </row>
    <row r="8" spans="1:35" ht="68.25" customHeight="1" thickBot="1">
      <c r="A8" s="8" t="s">
        <v>119</v>
      </c>
      <c r="B8" s="209" t="s">
        <v>113</v>
      </c>
      <c r="C8" s="210"/>
      <c r="D8" s="210"/>
      <c r="E8" s="210"/>
      <c r="F8" s="210"/>
      <c r="G8" s="210"/>
      <c r="H8" s="105" t="s">
        <v>114</v>
      </c>
      <c r="I8" s="9"/>
      <c r="J8" s="10">
        <v>80</v>
      </c>
      <c r="K8" s="10">
        <v>80</v>
      </c>
      <c r="L8" s="11"/>
      <c r="M8" s="106"/>
      <c r="N8" s="12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66000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>SUM(N8:AC8)</f>
        <v>66000</v>
      </c>
      <c r="AE8" s="14">
        <v>0</v>
      </c>
      <c r="AF8" s="15">
        <v>1500</v>
      </c>
      <c r="AG8" s="16"/>
      <c r="AH8" s="16"/>
      <c r="AI8" s="17"/>
    </row>
    <row r="9" spans="1:35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10"/>
    </row>
    <row r="10" spans="1:35" ht="105.75" customHeight="1">
      <c r="A10" s="18" t="s">
        <v>13</v>
      </c>
      <c r="B10" s="19" t="s">
        <v>30</v>
      </c>
      <c r="C10" s="19" t="s">
        <v>14</v>
      </c>
      <c r="D10" s="19" t="s">
        <v>26</v>
      </c>
      <c r="E10" s="20" t="s">
        <v>27</v>
      </c>
      <c r="F10" s="20" t="s">
        <v>28</v>
      </c>
      <c r="G10" s="107" t="s">
        <v>15</v>
      </c>
      <c r="H10" s="115" t="s">
        <v>31</v>
      </c>
      <c r="I10" s="60"/>
      <c r="J10" s="60"/>
      <c r="K10" s="60"/>
      <c r="L10" s="60"/>
      <c r="M10" s="61"/>
      <c r="N10" s="22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5"/>
      <c r="AE10" s="23"/>
      <c r="AF10" s="26"/>
      <c r="AG10" s="27"/>
      <c r="AH10" s="27"/>
      <c r="AI10" s="28"/>
    </row>
    <row r="11" spans="1:35" ht="179.25" thickBot="1">
      <c r="A11" s="153" t="s">
        <v>211</v>
      </c>
      <c r="B11" s="178"/>
      <c r="C11" s="195" t="s">
        <v>157</v>
      </c>
      <c r="D11" s="179" t="s">
        <v>51</v>
      </c>
      <c r="E11" s="180"/>
      <c r="F11" s="50"/>
      <c r="G11" s="72" t="s">
        <v>158</v>
      </c>
      <c r="H11" s="72" t="s">
        <v>115</v>
      </c>
      <c r="I11" s="72"/>
      <c r="J11" s="181">
        <v>27</v>
      </c>
      <c r="K11" s="52">
        <v>5</v>
      </c>
      <c r="L11" s="52"/>
      <c r="M11" s="178"/>
      <c r="N11" s="203"/>
      <c r="O11" s="54"/>
      <c r="P11" s="55"/>
      <c r="Q11" s="56"/>
      <c r="R11" s="56"/>
      <c r="S11" s="56"/>
      <c r="T11" s="57">
        <v>66000</v>
      </c>
      <c r="U11" s="56"/>
      <c r="V11" s="57"/>
      <c r="W11" s="56"/>
      <c r="X11" s="56"/>
      <c r="Y11" s="56"/>
      <c r="Z11" s="56"/>
      <c r="AA11" s="56"/>
      <c r="AB11" s="57"/>
      <c r="AC11" s="56"/>
      <c r="AD11" s="57">
        <f>SUM(N11:AC11)</f>
        <v>66000</v>
      </c>
      <c r="AE11" s="196"/>
      <c r="AF11" s="183">
        <v>1500</v>
      </c>
      <c r="AG11" s="149"/>
      <c r="AH11" s="149"/>
      <c r="AI11" s="151"/>
    </row>
  </sheetData>
  <sheetProtection/>
  <mergeCells count="32">
    <mergeCell ref="AG6:AG7"/>
    <mergeCell ref="AH6:AH7"/>
    <mergeCell ref="AI6:AI7"/>
    <mergeCell ref="B8:G8"/>
    <mergeCell ref="A9:AI9"/>
    <mergeCell ref="V6:W6"/>
    <mergeCell ref="X6:Y6"/>
    <mergeCell ref="Z6:AA6"/>
    <mergeCell ref="AB6:AC6"/>
    <mergeCell ref="AD6:AE6"/>
    <mergeCell ref="AF6:AF7"/>
    <mergeCell ref="L6:L7"/>
    <mergeCell ref="M6:M7"/>
    <mergeCell ref="N6:O6"/>
    <mergeCell ref="P6:Q6"/>
    <mergeCell ref="R6:S6"/>
    <mergeCell ref="T6:U6"/>
    <mergeCell ref="A6:A7"/>
    <mergeCell ref="B6:G7"/>
    <mergeCell ref="H6:H7"/>
    <mergeCell ref="I6:I7"/>
    <mergeCell ref="J6:J7"/>
    <mergeCell ref="K6:K7"/>
    <mergeCell ref="A2:AI2"/>
    <mergeCell ref="A3:AI3"/>
    <mergeCell ref="A4:G4"/>
    <mergeCell ref="H4:S4"/>
    <mergeCell ref="T4:AI4"/>
    <mergeCell ref="A5:C5"/>
    <mergeCell ref="E5:M5"/>
    <mergeCell ref="N5:AE5"/>
    <mergeCell ref="AF5:AI5"/>
  </mergeCells>
  <printOptions/>
  <pageMargins left="0.7" right="0.7" top="0.75" bottom="0.75" header="0.3" footer="0.3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I22"/>
  <sheetViews>
    <sheetView zoomScale="112" zoomScaleNormal="112" workbookViewId="0" topLeftCell="A11">
      <selection activeCell="G11" sqref="G11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20" customWidth="1"/>
    <col min="4" max="4" width="10.00390625" style="120" customWidth="1"/>
    <col min="5" max="5" width="10.140625" style="120" customWidth="1"/>
    <col min="6" max="6" width="10.00390625" style="120" customWidth="1"/>
    <col min="7" max="7" width="15.28125" style="121" customWidth="1"/>
    <col min="8" max="8" width="15.7109375" style="121" customWidth="1"/>
    <col min="9" max="9" width="4.8515625" style="121" customWidth="1"/>
    <col min="10" max="10" width="5.7109375" style="120" customWidth="1"/>
    <col min="11" max="11" width="4.8515625" style="120" customWidth="1"/>
    <col min="12" max="12" width="5.7109375" style="120" customWidth="1"/>
    <col min="13" max="13" width="5.421875" style="120" customWidth="1"/>
    <col min="14" max="17" width="5.00390625" style="120" customWidth="1"/>
    <col min="18" max="18" width="6.00390625" style="120" customWidth="1"/>
    <col min="19" max="27" width="5.00390625" style="120" customWidth="1"/>
    <col min="28" max="28" width="6.00390625" style="120" customWidth="1"/>
    <col min="29" max="31" width="5.00390625" style="120" customWidth="1"/>
    <col min="32" max="32" width="5.140625" style="94" customWidth="1"/>
    <col min="33" max="33" width="4.140625" style="120" customWidth="1"/>
    <col min="34" max="34" width="4.28125" style="120" customWidth="1"/>
    <col min="35" max="35" width="5.28125" style="120" customWidth="1"/>
    <col min="36" max="16384" width="11.421875" style="120" customWidth="1"/>
  </cols>
  <sheetData>
    <row r="1" spans="1:35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 ht="1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</row>
    <row r="4" spans="1:35" ht="84" customHeight="1">
      <c r="A4" s="340" t="s">
        <v>128</v>
      </c>
      <c r="B4" s="302"/>
      <c r="C4" s="302"/>
      <c r="D4" s="302"/>
      <c r="E4" s="302"/>
      <c r="F4" s="302"/>
      <c r="G4" s="303"/>
      <c r="H4" s="270" t="s">
        <v>159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129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41"/>
    </row>
    <row r="5" spans="1:35" ht="48" customHeight="1" thickBot="1">
      <c r="A5" s="328" t="s">
        <v>160</v>
      </c>
      <c r="B5" s="276"/>
      <c r="C5" s="277"/>
      <c r="D5" s="146"/>
      <c r="E5" s="278" t="s">
        <v>161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83" t="s">
        <v>1</v>
      </c>
      <c r="AG5" s="284"/>
      <c r="AH5" s="284"/>
      <c r="AI5" s="285"/>
    </row>
    <row r="6" spans="1:35" ht="30.7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32</v>
      </c>
      <c r="O6" s="267"/>
      <c r="P6" s="259" t="s">
        <v>33</v>
      </c>
      <c r="Q6" s="267"/>
      <c r="R6" s="259" t="s">
        <v>205</v>
      </c>
      <c r="S6" s="267"/>
      <c r="T6" s="259" t="s">
        <v>173</v>
      </c>
      <c r="U6" s="267"/>
      <c r="V6" s="259" t="s">
        <v>6</v>
      </c>
      <c r="W6" s="267"/>
      <c r="X6" s="259" t="s">
        <v>35</v>
      </c>
      <c r="Y6" s="267"/>
      <c r="Z6" s="259" t="s">
        <v>5</v>
      </c>
      <c r="AA6" s="267"/>
      <c r="AB6" s="259" t="s">
        <v>8</v>
      </c>
      <c r="AC6" s="267"/>
      <c r="AD6" s="259" t="s">
        <v>9</v>
      </c>
      <c r="AE6" s="260"/>
      <c r="AF6" s="268" t="s">
        <v>10</v>
      </c>
      <c r="AG6" s="261" t="s">
        <v>11</v>
      </c>
      <c r="AH6" s="263" t="s">
        <v>12</v>
      </c>
      <c r="AI6" s="265" t="s">
        <v>22</v>
      </c>
    </row>
    <row r="7" spans="1:35" ht="48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25</v>
      </c>
      <c r="AB7" s="7" t="s">
        <v>23</v>
      </c>
      <c r="AC7" s="98" t="s">
        <v>25</v>
      </c>
      <c r="AD7" s="7" t="s">
        <v>23</v>
      </c>
      <c r="AE7" s="99" t="s">
        <v>25</v>
      </c>
      <c r="AF7" s="269"/>
      <c r="AG7" s="262"/>
      <c r="AH7" s="264"/>
      <c r="AI7" s="266"/>
    </row>
    <row r="8" spans="1:35" ht="68.25" customHeight="1" thickBot="1">
      <c r="A8" s="8" t="s">
        <v>119</v>
      </c>
      <c r="B8" s="209" t="s">
        <v>69</v>
      </c>
      <c r="C8" s="210"/>
      <c r="D8" s="210"/>
      <c r="E8" s="210"/>
      <c r="F8" s="210"/>
      <c r="G8" s="210"/>
      <c r="H8" s="105" t="s">
        <v>70</v>
      </c>
      <c r="I8" s="9"/>
      <c r="J8" s="10">
        <v>90</v>
      </c>
      <c r="K8" s="10">
        <v>90</v>
      </c>
      <c r="L8" s="11"/>
      <c r="M8" s="106"/>
      <c r="N8" s="12">
        <v>0</v>
      </c>
      <c r="O8" s="13">
        <v>0</v>
      </c>
      <c r="P8" s="13">
        <v>0</v>
      </c>
      <c r="Q8" s="13">
        <v>0</v>
      </c>
      <c r="R8" s="13">
        <v>66000</v>
      </c>
      <c r="S8" s="13">
        <v>0</v>
      </c>
      <c r="T8" s="13">
        <v>70000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>SUM(N8:AC8)</f>
        <v>136000</v>
      </c>
      <c r="AE8" s="14">
        <v>0</v>
      </c>
      <c r="AF8" s="15">
        <v>120</v>
      </c>
      <c r="AG8" s="16"/>
      <c r="AH8" s="16"/>
      <c r="AI8" s="17"/>
    </row>
    <row r="9" spans="1:35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10"/>
    </row>
    <row r="10" spans="1:35" ht="105.75" customHeight="1">
      <c r="A10" s="18" t="s">
        <v>13</v>
      </c>
      <c r="B10" s="19" t="s">
        <v>30</v>
      </c>
      <c r="C10" s="19" t="s">
        <v>14</v>
      </c>
      <c r="D10" s="19" t="s">
        <v>26</v>
      </c>
      <c r="E10" s="20" t="s">
        <v>27</v>
      </c>
      <c r="F10" s="20" t="s">
        <v>28</v>
      </c>
      <c r="G10" s="107" t="s">
        <v>15</v>
      </c>
      <c r="H10" s="115" t="s">
        <v>31</v>
      </c>
      <c r="I10" s="60"/>
      <c r="J10" s="60"/>
      <c r="K10" s="60"/>
      <c r="L10" s="60"/>
      <c r="M10" s="61"/>
      <c r="N10" s="22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5"/>
      <c r="AE10" s="23"/>
      <c r="AF10" s="26"/>
      <c r="AG10" s="27"/>
      <c r="AH10" s="27"/>
      <c r="AI10" s="28"/>
    </row>
    <row r="11" spans="1:35" ht="217.5" thickBot="1">
      <c r="A11" s="152" t="s">
        <v>212</v>
      </c>
      <c r="B11" s="116"/>
      <c r="C11" s="119" t="s">
        <v>162</v>
      </c>
      <c r="D11" s="117" t="s">
        <v>51</v>
      </c>
      <c r="E11" s="41"/>
      <c r="F11" s="31"/>
      <c r="G11" s="64" t="s">
        <v>71</v>
      </c>
      <c r="H11" s="64" t="s">
        <v>72</v>
      </c>
      <c r="I11" s="64"/>
      <c r="J11" s="118">
        <v>4</v>
      </c>
      <c r="K11" s="32">
        <v>2</v>
      </c>
      <c r="L11" s="32"/>
      <c r="M11" s="116"/>
      <c r="N11" s="44"/>
      <c r="O11" s="34"/>
      <c r="P11" s="46"/>
      <c r="Q11" s="37"/>
      <c r="R11" s="38">
        <v>23000</v>
      </c>
      <c r="S11" s="37"/>
      <c r="T11" s="38">
        <v>70000</v>
      </c>
      <c r="U11" s="37"/>
      <c r="V11" s="37"/>
      <c r="W11" s="37"/>
      <c r="X11" s="37"/>
      <c r="Y11" s="37"/>
      <c r="Z11" s="37"/>
      <c r="AA11" s="37"/>
      <c r="AB11" s="38"/>
      <c r="AC11" s="37"/>
      <c r="AD11" s="38">
        <f>SUM(N11:AC11)</f>
        <v>93000</v>
      </c>
      <c r="AE11" s="114"/>
      <c r="AF11" s="39">
        <v>120</v>
      </c>
      <c r="AG11" s="112"/>
      <c r="AH11" s="112"/>
      <c r="AI11" s="150"/>
    </row>
    <row r="12" spans="1:35" ht="33.75">
      <c r="A12" s="18" t="s">
        <v>13</v>
      </c>
      <c r="B12" s="19" t="s">
        <v>30</v>
      </c>
      <c r="C12" s="19" t="s">
        <v>14</v>
      </c>
      <c r="D12" s="19" t="s">
        <v>26</v>
      </c>
      <c r="E12" s="20" t="s">
        <v>27</v>
      </c>
      <c r="F12" s="20" t="s">
        <v>28</v>
      </c>
      <c r="G12" s="107" t="s">
        <v>16</v>
      </c>
      <c r="H12" s="115" t="s">
        <v>31</v>
      </c>
      <c r="I12" s="60"/>
      <c r="J12" s="60"/>
      <c r="K12" s="60"/>
      <c r="L12" s="60"/>
      <c r="M12" s="61"/>
      <c r="N12" s="22"/>
      <c r="O12" s="23"/>
      <c r="P12" s="24"/>
      <c r="Q12" s="23"/>
      <c r="R12" s="24"/>
      <c r="S12" s="23"/>
      <c r="T12" s="24"/>
      <c r="U12" s="23"/>
      <c r="V12" s="24"/>
      <c r="W12" s="23"/>
      <c r="X12" s="24"/>
      <c r="Y12" s="23"/>
      <c r="Z12" s="24"/>
      <c r="AA12" s="23"/>
      <c r="AB12" s="24"/>
      <c r="AC12" s="23"/>
      <c r="AD12" s="25"/>
      <c r="AE12" s="23"/>
      <c r="AF12" s="26"/>
      <c r="AG12" s="27"/>
      <c r="AH12" s="27"/>
      <c r="AI12" s="28"/>
    </row>
    <row r="13" spans="1:35" ht="153.75" thickBot="1">
      <c r="A13" s="152" t="s">
        <v>213</v>
      </c>
      <c r="B13" s="116"/>
      <c r="C13" s="119" t="s">
        <v>163</v>
      </c>
      <c r="D13" s="117" t="s">
        <v>51</v>
      </c>
      <c r="E13" s="41"/>
      <c r="F13" s="31"/>
      <c r="G13" s="64" t="s">
        <v>73</v>
      </c>
      <c r="H13" s="64" t="s">
        <v>72</v>
      </c>
      <c r="I13" s="64"/>
      <c r="J13" s="118">
        <v>1</v>
      </c>
      <c r="K13" s="32">
        <v>1</v>
      </c>
      <c r="L13" s="32"/>
      <c r="M13" s="116"/>
      <c r="N13" s="44"/>
      <c r="O13" s="34"/>
      <c r="P13" s="46"/>
      <c r="Q13" s="37"/>
      <c r="R13" s="38">
        <v>18000</v>
      </c>
      <c r="S13" s="37"/>
      <c r="T13" s="37"/>
      <c r="U13" s="37"/>
      <c r="V13" s="37"/>
      <c r="W13" s="37"/>
      <c r="X13" s="37"/>
      <c r="Y13" s="37"/>
      <c r="Z13" s="37"/>
      <c r="AA13" s="37"/>
      <c r="AB13" s="38"/>
      <c r="AC13" s="37"/>
      <c r="AD13" s="38">
        <f>SUM(N13:AC13)</f>
        <v>18000</v>
      </c>
      <c r="AE13" s="114"/>
      <c r="AF13" s="39">
        <v>5828</v>
      </c>
      <c r="AG13" s="112"/>
      <c r="AH13" s="112"/>
      <c r="AI13" s="150"/>
    </row>
    <row r="14" spans="1:35" ht="33.75">
      <c r="A14" s="18" t="s">
        <v>13</v>
      </c>
      <c r="B14" s="19" t="s">
        <v>30</v>
      </c>
      <c r="C14" s="19" t="s">
        <v>14</v>
      </c>
      <c r="D14" s="19" t="s">
        <v>26</v>
      </c>
      <c r="E14" s="20" t="s">
        <v>27</v>
      </c>
      <c r="F14" s="20" t="s">
        <v>28</v>
      </c>
      <c r="G14" s="107" t="s">
        <v>17</v>
      </c>
      <c r="H14" s="115" t="s">
        <v>31</v>
      </c>
      <c r="I14" s="60"/>
      <c r="J14" s="60"/>
      <c r="K14" s="60"/>
      <c r="L14" s="60"/>
      <c r="M14" s="61"/>
      <c r="N14" s="22"/>
      <c r="O14" s="23"/>
      <c r="P14" s="24"/>
      <c r="Q14" s="23"/>
      <c r="R14" s="24"/>
      <c r="S14" s="23"/>
      <c r="T14" s="24"/>
      <c r="U14" s="23"/>
      <c r="V14" s="24"/>
      <c r="W14" s="23"/>
      <c r="X14" s="24"/>
      <c r="Y14" s="23"/>
      <c r="Z14" s="24"/>
      <c r="AA14" s="23"/>
      <c r="AB14" s="24"/>
      <c r="AC14" s="23"/>
      <c r="AD14" s="25"/>
      <c r="AE14" s="23"/>
      <c r="AF14" s="26"/>
      <c r="AG14" s="27"/>
      <c r="AH14" s="27"/>
      <c r="AI14" s="28"/>
    </row>
    <row r="15" spans="1:35" ht="166.5" thickBot="1">
      <c r="A15" s="152" t="s">
        <v>214</v>
      </c>
      <c r="B15" s="116"/>
      <c r="C15" s="119" t="s">
        <v>164</v>
      </c>
      <c r="D15" s="117" t="s">
        <v>51</v>
      </c>
      <c r="E15" s="41"/>
      <c r="F15" s="31"/>
      <c r="G15" s="128" t="s">
        <v>74</v>
      </c>
      <c r="H15" s="64" t="s">
        <v>75</v>
      </c>
      <c r="I15" s="64"/>
      <c r="J15" s="118">
        <v>2</v>
      </c>
      <c r="K15" s="32">
        <v>2</v>
      </c>
      <c r="L15" s="32"/>
      <c r="M15" s="116"/>
      <c r="N15" s="44"/>
      <c r="O15" s="34"/>
      <c r="P15" s="46"/>
      <c r="Q15" s="37"/>
      <c r="R15" s="38">
        <v>15000</v>
      </c>
      <c r="S15" s="37"/>
      <c r="T15" s="37"/>
      <c r="U15" s="37"/>
      <c r="V15" s="37"/>
      <c r="W15" s="37"/>
      <c r="X15" s="37"/>
      <c r="Y15" s="37"/>
      <c r="Z15" s="37"/>
      <c r="AA15" s="37"/>
      <c r="AB15" s="38"/>
      <c r="AC15" s="37"/>
      <c r="AD15" s="38">
        <f>SUM(N15:AC15)</f>
        <v>15000</v>
      </c>
      <c r="AE15" s="114"/>
      <c r="AF15" s="39">
        <v>120</v>
      </c>
      <c r="AG15" s="112"/>
      <c r="AH15" s="112"/>
      <c r="AI15" s="150"/>
    </row>
    <row r="16" spans="1:35" ht="33.75">
      <c r="A16" s="18" t="s">
        <v>13</v>
      </c>
      <c r="B16" s="19" t="s">
        <v>30</v>
      </c>
      <c r="C16" s="19" t="s">
        <v>14</v>
      </c>
      <c r="D16" s="19" t="s">
        <v>26</v>
      </c>
      <c r="E16" s="20" t="s">
        <v>27</v>
      </c>
      <c r="F16" s="20" t="s">
        <v>28</v>
      </c>
      <c r="G16" s="107" t="s">
        <v>165</v>
      </c>
      <c r="H16" s="115" t="s">
        <v>31</v>
      </c>
      <c r="I16" s="60"/>
      <c r="J16" s="60"/>
      <c r="K16" s="60"/>
      <c r="L16" s="60"/>
      <c r="M16" s="61"/>
      <c r="N16" s="22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3"/>
      <c r="AB16" s="24"/>
      <c r="AC16" s="23"/>
      <c r="AD16" s="25"/>
      <c r="AE16" s="23"/>
      <c r="AF16" s="26"/>
      <c r="AG16" s="27"/>
      <c r="AH16" s="27"/>
      <c r="AI16" s="28"/>
    </row>
    <row r="17" spans="1:35" ht="90" thickBot="1">
      <c r="A17" s="153" t="s">
        <v>166</v>
      </c>
      <c r="B17" s="178"/>
      <c r="C17" s="195" t="s">
        <v>167</v>
      </c>
      <c r="D17" s="179" t="s">
        <v>51</v>
      </c>
      <c r="E17" s="180"/>
      <c r="F17" s="50"/>
      <c r="G17" s="204" t="s">
        <v>76</v>
      </c>
      <c r="H17" s="72" t="s">
        <v>77</v>
      </c>
      <c r="I17" s="72"/>
      <c r="J17" s="181">
        <v>1</v>
      </c>
      <c r="K17" s="52">
        <v>1</v>
      </c>
      <c r="L17" s="52"/>
      <c r="M17" s="178"/>
      <c r="N17" s="182"/>
      <c r="O17" s="54"/>
      <c r="P17" s="55"/>
      <c r="Q17" s="56"/>
      <c r="R17" s="57">
        <v>10000</v>
      </c>
      <c r="S17" s="56"/>
      <c r="T17" s="56"/>
      <c r="U17" s="56"/>
      <c r="V17" s="56"/>
      <c r="W17" s="56"/>
      <c r="X17" s="56"/>
      <c r="Y17" s="56"/>
      <c r="Z17" s="56"/>
      <c r="AA17" s="56"/>
      <c r="AB17" s="57"/>
      <c r="AC17" s="56"/>
      <c r="AD17" s="57">
        <f>SUM(N17:AC17)</f>
        <v>10000</v>
      </c>
      <c r="AE17" s="196"/>
      <c r="AF17" s="183">
        <v>5828</v>
      </c>
      <c r="AG17" s="149"/>
      <c r="AH17" s="149"/>
      <c r="AI17" s="151"/>
    </row>
    <row r="22" spans="8:9" ht="14.25">
      <c r="H22" s="123"/>
      <c r="I22" s="123"/>
    </row>
  </sheetData>
  <sheetProtection/>
  <mergeCells count="32">
    <mergeCell ref="A2:AI2"/>
    <mergeCell ref="A3:AI3"/>
    <mergeCell ref="A4:G4"/>
    <mergeCell ref="H4:S4"/>
    <mergeCell ref="T4:AI4"/>
    <mergeCell ref="A5:C5"/>
    <mergeCell ref="E5:M5"/>
    <mergeCell ref="N5:AE5"/>
    <mergeCell ref="AF5:AI5"/>
    <mergeCell ref="A6:A7"/>
    <mergeCell ref="B6:G7"/>
    <mergeCell ref="H6:H7"/>
    <mergeCell ref="I6:I7"/>
    <mergeCell ref="J6:J7"/>
    <mergeCell ref="K6:K7"/>
    <mergeCell ref="AF6:AF7"/>
    <mergeCell ref="L6:L7"/>
    <mergeCell ref="M6:M7"/>
    <mergeCell ref="N6:O6"/>
    <mergeCell ref="P6:Q6"/>
    <mergeCell ref="R6:S6"/>
    <mergeCell ref="T6:U6"/>
    <mergeCell ref="AG6:AG7"/>
    <mergeCell ref="AH6:AH7"/>
    <mergeCell ref="AI6:AI7"/>
    <mergeCell ref="B8:G8"/>
    <mergeCell ref="A9:AI9"/>
    <mergeCell ref="V6:W6"/>
    <mergeCell ref="X6:Y6"/>
    <mergeCell ref="Z6:AA6"/>
    <mergeCell ref="AB6:AC6"/>
    <mergeCell ref="AD6:AE6"/>
  </mergeCells>
  <printOptions/>
  <pageMargins left="0.7" right="0.7" top="0.75" bottom="0.75" header="0.3" footer="0.3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I16"/>
  <sheetViews>
    <sheetView tabSelected="1" zoomScale="112" zoomScaleNormal="112" workbookViewId="0" topLeftCell="A10">
      <selection activeCell="J20" sqref="J20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20" customWidth="1"/>
    <col min="4" max="4" width="9.00390625" style="120" customWidth="1"/>
    <col min="5" max="5" width="9.28125" style="120" customWidth="1"/>
    <col min="6" max="6" width="9.140625" style="120" customWidth="1"/>
    <col min="7" max="7" width="16.421875" style="121" customWidth="1"/>
    <col min="8" max="8" width="15.7109375" style="121" customWidth="1"/>
    <col min="9" max="9" width="4.8515625" style="121" customWidth="1"/>
    <col min="10" max="10" width="5.00390625" style="120" customWidth="1"/>
    <col min="11" max="11" width="5.140625" style="120" customWidth="1"/>
    <col min="12" max="12" width="5.57421875" style="120" customWidth="1"/>
    <col min="13" max="13" width="5.8515625" style="120" customWidth="1"/>
    <col min="14" max="14" width="5.7109375" style="120" customWidth="1"/>
    <col min="15" max="15" width="5.57421875" style="120" customWidth="1"/>
    <col min="16" max="17" width="5.00390625" style="120" customWidth="1"/>
    <col min="18" max="18" width="6.00390625" style="120" customWidth="1"/>
    <col min="19" max="27" width="5.00390625" style="120" customWidth="1"/>
    <col min="28" max="28" width="6.00390625" style="120" customWidth="1"/>
    <col min="29" max="31" width="5.00390625" style="120" customWidth="1"/>
    <col min="32" max="32" width="4.28125" style="94" customWidth="1"/>
    <col min="33" max="33" width="4.00390625" style="120" customWidth="1"/>
    <col min="34" max="34" width="4.28125" style="120" customWidth="1"/>
    <col min="35" max="35" width="4.57421875" style="120" customWidth="1"/>
    <col min="36" max="16384" width="11.421875" style="120" customWidth="1"/>
  </cols>
  <sheetData>
    <row r="1" spans="1:35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 ht="1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</row>
    <row r="4" spans="1:35" ht="84" customHeight="1">
      <c r="A4" s="340" t="s">
        <v>128</v>
      </c>
      <c r="B4" s="302"/>
      <c r="C4" s="302"/>
      <c r="D4" s="302"/>
      <c r="E4" s="302"/>
      <c r="F4" s="302"/>
      <c r="G4" s="303"/>
      <c r="H4" s="270" t="s">
        <v>159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129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41"/>
    </row>
    <row r="5" spans="1:35" ht="48" customHeight="1" thickBot="1">
      <c r="A5" s="328" t="s">
        <v>160</v>
      </c>
      <c r="B5" s="276"/>
      <c r="C5" s="277"/>
      <c r="D5" s="146"/>
      <c r="E5" s="278" t="s">
        <v>161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83" t="s">
        <v>1</v>
      </c>
      <c r="AG5" s="284"/>
      <c r="AH5" s="284"/>
      <c r="AI5" s="285"/>
    </row>
    <row r="6" spans="1:35" ht="36.7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183</v>
      </c>
      <c r="O6" s="267"/>
      <c r="P6" s="259" t="s">
        <v>33</v>
      </c>
      <c r="Q6" s="267"/>
      <c r="R6" s="259" t="s">
        <v>205</v>
      </c>
      <c r="S6" s="267"/>
      <c r="T6" s="259" t="s">
        <v>173</v>
      </c>
      <c r="U6" s="267"/>
      <c r="V6" s="259" t="s">
        <v>6</v>
      </c>
      <c r="W6" s="267"/>
      <c r="X6" s="259" t="s">
        <v>35</v>
      </c>
      <c r="Y6" s="267"/>
      <c r="Z6" s="259" t="s">
        <v>5</v>
      </c>
      <c r="AA6" s="267"/>
      <c r="AB6" s="259" t="s">
        <v>8</v>
      </c>
      <c r="AC6" s="267"/>
      <c r="AD6" s="259" t="s">
        <v>9</v>
      </c>
      <c r="AE6" s="260"/>
      <c r="AF6" s="268" t="s">
        <v>10</v>
      </c>
      <c r="AG6" s="261" t="s">
        <v>11</v>
      </c>
      <c r="AH6" s="263" t="s">
        <v>12</v>
      </c>
      <c r="AI6" s="265" t="s">
        <v>22</v>
      </c>
    </row>
    <row r="7" spans="1:35" ht="57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25</v>
      </c>
      <c r="AB7" s="7" t="s">
        <v>23</v>
      </c>
      <c r="AC7" s="98" t="s">
        <v>25</v>
      </c>
      <c r="AD7" s="7" t="s">
        <v>23</v>
      </c>
      <c r="AE7" s="99" t="s">
        <v>25</v>
      </c>
      <c r="AF7" s="269"/>
      <c r="AG7" s="262"/>
      <c r="AH7" s="264"/>
      <c r="AI7" s="266"/>
    </row>
    <row r="8" spans="1:35" ht="68.25" customHeight="1" thickBot="1">
      <c r="A8" s="8" t="s">
        <v>119</v>
      </c>
      <c r="B8" s="209" t="s">
        <v>78</v>
      </c>
      <c r="C8" s="210"/>
      <c r="D8" s="210"/>
      <c r="E8" s="210"/>
      <c r="F8" s="210"/>
      <c r="G8" s="210"/>
      <c r="H8" s="105" t="s">
        <v>79</v>
      </c>
      <c r="I8" s="9"/>
      <c r="J8" s="10">
        <v>100</v>
      </c>
      <c r="K8" s="10">
        <v>100</v>
      </c>
      <c r="L8" s="11"/>
      <c r="M8" s="106"/>
      <c r="N8" s="12">
        <v>52000</v>
      </c>
      <c r="O8" s="13">
        <v>0</v>
      </c>
      <c r="P8" s="13">
        <v>0</v>
      </c>
      <c r="Q8" s="13">
        <v>0</v>
      </c>
      <c r="R8" s="13">
        <v>76826</v>
      </c>
      <c r="S8" s="13">
        <v>0</v>
      </c>
      <c r="T8" s="13">
        <v>55000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>SUM(N8:AC8)</f>
        <v>183826</v>
      </c>
      <c r="AE8" s="14">
        <v>0</v>
      </c>
      <c r="AF8" s="15">
        <v>5828</v>
      </c>
      <c r="AG8" s="16"/>
      <c r="AH8" s="16"/>
      <c r="AI8" s="17"/>
    </row>
    <row r="9" spans="1:35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10"/>
    </row>
    <row r="10" spans="1:35" ht="65.25" customHeight="1">
      <c r="A10" s="18" t="s">
        <v>13</v>
      </c>
      <c r="B10" s="19" t="s">
        <v>30</v>
      </c>
      <c r="C10" s="19" t="s">
        <v>14</v>
      </c>
      <c r="D10" s="19" t="s">
        <v>26</v>
      </c>
      <c r="E10" s="20" t="s">
        <v>27</v>
      </c>
      <c r="F10" s="20" t="s">
        <v>28</v>
      </c>
      <c r="G10" s="107" t="s">
        <v>15</v>
      </c>
      <c r="H10" s="115" t="s">
        <v>31</v>
      </c>
      <c r="I10" s="60"/>
      <c r="J10" s="60"/>
      <c r="K10" s="60"/>
      <c r="L10" s="60"/>
      <c r="M10" s="61"/>
      <c r="N10" s="22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5"/>
      <c r="AE10" s="23"/>
      <c r="AF10" s="26"/>
      <c r="AG10" s="27"/>
      <c r="AH10" s="27"/>
      <c r="AI10" s="28"/>
    </row>
    <row r="11" spans="1:35" ht="38.25">
      <c r="A11" s="348" t="s">
        <v>168</v>
      </c>
      <c r="B11" s="336"/>
      <c r="C11" s="119" t="s">
        <v>215</v>
      </c>
      <c r="D11" s="351" t="s">
        <v>127</v>
      </c>
      <c r="E11" s="354"/>
      <c r="F11" s="357"/>
      <c r="G11" s="346" t="s">
        <v>78</v>
      </c>
      <c r="H11" s="346" t="s">
        <v>80</v>
      </c>
      <c r="I11" s="346"/>
      <c r="J11" s="345">
        <v>100</v>
      </c>
      <c r="K11" s="347">
        <v>100</v>
      </c>
      <c r="L11" s="347"/>
      <c r="M11" s="336"/>
      <c r="N11" s="38">
        <v>11960</v>
      </c>
      <c r="O11" s="34"/>
      <c r="P11" s="46"/>
      <c r="Q11" s="37"/>
      <c r="R11" s="38">
        <v>36040</v>
      </c>
      <c r="S11" s="37"/>
      <c r="T11" s="37"/>
      <c r="U11" s="37"/>
      <c r="V11" s="37"/>
      <c r="W11" s="37"/>
      <c r="X11" s="37"/>
      <c r="Y11" s="37"/>
      <c r="Z11" s="37"/>
      <c r="AA11" s="37"/>
      <c r="AB11" s="38"/>
      <c r="AC11" s="37"/>
      <c r="AD11" s="38">
        <f>SUM(N11:AC11)</f>
        <v>48000</v>
      </c>
      <c r="AE11" s="114"/>
      <c r="AF11" s="39">
        <v>5828</v>
      </c>
      <c r="AG11" s="112"/>
      <c r="AH11" s="112"/>
      <c r="AI11" s="150"/>
    </row>
    <row r="12" spans="1:35" ht="51">
      <c r="A12" s="349"/>
      <c r="B12" s="337"/>
      <c r="C12" s="119" t="s">
        <v>216</v>
      </c>
      <c r="D12" s="352"/>
      <c r="E12" s="355"/>
      <c r="F12" s="358"/>
      <c r="G12" s="253"/>
      <c r="H12" s="253"/>
      <c r="I12" s="253"/>
      <c r="J12" s="255"/>
      <c r="K12" s="257"/>
      <c r="L12" s="257"/>
      <c r="M12" s="337"/>
      <c r="N12" s="38">
        <v>27560</v>
      </c>
      <c r="O12" s="34"/>
      <c r="P12" s="46"/>
      <c r="Q12" s="37"/>
      <c r="R12" s="38">
        <v>27266</v>
      </c>
      <c r="S12" s="37"/>
      <c r="T12" s="38">
        <v>55000</v>
      </c>
      <c r="U12" s="37"/>
      <c r="V12" s="37"/>
      <c r="W12" s="37"/>
      <c r="X12" s="37"/>
      <c r="Y12" s="37"/>
      <c r="Z12" s="37"/>
      <c r="AA12" s="37"/>
      <c r="AB12" s="38"/>
      <c r="AC12" s="37"/>
      <c r="AD12" s="38">
        <f>SUM(N12:AC12)</f>
        <v>109826</v>
      </c>
      <c r="AE12" s="114"/>
      <c r="AF12" s="39">
        <v>5828</v>
      </c>
      <c r="AG12" s="112"/>
      <c r="AH12" s="112"/>
      <c r="AI12" s="150"/>
    </row>
    <row r="13" spans="1:35" ht="38.25">
      <c r="A13" s="349"/>
      <c r="B13" s="337"/>
      <c r="C13" s="119" t="s">
        <v>217</v>
      </c>
      <c r="D13" s="352"/>
      <c r="E13" s="355"/>
      <c r="F13" s="358"/>
      <c r="G13" s="253"/>
      <c r="H13" s="253"/>
      <c r="I13" s="253"/>
      <c r="J13" s="255"/>
      <c r="K13" s="257"/>
      <c r="L13" s="257"/>
      <c r="M13" s="337"/>
      <c r="N13" s="38">
        <v>5200</v>
      </c>
      <c r="O13" s="34"/>
      <c r="P13" s="46"/>
      <c r="Q13" s="37"/>
      <c r="R13" s="38">
        <v>4800</v>
      </c>
      <c r="S13" s="37"/>
      <c r="T13" s="37"/>
      <c r="U13" s="37"/>
      <c r="V13" s="37"/>
      <c r="W13" s="37"/>
      <c r="X13" s="37"/>
      <c r="Y13" s="37"/>
      <c r="Z13" s="37"/>
      <c r="AA13" s="37"/>
      <c r="AB13" s="38"/>
      <c r="AC13" s="37"/>
      <c r="AD13" s="38">
        <f>SUM(N13:AC13)</f>
        <v>10000</v>
      </c>
      <c r="AE13" s="114"/>
      <c r="AF13" s="39">
        <v>5828</v>
      </c>
      <c r="AG13" s="112"/>
      <c r="AH13" s="112"/>
      <c r="AI13" s="150"/>
    </row>
    <row r="14" spans="1:35" ht="38.25">
      <c r="A14" s="349"/>
      <c r="B14" s="337"/>
      <c r="C14" s="119" t="s">
        <v>218</v>
      </c>
      <c r="D14" s="352"/>
      <c r="E14" s="355"/>
      <c r="F14" s="358"/>
      <c r="G14" s="253"/>
      <c r="H14" s="253"/>
      <c r="I14" s="253"/>
      <c r="J14" s="255"/>
      <c r="K14" s="257"/>
      <c r="L14" s="257"/>
      <c r="M14" s="337"/>
      <c r="N14" s="38">
        <v>200</v>
      </c>
      <c r="O14" s="34"/>
      <c r="P14" s="46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8"/>
      <c r="AC14" s="37"/>
      <c r="AD14" s="38">
        <f>SUM(N14:AC14)</f>
        <v>200</v>
      </c>
      <c r="AE14" s="114"/>
      <c r="AF14" s="39">
        <v>5828</v>
      </c>
      <c r="AG14" s="112"/>
      <c r="AH14" s="112"/>
      <c r="AI14" s="150"/>
    </row>
    <row r="15" spans="1:35" ht="39" thickBot="1">
      <c r="A15" s="350"/>
      <c r="B15" s="338"/>
      <c r="C15" s="195" t="s">
        <v>219</v>
      </c>
      <c r="D15" s="353"/>
      <c r="E15" s="356"/>
      <c r="F15" s="359"/>
      <c r="G15" s="254"/>
      <c r="H15" s="254"/>
      <c r="I15" s="254"/>
      <c r="J15" s="256"/>
      <c r="K15" s="258"/>
      <c r="L15" s="258"/>
      <c r="M15" s="338"/>
      <c r="N15" s="57">
        <v>7080</v>
      </c>
      <c r="O15" s="54"/>
      <c r="P15" s="55"/>
      <c r="Q15" s="56"/>
      <c r="R15" s="57">
        <v>8720</v>
      </c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56"/>
      <c r="AD15" s="57">
        <f>SUM(N15:AC15)</f>
        <v>15800</v>
      </c>
      <c r="AE15" s="196"/>
      <c r="AF15" s="183">
        <v>5828</v>
      </c>
      <c r="AG15" s="149"/>
      <c r="AH15" s="149"/>
      <c r="AI15" s="151"/>
    </row>
    <row r="16" spans="8:9" ht="14.25">
      <c r="H16" s="123"/>
      <c r="I16" s="123"/>
    </row>
  </sheetData>
  <sheetProtection/>
  <mergeCells count="44">
    <mergeCell ref="A2:AI2"/>
    <mergeCell ref="A3:AI3"/>
    <mergeCell ref="A4:G4"/>
    <mergeCell ref="H4:S4"/>
    <mergeCell ref="T4:AI4"/>
    <mergeCell ref="A5:C5"/>
    <mergeCell ref="E5:M5"/>
    <mergeCell ref="N5:AE5"/>
    <mergeCell ref="AF5:AI5"/>
    <mergeCell ref="A6:A7"/>
    <mergeCell ref="B6:G7"/>
    <mergeCell ref="H6:H7"/>
    <mergeCell ref="I6:I7"/>
    <mergeCell ref="J6:J7"/>
    <mergeCell ref="K6:K7"/>
    <mergeCell ref="AB6:AC6"/>
    <mergeCell ref="AD6:AE6"/>
    <mergeCell ref="AF6:AF7"/>
    <mergeCell ref="L6:L7"/>
    <mergeCell ref="M6:M7"/>
    <mergeCell ref="N6:O6"/>
    <mergeCell ref="P6:Q6"/>
    <mergeCell ref="R6:S6"/>
    <mergeCell ref="T6:U6"/>
    <mergeCell ref="E11:E15"/>
    <mergeCell ref="F11:F15"/>
    <mergeCell ref="AG6:AG7"/>
    <mergeCell ref="AH6:AH7"/>
    <mergeCell ref="AI6:AI7"/>
    <mergeCell ref="B8:G8"/>
    <mergeCell ref="A9:AI9"/>
    <mergeCell ref="V6:W6"/>
    <mergeCell ref="X6:Y6"/>
    <mergeCell ref="Z6:AA6"/>
    <mergeCell ref="J11:J15"/>
    <mergeCell ref="I11:I15"/>
    <mergeCell ref="K11:K15"/>
    <mergeCell ref="L11:L15"/>
    <mergeCell ref="M11:M15"/>
    <mergeCell ref="A11:A15"/>
    <mergeCell ref="B11:B15"/>
    <mergeCell ref="G11:G15"/>
    <mergeCell ref="H11:H15"/>
    <mergeCell ref="D11:D15"/>
  </mergeCells>
  <printOptions/>
  <pageMargins left="0.7" right="0.7" top="0.75" bottom="0.75" header="0.3" footer="0.3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K22"/>
  <sheetViews>
    <sheetView zoomScale="112" zoomScaleNormal="112" workbookViewId="0" topLeftCell="A1">
      <selection activeCell="D11" sqref="D11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" customWidth="1"/>
    <col min="4" max="4" width="10.00390625" style="1" customWidth="1"/>
    <col min="5" max="5" width="9.7109375" style="1" customWidth="1"/>
    <col min="6" max="6" width="8.140625" style="1" customWidth="1"/>
    <col min="7" max="7" width="12.28125" style="93" customWidth="1"/>
    <col min="8" max="8" width="15.7109375" style="93" customWidth="1"/>
    <col min="9" max="9" width="3.8515625" style="93" customWidth="1"/>
    <col min="10" max="10" width="4.57421875" style="1" customWidth="1"/>
    <col min="11" max="11" width="5.140625" style="1" customWidth="1"/>
    <col min="12" max="12" width="5.8515625" style="1" customWidth="1"/>
    <col min="13" max="13" width="5.28125" style="1" customWidth="1"/>
    <col min="14" max="17" width="5.00390625" style="1" customWidth="1"/>
    <col min="18" max="18" width="6.00390625" style="1" customWidth="1"/>
    <col min="19" max="29" width="5.00390625" style="1" customWidth="1"/>
    <col min="30" max="30" width="6.00390625" style="1" customWidth="1"/>
    <col min="31" max="33" width="5.00390625" style="1" customWidth="1"/>
    <col min="34" max="34" width="5.140625" style="94" customWidth="1"/>
    <col min="35" max="35" width="5.421875" style="1" customWidth="1"/>
    <col min="36" max="36" width="4.8515625" style="1" customWidth="1"/>
    <col min="37" max="37" width="7.140625" style="1" customWidth="1"/>
    <col min="38" max="16384" width="11.421875" style="1" customWidth="1"/>
  </cols>
  <sheetData>
    <row r="1" spans="1:37" ht="15.7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8"/>
    </row>
    <row r="3" spans="1:37" ht="15.7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300"/>
    </row>
    <row r="4" spans="1:37" ht="50.25" customHeight="1">
      <c r="A4" s="320" t="s">
        <v>46</v>
      </c>
      <c r="B4" s="321"/>
      <c r="C4" s="321"/>
      <c r="D4" s="321"/>
      <c r="E4" s="321"/>
      <c r="F4" s="321"/>
      <c r="G4" s="322"/>
      <c r="H4" s="323" t="s">
        <v>116</v>
      </c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5"/>
      <c r="T4" s="323" t="s">
        <v>42</v>
      </c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7"/>
    </row>
    <row r="5" spans="1:37" ht="55.5" customHeight="1" thickBot="1">
      <c r="A5" s="328" t="s">
        <v>117</v>
      </c>
      <c r="B5" s="276"/>
      <c r="C5" s="277"/>
      <c r="D5" s="146"/>
      <c r="E5" s="329" t="s">
        <v>118</v>
      </c>
      <c r="F5" s="329"/>
      <c r="G5" s="329"/>
      <c r="H5" s="329"/>
      <c r="I5" s="329"/>
      <c r="J5" s="329"/>
      <c r="K5" s="329"/>
      <c r="L5" s="329"/>
      <c r="M5" s="329"/>
      <c r="N5" s="330" t="s">
        <v>0</v>
      </c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2"/>
      <c r="AH5" s="333" t="s">
        <v>1</v>
      </c>
      <c r="AI5" s="334"/>
      <c r="AJ5" s="334"/>
      <c r="AK5" s="335"/>
    </row>
    <row r="6" spans="1:37" ht="30.75" customHeight="1">
      <c r="A6" s="317" t="s">
        <v>18</v>
      </c>
      <c r="B6" s="318" t="s">
        <v>2</v>
      </c>
      <c r="C6" s="319"/>
      <c r="D6" s="319"/>
      <c r="E6" s="319"/>
      <c r="F6" s="319"/>
      <c r="G6" s="319"/>
      <c r="H6" s="292" t="s">
        <v>3</v>
      </c>
      <c r="I6" s="294" t="s">
        <v>19</v>
      </c>
      <c r="J6" s="294" t="s">
        <v>4</v>
      </c>
      <c r="K6" s="296" t="s">
        <v>171</v>
      </c>
      <c r="L6" s="305" t="s">
        <v>20</v>
      </c>
      <c r="M6" s="307" t="s">
        <v>21</v>
      </c>
      <c r="N6" s="316" t="s">
        <v>32</v>
      </c>
      <c r="O6" s="314"/>
      <c r="P6" s="313" t="s">
        <v>33</v>
      </c>
      <c r="Q6" s="314"/>
      <c r="R6" s="313" t="s">
        <v>34</v>
      </c>
      <c r="S6" s="314"/>
      <c r="T6" s="313" t="s">
        <v>172</v>
      </c>
      <c r="U6" s="314"/>
      <c r="V6" s="313" t="s">
        <v>6</v>
      </c>
      <c r="W6" s="314"/>
      <c r="X6" s="313" t="s">
        <v>173</v>
      </c>
      <c r="Y6" s="314"/>
      <c r="Z6" s="313" t="s">
        <v>35</v>
      </c>
      <c r="AA6" s="314"/>
      <c r="AB6" s="313" t="s">
        <v>5</v>
      </c>
      <c r="AC6" s="314"/>
      <c r="AD6" s="313" t="s">
        <v>8</v>
      </c>
      <c r="AE6" s="314"/>
      <c r="AF6" s="313" t="s">
        <v>9</v>
      </c>
      <c r="AG6" s="315"/>
      <c r="AH6" s="269" t="s">
        <v>10</v>
      </c>
      <c r="AI6" s="262" t="s">
        <v>11</v>
      </c>
      <c r="AJ6" s="264" t="s">
        <v>12</v>
      </c>
      <c r="AK6" s="266" t="s">
        <v>22</v>
      </c>
    </row>
    <row r="7" spans="1:37" ht="51.75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24</v>
      </c>
      <c r="AB7" s="7" t="s">
        <v>23</v>
      </c>
      <c r="AC7" s="98" t="s">
        <v>25</v>
      </c>
      <c r="AD7" s="7" t="s">
        <v>23</v>
      </c>
      <c r="AE7" s="98" t="s">
        <v>25</v>
      </c>
      <c r="AF7" s="7" t="s">
        <v>23</v>
      </c>
      <c r="AG7" s="99" t="s">
        <v>25</v>
      </c>
      <c r="AH7" s="269"/>
      <c r="AI7" s="262"/>
      <c r="AJ7" s="264"/>
      <c r="AK7" s="266"/>
    </row>
    <row r="8" spans="1:37" ht="45.75" thickBot="1">
      <c r="A8" s="8" t="s">
        <v>119</v>
      </c>
      <c r="B8" s="209" t="s">
        <v>169</v>
      </c>
      <c r="C8" s="210"/>
      <c r="D8" s="210"/>
      <c r="E8" s="210"/>
      <c r="F8" s="210"/>
      <c r="G8" s="210"/>
      <c r="H8" s="105" t="s">
        <v>58</v>
      </c>
      <c r="I8" s="9"/>
      <c r="J8" s="10">
        <v>60</v>
      </c>
      <c r="K8" s="10">
        <v>10</v>
      </c>
      <c r="L8" s="11"/>
      <c r="M8" s="106"/>
      <c r="N8" s="12"/>
      <c r="O8" s="13"/>
      <c r="P8" s="13"/>
      <c r="Q8" s="13"/>
      <c r="R8" s="13"/>
      <c r="S8" s="13"/>
      <c r="T8" s="13">
        <v>3995</v>
      </c>
      <c r="U8" s="13"/>
      <c r="V8" s="13"/>
      <c r="W8" s="13"/>
      <c r="X8" s="13">
        <v>50000</v>
      </c>
      <c r="Y8" s="13"/>
      <c r="Z8" s="13"/>
      <c r="AA8" s="13"/>
      <c r="AB8" s="13"/>
      <c r="AC8" s="13"/>
      <c r="AD8" s="13"/>
      <c r="AE8" s="13"/>
      <c r="AF8" s="13">
        <f>SUM(N8:AE8)</f>
        <v>53995</v>
      </c>
      <c r="AG8" s="14"/>
      <c r="AH8" s="15">
        <v>40</v>
      </c>
      <c r="AI8" s="16"/>
      <c r="AJ8" s="16"/>
      <c r="AK8" s="17"/>
    </row>
    <row r="9" spans="1:37" ht="15.7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10"/>
    </row>
    <row r="10" spans="1:37" ht="34.5" thickBot="1">
      <c r="A10" s="167" t="s">
        <v>13</v>
      </c>
      <c r="B10" s="168" t="s">
        <v>30</v>
      </c>
      <c r="C10" s="168" t="s">
        <v>14</v>
      </c>
      <c r="D10" s="168" t="s">
        <v>26</v>
      </c>
      <c r="E10" s="169" t="s">
        <v>27</v>
      </c>
      <c r="F10" s="169" t="s">
        <v>28</v>
      </c>
      <c r="G10" s="170" t="s">
        <v>15</v>
      </c>
      <c r="H10" s="109" t="s">
        <v>31</v>
      </c>
      <c r="I10" s="110"/>
      <c r="J10" s="110"/>
      <c r="K10" s="110"/>
      <c r="L10" s="110"/>
      <c r="M10" s="111"/>
      <c r="N10" s="171"/>
      <c r="O10" s="172"/>
      <c r="P10" s="173"/>
      <c r="Q10" s="172"/>
      <c r="R10" s="173"/>
      <c r="S10" s="172"/>
      <c r="T10" s="173"/>
      <c r="U10" s="172"/>
      <c r="V10" s="173"/>
      <c r="W10" s="172"/>
      <c r="X10" s="173"/>
      <c r="Y10" s="172"/>
      <c r="Z10" s="173"/>
      <c r="AA10" s="172"/>
      <c r="AB10" s="173"/>
      <c r="AC10" s="172"/>
      <c r="AD10" s="173"/>
      <c r="AE10" s="172"/>
      <c r="AF10" s="174"/>
      <c r="AG10" s="172"/>
      <c r="AH10" s="175"/>
      <c r="AI10" s="176"/>
      <c r="AJ10" s="176"/>
      <c r="AK10" s="177"/>
    </row>
    <row r="11" spans="1:37" ht="73.5" customHeight="1" thickBot="1">
      <c r="A11" s="145" t="s">
        <v>220</v>
      </c>
      <c r="B11" s="154"/>
      <c r="C11" s="51" t="s">
        <v>120</v>
      </c>
      <c r="D11" s="184" t="s">
        <v>51</v>
      </c>
      <c r="E11" s="185"/>
      <c r="F11" s="186"/>
      <c r="G11" s="51" t="s">
        <v>122</v>
      </c>
      <c r="H11" s="51" t="s">
        <v>59</v>
      </c>
      <c r="I11" s="51"/>
      <c r="J11" s="147">
        <v>60</v>
      </c>
      <c r="K11" s="148">
        <v>10</v>
      </c>
      <c r="L11" s="148"/>
      <c r="M11" s="154"/>
      <c r="N11" s="187"/>
      <c r="O11" s="188"/>
      <c r="P11" s="189"/>
      <c r="Q11" s="190"/>
      <c r="R11" s="190"/>
      <c r="S11" s="190"/>
      <c r="T11" s="191">
        <v>3995</v>
      </c>
      <c r="U11" s="190"/>
      <c r="V11" s="190"/>
      <c r="W11" s="190"/>
      <c r="X11" s="191">
        <v>50000</v>
      </c>
      <c r="Y11" s="190"/>
      <c r="Z11" s="190"/>
      <c r="AA11" s="190"/>
      <c r="AB11" s="190"/>
      <c r="AC11" s="190"/>
      <c r="AD11" s="191"/>
      <c r="AE11" s="190"/>
      <c r="AF11" s="191">
        <f>SUM(N11:AE11)</f>
        <v>53995</v>
      </c>
      <c r="AG11" s="191"/>
      <c r="AH11" s="192">
        <v>40</v>
      </c>
      <c r="AI11" s="193"/>
      <c r="AJ11" s="193"/>
      <c r="AK11" s="194"/>
    </row>
    <row r="13" spans="3:4" ht="15">
      <c r="C13" s="95"/>
      <c r="D13" s="95"/>
    </row>
    <row r="14" spans="3:4" ht="15">
      <c r="C14" s="95"/>
      <c r="D14" s="95"/>
    </row>
    <row r="15" spans="8:9" ht="15">
      <c r="H15" s="96"/>
      <c r="I15" s="96"/>
    </row>
    <row r="16" spans="8:9" ht="15">
      <c r="H16" s="96"/>
      <c r="I16" s="96"/>
    </row>
    <row r="22" spans="8:9" ht="15">
      <c r="H22" s="97"/>
      <c r="I22" s="97"/>
    </row>
  </sheetData>
  <sheetProtection/>
  <mergeCells count="33">
    <mergeCell ref="A2:AK2"/>
    <mergeCell ref="A3:AK3"/>
    <mergeCell ref="A4:G4"/>
    <mergeCell ref="H4:S4"/>
    <mergeCell ref="T4:AK4"/>
    <mergeCell ref="A5:C5"/>
    <mergeCell ref="E5:M5"/>
    <mergeCell ref="N5:AG5"/>
    <mergeCell ref="AH5:AK5"/>
    <mergeCell ref="A6:A7"/>
    <mergeCell ref="B6:G7"/>
    <mergeCell ref="H6:H7"/>
    <mergeCell ref="I6:I7"/>
    <mergeCell ref="J6:J7"/>
    <mergeCell ref="K6:K7"/>
    <mergeCell ref="AH6:AH7"/>
    <mergeCell ref="X6:Y6"/>
    <mergeCell ref="L6:L7"/>
    <mergeCell ref="M6:M7"/>
    <mergeCell ref="N6:O6"/>
    <mergeCell ref="P6:Q6"/>
    <mergeCell ref="R6:S6"/>
    <mergeCell ref="T6:U6"/>
    <mergeCell ref="AI6:AI7"/>
    <mergeCell ref="AJ6:AJ7"/>
    <mergeCell ref="AK6:AK7"/>
    <mergeCell ref="B8:G8"/>
    <mergeCell ref="A9:AK9"/>
    <mergeCell ref="V6:W6"/>
    <mergeCell ref="Z6:AA6"/>
    <mergeCell ref="AB6:AC6"/>
    <mergeCell ref="AD6:AE6"/>
    <mergeCell ref="AF6:AG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K22"/>
  <sheetViews>
    <sheetView zoomScale="112" zoomScaleNormal="112" workbookViewId="0" topLeftCell="A1">
      <selection activeCell="B6" sqref="B6:G7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20" customWidth="1"/>
    <col min="4" max="4" width="10.00390625" style="120" customWidth="1"/>
    <col min="5" max="5" width="9.57421875" style="120" customWidth="1"/>
    <col min="6" max="6" width="9.8515625" style="120" customWidth="1"/>
    <col min="7" max="7" width="12.8515625" style="121" customWidth="1"/>
    <col min="8" max="8" width="14.7109375" style="121" customWidth="1"/>
    <col min="9" max="9" width="4.57421875" style="121" customWidth="1"/>
    <col min="10" max="11" width="5.28125" style="120" customWidth="1"/>
    <col min="12" max="12" width="5.421875" style="120" customWidth="1"/>
    <col min="13" max="13" width="5.57421875" style="120" customWidth="1"/>
    <col min="14" max="17" width="5.00390625" style="120" customWidth="1"/>
    <col min="18" max="18" width="6.00390625" style="120" customWidth="1"/>
    <col min="19" max="29" width="5.00390625" style="120" customWidth="1"/>
    <col min="30" max="30" width="4.57421875" style="120" customWidth="1"/>
    <col min="31" max="33" width="5.00390625" style="120" customWidth="1"/>
    <col min="34" max="34" width="4.57421875" style="94" customWidth="1"/>
    <col min="35" max="35" width="4.7109375" style="120" customWidth="1"/>
    <col min="36" max="36" width="4.00390625" style="120" customWidth="1"/>
    <col min="37" max="37" width="6.00390625" style="120" customWidth="1"/>
    <col min="38" max="16384" width="11.421875" style="120" customWidth="1"/>
  </cols>
  <sheetData>
    <row r="1" spans="1:37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4.2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8"/>
    </row>
    <row r="3" spans="1:37" ht="1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300"/>
    </row>
    <row r="4" spans="1:37" ht="64.5" customHeight="1">
      <c r="A4" s="301" t="s">
        <v>46</v>
      </c>
      <c r="B4" s="302"/>
      <c r="C4" s="302"/>
      <c r="D4" s="302"/>
      <c r="E4" s="302"/>
      <c r="F4" s="302"/>
      <c r="G4" s="303"/>
      <c r="H4" s="270" t="s">
        <v>116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42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4"/>
    </row>
    <row r="5" spans="1:37" ht="39" customHeight="1" thickBot="1">
      <c r="A5" s="275" t="s">
        <v>117</v>
      </c>
      <c r="B5" s="276"/>
      <c r="C5" s="277"/>
      <c r="D5" s="113"/>
      <c r="E5" s="278" t="s">
        <v>118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2"/>
      <c r="AH5" s="283" t="s">
        <v>1</v>
      </c>
      <c r="AI5" s="284"/>
      <c r="AJ5" s="284"/>
      <c r="AK5" s="285"/>
    </row>
    <row r="6" spans="1:37" ht="31.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32</v>
      </c>
      <c r="O6" s="267"/>
      <c r="P6" s="259" t="s">
        <v>33</v>
      </c>
      <c r="Q6" s="267"/>
      <c r="R6" s="259" t="s">
        <v>34</v>
      </c>
      <c r="S6" s="267"/>
      <c r="T6" s="259" t="s">
        <v>172</v>
      </c>
      <c r="U6" s="267"/>
      <c r="V6" s="259" t="s">
        <v>6</v>
      </c>
      <c r="W6" s="267"/>
      <c r="X6" s="259" t="s">
        <v>173</v>
      </c>
      <c r="Y6" s="267"/>
      <c r="Z6" s="259" t="s">
        <v>35</v>
      </c>
      <c r="AA6" s="267"/>
      <c r="AB6" s="259" t="s">
        <v>5</v>
      </c>
      <c r="AC6" s="267"/>
      <c r="AD6" s="259" t="s">
        <v>8</v>
      </c>
      <c r="AE6" s="267"/>
      <c r="AF6" s="259" t="s">
        <v>9</v>
      </c>
      <c r="AG6" s="260"/>
      <c r="AH6" s="268" t="s">
        <v>10</v>
      </c>
      <c r="AI6" s="261" t="s">
        <v>11</v>
      </c>
      <c r="AJ6" s="263" t="s">
        <v>12</v>
      </c>
      <c r="AK6" s="265" t="s">
        <v>22</v>
      </c>
    </row>
    <row r="7" spans="1:37" ht="52.5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24</v>
      </c>
      <c r="AB7" s="7" t="s">
        <v>23</v>
      </c>
      <c r="AC7" s="98" t="s">
        <v>25</v>
      </c>
      <c r="AD7" s="7" t="s">
        <v>23</v>
      </c>
      <c r="AE7" s="98" t="s">
        <v>25</v>
      </c>
      <c r="AF7" s="7" t="s">
        <v>23</v>
      </c>
      <c r="AG7" s="99" t="s">
        <v>25</v>
      </c>
      <c r="AH7" s="269"/>
      <c r="AI7" s="262"/>
      <c r="AJ7" s="264"/>
      <c r="AK7" s="266"/>
    </row>
    <row r="8" spans="1:37" ht="68.25" customHeight="1" thickBot="1">
      <c r="A8" s="8" t="s">
        <v>119</v>
      </c>
      <c r="B8" s="209" t="s">
        <v>169</v>
      </c>
      <c r="C8" s="210"/>
      <c r="D8" s="210"/>
      <c r="E8" s="210"/>
      <c r="F8" s="210"/>
      <c r="G8" s="210"/>
      <c r="H8" s="105" t="s">
        <v>60</v>
      </c>
      <c r="I8" s="9"/>
      <c r="J8" s="10">
        <v>250</v>
      </c>
      <c r="K8" s="10">
        <v>80</v>
      </c>
      <c r="L8" s="11"/>
      <c r="M8" s="106"/>
      <c r="N8" s="12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66004</v>
      </c>
      <c r="U8" s="13">
        <v>0</v>
      </c>
      <c r="V8" s="13">
        <v>0</v>
      </c>
      <c r="W8" s="13">
        <v>0</v>
      </c>
      <c r="X8" s="13">
        <v>20000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f>SUM(N8:AE8)</f>
        <v>86004</v>
      </c>
      <c r="AG8" s="14">
        <v>0</v>
      </c>
      <c r="AH8" s="15">
        <v>200</v>
      </c>
      <c r="AI8" s="16"/>
      <c r="AJ8" s="16"/>
      <c r="AK8" s="17"/>
    </row>
    <row r="9" spans="1:37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10"/>
    </row>
    <row r="10" spans="1:37" ht="105.75" customHeight="1">
      <c r="A10" s="18" t="s">
        <v>13</v>
      </c>
      <c r="B10" s="19" t="s">
        <v>30</v>
      </c>
      <c r="C10" s="19" t="s">
        <v>14</v>
      </c>
      <c r="D10" s="19" t="s">
        <v>26</v>
      </c>
      <c r="E10" s="20" t="s">
        <v>27</v>
      </c>
      <c r="F10" s="20" t="s">
        <v>28</v>
      </c>
      <c r="G10" s="107" t="s">
        <v>15</v>
      </c>
      <c r="H10" s="115" t="s">
        <v>31</v>
      </c>
      <c r="I10" s="60"/>
      <c r="J10" s="60"/>
      <c r="K10" s="60"/>
      <c r="L10" s="60"/>
      <c r="M10" s="61"/>
      <c r="N10" s="22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4"/>
      <c r="AE10" s="23"/>
      <c r="AF10" s="25"/>
      <c r="AG10" s="23"/>
      <c r="AH10" s="26"/>
      <c r="AI10" s="27"/>
      <c r="AJ10" s="27"/>
      <c r="AK10" s="28"/>
    </row>
    <row r="11" spans="1:37" ht="98.25" customHeight="1">
      <c r="A11" s="116" t="s">
        <v>121</v>
      </c>
      <c r="B11" s="116"/>
      <c r="C11" s="119" t="s">
        <v>175</v>
      </c>
      <c r="D11" s="117" t="s">
        <v>51</v>
      </c>
      <c r="E11" s="41"/>
      <c r="F11" s="31"/>
      <c r="G11" s="64" t="s">
        <v>174</v>
      </c>
      <c r="H11" s="64" t="s">
        <v>61</v>
      </c>
      <c r="I11" s="64"/>
      <c r="J11" s="118">
        <v>250</v>
      </c>
      <c r="K11" s="32">
        <v>80</v>
      </c>
      <c r="L11" s="32"/>
      <c r="M11" s="116"/>
      <c r="N11" s="44"/>
      <c r="O11" s="34"/>
      <c r="P11" s="46"/>
      <c r="Q11" s="37"/>
      <c r="R11" s="37"/>
      <c r="S11" s="37"/>
      <c r="T11" s="38">
        <v>66004</v>
      </c>
      <c r="U11" s="37"/>
      <c r="V11" s="37"/>
      <c r="W11" s="37"/>
      <c r="X11" s="38">
        <v>20000</v>
      </c>
      <c r="Y11" s="37"/>
      <c r="Z11" s="37"/>
      <c r="AA11" s="37"/>
      <c r="AB11" s="37"/>
      <c r="AC11" s="37"/>
      <c r="AD11" s="38"/>
      <c r="AE11" s="37"/>
      <c r="AF11" s="38">
        <f>SUM(N11:AE11)</f>
        <v>86004</v>
      </c>
      <c r="AG11" s="114"/>
      <c r="AH11" s="39">
        <v>200</v>
      </c>
      <c r="AI11" s="112"/>
      <c r="AJ11" s="112"/>
      <c r="AK11" s="32"/>
    </row>
    <row r="13" spans="3:4" ht="14.25">
      <c r="C13" s="95"/>
      <c r="D13" s="95"/>
    </row>
    <row r="14" spans="3:4" ht="14.25">
      <c r="C14" s="95"/>
      <c r="D14" s="95"/>
    </row>
    <row r="15" spans="8:9" ht="14.25">
      <c r="H15" s="122"/>
      <c r="I15" s="122"/>
    </row>
    <row r="16" spans="8:9" ht="14.25">
      <c r="H16" s="122"/>
      <c r="I16" s="122"/>
    </row>
    <row r="22" spans="8:9" ht="14.25">
      <c r="H22" s="123"/>
      <c r="I22" s="123"/>
    </row>
  </sheetData>
  <sheetProtection/>
  <mergeCells count="33">
    <mergeCell ref="A2:AK2"/>
    <mergeCell ref="A3:AK3"/>
    <mergeCell ref="A4:G4"/>
    <mergeCell ref="H4:S4"/>
    <mergeCell ref="T4:AK4"/>
    <mergeCell ref="A5:C5"/>
    <mergeCell ref="E5:M5"/>
    <mergeCell ref="N5:AG5"/>
    <mergeCell ref="AH5:AK5"/>
    <mergeCell ref="A6:A7"/>
    <mergeCell ref="B6:G7"/>
    <mergeCell ref="H6:H7"/>
    <mergeCell ref="I6:I7"/>
    <mergeCell ref="J6:J7"/>
    <mergeCell ref="K6:K7"/>
    <mergeCell ref="AH6:AH7"/>
    <mergeCell ref="L6:L7"/>
    <mergeCell ref="M6:M7"/>
    <mergeCell ref="N6:O6"/>
    <mergeCell ref="P6:Q6"/>
    <mergeCell ref="R6:S6"/>
    <mergeCell ref="T6:U6"/>
    <mergeCell ref="X6:Y6"/>
    <mergeCell ref="AI6:AI7"/>
    <mergeCell ref="AJ6:AJ7"/>
    <mergeCell ref="AK6:AK7"/>
    <mergeCell ref="B8:G8"/>
    <mergeCell ref="A9:AK9"/>
    <mergeCell ref="V6:W6"/>
    <mergeCell ref="Z6:AA6"/>
    <mergeCell ref="AB6:AC6"/>
    <mergeCell ref="AD6:AE6"/>
    <mergeCell ref="AF6:AG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I16"/>
  <sheetViews>
    <sheetView zoomScale="112" zoomScaleNormal="112" workbookViewId="0" topLeftCell="A10">
      <selection activeCell="H12" sqref="H12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18.8515625" style="120" customWidth="1"/>
    <col min="4" max="4" width="10.00390625" style="120" customWidth="1"/>
    <col min="5" max="5" width="9.8515625" style="120" customWidth="1"/>
    <col min="6" max="6" width="9.57421875" style="120" customWidth="1"/>
    <col min="7" max="7" width="15.28125" style="121" customWidth="1"/>
    <col min="8" max="8" width="15.7109375" style="121" customWidth="1"/>
    <col min="9" max="9" width="4.28125" style="121" customWidth="1"/>
    <col min="10" max="11" width="5.00390625" style="120" customWidth="1"/>
    <col min="12" max="12" width="5.140625" style="120" customWidth="1"/>
    <col min="13" max="13" width="5.28125" style="120" customWidth="1"/>
    <col min="14" max="14" width="5.57421875" style="120" customWidth="1"/>
    <col min="15" max="15" width="5.8515625" style="120" customWidth="1"/>
    <col min="16" max="17" width="5.00390625" style="120" customWidth="1"/>
    <col min="18" max="18" width="6.00390625" style="120" customWidth="1"/>
    <col min="19" max="27" width="5.00390625" style="120" customWidth="1"/>
    <col min="28" max="28" width="6.00390625" style="120" customWidth="1"/>
    <col min="29" max="31" width="5.00390625" style="120" customWidth="1"/>
    <col min="32" max="32" width="5.140625" style="94" customWidth="1"/>
    <col min="33" max="33" width="5.421875" style="120" customWidth="1"/>
    <col min="34" max="34" width="4.8515625" style="120" customWidth="1"/>
    <col min="35" max="35" width="7.140625" style="120" customWidth="1"/>
    <col min="36" max="16384" width="11.421875" style="120" customWidth="1"/>
  </cols>
  <sheetData>
    <row r="1" spans="1:35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 ht="1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</row>
    <row r="4" spans="1:35" ht="84" customHeight="1">
      <c r="A4" s="340" t="s">
        <v>128</v>
      </c>
      <c r="B4" s="302"/>
      <c r="C4" s="302"/>
      <c r="D4" s="302"/>
      <c r="E4" s="302"/>
      <c r="F4" s="302"/>
      <c r="G4" s="303"/>
      <c r="H4" s="270" t="s">
        <v>123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129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41"/>
    </row>
    <row r="5" spans="1:35" ht="48" customHeight="1" thickBot="1">
      <c r="A5" s="328" t="s">
        <v>124</v>
      </c>
      <c r="B5" s="276"/>
      <c r="C5" s="277"/>
      <c r="D5" s="146"/>
      <c r="E5" s="278" t="s">
        <v>131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83" t="s">
        <v>1</v>
      </c>
      <c r="AG5" s="284"/>
      <c r="AH5" s="284"/>
      <c r="AI5" s="285"/>
    </row>
    <row r="6" spans="1:35" ht="30.7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183</v>
      </c>
      <c r="O6" s="267"/>
      <c r="P6" s="259" t="s">
        <v>33</v>
      </c>
      <c r="Q6" s="267"/>
      <c r="R6" s="259" t="s">
        <v>34</v>
      </c>
      <c r="S6" s="267"/>
      <c r="T6" s="259" t="s">
        <v>173</v>
      </c>
      <c r="U6" s="267"/>
      <c r="V6" s="259" t="s">
        <v>6</v>
      </c>
      <c r="W6" s="267"/>
      <c r="X6" s="259" t="s">
        <v>35</v>
      </c>
      <c r="Y6" s="267"/>
      <c r="Z6" s="259" t="s">
        <v>5</v>
      </c>
      <c r="AA6" s="267"/>
      <c r="AB6" s="259" t="s">
        <v>8</v>
      </c>
      <c r="AC6" s="267"/>
      <c r="AD6" s="259" t="s">
        <v>9</v>
      </c>
      <c r="AE6" s="260"/>
      <c r="AF6" s="268" t="s">
        <v>10</v>
      </c>
      <c r="AG6" s="261" t="s">
        <v>11</v>
      </c>
      <c r="AH6" s="263" t="s">
        <v>12</v>
      </c>
      <c r="AI6" s="265" t="s">
        <v>22</v>
      </c>
    </row>
    <row r="7" spans="1:35" ht="48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25</v>
      </c>
      <c r="AB7" s="7" t="s">
        <v>23</v>
      </c>
      <c r="AC7" s="98" t="s">
        <v>25</v>
      </c>
      <c r="AD7" s="7" t="s">
        <v>23</v>
      </c>
      <c r="AE7" s="99" t="s">
        <v>25</v>
      </c>
      <c r="AF7" s="269"/>
      <c r="AG7" s="262"/>
      <c r="AH7" s="264"/>
      <c r="AI7" s="266"/>
    </row>
    <row r="8" spans="1:35" ht="68.25" customHeight="1" thickBot="1">
      <c r="A8" s="8" t="s">
        <v>119</v>
      </c>
      <c r="B8" s="209" t="s">
        <v>62</v>
      </c>
      <c r="C8" s="210"/>
      <c r="D8" s="210"/>
      <c r="E8" s="210"/>
      <c r="F8" s="210"/>
      <c r="G8" s="210"/>
      <c r="H8" s="105" t="s">
        <v>63</v>
      </c>
      <c r="I8" s="9"/>
      <c r="J8" s="10">
        <v>100</v>
      </c>
      <c r="K8" s="10">
        <v>100</v>
      </c>
      <c r="L8" s="11"/>
      <c r="M8" s="106"/>
      <c r="N8" s="12">
        <v>4000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71200</v>
      </c>
      <c r="U8" s="13">
        <v>0</v>
      </c>
      <c r="V8" s="13">
        <f>V11</f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>SUM(N8:AC8)</f>
        <v>75200</v>
      </c>
      <c r="AE8" s="14">
        <v>0</v>
      </c>
      <c r="AF8" s="15">
        <v>5828</v>
      </c>
      <c r="AG8" s="16"/>
      <c r="AH8" s="16"/>
      <c r="AI8" s="17"/>
    </row>
    <row r="9" spans="1:35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10"/>
    </row>
    <row r="10" spans="1:35" ht="105.75" customHeight="1">
      <c r="A10" s="18" t="s">
        <v>13</v>
      </c>
      <c r="B10" s="19" t="s">
        <v>30</v>
      </c>
      <c r="C10" s="19" t="s">
        <v>14</v>
      </c>
      <c r="D10" s="19" t="s">
        <v>26</v>
      </c>
      <c r="E10" s="20" t="s">
        <v>27</v>
      </c>
      <c r="F10" s="20" t="s">
        <v>28</v>
      </c>
      <c r="G10" s="107" t="s">
        <v>15</v>
      </c>
      <c r="H10" s="115" t="s">
        <v>31</v>
      </c>
      <c r="I10" s="60"/>
      <c r="J10" s="60"/>
      <c r="K10" s="60"/>
      <c r="L10" s="60"/>
      <c r="M10" s="61"/>
      <c r="N10" s="22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5"/>
      <c r="AE10" s="23"/>
      <c r="AF10" s="26"/>
      <c r="AG10" s="27"/>
      <c r="AH10" s="27"/>
      <c r="AI10" s="28"/>
    </row>
    <row r="11" spans="1:35" ht="131.25" customHeight="1">
      <c r="A11" s="339" t="s">
        <v>176</v>
      </c>
      <c r="B11" s="336"/>
      <c r="C11" s="119" t="s">
        <v>125</v>
      </c>
      <c r="D11" s="117" t="s">
        <v>51</v>
      </c>
      <c r="E11" s="41"/>
      <c r="F11" s="31"/>
      <c r="G11" s="64" t="s">
        <v>64</v>
      </c>
      <c r="H11" s="64" t="s">
        <v>65</v>
      </c>
      <c r="I11" s="64"/>
      <c r="J11" s="118">
        <v>1</v>
      </c>
      <c r="K11" s="32">
        <v>1</v>
      </c>
      <c r="L11" s="32"/>
      <c r="M11" s="116"/>
      <c r="N11" s="44"/>
      <c r="O11" s="34"/>
      <c r="P11" s="46"/>
      <c r="Q11" s="37"/>
      <c r="R11" s="37"/>
      <c r="S11" s="37"/>
      <c r="T11" s="38">
        <v>100</v>
      </c>
      <c r="U11" s="37"/>
      <c r="V11" s="37"/>
      <c r="W11" s="37"/>
      <c r="X11" s="37"/>
      <c r="Y11" s="37"/>
      <c r="Z11" s="37"/>
      <c r="AA11" s="37"/>
      <c r="AB11" s="38"/>
      <c r="AC11" s="37"/>
      <c r="AD11" s="38">
        <v>100</v>
      </c>
      <c r="AE11" s="114"/>
      <c r="AF11" s="39">
        <v>5828</v>
      </c>
      <c r="AG11" s="112"/>
      <c r="AH11" s="112"/>
      <c r="AI11" s="150"/>
    </row>
    <row r="12" spans="1:35" ht="76.5">
      <c r="A12" s="219"/>
      <c r="B12" s="337"/>
      <c r="C12" s="119" t="s">
        <v>179</v>
      </c>
      <c r="D12" s="117" t="s">
        <v>51</v>
      </c>
      <c r="E12" s="41"/>
      <c r="F12" s="31"/>
      <c r="G12" s="64" t="s">
        <v>177</v>
      </c>
      <c r="H12" s="64" t="s">
        <v>178</v>
      </c>
      <c r="I12" s="64"/>
      <c r="J12" s="118">
        <v>1</v>
      </c>
      <c r="K12" s="32">
        <v>1</v>
      </c>
      <c r="L12" s="32"/>
      <c r="M12" s="116"/>
      <c r="N12" s="44"/>
      <c r="O12" s="34"/>
      <c r="P12" s="46"/>
      <c r="Q12" s="37"/>
      <c r="R12" s="37"/>
      <c r="S12" s="37"/>
      <c r="T12" s="38">
        <v>100</v>
      </c>
      <c r="U12" s="37"/>
      <c r="V12" s="37"/>
      <c r="W12" s="37"/>
      <c r="X12" s="37"/>
      <c r="Y12" s="37"/>
      <c r="Z12" s="37"/>
      <c r="AA12" s="37"/>
      <c r="AB12" s="38"/>
      <c r="AC12" s="37"/>
      <c r="AD12" s="38">
        <v>100</v>
      </c>
      <c r="AE12" s="114"/>
      <c r="AF12" s="39">
        <v>5828</v>
      </c>
      <c r="AG12" s="112"/>
      <c r="AH12" s="112"/>
      <c r="AI12" s="150"/>
    </row>
    <row r="13" spans="1:35" ht="76.5">
      <c r="A13" s="219"/>
      <c r="B13" s="337"/>
      <c r="C13" s="119" t="s">
        <v>180</v>
      </c>
      <c r="D13" s="117" t="s">
        <v>51</v>
      </c>
      <c r="E13" s="41"/>
      <c r="F13" s="31"/>
      <c r="G13" s="64" t="s">
        <v>181</v>
      </c>
      <c r="H13" s="64" t="s">
        <v>66</v>
      </c>
      <c r="I13" s="64"/>
      <c r="J13" s="118">
        <v>1</v>
      </c>
      <c r="K13" s="32">
        <v>1</v>
      </c>
      <c r="L13" s="32"/>
      <c r="M13" s="116"/>
      <c r="N13" s="38">
        <v>4000</v>
      </c>
      <c r="O13" s="34"/>
      <c r="P13" s="46"/>
      <c r="Q13" s="37"/>
      <c r="R13" s="37"/>
      <c r="S13" s="37"/>
      <c r="T13" s="38">
        <v>31000</v>
      </c>
      <c r="U13" s="37"/>
      <c r="V13" s="37"/>
      <c r="W13" s="37"/>
      <c r="X13" s="37"/>
      <c r="Y13" s="37"/>
      <c r="Z13" s="37"/>
      <c r="AA13" s="37"/>
      <c r="AB13" s="38"/>
      <c r="AC13" s="37"/>
      <c r="AD13" s="38">
        <v>35000</v>
      </c>
      <c r="AE13" s="114"/>
      <c r="AF13" s="39">
        <v>5828</v>
      </c>
      <c r="AG13" s="112"/>
      <c r="AH13" s="112"/>
      <c r="AI13" s="150"/>
    </row>
    <row r="14" spans="1:35" ht="77.25" thickBot="1">
      <c r="A14" s="220"/>
      <c r="B14" s="338"/>
      <c r="C14" s="195" t="s">
        <v>182</v>
      </c>
      <c r="D14" s="179" t="s">
        <v>51</v>
      </c>
      <c r="E14" s="180"/>
      <c r="F14" s="50"/>
      <c r="G14" s="72" t="s">
        <v>67</v>
      </c>
      <c r="H14" s="72" t="s">
        <v>68</v>
      </c>
      <c r="I14" s="72"/>
      <c r="J14" s="181"/>
      <c r="K14" s="52"/>
      <c r="L14" s="52"/>
      <c r="M14" s="178"/>
      <c r="N14" s="182"/>
      <c r="O14" s="54"/>
      <c r="P14" s="55"/>
      <c r="Q14" s="56"/>
      <c r="R14" s="56"/>
      <c r="S14" s="56"/>
      <c r="T14" s="57">
        <v>40000</v>
      </c>
      <c r="U14" s="56"/>
      <c r="V14" s="56"/>
      <c r="W14" s="56"/>
      <c r="X14" s="56"/>
      <c r="Y14" s="56"/>
      <c r="Z14" s="56"/>
      <c r="AA14" s="56"/>
      <c r="AB14" s="57"/>
      <c r="AC14" s="56"/>
      <c r="AD14" s="57">
        <v>40000</v>
      </c>
      <c r="AE14" s="196"/>
      <c r="AF14" s="183">
        <v>52828</v>
      </c>
      <c r="AG14" s="149"/>
      <c r="AH14" s="149"/>
      <c r="AI14" s="151"/>
    </row>
    <row r="16" spans="8:9" ht="14.25">
      <c r="H16" s="123"/>
      <c r="I16" s="123"/>
    </row>
  </sheetData>
  <sheetProtection/>
  <mergeCells count="34">
    <mergeCell ref="A2:AI2"/>
    <mergeCell ref="A3:AI3"/>
    <mergeCell ref="A4:G4"/>
    <mergeCell ref="H4:S4"/>
    <mergeCell ref="T4:AI4"/>
    <mergeCell ref="A5:C5"/>
    <mergeCell ref="E5:M5"/>
    <mergeCell ref="N5:AE5"/>
    <mergeCell ref="K6:K7"/>
    <mergeCell ref="AF6:AF7"/>
    <mergeCell ref="L6:L7"/>
    <mergeCell ref="M6:M7"/>
    <mergeCell ref="B11:B14"/>
    <mergeCell ref="A11:A14"/>
    <mergeCell ref="R6:S6"/>
    <mergeCell ref="T6:U6"/>
    <mergeCell ref="B8:G8"/>
    <mergeCell ref="A9:AI9"/>
    <mergeCell ref="AG6:AG7"/>
    <mergeCell ref="AH6:AH7"/>
    <mergeCell ref="AF5:AI5"/>
    <mergeCell ref="A6:A7"/>
    <mergeCell ref="B6:G7"/>
    <mergeCell ref="H6:H7"/>
    <mergeCell ref="I6:I7"/>
    <mergeCell ref="J6:J7"/>
    <mergeCell ref="AI6:AI7"/>
    <mergeCell ref="V6:W6"/>
    <mergeCell ref="X6:Y6"/>
    <mergeCell ref="Z6:AA6"/>
    <mergeCell ref="AB6:AC6"/>
    <mergeCell ref="AD6:AE6"/>
    <mergeCell ref="N6:O6"/>
    <mergeCell ref="P6:Q6"/>
  </mergeCells>
  <printOptions/>
  <pageMargins left="0.7" right="0.7" top="0.75" bottom="0.75" header="0.3" footer="0.3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I20"/>
  <sheetViews>
    <sheetView zoomScale="112" zoomScaleNormal="112" workbookViewId="0" topLeftCell="A7">
      <selection activeCell="G11" sqref="G11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20" customWidth="1"/>
    <col min="4" max="4" width="10.00390625" style="120" customWidth="1"/>
    <col min="5" max="5" width="9.140625" style="120" customWidth="1"/>
    <col min="6" max="6" width="9.57421875" style="120" customWidth="1"/>
    <col min="7" max="7" width="15.28125" style="121" customWidth="1"/>
    <col min="8" max="8" width="15.7109375" style="121" customWidth="1"/>
    <col min="9" max="9" width="4.28125" style="121" customWidth="1"/>
    <col min="10" max="10" width="4.8515625" style="120" customWidth="1"/>
    <col min="11" max="11" width="4.7109375" style="120" customWidth="1"/>
    <col min="12" max="12" width="6.00390625" style="120" customWidth="1"/>
    <col min="13" max="13" width="5.7109375" style="120" customWidth="1"/>
    <col min="14" max="15" width="6.00390625" style="120" customWidth="1"/>
    <col min="16" max="17" width="5.00390625" style="120" customWidth="1"/>
    <col min="18" max="18" width="6.00390625" style="120" customWidth="1"/>
    <col min="19" max="27" width="5.00390625" style="120" customWidth="1"/>
    <col min="28" max="28" width="6.00390625" style="120" customWidth="1"/>
    <col min="29" max="31" width="5.00390625" style="120" customWidth="1"/>
    <col min="32" max="32" width="5.140625" style="94" customWidth="1"/>
    <col min="33" max="33" width="5.421875" style="120" customWidth="1"/>
    <col min="34" max="34" width="4.8515625" style="120" customWidth="1"/>
    <col min="35" max="35" width="4.7109375" style="120" customWidth="1"/>
    <col min="36" max="16384" width="11.421875" style="120" customWidth="1"/>
  </cols>
  <sheetData>
    <row r="1" spans="1:35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 ht="1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</row>
    <row r="4" spans="1:35" ht="93" customHeight="1">
      <c r="A4" s="340" t="s">
        <v>132</v>
      </c>
      <c r="B4" s="302"/>
      <c r="C4" s="302"/>
      <c r="D4" s="302"/>
      <c r="E4" s="302"/>
      <c r="F4" s="302"/>
      <c r="G4" s="303"/>
      <c r="H4" s="270" t="s">
        <v>133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134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41"/>
    </row>
    <row r="5" spans="1:35" ht="39.75" customHeight="1" thickBot="1">
      <c r="A5" s="328" t="s">
        <v>135</v>
      </c>
      <c r="B5" s="276"/>
      <c r="C5" s="277"/>
      <c r="D5" s="146"/>
      <c r="E5" s="278" t="s">
        <v>130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83" t="s">
        <v>1</v>
      </c>
      <c r="AG5" s="284"/>
      <c r="AH5" s="284"/>
      <c r="AI5" s="285"/>
    </row>
    <row r="6" spans="1:35" ht="30.7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183</v>
      </c>
      <c r="O6" s="267"/>
      <c r="P6" s="259" t="s">
        <v>188</v>
      </c>
      <c r="Q6" s="267"/>
      <c r="R6" s="259" t="s">
        <v>34</v>
      </c>
      <c r="S6" s="267"/>
      <c r="T6" s="259" t="s">
        <v>173</v>
      </c>
      <c r="U6" s="267"/>
      <c r="V6" s="259" t="s">
        <v>6</v>
      </c>
      <c r="W6" s="267"/>
      <c r="X6" s="259" t="s">
        <v>35</v>
      </c>
      <c r="Y6" s="267"/>
      <c r="Z6" s="259" t="s">
        <v>5</v>
      </c>
      <c r="AA6" s="267"/>
      <c r="AB6" s="259" t="s">
        <v>8</v>
      </c>
      <c r="AC6" s="267"/>
      <c r="AD6" s="259" t="s">
        <v>9</v>
      </c>
      <c r="AE6" s="260"/>
      <c r="AF6" s="268" t="s">
        <v>10</v>
      </c>
      <c r="AG6" s="261" t="s">
        <v>11</v>
      </c>
      <c r="AH6" s="263" t="s">
        <v>12</v>
      </c>
      <c r="AI6" s="265" t="s">
        <v>22</v>
      </c>
    </row>
    <row r="7" spans="1:35" ht="56.25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25</v>
      </c>
      <c r="AB7" s="7" t="s">
        <v>23</v>
      </c>
      <c r="AC7" s="98" t="s">
        <v>25</v>
      </c>
      <c r="AD7" s="7" t="s">
        <v>23</v>
      </c>
      <c r="AE7" s="99" t="s">
        <v>25</v>
      </c>
      <c r="AF7" s="269"/>
      <c r="AG7" s="262"/>
      <c r="AH7" s="264"/>
      <c r="AI7" s="266"/>
    </row>
    <row r="8" spans="1:35" ht="68.25" customHeight="1" thickBot="1">
      <c r="A8" s="8" t="s">
        <v>119</v>
      </c>
      <c r="B8" s="209" t="s">
        <v>81</v>
      </c>
      <c r="C8" s="210"/>
      <c r="D8" s="210"/>
      <c r="E8" s="210"/>
      <c r="F8" s="210"/>
      <c r="G8" s="210"/>
      <c r="H8" s="105" t="s">
        <v>126</v>
      </c>
      <c r="I8" s="9"/>
      <c r="J8" s="10">
        <v>80</v>
      </c>
      <c r="K8" s="10">
        <v>80</v>
      </c>
      <c r="L8" s="11"/>
      <c r="M8" s="106"/>
      <c r="N8" s="12">
        <f>N11+N16</f>
        <v>22280</v>
      </c>
      <c r="O8" s="13">
        <v>0</v>
      </c>
      <c r="P8" s="13">
        <f>P11+P13+P14+P16</f>
        <v>166820</v>
      </c>
      <c r="Q8" s="13">
        <v>0</v>
      </c>
      <c r="R8" s="13">
        <v>0</v>
      </c>
      <c r="S8" s="13">
        <v>0</v>
      </c>
      <c r="T8" s="13">
        <f>T11+T12+T13+T18</f>
        <v>1535853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>SUM(N8:AC8)</f>
        <v>1724953</v>
      </c>
      <c r="AE8" s="14">
        <v>0</v>
      </c>
      <c r="AF8" s="15">
        <v>5828</v>
      </c>
      <c r="AG8" s="16"/>
      <c r="AH8" s="16"/>
      <c r="AI8" s="17"/>
    </row>
    <row r="9" spans="1:35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10"/>
    </row>
    <row r="10" spans="1:35" ht="105.75" customHeight="1">
      <c r="A10" s="18" t="s">
        <v>13</v>
      </c>
      <c r="B10" s="19" t="s">
        <v>30</v>
      </c>
      <c r="C10" s="19" t="s">
        <v>14</v>
      </c>
      <c r="D10" s="19" t="s">
        <v>26</v>
      </c>
      <c r="E10" s="20" t="s">
        <v>27</v>
      </c>
      <c r="F10" s="20" t="s">
        <v>28</v>
      </c>
      <c r="G10" s="107" t="s">
        <v>15</v>
      </c>
      <c r="H10" s="115" t="s">
        <v>31</v>
      </c>
      <c r="I10" s="60"/>
      <c r="J10" s="60"/>
      <c r="K10" s="60"/>
      <c r="L10" s="60"/>
      <c r="M10" s="61"/>
      <c r="N10" s="22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5"/>
      <c r="AE10" s="23"/>
      <c r="AF10" s="26"/>
      <c r="AG10" s="27"/>
      <c r="AH10" s="27"/>
      <c r="AI10" s="28"/>
    </row>
    <row r="11" spans="1:35" ht="127.5">
      <c r="A11" s="243" t="s">
        <v>184</v>
      </c>
      <c r="B11" s="336"/>
      <c r="C11" s="119" t="s">
        <v>186</v>
      </c>
      <c r="D11" s="117" t="s">
        <v>127</v>
      </c>
      <c r="E11" s="41"/>
      <c r="F11" s="31"/>
      <c r="G11" s="64" t="s">
        <v>185</v>
      </c>
      <c r="H11" s="64" t="s">
        <v>82</v>
      </c>
      <c r="I11" s="64"/>
      <c r="J11" s="118">
        <v>95</v>
      </c>
      <c r="K11" s="32">
        <v>95</v>
      </c>
      <c r="L11" s="32"/>
      <c r="M11" s="116"/>
      <c r="N11" s="38">
        <v>20000</v>
      </c>
      <c r="O11" s="34"/>
      <c r="P11" s="38">
        <v>36000</v>
      </c>
      <c r="Q11" s="37"/>
      <c r="R11" s="37"/>
      <c r="S11" s="37"/>
      <c r="T11" s="38">
        <v>1321674</v>
      </c>
      <c r="U11" s="37"/>
      <c r="V11" s="38"/>
      <c r="W11" s="37"/>
      <c r="X11" s="37"/>
      <c r="Y11" s="37"/>
      <c r="Z11" s="37"/>
      <c r="AA11" s="37"/>
      <c r="AB11" s="38"/>
      <c r="AC11" s="37"/>
      <c r="AD11" s="38">
        <f>SUM(N11:AC11)</f>
        <v>1377674</v>
      </c>
      <c r="AE11" s="114"/>
      <c r="AF11" s="39">
        <v>5828</v>
      </c>
      <c r="AG11" s="112"/>
      <c r="AH11" s="112"/>
      <c r="AI11" s="150"/>
    </row>
    <row r="12" spans="1:35" ht="89.25">
      <c r="A12" s="243"/>
      <c r="B12" s="337"/>
      <c r="C12" s="119" t="s">
        <v>187</v>
      </c>
      <c r="D12" s="117" t="s">
        <v>127</v>
      </c>
      <c r="E12" s="41"/>
      <c r="F12" s="31"/>
      <c r="G12" s="64" t="s">
        <v>83</v>
      </c>
      <c r="H12" s="64" t="s">
        <v>82</v>
      </c>
      <c r="I12" s="64"/>
      <c r="J12" s="118">
        <v>95</v>
      </c>
      <c r="K12" s="32">
        <v>95</v>
      </c>
      <c r="L12" s="32"/>
      <c r="M12" s="116"/>
      <c r="N12" s="44"/>
      <c r="O12" s="34"/>
      <c r="P12" s="46"/>
      <c r="Q12" s="37"/>
      <c r="R12" s="37"/>
      <c r="S12" s="37"/>
      <c r="T12" s="38">
        <v>160000</v>
      </c>
      <c r="U12" s="37"/>
      <c r="V12" s="38"/>
      <c r="W12" s="37"/>
      <c r="X12" s="37"/>
      <c r="Y12" s="37"/>
      <c r="Z12" s="37"/>
      <c r="AA12" s="37"/>
      <c r="AB12" s="38"/>
      <c r="AC12" s="37"/>
      <c r="AD12" s="38">
        <f>SUM(N12:AC12)</f>
        <v>160000</v>
      </c>
      <c r="AE12" s="114"/>
      <c r="AF12" s="39">
        <v>5828</v>
      </c>
      <c r="AG12" s="112"/>
      <c r="AH12" s="112"/>
      <c r="AI12" s="150"/>
    </row>
    <row r="13" spans="1:35" ht="63.75">
      <c r="A13" s="243"/>
      <c r="B13" s="337"/>
      <c r="C13" s="119" t="s">
        <v>191</v>
      </c>
      <c r="D13" s="117" t="s">
        <v>127</v>
      </c>
      <c r="E13" s="41"/>
      <c r="F13" s="31"/>
      <c r="G13" s="64" t="s">
        <v>86</v>
      </c>
      <c r="H13" s="64" t="s">
        <v>87</v>
      </c>
      <c r="I13" s="64"/>
      <c r="J13" s="118">
        <v>576</v>
      </c>
      <c r="K13" s="32">
        <v>576</v>
      </c>
      <c r="L13" s="32"/>
      <c r="M13" s="116"/>
      <c r="N13" s="44"/>
      <c r="O13" s="34"/>
      <c r="P13" s="38">
        <v>10820</v>
      </c>
      <c r="Q13" s="37"/>
      <c r="R13" s="37"/>
      <c r="S13" s="37"/>
      <c r="T13" s="38">
        <v>34179</v>
      </c>
      <c r="U13" s="37"/>
      <c r="V13" s="38"/>
      <c r="W13" s="37"/>
      <c r="X13" s="37"/>
      <c r="Y13" s="37"/>
      <c r="Z13" s="37"/>
      <c r="AA13" s="37"/>
      <c r="AB13" s="38"/>
      <c r="AC13" s="37"/>
      <c r="AD13" s="38">
        <f>SUM(N13:AC13)</f>
        <v>44999</v>
      </c>
      <c r="AE13" s="114"/>
      <c r="AF13" s="39">
        <v>576</v>
      </c>
      <c r="AG13" s="112"/>
      <c r="AH13" s="112"/>
      <c r="AI13" s="150"/>
    </row>
    <row r="14" spans="1:35" ht="39" thickBot="1">
      <c r="A14" s="243"/>
      <c r="B14" s="338"/>
      <c r="C14" s="136" t="s">
        <v>189</v>
      </c>
      <c r="D14" s="133" t="s">
        <v>127</v>
      </c>
      <c r="E14" s="132"/>
      <c r="F14" s="131"/>
      <c r="G14" s="64" t="s">
        <v>90</v>
      </c>
      <c r="H14" s="137" t="s">
        <v>91</v>
      </c>
      <c r="I14" s="42"/>
      <c r="J14" s="129">
        <v>100</v>
      </c>
      <c r="K14" s="130">
        <v>100</v>
      </c>
      <c r="L14" s="130"/>
      <c r="M14" s="116"/>
      <c r="N14" s="138"/>
      <c r="O14" s="139"/>
      <c r="P14" s="140">
        <v>95000</v>
      </c>
      <c r="Q14" s="141"/>
      <c r="R14" s="141"/>
      <c r="S14" s="141"/>
      <c r="T14" s="140"/>
      <c r="U14" s="141"/>
      <c r="V14" s="140"/>
      <c r="W14" s="141"/>
      <c r="X14" s="141"/>
      <c r="Y14" s="141"/>
      <c r="Z14" s="141"/>
      <c r="AA14" s="141"/>
      <c r="AB14" s="140"/>
      <c r="AC14" s="141"/>
      <c r="AD14" s="38">
        <f>SUM(N14:AC14)</f>
        <v>95000</v>
      </c>
      <c r="AE14" s="142"/>
      <c r="AF14" s="143">
        <v>5828</v>
      </c>
      <c r="AG14" s="144"/>
      <c r="AH14" s="144"/>
      <c r="AI14" s="150"/>
    </row>
    <row r="15" spans="1:35" ht="33.75">
      <c r="A15" s="124" t="s">
        <v>13</v>
      </c>
      <c r="B15" s="19" t="s">
        <v>30</v>
      </c>
      <c r="C15" s="19" t="s">
        <v>14</v>
      </c>
      <c r="D15" s="19" t="s">
        <v>26</v>
      </c>
      <c r="E15" s="20" t="s">
        <v>27</v>
      </c>
      <c r="F15" s="20" t="s">
        <v>28</v>
      </c>
      <c r="G15" s="107" t="s">
        <v>16</v>
      </c>
      <c r="H15" s="115" t="s">
        <v>31</v>
      </c>
      <c r="I15" s="60"/>
      <c r="J15" s="60"/>
      <c r="K15" s="60"/>
      <c r="L15" s="60"/>
      <c r="M15" s="125"/>
      <c r="N15" s="22"/>
      <c r="O15" s="23"/>
      <c r="P15" s="24"/>
      <c r="Q15" s="23"/>
      <c r="R15" s="24"/>
      <c r="S15" s="23"/>
      <c r="T15" s="24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6"/>
      <c r="AG15" s="27"/>
      <c r="AH15" s="27"/>
      <c r="AI15" s="126"/>
    </row>
    <row r="16" spans="1:35" ht="39" thickBot="1">
      <c r="A16" s="152" t="s">
        <v>190</v>
      </c>
      <c r="B16" s="116"/>
      <c r="C16" s="119" t="s">
        <v>190</v>
      </c>
      <c r="D16" s="117" t="s">
        <v>127</v>
      </c>
      <c r="E16" s="41"/>
      <c r="F16" s="31"/>
      <c r="G16" s="64" t="s">
        <v>84</v>
      </c>
      <c r="H16" s="64" t="s">
        <v>85</v>
      </c>
      <c r="I16" s="64"/>
      <c r="J16" s="118">
        <v>1</v>
      </c>
      <c r="K16" s="32">
        <v>1</v>
      </c>
      <c r="L16" s="32"/>
      <c r="M16" s="116"/>
      <c r="N16" s="38">
        <v>2280</v>
      </c>
      <c r="O16" s="34"/>
      <c r="P16" s="46">
        <v>25000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8"/>
      <c r="AC16" s="37"/>
      <c r="AD16" s="38">
        <f>SUM(N16:AC16)</f>
        <v>27280</v>
      </c>
      <c r="AE16" s="114"/>
      <c r="AF16" s="39">
        <v>1410</v>
      </c>
      <c r="AG16" s="112"/>
      <c r="AH16" s="112"/>
      <c r="AI16" s="150"/>
    </row>
    <row r="17" spans="1:35" ht="33.75">
      <c r="A17" s="124" t="s">
        <v>13</v>
      </c>
      <c r="B17" s="19" t="s">
        <v>30</v>
      </c>
      <c r="C17" s="19" t="s">
        <v>14</v>
      </c>
      <c r="D17" s="19" t="s">
        <v>26</v>
      </c>
      <c r="E17" s="20" t="s">
        <v>27</v>
      </c>
      <c r="F17" s="20" t="s">
        <v>28</v>
      </c>
      <c r="G17" s="107" t="s">
        <v>17</v>
      </c>
      <c r="H17" s="115" t="s">
        <v>31</v>
      </c>
      <c r="I17" s="60"/>
      <c r="J17" s="60"/>
      <c r="K17" s="60"/>
      <c r="L17" s="60"/>
      <c r="M17" s="125"/>
      <c r="N17" s="22"/>
      <c r="O17" s="23"/>
      <c r="P17" s="24"/>
      <c r="Q17" s="23"/>
      <c r="R17" s="24"/>
      <c r="S17" s="23"/>
      <c r="T17" s="24"/>
      <c r="U17" s="23"/>
      <c r="V17" s="24"/>
      <c r="W17" s="23"/>
      <c r="X17" s="24"/>
      <c r="Y17" s="23"/>
      <c r="Z17" s="24"/>
      <c r="AA17" s="23"/>
      <c r="AB17" s="24"/>
      <c r="AC17" s="23"/>
      <c r="AD17" s="24"/>
      <c r="AE17" s="23"/>
      <c r="AF17" s="26"/>
      <c r="AG17" s="27"/>
      <c r="AH17" s="27"/>
      <c r="AI17" s="126"/>
    </row>
    <row r="18" spans="1:35" ht="153.75" thickBot="1">
      <c r="A18" s="153" t="s">
        <v>192</v>
      </c>
      <c r="B18" s="178"/>
      <c r="C18" s="195" t="s">
        <v>193</v>
      </c>
      <c r="D18" s="179" t="s">
        <v>194</v>
      </c>
      <c r="E18" s="180"/>
      <c r="F18" s="50"/>
      <c r="G18" s="72" t="s">
        <v>88</v>
      </c>
      <c r="H18" s="72" t="s">
        <v>89</v>
      </c>
      <c r="I18" s="72"/>
      <c r="J18" s="181">
        <v>1</v>
      </c>
      <c r="K18" s="52">
        <v>1</v>
      </c>
      <c r="L18" s="52"/>
      <c r="M18" s="178"/>
      <c r="N18" s="57"/>
      <c r="O18" s="54"/>
      <c r="P18" s="55"/>
      <c r="Q18" s="56"/>
      <c r="R18" s="56"/>
      <c r="S18" s="56"/>
      <c r="T18" s="57">
        <v>20000</v>
      </c>
      <c r="U18" s="56"/>
      <c r="V18" s="56"/>
      <c r="W18" s="56"/>
      <c r="X18" s="56"/>
      <c r="Y18" s="56"/>
      <c r="Z18" s="56"/>
      <c r="AA18" s="56"/>
      <c r="AB18" s="57"/>
      <c r="AC18" s="56"/>
      <c r="AD18" s="57">
        <f>SUM(N18:AC18)</f>
        <v>20000</v>
      </c>
      <c r="AE18" s="196"/>
      <c r="AF18" s="183">
        <v>1410</v>
      </c>
      <c r="AG18" s="149"/>
      <c r="AH18" s="149"/>
      <c r="AI18" s="151"/>
    </row>
    <row r="20" spans="8:9" ht="14.25">
      <c r="H20" s="123"/>
      <c r="I20" s="123"/>
    </row>
  </sheetData>
  <sheetProtection/>
  <mergeCells count="34">
    <mergeCell ref="A2:AI2"/>
    <mergeCell ref="A3:AI3"/>
    <mergeCell ref="A4:G4"/>
    <mergeCell ref="H4:S4"/>
    <mergeCell ref="T4:AI4"/>
    <mergeCell ref="A5:C5"/>
    <mergeCell ref="E5:M5"/>
    <mergeCell ref="N5:AE5"/>
    <mergeCell ref="K6:K7"/>
    <mergeCell ref="AF6:AF7"/>
    <mergeCell ref="L6:L7"/>
    <mergeCell ref="M6:M7"/>
    <mergeCell ref="A11:A14"/>
    <mergeCell ref="B11:B14"/>
    <mergeCell ref="R6:S6"/>
    <mergeCell ref="T6:U6"/>
    <mergeCell ref="B8:G8"/>
    <mergeCell ref="A9:AI9"/>
    <mergeCell ref="AG6:AG7"/>
    <mergeCell ref="AH6:AH7"/>
    <mergeCell ref="AF5:AI5"/>
    <mergeCell ref="A6:A7"/>
    <mergeCell ref="B6:G7"/>
    <mergeCell ref="H6:H7"/>
    <mergeCell ref="I6:I7"/>
    <mergeCell ref="J6:J7"/>
    <mergeCell ref="AI6:AI7"/>
    <mergeCell ref="V6:W6"/>
    <mergeCell ref="X6:Y6"/>
    <mergeCell ref="Z6:AA6"/>
    <mergeCell ref="AB6:AC6"/>
    <mergeCell ref="AD6:AE6"/>
    <mergeCell ref="N6:O6"/>
    <mergeCell ref="P6:Q6"/>
  </mergeCells>
  <printOptions/>
  <pageMargins left="0.7" right="0.7" top="0.75" bottom="0.75" header="0.3" footer="0.3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I16"/>
  <sheetViews>
    <sheetView workbookViewId="0" topLeftCell="A10">
      <selection activeCell="D12" sqref="D12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20" customWidth="1"/>
    <col min="4" max="4" width="10.00390625" style="120" customWidth="1"/>
    <col min="5" max="5" width="9.57421875" style="120" customWidth="1"/>
    <col min="6" max="6" width="10.28125" style="120" customWidth="1"/>
    <col min="7" max="7" width="15.28125" style="121" customWidth="1"/>
    <col min="8" max="8" width="13.421875" style="121" customWidth="1"/>
    <col min="9" max="9" width="3.8515625" style="121" customWidth="1"/>
    <col min="10" max="11" width="5.7109375" style="120" customWidth="1"/>
    <col min="12" max="12" width="6.28125" style="120" customWidth="1"/>
    <col min="13" max="13" width="6.00390625" style="120" customWidth="1"/>
    <col min="14" max="17" width="5.00390625" style="120" customWidth="1"/>
    <col min="18" max="18" width="6.00390625" style="120" customWidth="1"/>
    <col min="19" max="27" width="5.00390625" style="120" customWidth="1"/>
    <col min="28" max="28" width="6.00390625" style="120" customWidth="1"/>
    <col min="29" max="31" width="5.00390625" style="120" customWidth="1"/>
    <col min="32" max="32" width="5.140625" style="94" customWidth="1"/>
    <col min="33" max="33" width="5.421875" style="120" customWidth="1"/>
    <col min="34" max="34" width="4.8515625" style="120" customWidth="1"/>
    <col min="35" max="35" width="5.57421875" style="120" customWidth="1"/>
    <col min="36" max="16384" width="11.421875" style="120" customWidth="1"/>
  </cols>
  <sheetData>
    <row r="1" spans="1:35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 ht="1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</row>
    <row r="4" spans="1:35" ht="97.5" customHeight="1">
      <c r="A4" s="340" t="s">
        <v>132</v>
      </c>
      <c r="B4" s="302"/>
      <c r="C4" s="302"/>
      <c r="D4" s="302"/>
      <c r="E4" s="302"/>
      <c r="F4" s="302"/>
      <c r="G4" s="303"/>
      <c r="H4" s="270" t="s">
        <v>136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134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41"/>
    </row>
    <row r="5" spans="1:35" ht="42.75" customHeight="1" thickBot="1">
      <c r="A5" s="328" t="s">
        <v>135</v>
      </c>
      <c r="B5" s="276"/>
      <c r="C5" s="277"/>
      <c r="D5" s="146"/>
      <c r="E5" s="278" t="s">
        <v>137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83" t="s">
        <v>1</v>
      </c>
      <c r="AG5" s="284"/>
      <c r="AH5" s="284"/>
      <c r="AI5" s="285"/>
    </row>
    <row r="6" spans="1:35" ht="46.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32</v>
      </c>
      <c r="O6" s="267"/>
      <c r="P6" s="259" t="s">
        <v>33</v>
      </c>
      <c r="Q6" s="267"/>
      <c r="R6" s="259" t="s">
        <v>188</v>
      </c>
      <c r="S6" s="267"/>
      <c r="T6" s="259" t="s">
        <v>173</v>
      </c>
      <c r="U6" s="267"/>
      <c r="V6" s="259" t="s">
        <v>6</v>
      </c>
      <c r="W6" s="267"/>
      <c r="X6" s="259" t="s">
        <v>35</v>
      </c>
      <c r="Y6" s="267"/>
      <c r="Z6" s="259" t="s">
        <v>5</v>
      </c>
      <c r="AA6" s="267"/>
      <c r="AB6" s="259" t="s">
        <v>8</v>
      </c>
      <c r="AC6" s="267"/>
      <c r="AD6" s="259" t="s">
        <v>9</v>
      </c>
      <c r="AE6" s="260"/>
      <c r="AF6" s="268" t="s">
        <v>10</v>
      </c>
      <c r="AG6" s="261" t="s">
        <v>11</v>
      </c>
      <c r="AH6" s="263" t="s">
        <v>12</v>
      </c>
      <c r="AI6" s="265" t="s">
        <v>22</v>
      </c>
    </row>
    <row r="7" spans="1:35" ht="75.75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25</v>
      </c>
      <c r="AB7" s="7" t="s">
        <v>23</v>
      </c>
      <c r="AC7" s="98" t="s">
        <v>25</v>
      </c>
      <c r="AD7" s="7" t="s">
        <v>23</v>
      </c>
      <c r="AE7" s="99" t="s">
        <v>25</v>
      </c>
      <c r="AF7" s="269"/>
      <c r="AG7" s="262"/>
      <c r="AH7" s="264"/>
      <c r="AI7" s="266"/>
    </row>
    <row r="8" spans="1:35" ht="68.25" customHeight="1" thickBot="1">
      <c r="A8" s="8" t="s">
        <v>119</v>
      </c>
      <c r="B8" s="209" t="s">
        <v>195</v>
      </c>
      <c r="C8" s="210"/>
      <c r="D8" s="210"/>
      <c r="E8" s="210"/>
      <c r="F8" s="210"/>
      <c r="G8" s="210"/>
      <c r="H8" s="105" t="s">
        <v>196</v>
      </c>
      <c r="I8" s="9"/>
      <c r="J8" s="10">
        <v>81</v>
      </c>
      <c r="K8" s="10">
        <v>81</v>
      </c>
      <c r="L8" s="11"/>
      <c r="M8" s="106"/>
      <c r="N8" s="12">
        <v>0</v>
      </c>
      <c r="O8" s="13">
        <v>0</v>
      </c>
      <c r="P8" s="13">
        <v>0</v>
      </c>
      <c r="Q8" s="13">
        <v>0</v>
      </c>
      <c r="R8" s="13">
        <v>16000</v>
      </c>
      <c r="S8" s="13">
        <v>0</v>
      </c>
      <c r="T8" s="13">
        <v>20000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/>
      <c r="AC8" s="13">
        <v>0</v>
      </c>
      <c r="AD8" s="13">
        <f>SUM(N8:AC8)</f>
        <v>36000</v>
      </c>
      <c r="AE8" s="14">
        <v>0</v>
      </c>
      <c r="AF8" s="15">
        <v>1420</v>
      </c>
      <c r="AG8" s="16"/>
      <c r="AH8" s="16"/>
      <c r="AI8" s="17"/>
    </row>
    <row r="9" spans="1:35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10"/>
    </row>
    <row r="10" spans="1:35" ht="105.75" customHeight="1" thickBot="1">
      <c r="A10" s="167" t="s">
        <v>13</v>
      </c>
      <c r="B10" s="168" t="s">
        <v>30</v>
      </c>
      <c r="C10" s="168" t="s">
        <v>14</v>
      </c>
      <c r="D10" s="168" t="s">
        <v>26</v>
      </c>
      <c r="E10" s="169" t="s">
        <v>27</v>
      </c>
      <c r="F10" s="169" t="s">
        <v>28</v>
      </c>
      <c r="G10" s="170" t="s">
        <v>15</v>
      </c>
      <c r="H10" s="109" t="s">
        <v>31</v>
      </c>
      <c r="I10" s="110"/>
      <c r="J10" s="110"/>
      <c r="K10" s="110"/>
      <c r="L10" s="110"/>
      <c r="M10" s="111"/>
      <c r="N10" s="171"/>
      <c r="O10" s="172"/>
      <c r="P10" s="173"/>
      <c r="Q10" s="172"/>
      <c r="R10" s="173"/>
      <c r="S10" s="172"/>
      <c r="T10" s="173"/>
      <c r="U10" s="172"/>
      <c r="V10" s="173"/>
      <c r="W10" s="172"/>
      <c r="X10" s="173"/>
      <c r="Y10" s="172"/>
      <c r="Z10" s="173"/>
      <c r="AA10" s="172"/>
      <c r="AB10" s="173"/>
      <c r="AC10" s="172"/>
      <c r="AD10" s="174"/>
      <c r="AE10" s="172"/>
      <c r="AF10" s="175"/>
      <c r="AG10" s="176"/>
      <c r="AH10" s="176"/>
      <c r="AI10" s="177"/>
    </row>
    <row r="11" spans="1:35" ht="131.25" customHeight="1">
      <c r="A11" s="219" t="s">
        <v>198</v>
      </c>
      <c r="B11" s="337"/>
      <c r="C11" s="155" t="s">
        <v>197</v>
      </c>
      <c r="D11" s="156" t="s">
        <v>127</v>
      </c>
      <c r="E11" s="157"/>
      <c r="F11" s="158"/>
      <c r="G11" s="159" t="s">
        <v>92</v>
      </c>
      <c r="H11" s="159" t="s">
        <v>93</v>
      </c>
      <c r="I11" s="159"/>
      <c r="J11" s="160">
        <v>81</v>
      </c>
      <c r="K11" s="108">
        <v>81</v>
      </c>
      <c r="L11" s="108"/>
      <c r="M11" s="134"/>
      <c r="N11" s="197"/>
      <c r="O11" s="161"/>
      <c r="P11" s="162"/>
      <c r="Q11" s="163"/>
      <c r="R11" s="163"/>
      <c r="S11" s="163"/>
      <c r="T11" s="135">
        <v>20000</v>
      </c>
      <c r="U11" s="163"/>
      <c r="V11" s="135"/>
      <c r="W11" s="163"/>
      <c r="X11" s="163"/>
      <c r="Y11" s="163"/>
      <c r="Z11" s="163"/>
      <c r="AA11" s="163"/>
      <c r="AB11" s="135"/>
      <c r="AC11" s="163"/>
      <c r="AD11" s="135">
        <f>SUM(N11:AC11)</f>
        <v>20000</v>
      </c>
      <c r="AE11" s="164"/>
      <c r="AF11" s="165">
        <v>1420</v>
      </c>
      <c r="AG11" s="166"/>
      <c r="AH11" s="166"/>
      <c r="AI11" s="198"/>
    </row>
    <row r="12" spans="1:35" ht="131.25" customHeight="1" thickBot="1">
      <c r="A12" s="220"/>
      <c r="B12" s="338"/>
      <c r="C12" s="195" t="s">
        <v>221</v>
      </c>
      <c r="D12" s="179" t="s">
        <v>51</v>
      </c>
      <c r="E12" s="180"/>
      <c r="F12" s="50"/>
      <c r="G12" s="72" t="s">
        <v>94</v>
      </c>
      <c r="H12" s="72" t="s">
        <v>95</v>
      </c>
      <c r="I12" s="72"/>
      <c r="J12" s="181">
        <v>1</v>
      </c>
      <c r="K12" s="52">
        <v>1</v>
      </c>
      <c r="L12" s="52"/>
      <c r="M12" s="178"/>
      <c r="N12" s="182"/>
      <c r="O12" s="54"/>
      <c r="P12" s="55"/>
      <c r="Q12" s="56"/>
      <c r="R12" s="57">
        <v>16000</v>
      </c>
      <c r="S12" s="56"/>
      <c r="T12" s="56"/>
      <c r="U12" s="56"/>
      <c r="V12" s="57"/>
      <c r="W12" s="56"/>
      <c r="X12" s="56"/>
      <c r="Y12" s="56"/>
      <c r="Z12" s="56"/>
      <c r="AA12" s="56"/>
      <c r="AB12" s="57"/>
      <c r="AC12" s="56"/>
      <c r="AD12" s="57">
        <f>SUM(N12:AC12)</f>
        <v>16000</v>
      </c>
      <c r="AE12" s="196"/>
      <c r="AF12" s="183">
        <v>1420</v>
      </c>
      <c r="AG12" s="149"/>
      <c r="AH12" s="149"/>
      <c r="AI12" s="151"/>
    </row>
    <row r="16" spans="8:9" ht="14.25">
      <c r="H16" s="123"/>
      <c r="I16" s="123"/>
    </row>
  </sheetData>
  <sheetProtection/>
  <mergeCells count="34">
    <mergeCell ref="AG6:AG7"/>
    <mergeCell ref="AH6:AH7"/>
    <mergeCell ref="AI6:AI7"/>
    <mergeCell ref="B8:G8"/>
    <mergeCell ref="A9:AI9"/>
    <mergeCell ref="A11:A12"/>
    <mergeCell ref="B11:B12"/>
    <mergeCell ref="V6:W6"/>
    <mergeCell ref="X6:Y6"/>
    <mergeCell ref="Z6:AA6"/>
    <mergeCell ref="AB6:AC6"/>
    <mergeCell ref="AD6:AE6"/>
    <mergeCell ref="AF6:AF7"/>
    <mergeCell ref="L6:L7"/>
    <mergeCell ref="M6:M7"/>
    <mergeCell ref="N6:O6"/>
    <mergeCell ref="P6:Q6"/>
    <mergeCell ref="R6:S6"/>
    <mergeCell ref="T6:U6"/>
    <mergeCell ref="A6:A7"/>
    <mergeCell ref="B6:G7"/>
    <mergeCell ref="H6:H7"/>
    <mergeCell ref="I6:I7"/>
    <mergeCell ref="J6:J7"/>
    <mergeCell ref="K6:K7"/>
    <mergeCell ref="A2:AI2"/>
    <mergeCell ref="A3:AI3"/>
    <mergeCell ref="A4:G4"/>
    <mergeCell ref="H4:S4"/>
    <mergeCell ref="T4:AI4"/>
    <mergeCell ref="A5:C5"/>
    <mergeCell ref="E5:M5"/>
    <mergeCell ref="N5:AE5"/>
    <mergeCell ref="AF5:AI5"/>
  </mergeCells>
  <printOptions/>
  <pageMargins left="0.7" right="0.7" top="0.75" bottom="0.75" header="0.3" footer="0.3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I16"/>
  <sheetViews>
    <sheetView zoomScale="112" zoomScaleNormal="112" workbookViewId="0" topLeftCell="A10">
      <selection activeCell="L12" sqref="L12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20" customWidth="1"/>
    <col min="4" max="4" width="10.00390625" style="120" customWidth="1"/>
    <col min="5" max="5" width="9.57421875" style="120" customWidth="1"/>
    <col min="6" max="6" width="10.140625" style="120" customWidth="1"/>
    <col min="7" max="7" width="14.7109375" style="121" customWidth="1"/>
    <col min="8" max="8" width="14.00390625" style="121" customWidth="1"/>
    <col min="9" max="9" width="4.8515625" style="121" customWidth="1"/>
    <col min="10" max="11" width="5.7109375" style="120" customWidth="1"/>
    <col min="12" max="12" width="5.421875" style="120" customWidth="1"/>
    <col min="13" max="13" width="5.28125" style="120" customWidth="1"/>
    <col min="14" max="14" width="6.28125" style="120" customWidth="1"/>
    <col min="15" max="15" width="5.57421875" style="120" customWidth="1"/>
    <col min="16" max="17" width="5.00390625" style="120" customWidth="1"/>
    <col min="18" max="18" width="6.00390625" style="120" customWidth="1"/>
    <col min="19" max="27" width="5.00390625" style="120" customWidth="1"/>
    <col min="28" max="28" width="6.00390625" style="120" customWidth="1"/>
    <col min="29" max="31" width="5.00390625" style="120" customWidth="1"/>
    <col min="32" max="32" width="5.140625" style="94" customWidth="1"/>
    <col min="33" max="33" width="5.421875" style="120" customWidth="1"/>
    <col min="34" max="34" width="4.8515625" style="120" customWidth="1"/>
    <col min="35" max="35" width="5.00390625" style="120" customWidth="1"/>
    <col min="36" max="16384" width="11.421875" style="120" customWidth="1"/>
  </cols>
  <sheetData>
    <row r="1" spans="1:35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 ht="1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</row>
    <row r="4" spans="1:35" ht="93" customHeight="1">
      <c r="A4" s="340" t="s">
        <v>132</v>
      </c>
      <c r="B4" s="302"/>
      <c r="C4" s="302"/>
      <c r="D4" s="302"/>
      <c r="E4" s="302"/>
      <c r="F4" s="302"/>
      <c r="G4" s="303"/>
      <c r="H4" s="270" t="s">
        <v>136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134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41"/>
    </row>
    <row r="5" spans="1:35" ht="39.75" customHeight="1" thickBot="1">
      <c r="A5" s="328" t="s">
        <v>135</v>
      </c>
      <c r="B5" s="276"/>
      <c r="C5" s="277"/>
      <c r="D5" s="146"/>
      <c r="E5" s="278" t="s">
        <v>137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83" t="s">
        <v>1</v>
      </c>
      <c r="AG5" s="284"/>
      <c r="AH5" s="284"/>
      <c r="AI5" s="285"/>
    </row>
    <row r="6" spans="1:35" ht="30.7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183</v>
      </c>
      <c r="O6" s="267"/>
      <c r="P6" s="259" t="s">
        <v>33</v>
      </c>
      <c r="Q6" s="267"/>
      <c r="R6" s="259" t="s">
        <v>188</v>
      </c>
      <c r="S6" s="267"/>
      <c r="T6" s="259" t="s">
        <v>173</v>
      </c>
      <c r="U6" s="267"/>
      <c r="V6" s="259" t="s">
        <v>6</v>
      </c>
      <c r="W6" s="267"/>
      <c r="X6" s="259" t="s">
        <v>35</v>
      </c>
      <c r="Y6" s="267"/>
      <c r="Z6" s="259" t="s">
        <v>5</v>
      </c>
      <c r="AA6" s="267"/>
      <c r="AB6" s="259" t="s">
        <v>8</v>
      </c>
      <c r="AC6" s="267"/>
      <c r="AD6" s="259" t="s">
        <v>9</v>
      </c>
      <c r="AE6" s="260"/>
      <c r="AF6" s="268" t="s">
        <v>10</v>
      </c>
      <c r="AG6" s="261" t="s">
        <v>11</v>
      </c>
      <c r="AH6" s="263" t="s">
        <v>12</v>
      </c>
      <c r="AI6" s="265" t="s">
        <v>22</v>
      </c>
    </row>
    <row r="7" spans="1:35" ht="54.75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25</v>
      </c>
      <c r="AB7" s="7" t="s">
        <v>23</v>
      </c>
      <c r="AC7" s="98" t="s">
        <v>25</v>
      </c>
      <c r="AD7" s="7" t="s">
        <v>23</v>
      </c>
      <c r="AE7" s="99" t="s">
        <v>25</v>
      </c>
      <c r="AF7" s="269"/>
      <c r="AG7" s="262"/>
      <c r="AH7" s="264"/>
      <c r="AI7" s="266"/>
    </row>
    <row r="8" spans="1:35" ht="68.25" customHeight="1" thickBot="1">
      <c r="A8" s="8" t="s">
        <v>119</v>
      </c>
      <c r="B8" s="209" t="s">
        <v>199</v>
      </c>
      <c r="C8" s="210"/>
      <c r="D8" s="210"/>
      <c r="E8" s="210"/>
      <c r="F8" s="210"/>
      <c r="G8" s="210"/>
      <c r="H8" s="105" t="s">
        <v>96</v>
      </c>
      <c r="I8" s="9"/>
      <c r="J8" s="10">
        <v>68</v>
      </c>
      <c r="K8" s="10">
        <v>68</v>
      </c>
      <c r="L8" s="11"/>
      <c r="M8" s="106"/>
      <c r="N8" s="12">
        <v>4500</v>
      </c>
      <c r="O8" s="13">
        <v>0</v>
      </c>
      <c r="P8" s="13">
        <v>0</v>
      </c>
      <c r="Q8" s="13">
        <v>0</v>
      </c>
      <c r="R8" s="13">
        <v>21904</v>
      </c>
      <c r="S8" s="13">
        <v>0</v>
      </c>
      <c r="T8" s="13">
        <v>560095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>SUM(N8:AC8)</f>
        <v>586499</v>
      </c>
      <c r="AE8" s="14">
        <v>0</v>
      </c>
      <c r="AF8" s="15">
        <v>1420</v>
      </c>
      <c r="AG8" s="16"/>
      <c r="AH8" s="16"/>
      <c r="AI8" s="17"/>
    </row>
    <row r="9" spans="1:35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10"/>
    </row>
    <row r="10" spans="1:35" ht="105.75" customHeight="1">
      <c r="A10" s="18" t="s">
        <v>13</v>
      </c>
      <c r="B10" s="19" t="s">
        <v>30</v>
      </c>
      <c r="C10" s="19" t="s">
        <v>14</v>
      </c>
      <c r="D10" s="19" t="s">
        <v>26</v>
      </c>
      <c r="E10" s="20" t="s">
        <v>27</v>
      </c>
      <c r="F10" s="20" t="s">
        <v>28</v>
      </c>
      <c r="G10" s="107" t="s">
        <v>15</v>
      </c>
      <c r="H10" s="115" t="s">
        <v>31</v>
      </c>
      <c r="I10" s="60"/>
      <c r="J10" s="60"/>
      <c r="K10" s="60"/>
      <c r="L10" s="60"/>
      <c r="M10" s="61"/>
      <c r="N10" s="22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5"/>
      <c r="AE10" s="23"/>
      <c r="AF10" s="26"/>
      <c r="AG10" s="27"/>
      <c r="AH10" s="27"/>
      <c r="AI10" s="28"/>
    </row>
    <row r="11" spans="1:35" ht="178.5">
      <c r="A11" s="339" t="s">
        <v>198</v>
      </c>
      <c r="B11" s="336"/>
      <c r="C11" s="119" t="s">
        <v>200</v>
      </c>
      <c r="D11" s="117" t="s">
        <v>127</v>
      </c>
      <c r="E11" s="41"/>
      <c r="F11" s="31"/>
      <c r="G11" s="64" t="s">
        <v>97</v>
      </c>
      <c r="H11" s="64" t="s">
        <v>98</v>
      </c>
      <c r="I11" s="64"/>
      <c r="J11" s="118">
        <v>68</v>
      </c>
      <c r="K11" s="32">
        <v>25</v>
      </c>
      <c r="L11" s="32"/>
      <c r="M11" s="116"/>
      <c r="N11" s="38">
        <v>4500</v>
      </c>
      <c r="O11" s="34"/>
      <c r="P11" s="46"/>
      <c r="Q11" s="37"/>
      <c r="R11" s="38">
        <v>14691</v>
      </c>
      <c r="S11" s="37"/>
      <c r="T11" s="38">
        <v>542308</v>
      </c>
      <c r="U11" s="37"/>
      <c r="V11" s="38"/>
      <c r="W11" s="37"/>
      <c r="X11" s="37"/>
      <c r="Y11" s="37"/>
      <c r="Z11" s="37"/>
      <c r="AA11" s="37"/>
      <c r="AB11" s="38"/>
      <c r="AC11" s="37"/>
      <c r="AD11" s="38">
        <f>SUM(N11:AC11)</f>
        <v>561499</v>
      </c>
      <c r="AE11" s="114"/>
      <c r="AF11" s="39">
        <v>1420</v>
      </c>
      <c r="AG11" s="112"/>
      <c r="AH11" s="112"/>
      <c r="AI11" s="150"/>
    </row>
    <row r="12" spans="1:35" ht="131.25" customHeight="1">
      <c r="A12" s="219"/>
      <c r="B12" s="337"/>
      <c r="C12" s="119" t="s">
        <v>138</v>
      </c>
      <c r="D12" s="117" t="s">
        <v>51</v>
      </c>
      <c r="E12" s="41"/>
      <c r="F12" s="31"/>
      <c r="G12" s="64" t="s">
        <v>86</v>
      </c>
      <c r="H12" s="64" t="s">
        <v>87</v>
      </c>
      <c r="I12" s="64"/>
      <c r="J12" s="118">
        <v>576</v>
      </c>
      <c r="K12" s="32">
        <v>576</v>
      </c>
      <c r="L12" s="32"/>
      <c r="M12" s="116"/>
      <c r="N12" s="44"/>
      <c r="O12" s="34"/>
      <c r="P12" s="46"/>
      <c r="Q12" s="37"/>
      <c r="R12" s="38">
        <v>7214</v>
      </c>
      <c r="S12" s="37"/>
      <c r="T12" s="38">
        <v>17786</v>
      </c>
      <c r="U12" s="37"/>
      <c r="V12" s="38"/>
      <c r="W12" s="37"/>
      <c r="X12" s="37"/>
      <c r="Y12" s="37"/>
      <c r="Z12" s="37"/>
      <c r="AA12" s="37"/>
      <c r="AB12" s="38"/>
      <c r="AC12" s="37"/>
      <c r="AD12" s="38">
        <f>SUM(N12:AC12)</f>
        <v>25000</v>
      </c>
      <c r="AE12" s="114"/>
      <c r="AF12" s="39">
        <v>576</v>
      </c>
      <c r="AG12" s="112"/>
      <c r="AH12" s="112"/>
      <c r="AI12" s="150"/>
    </row>
    <row r="13" spans="1:35" ht="90" thickBot="1">
      <c r="A13" s="220"/>
      <c r="B13" s="338"/>
      <c r="C13" s="195" t="s">
        <v>139</v>
      </c>
      <c r="D13" s="179" t="s">
        <v>51</v>
      </c>
      <c r="E13" s="180"/>
      <c r="F13" s="50"/>
      <c r="G13" s="72" t="s">
        <v>99</v>
      </c>
      <c r="H13" s="72" t="s">
        <v>82</v>
      </c>
      <c r="I13" s="72"/>
      <c r="J13" s="181">
        <v>40</v>
      </c>
      <c r="K13" s="52">
        <v>10</v>
      </c>
      <c r="L13" s="52"/>
      <c r="M13" s="178"/>
      <c r="N13" s="182"/>
      <c r="O13" s="54"/>
      <c r="P13" s="55"/>
      <c r="Q13" s="56"/>
      <c r="R13" s="56"/>
      <c r="S13" s="56"/>
      <c r="T13" s="56"/>
      <c r="U13" s="56"/>
      <c r="V13" s="57"/>
      <c r="W13" s="56"/>
      <c r="X13" s="56"/>
      <c r="Y13" s="56"/>
      <c r="Z13" s="56"/>
      <c r="AA13" s="56"/>
      <c r="AB13" s="57"/>
      <c r="AC13" s="56"/>
      <c r="AD13" s="57">
        <f>SUM(N13:AC13)</f>
        <v>0</v>
      </c>
      <c r="AE13" s="196"/>
      <c r="AF13" s="183">
        <v>1420</v>
      </c>
      <c r="AG13" s="149"/>
      <c r="AH13" s="149"/>
      <c r="AI13" s="151"/>
    </row>
    <row r="16" spans="8:9" ht="14.25">
      <c r="H16" s="123"/>
      <c r="I16" s="123"/>
    </row>
  </sheetData>
  <sheetProtection/>
  <mergeCells count="34">
    <mergeCell ref="A11:A13"/>
    <mergeCell ref="B11:B13"/>
    <mergeCell ref="AG6:AG7"/>
    <mergeCell ref="AH6:AH7"/>
    <mergeCell ref="AI6:AI7"/>
    <mergeCell ref="B8:G8"/>
    <mergeCell ref="A9:AI9"/>
    <mergeCell ref="V6:W6"/>
    <mergeCell ref="X6:Y6"/>
    <mergeCell ref="Z6:AA6"/>
    <mergeCell ref="AB6:AC6"/>
    <mergeCell ref="AD6:AE6"/>
    <mergeCell ref="AF6:AF7"/>
    <mergeCell ref="L6:L7"/>
    <mergeCell ref="M6:M7"/>
    <mergeCell ref="N6:O6"/>
    <mergeCell ref="P6:Q6"/>
    <mergeCell ref="R6:S6"/>
    <mergeCell ref="T6:U6"/>
    <mergeCell ref="A6:A7"/>
    <mergeCell ref="B6:G7"/>
    <mergeCell ref="H6:H7"/>
    <mergeCell ref="I6:I7"/>
    <mergeCell ref="J6:J7"/>
    <mergeCell ref="K6:K7"/>
    <mergeCell ref="A2:AI2"/>
    <mergeCell ref="A3:AI3"/>
    <mergeCell ref="A4:G4"/>
    <mergeCell ref="H4:S4"/>
    <mergeCell ref="T4:AI4"/>
    <mergeCell ref="A5:C5"/>
    <mergeCell ref="E5:M5"/>
    <mergeCell ref="N5:AE5"/>
    <mergeCell ref="AF5:AI5"/>
  </mergeCells>
  <printOptions/>
  <pageMargins left="0.7" right="0.7" top="0.75" bottom="0.75" header="0.3" footer="0.3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I16"/>
  <sheetViews>
    <sheetView zoomScale="112" zoomScaleNormal="112" workbookViewId="0" topLeftCell="A10">
      <selection activeCell="A4" sqref="A4:G4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20" customWidth="1"/>
    <col min="4" max="4" width="10.00390625" style="120" customWidth="1"/>
    <col min="5" max="5" width="9.8515625" style="120" customWidth="1"/>
    <col min="6" max="6" width="9.421875" style="120" customWidth="1"/>
    <col min="7" max="7" width="14.7109375" style="121" customWidth="1"/>
    <col min="8" max="8" width="15.7109375" style="121" customWidth="1"/>
    <col min="9" max="9" width="4.140625" style="121" customWidth="1"/>
    <col min="10" max="11" width="5.7109375" style="120" customWidth="1"/>
    <col min="12" max="12" width="6.57421875" style="120" customWidth="1"/>
    <col min="13" max="13" width="6.140625" style="120" customWidth="1"/>
    <col min="14" max="14" width="6.7109375" style="120" customWidth="1"/>
    <col min="15" max="17" width="5.00390625" style="120" customWidth="1"/>
    <col min="18" max="18" width="6.00390625" style="120" customWidth="1"/>
    <col min="19" max="27" width="5.00390625" style="120" customWidth="1"/>
    <col min="28" max="28" width="6.00390625" style="120" customWidth="1"/>
    <col min="29" max="31" width="5.00390625" style="120" customWidth="1"/>
    <col min="32" max="32" width="5.140625" style="94" customWidth="1"/>
    <col min="33" max="33" width="4.28125" style="120" customWidth="1"/>
    <col min="34" max="34" width="3.7109375" style="120" customWidth="1"/>
    <col min="35" max="35" width="5.421875" style="120" customWidth="1"/>
    <col min="36" max="16384" width="11.421875" style="120" customWidth="1"/>
  </cols>
  <sheetData>
    <row r="1" spans="1:35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" thickBot="1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 ht="15" thickBot="1">
      <c r="A3" s="342" t="s">
        <v>170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4"/>
    </row>
    <row r="4" spans="1:35" ht="93" customHeight="1">
      <c r="A4" s="340" t="s">
        <v>132</v>
      </c>
      <c r="B4" s="302"/>
      <c r="C4" s="302"/>
      <c r="D4" s="302"/>
      <c r="E4" s="302"/>
      <c r="F4" s="302"/>
      <c r="G4" s="303"/>
      <c r="H4" s="270" t="s">
        <v>136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134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41"/>
    </row>
    <row r="5" spans="1:35" ht="39.75" customHeight="1" thickBot="1">
      <c r="A5" s="328" t="s">
        <v>204</v>
      </c>
      <c r="B5" s="276"/>
      <c r="C5" s="277"/>
      <c r="D5" s="146"/>
      <c r="E5" s="278" t="s">
        <v>140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83" t="s">
        <v>1</v>
      </c>
      <c r="AG5" s="284"/>
      <c r="AH5" s="284"/>
      <c r="AI5" s="285"/>
    </row>
    <row r="6" spans="1:35" ht="30.7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183</v>
      </c>
      <c r="O6" s="267"/>
      <c r="P6" s="259" t="s">
        <v>33</v>
      </c>
      <c r="Q6" s="267"/>
      <c r="R6" s="259" t="s">
        <v>188</v>
      </c>
      <c r="S6" s="267"/>
      <c r="T6" s="259" t="s">
        <v>173</v>
      </c>
      <c r="U6" s="267"/>
      <c r="V6" s="259" t="s">
        <v>6</v>
      </c>
      <c r="W6" s="267"/>
      <c r="X6" s="259" t="s">
        <v>35</v>
      </c>
      <c r="Y6" s="267"/>
      <c r="Z6" s="259" t="s">
        <v>5</v>
      </c>
      <c r="AA6" s="267"/>
      <c r="AB6" s="259" t="s">
        <v>8</v>
      </c>
      <c r="AC6" s="267"/>
      <c r="AD6" s="259" t="s">
        <v>9</v>
      </c>
      <c r="AE6" s="260"/>
      <c r="AF6" s="268" t="s">
        <v>10</v>
      </c>
      <c r="AG6" s="261" t="s">
        <v>11</v>
      </c>
      <c r="AH6" s="263" t="s">
        <v>12</v>
      </c>
      <c r="AI6" s="265" t="s">
        <v>22</v>
      </c>
    </row>
    <row r="7" spans="1:35" ht="54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25</v>
      </c>
      <c r="AB7" s="7" t="s">
        <v>23</v>
      </c>
      <c r="AC7" s="98" t="s">
        <v>25</v>
      </c>
      <c r="AD7" s="7" t="s">
        <v>23</v>
      </c>
      <c r="AE7" s="99" t="s">
        <v>25</v>
      </c>
      <c r="AF7" s="269"/>
      <c r="AG7" s="262"/>
      <c r="AH7" s="264"/>
      <c r="AI7" s="266"/>
    </row>
    <row r="8" spans="1:35" ht="68.25" customHeight="1" thickBot="1">
      <c r="A8" s="8" t="s">
        <v>119</v>
      </c>
      <c r="B8" s="209" t="s">
        <v>201</v>
      </c>
      <c r="C8" s="210"/>
      <c r="D8" s="210"/>
      <c r="E8" s="210"/>
      <c r="F8" s="210"/>
      <c r="G8" s="210"/>
      <c r="H8" s="105" t="s">
        <v>100</v>
      </c>
      <c r="I8" s="9"/>
      <c r="J8" s="10">
        <v>95</v>
      </c>
      <c r="K8" s="10">
        <v>95</v>
      </c>
      <c r="L8" s="11"/>
      <c r="M8" s="106"/>
      <c r="N8" s="12">
        <f>N11</f>
        <v>69630</v>
      </c>
      <c r="O8" s="13">
        <v>0</v>
      </c>
      <c r="P8" s="13">
        <v>0</v>
      </c>
      <c r="Q8" s="13">
        <v>0</v>
      </c>
      <c r="R8" s="13">
        <f>R12+R13+R14</f>
        <v>94841</v>
      </c>
      <c r="S8" s="13">
        <v>0</v>
      </c>
      <c r="T8" s="13">
        <f>T12+T13</f>
        <v>45949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>SUM(N8:AC8)</f>
        <v>210420</v>
      </c>
      <c r="AE8" s="14">
        <v>0</v>
      </c>
      <c r="AF8" s="15">
        <v>1420</v>
      </c>
      <c r="AG8" s="16"/>
      <c r="AH8" s="16"/>
      <c r="AI8" s="17"/>
    </row>
    <row r="9" spans="1:35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10"/>
    </row>
    <row r="10" spans="1:35" ht="105.75" customHeight="1">
      <c r="A10" s="18" t="s">
        <v>13</v>
      </c>
      <c r="B10" s="19" t="s">
        <v>30</v>
      </c>
      <c r="C10" s="19" t="s">
        <v>14</v>
      </c>
      <c r="D10" s="19" t="s">
        <v>26</v>
      </c>
      <c r="E10" s="20" t="s">
        <v>27</v>
      </c>
      <c r="F10" s="20" t="s">
        <v>28</v>
      </c>
      <c r="G10" s="107" t="s">
        <v>15</v>
      </c>
      <c r="H10" s="115" t="s">
        <v>31</v>
      </c>
      <c r="I10" s="60"/>
      <c r="J10" s="60"/>
      <c r="K10" s="60"/>
      <c r="L10" s="60"/>
      <c r="M10" s="61"/>
      <c r="N10" s="22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5"/>
      <c r="AE10" s="23"/>
      <c r="AF10" s="26"/>
      <c r="AG10" s="27"/>
      <c r="AH10" s="27"/>
      <c r="AI10" s="28"/>
    </row>
    <row r="11" spans="1:35" ht="163.5" customHeight="1">
      <c r="A11" s="339" t="s">
        <v>202</v>
      </c>
      <c r="B11" s="336"/>
      <c r="C11" s="119" t="s">
        <v>141</v>
      </c>
      <c r="D11" s="117" t="s">
        <v>127</v>
      </c>
      <c r="E11" s="41"/>
      <c r="F11" s="31"/>
      <c r="G11" s="64" t="s">
        <v>101</v>
      </c>
      <c r="H11" s="64" t="s">
        <v>102</v>
      </c>
      <c r="I11" s="64"/>
      <c r="J11" s="118">
        <v>63</v>
      </c>
      <c r="K11" s="32">
        <v>63</v>
      </c>
      <c r="L11" s="32"/>
      <c r="M11" s="116"/>
      <c r="N11" s="38">
        <v>69630</v>
      </c>
      <c r="O11" s="34"/>
      <c r="P11" s="46"/>
      <c r="Q11" s="37"/>
      <c r="R11" s="37"/>
      <c r="S11" s="37"/>
      <c r="T11" s="37"/>
      <c r="U11" s="37"/>
      <c r="V11" s="38"/>
      <c r="W11" s="37"/>
      <c r="X11" s="37"/>
      <c r="Y11" s="37"/>
      <c r="Z11" s="37"/>
      <c r="AA11" s="37"/>
      <c r="AB11" s="38"/>
      <c r="AC11" s="37"/>
      <c r="AD11" s="38">
        <f>SUM(N11:AC11)</f>
        <v>69630</v>
      </c>
      <c r="AE11" s="114"/>
      <c r="AF11" s="39">
        <v>1420</v>
      </c>
      <c r="AG11" s="112"/>
      <c r="AH11" s="112"/>
      <c r="AI11" s="150"/>
    </row>
    <row r="12" spans="1:35" ht="131.25" customHeight="1">
      <c r="A12" s="219"/>
      <c r="B12" s="337"/>
      <c r="C12" s="119" t="s">
        <v>203</v>
      </c>
      <c r="D12" s="117" t="s">
        <v>127</v>
      </c>
      <c r="E12" s="41"/>
      <c r="F12" s="31"/>
      <c r="G12" s="64" t="s">
        <v>103</v>
      </c>
      <c r="H12" s="64" t="s">
        <v>104</v>
      </c>
      <c r="I12" s="64"/>
      <c r="J12" s="118">
        <v>1</v>
      </c>
      <c r="K12" s="32">
        <v>1</v>
      </c>
      <c r="L12" s="32"/>
      <c r="M12" s="116"/>
      <c r="N12" s="44"/>
      <c r="O12" s="34"/>
      <c r="P12" s="46"/>
      <c r="Q12" s="37"/>
      <c r="R12" s="38">
        <v>17790</v>
      </c>
      <c r="S12" s="37"/>
      <c r="T12" s="38">
        <v>28000</v>
      </c>
      <c r="U12" s="37"/>
      <c r="V12" s="38"/>
      <c r="W12" s="37"/>
      <c r="X12" s="37"/>
      <c r="Y12" s="37"/>
      <c r="Z12" s="37"/>
      <c r="AA12" s="37"/>
      <c r="AB12" s="38"/>
      <c r="AC12" s="37"/>
      <c r="AD12" s="38">
        <f>SUM(N12:AC12)</f>
        <v>45790</v>
      </c>
      <c r="AE12" s="114"/>
      <c r="AF12" s="39">
        <v>1420</v>
      </c>
      <c r="AG12" s="112"/>
      <c r="AH12" s="112"/>
      <c r="AI12" s="150"/>
    </row>
    <row r="13" spans="1:35" ht="127.5">
      <c r="A13" s="219"/>
      <c r="B13" s="337"/>
      <c r="C13" s="119" t="s">
        <v>142</v>
      </c>
      <c r="D13" s="117" t="s">
        <v>51</v>
      </c>
      <c r="E13" s="41"/>
      <c r="F13" s="31"/>
      <c r="G13" s="64" t="s">
        <v>86</v>
      </c>
      <c r="H13" s="64" t="s">
        <v>87</v>
      </c>
      <c r="I13" s="64"/>
      <c r="J13" s="118">
        <v>576</v>
      </c>
      <c r="K13" s="32">
        <v>576</v>
      </c>
      <c r="L13" s="32"/>
      <c r="M13" s="116"/>
      <c r="N13" s="44"/>
      <c r="O13" s="34"/>
      <c r="P13" s="46"/>
      <c r="Q13" s="37"/>
      <c r="R13" s="38">
        <v>27051</v>
      </c>
      <c r="S13" s="37"/>
      <c r="T13" s="38">
        <v>17949</v>
      </c>
      <c r="U13" s="37"/>
      <c r="V13" s="38"/>
      <c r="W13" s="37"/>
      <c r="X13" s="37"/>
      <c r="Y13" s="37"/>
      <c r="Z13" s="37"/>
      <c r="AA13" s="37"/>
      <c r="AB13" s="38"/>
      <c r="AC13" s="37"/>
      <c r="AD13" s="38">
        <f>SUM(N13:AC13)</f>
        <v>45000</v>
      </c>
      <c r="AE13" s="114"/>
      <c r="AF13" s="39">
        <v>576</v>
      </c>
      <c r="AG13" s="112"/>
      <c r="AH13" s="112"/>
      <c r="AI13" s="150"/>
    </row>
    <row r="14" spans="1:35" ht="128.25" thickBot="1">
      <c r="A14" s="220"/>
      <c r="B14" s="338"/>
      <c r="C14" s="195" t="s">
        <v>143</v>
      </c>
      <c r="D14" s="179" t="s">
        <v>51</v>
      </c>
      <c r="E14" s="180"/>
      <c r="F14" s="50"/>
      <c r="G14" s="72" t="s">
        <v>105</v>
      </c>
      <c r="H14" s="72" t="s">
        <v>106</v>
      </c>
      <c r="I14" s="72"/>
      <c r="J14" s="181">
        <v>2</v>
      </c>
      <c r="K14" s="52">
        <v>1</v>
      </c>
      <c r="L14" s="52"/>
      <c r="M14" s="178"/>
      <c r="N14" s="182"/>
      <c r="O14" s="54"/>
      <c r="P14" s="55"/>
      <c r="Q14" s="56"/>
      <c r="R14" s="57">
        <v>50000</v>
      </c>
      <c r="S14" s="56"/>
      <c r="T14" s="56"/>
      <c r="U14" s="56"/>
      <c r="V14" s="57"/>
      <c r="W14" s="56"/>
      <c r="X14" s="56"/>
      <c r="Y14" s="56"/>
      <c r="Z14" s="56"/>
      <c r="AA14" s="56"/>
      <c r="AB14" s="57"/>
      <c r="AC14" s="56"/>
      <c r="AD14" s="57">
        <f>SUM(N14:AC14)</f>
        <v>50000</v>
      </c>
      <c r="AE14" s="196"/>
      <c r="AF14" s="183">
        <v>1420</v>
      </c>
      <c r="AG14" s="149"/>
      <c r="AH14" s="149"/>
      <c r="AI14" s="151"/>
    </row>
    <row r="16" spans="8:9" ht="14.25">
      <c r="H16" s="123"/>
      <c r="I16" s="123"/>
    </row>
  </sheetData>
  <sheetProtection/>
  <mergeCells count="34">
    <mergeCell ref="B11:B14"/>
    <mergeCell ref="A11:A14"/>
    <mergeCell ref="AG6:AG7"/>
    <mergeCell ref="AH6:AH7"/>
    <mergeCell ref="AI6:AI7"/>
    <mergeCell ref="B8:G8"/>
    <mergeCell ref="A9:AI9"/>
    <mergeCell ref="V6:W6"/>
    <mergeCell ref="X6:Y6"/>
    <mergeCell ref="Z6:AA6"/>
    <mergeCell ref="AB6:AC6"/>
    <mergeCell ref="AD6:AE6"/>
    <mergeCell ref="AF6:AF7"/>
    <mergeCell ref="L6:L7"/>
    <mergeCell ref="M6:M7"/>
    <mergeCell ref="N6:O6"/>
    <mergeCell ref="P6:Q6"/>
    <mergeCell ref="R6:S6"/>
    <mergeCell ref="T6:U6"/>
    <mergeCell ref="A6:A7"/>
    <mergeCell ref="B6:G7"/>
    <mergeCell ref="H6:H7"/>
    <mergeCell ref="I6:I7"/>
    <mergeCell ref="J6:J7"/>
    <mergeCell ref="K6:K7"/>
    <mergeCell ref="A2:AI2"/>
    <mergeCell ref="A3:AI3"/>
    <mergeCell ref="A4:G4"/>
    <mergeCell ref="H4:S4"/>
    <mergeCell ref="T4:AI4"/>
    <mergeCell ref="A5:C5"/>
    <mergeCell ref="E5:M5"/>
    <mergeCell ref="N5:AE5"/>
    <mergeCell ref="AF5:AI5"/>
  </mergeCells>
  <printOptions/>
  <pageMargins left="0.7" right="0.7" top="0.75" bottom="0.75" header="0.3" footer="0.3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AI11"/>
  <sheetViews>
    <sheetView zoomScale="112" zoomScaleNormal="112" workbookViewId="0" topLeftCell="A7">
      <selection activeCell="H6" sqref="H6:H7"/>
    </sheetView>
  </sheetViews>
  <sheetFormatPr defaultColWidth="11.421875" defaultRowHeight="15"/>
  <cols>
    <col min="1" max="1" width="15.8515625" style="92" customWidth="1"/>
    <col min="2" max="2" width="10.00390625" style="92" customWidth="1"/>
    <col min="3" max="3" width="20.421875" style="120" customWidth="1"/>
    <col min="4" max="4" width="10.00390625" style="120" customWidth="1"/>
    <col min="5" max="5" width="9.00390625" style="120" customWidth="1"/>
    <col min="6" max="6" width="9.421875" style="120" customWidth="1"/>
    <col min="7" max="7" width="15.28125" style="121" customWidth="1"/>
    <col min="8" max="8" width="14.7109375" style="121" customWidth="1"/>
    <col min="9" max="9" width="4.8515625" style="121" customWidth="1"/>
    <col min="10" max="11" width="5.7109375" style="120" customWidth="1"/>
    <col min="12" max="13" width="5.57421875" style="120" customWidth="1"/>
    <col min="14" max="17" width="5.00390625" style="120" customWidth="1"/>
    <col min="18" max="18" width="5.421875" style="120" customWidth="1"/>
    <col min="19" max="27" width="5.00390625" style="120" customWidth="1"/>
    <col min="28" max="28" width="6.00390625" style="120" customWidth="1"/>
    <col min="29" max="31" width="5.00390625" style="120" customWidth="1"/>
    <col min="32" max="32" width="5.140625" style="94" customWidth="1"/>
    <col min="33" max="33" width="4.140625" style="120" customWidth="1"/>
    <col min="34" max="34" width="4.8515625" style="120" customWidth="1"/>
    <col min="35" max="35" width="5.421875" style="120" customWidth="1"/>
    <col min="36" max="16384" width="11.421875" style="120" customWidth="1"/>
  </cols>
  <sheetData>
    <row r="1" spans="1:35" ht="15" thickBot="1">
      <c r="A1" s="2"/>
      <c r="B1" s="2"/>
      <c r="C1" s="3"/>
      <c r="D1" s="3"/>
      <c r="E1" s="3"/>
      <c r="F1" s="3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>
      <c r="A2" s="286" t="s">
        <v>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8"/>
    </row>
    <row r="3" spans="1:35" ht="15" thickBot="1">
      <c r="A3" s="298" t="s">
        <v>170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300"/>
    </row>
    <row r="4" spans="1:35" ht="93" customHeight="1">
      <c r="A4" s="340" t="s">
        <v>132</v>
      </c>
      <c r="B4" s="302"/>
      <c r="C4" s="302"/>
      <c r="D4" s="302"/>
      <c r="E4" s="302"/>
      <c r="F4" s="302"/>
      <c r="G4" s="303"/>
      <c r="H4" s="270" t="s">
        <v>144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  <c r="T4" s="270" t="s">
        <v>134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41"/>
    </row>
    <row r="5" spans="1:35" ht="39.75" customHeight="1" thickBot="1">
      <c r="A5" s="328" t="s">
        <v>145</v>
      </c>
      <c r="B5" s="276"/>
      <c r="C5" s="277"/>
      <c r="D5" s="146"/>
      <c r="E5" s="278" t="s">
        <v>146</v>
      </c>
      <c r="F5" s="278"/>
      <c r="G5" s="278"/>
      <c r="H5" s="278"/>
      <c r="I5" s="278"/>
      <c r="J5" s="278"/>
      <c r="K5" s="278"/>
      <c r="L5" s="278"/>
      <c r="M5" s="279"/>
      <c r="N5" s="280" t="s">
        <v>0</v>
      </c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  <c r="AF5" s="283" t="s">
        <v>1</v>
      </c>
      <c r="AG5" s="284"/>
      <c r="AH5" s="284"/>
      <c r="AI5" s="285"/>
    </row>
    <row r="6" spans="1:35" ht="30.75" customHeight="1">
      <c r="A6" s="289" t="s">
        <v>18</v>
      </c>
      <c r="B6" s="205" t="s">
        <v>2</v>
      </c>
      <c r="C6" s="206"/>
      <c r="D6" s="206"/>
      <c r="E6" s="206"/>
      <c r="F6" s="206"/>
      <c r="G6" s="206"/>
      <c r="H6" s="291" t="s">
        <v>3</v>
      </c>
      <c r="I6" s="293" t="s">
        <v>19</v>
      </c>
      <c r="J6" s="293" t="s">
        <v>4</v>
      </c>
      <c r="K6" s="295" t="s">
        <v>171</v>
      </c>
      <c r="L6" s="304" t="s">
        <v>20</v>
      </c>
      <c r="M6" s="306" t="s">
        <v>21</v>
      </c>
      <c r="N6" s="297" t="s">
        <v>32</v>
      </c>
      <c r="O6" s="267"/>
      <c r="P6" s="259" t="s">
        <v>33</v>
      </c>
      <c r="Q6" s="267"/>
      <c r="R6" s="259" t="s">
        <v>205</v>
      </c>
      <c r="S6" s="267"/>
      <c r="T6" s="259" t="s">
        <v>173</v>
      </c>
      <c r="U6" s="267"/>
      <c r="V6" s="259" t="s">
        <v>6</v>
      </c>
      <c r="W6" s="267"/>
      <c r="X6" s="259" t="s">
        <v>35</v>
      </c>
      <c r="Y6" s="267"/>
      <c r="Z6" s="259" t="s">
        <v>5</v>
      </c>
      <c r="AA6" s="267"/>
      <c r="AB6" s="259" t="s">
        <v>8</v>
      </c>
      <c r="AC6" s="267"/>
      <c r="AD6" s="259" t="s">
        <v>9</v>
      </c>
      <c r="AE6" s="260"/>
      <c r="AF6" s="268" t="s">
        <v>10</v>
      </c>
      <c r="AG6" s="261" t="s">
        <v>11</v>
      </c>
      <c r="AH6" s="263" t="s">
        <v>12</v>
      </c>
      <c r="AI6" s="265" t="s">
        <v>22</v>
      </c>
    </row>
    <row r="7" spans="1:35" ht="57.75" customHeight="1" thickBot="1">
      <c r="A7" s="290"/>
      <c r="B7" s="207"/>
      <c r="C7" s="208"/>
      <c r="D7" s="208"/>
      <c r="E7" s="208"/>
      <c r="F7" s="208"/>
      <c r="G7" s="208"/>
      <c r="H7" s="292"/>
      <c r="I7" s="294" t="s">
        <v>19</v>
      </c>
      <c r="J7" s="294"/>
      <c r="K7" s="296"/>
      <c r="L7" s="305"/>
      <c r="M7" s="307"/>
      <c r="N7" s="6" t="s">
        <v>23</v>
      </c>
      <c r="O7" s="98" t="s">
        <v>24</v>
      </c>
      <c r="P7" s="7" t="s">
        <v>23</v>
      </c>
      <c r="Q7" s="98" t="s">
        <v>24</v>
      </c>
      <c r="R7" s="7" t="s">
        <v>23</v>
      </c>
      <c r="S7" s="98" t="s">
        <v>24</v>
      </c>
      <c r="T7" s="7" t="s">
        <v>23</v>
      </c>
      <c r="U7" s="98" t="s">
        <v>24</v>
      </c>
      <c r="V7" s="7" t="s">
        <v>23</v>
      </c>
      <c r="W7" s="98" t="s">
        <v>24</v>
      </c>
      <c r="X7" s="7" t="s">
        <v>23</v>
      </c>
      <c r="Y7" s="98" t="s">
        <v>24</v>
      </c>
      <c r="Z7" s="7" t="s">
        <v>23</v>
      </c>
      <c r="AA7" s="98" t="s">
        <v>25</v>
      </c>
      <c r="AB7" s="7" t="s">
        <v>23</v>
      </c>
      <c r="AC7" s="98" t="s">
        <v>25</v>
      </c>
      <c r="AD7" s="7" t="s">
        <v>23</v>
      </c>
      <c r="AE7" s="99" t="s">
        <v>25</v>
      </c>
      <c r="AF7" s="269"/>
      <c r="AG7" s="262"/>
      <c r="AH7" s="264"/>
      <c r="AI7" s="266"/>
    </row>
    <row r="8" spans="1:35" ht="68.25" customHeight="1" thickBot="1">
      <c r="A8" s="8" t="s">
        <v>119</v>
      </c>
      <c r="B8" s="209" t="s">
        <v>147</v>
      </c>
      <c r="C8" s="210"/>
      <c r="D8" s="210"/>
      <c r="E8" s="210"/>
      <c r="F8" s="210"/>
      <c r="G8" s="210"/>
      <c r="H8" s="105" t="s">
        <v>107</v>
      </c>
      <c r="I8" s="9"/>
      <c r="J8" s="10">
        <v>100</v>
      </c>
      <c r="K8" s="10">
        <v>100</v>
      </c>
      <c r="L8" s="11"/>
      <c r="M8" s="106"/>
      <c r="N8" s="12">
        <v>0</v>
      </c>
      <c r="O8" s="13">
        <v>0</v>
      </c>
      <c r="P8" s="13">
        <v>0</v>
      </c>
      <c r="Q8" s="13">
        <v>0</v>
      </c>
      <c r="R8" s="13">
        <v>37000</v>
      </c>
      <c r="S8" s="13">
        <v>0</v>
      </c>
      <c r="T8" s="13">
        <v>70000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>SUM(N8:AC8)</f>
        <v>107000</v>
      </c>
      <c r="AE8" s="14">
        <v>0</v>
      </c>
      <c r="AF8" s="15">
        <v>1420</v>
      </c>
      <c r="AG8" s="16"/>
      <c r="AH8" s="16"/>
      <c r="AI8" s="17"/>
    </row>
    <row r="9" spans="1:35" ht="15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10"/>
    </row>
    <row r="10" spans="1:35" ht="105.75" customHeight="1">
      <c r="A10" s="18" t="s">
        <v>13</v>
      </c>
      <c r="B10" s="19" t="s">
        <v>30</v>
      </c>
      <c r="C10" s="19" t="s">
        <v>14</v>
      </c>
      <c r="D10" s="19" t="s">
        <v>26</v>
      </c>
      <c r="E10" s="20" t="s">
        <v>27</v>
      </c>
      <c r="F10" s="20" t="s">
        <v>28</v>
      </c>
      <c r="G10" s="107" t="s">
        <v>15</v>
      </c>
      <c r="H10" s="115" t="s">
        <v>31</v>
      </c>
      <c r="I10" s="60"/>
      <c r="J10" s="60"/>
      <c r="K10" s="60"/>
      <c r="L10" s="60"/>
      <c r="M10" s="61"/>
      <c r="N10" s="22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3"/>
      <c r="AB10" s="24"/>
      <c r="AC10" s="23"/>
      <c r="AD10" s="25"/>
      <c r="AE10" s="23"/>
      <c r="AF10" s="26"/>
      <c r="AG10" s="27"/>
      <c r="AH10" s="27"/>
      <c r="AI10" s="28"/>
    </row>
    <row r="11" spans="1:35" ht="90" thickBot="1">
      <c r="A11" s="153" t="s">
        <v>148</v>
      </c>
      <c r="B11" s="178"/>
      <c r="C11" s="195" t="s">
        <v>149</v>
      </c>
      <c r="D11" s="179" t="s">
        <v>51</v>
      </c>
      <c r="E11" s="180"/>
      <c r="F11" s="50"/>
      <c r="G11" s="72" t="s">
        <v>108</v>
      </c>
      <c r="H11" s="72" t="s">
        <v>106</v>
      </c>
      <c r="I11" s="72"/>
      <c r="J11" s="181">
        <v>1</v>
      </c>
      <c r="K11" s="52">
        <v>1</v>
      </c>
      <c r="L11" s="52"/>
      <c r="M11" s="178"/>
      <c r="N11" s="182"/>
      <c r="O11" s="54"/>
      <c r="P11" s="55"/>
      <c r="Q11" s="56"/>
      <c r="R11" s="57">
        <v>37000</v>
      </c>
      <c r="S11" s="56"/>
      <c r="T11" s="57">
        <v>70000</v>
      </c>
      <c r="U11" s="56"/>
      <c r="V11" s="57"/>
      <c r="W11" s="56"/>
      <c r="X11" s="56"/>
      <c r="Y11" s="56"/>
      <c r="Z11" s="56"/>
      <c r="AA11" s="56"/>
      <c r="AB11" s="57"/>
      <c r="AC11" s="56"/>
      <c r="AD11" s="57">
        <f>SUM(N11:AC11)</f>
        <v>107000</v>
      </c>
      <c r="AE11" s="196"/>
      <c r="AF11" s="183">
        <v>1420</v>
      </c>
      <c r="AG11" s="149"/>
      <c r="AH11" s="149"/>
      <c r="AI11" s="151"/>
    </row>
  </sheetData>
  <sheetProtection/>
  <mergeCells count="32">
    <mergeCell ref="AG6:AG7"/>
    <mergeCell ref="AH6:AH7"/>
    <mergeCell ref="AI6:AI7"/>
    <mergeCell ref="B8:G8"/>
    <mergeCell ref="A9:AI9"/>
    <mergeCell ref="V6:W6"/>
    <mergeCell ref="X6:Y6"/>
    <mergeCell ref="Z6:AA6"/>
    <mergeCell ref="AB6:AC6"/>
    <mergeCell ref="AD6:AE6"/>
    <mergeCell ref="AF6:AF7"/>
    <mergeCell ref="L6:L7"/>
    <mergeCell ref="M6:M7"/>
    <mergeCell ref="N6:O6"/>
    <mergeCell ref="P6:Q6"/>
    <mergeCell ref="R6:S6"/>
    <mergeCell ref="T6:U6"/>
    <mergeCell ref="A6:A7"/>
    <mergeCell ref="B6:G7"/>
    <mergeCell ref="H6:H7"/>
    <mergeCell ref="I6:I7"/>
    <mergeCell ref="J6:J7"/>
    <mergeCell ref="K6:K7"/>
    <mergeCell ref="A2:AI2"/>
    <mergeCell ref="A3:AI3"/>
    <mergeCell ref="A4:G4"/>
    <mergeCell ref="H4:S4"/>
    <mergeCell ref="T4:AI4"/>
    <mergeCell ref="A5:C5"/>
    <mergeCell ref="E5:M5"/>
    <mergeCell ref="N5:AE5"/>
    <mergeCell ref="AF5:AI5"/>
  </mergeCells>
  <printOptions/>
  <pageMargins left="0.7" right="0.7" top="0.75" bottom="0.75" header="0.3" footer="0.3"/>
  <pageSetup horizontalDpi="600" verticalDpi="600" orientation="landscape" paperSize="9" scale="60" r:id="rId4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nohosala</cp:lastModifiedBy>
  <cp:lastPrinted>2013-01-26T15:14:11Z</cp:lastPrinted>
  <dcterms:created xsi:type="dcterms:W3CDTF">2012-06-04T03:15:36Z</dcterms:created>
  <dcterms:modified xsi:type="dcterms:W3CDTF">2013-04-10T23:51:58Z</dcterms:modified>
  <cp:category/>
  <cp:version/>
  <cp:contentType/>
  <cp:contentStatus/>
</cp:coreProperties>
</file>