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960" windowWidth="17760" windowHeight="5010" activeTab="1"/>
  </bookViews>
  <sheets>
    <sheet name="PLAN DE ACCION 2012" sheetId="1" r:id="rId1"/>
    <sheet name="PLAN DE ACCION 2012-REGISTROS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A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C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D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Y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Z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CU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V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D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E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Z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A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CV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W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<sst xmlns="http://schemas.openxmlformats.org/spreadsheetml/2006/main" count="491" uniqueCount="89">
  <si>
    <t>RECURSOS FINANCIEROS (MILES DE PESOS )</t>
  </si>
  <si>
    <t>GERENCIA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</si>
  <si>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</si>
  <si>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</si>
  <si>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</si>
  <si>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</si>
  <si>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</si>
  <si>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</si>
  <si>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</si>
  <si>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</si>
  <si>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</si>
  <si>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</si>
  <si>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 xml:space="preserve">ACTIVIDADES </t>
  </si>
  <si>
    <t>META DE PRODUCTO 1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</si>
  <si>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</si>
  <si>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</si>
  <si>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</si>
  <si>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</si>
  <si>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</si>
  <si>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</si>
  <si>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</si>
  <si>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</si>
  <si>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</si>
  <si>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</si>
  <si>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</si>
  <si>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CODIGO REGISTRO PROYECTO</t>
  </si>
  <si>
    <t>INDICADOR</t>
  </si>
  <si>
    <t>RECURSO PROPIO</t>
  </si>
  <si>
    <t>SGP ESPECIFICO</t>
  </si>
  <si>
    <t>SGP LIBRE DESTINACION</t>
  </si>
  <si>
    <t>NACION</t>
  </si>
  <si>
    <t>ESTRATEGIA</t>
  </si>
  <si>
    <t>LINEA BASE</t>
  </si>
  <si>
    <t>CATEGORIA DE DERECHO</t>
  </si>
  <si>
    <t>EXISTENCIA</t>
  </si>
  <si>
    <t>PLAN DE DESARROLLO: "COGUA... CONSTRUYENDO FUTURO" 2012-2015</t>
  </si>
  <si>
    <t xml:space="preserve">COMPONENTE DE EFICACIA - PLAN DE ACCIÒN </t>
  </si>
  <si>
    <t>VIGENCIA 2012</t>
  </si>
  <si>
    <t>VIGENCIA 2013</t>
  </si>
  <si>
    <t>VIGENCIA 2014</t>
  </si>
  <si>
    <t>VIGENCIA 2015</t>
  </si>
  <si>
    <t>EJE: COGUA ORDENADA Y SOSTENIBLE CON PROYECCION SIN BARRERAS</t>
  </si>
  <si>
    <r>
      <t>PROGRAMA</t>
    </r>
    <r>
      <rPr>
        <b/>
        <sz val="11"/>
        <rFont val="Arial"/>
        <family val="2"/>
      </rPr>
      <t>: SERVICIOS PUBLICOS DIGNOS PARA CONSTRUIR FUTURO</t>
    </r>
  </si>
  <si>
    <t>SUBGERENCIA DE SERVICIOS PUBLICOS</t>
  </si>
  <si>
    <t>SECTORES : SERVICIOS PUBLICOS</t>
  </si>
  <si>
    <t xml:space="preserve">Ampliar la cobertura  en 300 usuarios del servicio de acueducto urbano y rural mejorando en general la calidad del agua potable para consumo humano
</t>
  </si>
  <si>
    <t xml:space="preserve">2.772  suscriptores de acueducto 2.391, suscriptores alcantarillado y 4.316 suscriptores de aseo  = 9.659  usuarios
</t>
  </si>
  <si>
    <t>Ampliar la cobertura  en 300 usuarios del servicio de alcantarillado urbano y rural, mejorando en general  la calidad de los vertimientos, aportando así a la descontaminación y recuperación de la cuenca alta del Río Bogotá</t>
  </si>
  <si>
    <t>Ampliar la cobertura  en 250 usuarios del servicio de aseo urbano y rural</t>
  </si>
  <si>
    <t>Subgerente de Servicios Públicos</t>
  </si>
  <si>
    <t>Coordinador de Servicios Públicos</t>
  </si>
  <si>
    <t>Implementar dos campañas uso eficiente del agua</t>
  </si>
  <si>
    <t>No. de campañas para el uso eficiente del agua, Ajustes Plan de Gestión Integral de Residuos Sólidos 1 actualización del estudio técnico, adopción e implementación del catastro de usuarios</t>
  </si>
  <si>
    <t>Adelantar campañas de uso eficiente del agua</t>
  </si>
  <si>
    <t>Incorporar nuevos usuarios acueducto</t>
  </si>
  <si>
    <t>Incorporar nuevos usuarios alcantarillado</t>
  </si>
  <si>
    <t>Incorporar nuevos usuarios aseo</t>
  </si>
  <si>
    <t>BPM-200-000-37-2012</t>
  </si>
  <si>
    <t>BPM-200-000-41-2012</t>
  </si>
  <si>
    <t>BPM-200-000-38-2012</t>
  </si>
  <si>
    <t>Publicidad, fotografias, contratos</t>
  </si>
  <si>
    <t>fotografias, contrato, fichas, base datos</t>
  </si>
  <si>
    <r>
      <t>OBJETIVOS</t>
    </r>
    <r>
      <rPr>
        <sz val="11"/>
        <rFont val="Arial"/>
        <family val="2"/>
      </rPr>
      <t>:    Garantizar a la mayor parte de la población la prestación de los servicios de acueducto, alcantarillado y aseo en condiciones de calidad y continuidad</t>
    </r>
  </si>
  <si>
    <t>Ordenes instalacion de servicio (activos)</t>
  </si>
  <si>
    <r>
      <t>OBJETIVO DEL EJE</t>
    </r>
    <r>
      <rPr>
        <sz val="11"/>
        <rFont val="Arial"/>
        <family val="2"/>
      </rPr>
      <t>: Lograr el desarrollo de Cogua de manera ordenada, con oportunidades de habitabilidad y movilidad con proyección económica y sostenible.</t>
    </r>
  </si>
  <si>
    <t>No.</t>
  </si>
  <si>
    <t>N° SUSCRIPTORES NUEVOS ASEO</t>
  </si>
  <si>
    <t>META  VIGENCIA(2012)</t>
  </si>
  <si>
    <t>Adelantar en el cuatrenio un ajuste del Plan de Gestión Integral de Residuos Sólidos - PGIRS</t>
  </si>
  <si>
    <t>Adelantar en el cuatrenio una implementación del ajuste al Plan de Gestión Integral de Residuos Sólidos - PGIRS</t>
  </si>
  <si>
    <t xml:space="preserve">REALIZAR UN SEGUIMIENTO DEL PLAN DE GESTIÓN INTEGRAL DE RESIDUOS SÓLIDOS AJUSTADO - PGIRS </t>
  </si>
  <si>
    <t xml:space="preserve">Realizar un seguimiento del Plan de Gestión Integral de Residuos Sólidos Ajustado - PGIRS </t>
  </si>
  <si>
    <t>No,</t>
  </si>
  <si>
    <t>No</t>
  </si>
  <si>
    <t xml:space="preserve">ADELANTAR UNA  ACTUALIZACIÓN EN EL CUATRENIO DEL ESTUDIO TÉCNICO DEL CATASTRO DE USUARIOS </t>
  </si>
  <si>
    <t xml:space="preserve">REALIZAR LA IMPLEMENTACION DEL ESTUDIO TÉCNICO DEL CATASTRO DE USUARIOS </t>
  </si>
  <si>
    <t xml:space="preserve">REALIZAR EN EL CUATRENIO UN AJUSTE  DEL PLAN DE GESTIÓN INTEGRAL DE RESIDUOS SÓLIDOS - PGIRS </t>
  </si>
  <si>
    <t xml:space="preserve">ADELANTAR EN EL CUATRENIO UNA IMPLEMENTACION DEL AJUSTE AL PLAN DE GESTIÓN INTEGRAL DE RESIDUOS SÓLIDOS - PGIRS </t>
  </si>
  <si>
    <t>N° CAMPAÑAS USO EFICIENTE DEL AGUA</t>
  </si>
  <si>
    <t>N° DE AJUSTES REALIZADOS</t>
  </si>
  <si>
    <t xml:space="preserve">N° DE IMPLEMENTACIONES </t>
  </si>
  <si>
    <t>N° DE SEGUIMIENTOS</t>
  </si>
  <si>
    <t>N° ACTUALIZACIÓN DE ESTUDIOS</t>
  </si>
  <si>
    <t>No. IMPLEMENTACION DE ESTUDIOS</t>
  </si>
  <si>
    <t>Verificación del documento ajuste</t>
  </si>
  <si>
    <t>Verificación de la implementación del documento ajuste</t>
  </si>
  <si>
    <t>Verificación</t>
  </si>
  <si>
    <t>N°  SUSCRIPTORES NUEVOS  ALCANTARILLADO</t>
  </si>
  <si>
    <t>META DE RESULTADO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</si>
</sst>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0.000"/>
    <numFmt numFmtId="168" formatCode="#,##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3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6" fillId="36" borderId="12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>
      <alignment wrapText="1"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 applyProtection="1">
      <alignment horizontal="center" vertical="center" wrapText="1"/>
      <protection/>
    </xf>
    <xf numFmtId="3" fontId="9" fillId="37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3" fontId="9" fillId="34" borderId="20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3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3" borderId="2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7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166" fontId="6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>
      <alignment vertical="center" wrapText="1"/>
    </xf>
    <xf numFmtId="166" fontId="6" fillId="0" borderId="11" xfId="47" applyNumberFormat="1" applyFont="1" applyFill="1" applyBorder="1" applyAlignment="1" applyProtection="1">
      <alignment horizontal="center" vertical="center" wrapText="1"/>
      <protection locked="0"/>
    </xf>
    <xf numFmtId="166" fontId="6" fillId="0" borderId="11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166" fontId="6" fillId="0" borderId="11" xfId="47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>
      <alignment vertical="center" wrapText="1"/>
    </xf>
    <xf numFmtId="166" fontId="6" fillId="0" borderId="10" xfId="47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1" fontId="53" fillId="0" borderId="0" xfId="0" applyNumberFormat="1" applyFont="1" applyAlignment="1">
      <alignment horizontal="center" vertical="center" wrapText="1"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3" fontId="12" fillId="34" borderId="20" xfId="0" applyNumberFormat="1" applyFont="1" applyFill="1" applyBorder="1" applyAlignment="1" applyProtection="1">
      <alignment horizontal="center" vertical="center" wrapText="1"/>
      <protection/>
    </xf>
    <xf numFmtId="3" fontId="12" fillId="37" borderId="16" xfId="0" applyNumberFormat="1" applyFont="1" applyFill="1" applyBorder="1" applyAlignment="1" applyProtection="1">
      <alignment horizontal="center" vertical="center" wrapText="1"/>
      <protection/>
    </xf>
    <xf numFmtId="3" fontId="12" fillId="34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2" fillId="33" borderId="2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164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3" fontId="15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3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12" xfId="0" applyFont="1" applyFill="1" applyBorder="1" applyAlignment="1" applyProtection="1">
      <alignment horizontal="center" vertical="center" wrapText="1"/>
      <protection locked="0"/>
    </xf>
    <xf numFmtId="0" fontId="15" fillId="36" borderId="13" xfId="0" applyFont="1" applyFill="1" applyBorder="1" applyAlignment="1">
      <alignment wrapText="1"/>
    </xf>
    <xf numFmtId="0" fontId="12" fillId="36" borderId="12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166" fontId="15" fillId="0" borderId="10" xfId="47" applyNumberFormat="1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>
      <alignment vertical="center" wrapText="1"/>
    </xf>
    <xf numFmtId="166" fontId="15" fillId="0" borderId="11" xfId="47" applyNumberFormat="1" applyFont="1" applyFill="1" applyBorder="1" applyAlignment="1" applyProtection="1">
      <alignment horizontal="center" vertical="center" wrapText="1"/>
      <protection locked="0"/>
    </xf>
    <xf numFmtId="166" fontId="15" fillId="0" borderId="11" xfId="47" applyNumberFormat="1" applyFont="1" applyFill="1" applyBorder="1" applyAlignment="1">
      <alignment horizontal="center" vertical="center"/>
    </xf>
    <xf numFmtId="166" fontId="15" fillId="0" borderId="11" xfId="47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31" xfId="0" applyFont="1" applyFill="1" applyBorder="1" applyAlignment="1">
      <alignment vertical="center" wrapText="1"/>
    </xf>
    <xf numFmtId="166" fontId="15" fillId="0" borderId="10" xfId="47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3" fontId="15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2" fillId="18" borderId="33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2" fillId="18" borderId="34" xfId="0" applyNumberFormat="1" applyFont="1" applyFill="1" applyBorder="1" applyAlignment="1">
      <alignment horizontal="center" vertical="center" wrapText="1"/>
    </xf>
    <xf numFmtId="164" fontId="12" fillId="18" borderId="35" xfId="0" applyNumberFormat="1" applyFont="1" applyFill="1" applyBorder="1" applyAlignment="1">
      <alignment horizontal="center" vertical="center" wrapText="1"/>
    </xf>
    <xf numFmtId="164" fontId="12" fillId="18" borderId="36" xfId="0" applyNumberFormat="1" applyFont="1" applyFill="1" applyBorder="1" applyAlignment="1">
      <alignment horizontal="center" vertical="center" wrapText="1"/>
    </xf>
    <xf numFmtId="164" fontId="12" fillId="18" borderId="18" xfId="0" applyNumberFormat="1" applyFont="1" applyFill="1" applyBorder="1" applyAlignment="1">
      <alignment horizontal="center" vertical="center" wrapText="1"/>
    </xf>
    <xf numFmtId="164" fontId="12" fillId="18" borderId="37" xfId="0" applyNumberFormat="1" applyFont="1" applyFill="1" applyBorder="1" applyAlignment="1">
      <alignment horizontal="center" vertical="center" wrapText="1"/>
    </xf>
    <xf numFmtId="164" fontId="12" fillId="18" borderId="38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10" fontId="15" fillId="36" borderId="33" xfId="0" applyNumberFormat="1" applyFont="1" applyFill="1" applyBorder="1" applyAlignment="1" applyProtection="1">
      <alignment horizontal="center" vertical="center" wrapText="1"/>
      <protection/>
    </xf>
    <xf numFmtId="10" fontId="15" fillId="36" borderId="16" xfId="0" applyNumberFormat="1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>
      <alignment horizontal="center" vertical="center"/>
    </xf>
    <xf numFmtId="0" fontId="15" fillId="18" borderId="39" xfId="0" applyFont="1" applyFill="1" applyBorder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2" fillId="18" borderId="33" xfId="0" applyFont="1" applyFill="1" applyBorder="1" applyAlignment="1" applyProtection="1">
      <alignment horizontal="center" vertical="center" wrapText="1"/>
      <protection locked="0"/>
    </xf>
    <xf numFmtId="0" fontId="12" fillId="18" borderId="16" xfId="0" applyFont="1" applyFill="1" applyBorder="1" applyAlignment="1" applyProtection="1">
      <alignment horizontal="center" vertical="center" wrapText="1"/>
      <protection locked="0"/>
    </xf>
    <xf numFmtId="4" fontId="12" fillId="18" borderId="33" xfId="0" applyNumberFormat="1" applyFont="1" applyFill="1" applyBorder="1" applyAlignment="1" applyProtection="1">
      <alignment horizontal="center" vertical="center" wrapText="1"/>
      <protection/>
    </xf>
    <xf numFmtId="4" fontId="12" fillId="18" borderId="16" xfId="0" applyNumberFormat="1" applyFont="1" applyFill="1" applyBorder="1" applyAlignment="1" applyProtection="1">
      <alignment horizontal="center" vertical="center" wrapText="1"/>
      <protection/>
    </xf>
    <xf numFmtId="0" fontId="12" fillId="18" borderId="33" xfId="0" applyFont="1" applyFill="1" applyBorder="1" applyAlignment="1" applyProtection="1">
      <alignment horizontal="center" vertical="center" wrapText="1"/>
      <protection/>
    </xf>
    <xf numFmtId="0" fontId="12" fillId="18" borderId="16" xfId="0" applyFont="1" applyFill="1" applyBorder="1" applyAlignment="1" applyProtection="1">
      <alignment horizontal="center" vertical="center" wrapText="1"/>
      <protection/>
    </xf>
    <xf numFmtId="3" fontId="12" fillId="34" borderId="39" xfId="0" applyNumberFormat="1" applyFont="1" applyFill="1" applyBorder="1" applyAlignment="1" applyProtection="1">
      <alignment horizontal="center" vertical="center" wrapText="1"/>
      <protection/>
    </xf>
    <xf numFmtId="3" fontId="12" fillId="34" borderId="33" xfId="0" applyNumberFormat="1" applyFont="1" applyFill="1" applyBorder="1" applyAlignment="1" applyProtection="1">
      <alignment horizontal="center" vertical="center" wrapText="1"/>
      <protection/>
    </xf>
    <xf numFmtId="0" fontId="12" fillId="2" borderId="40" xfId="0" applyFont="1" applyFill="1" applyBorder="1" applyAlignment="1">
      <alignment horizontal="center" vertical="center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3" fontId="12" fillId="38" borderId="20" xfId="0" applyNumberFormat="1" applyFont="1" applyFill="1" applyBorder="1" applyAlignment="1" applyProtection="1">
      <alignment horizontal="center" vertical="center" wrapText="1"/>
      <protection/>
    </xf>
    <xf numFmtId="3" fontId="12" fillId="38" borderId="16" xfId="0" applyNumberFormat="1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41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12" fillId="18" borderId="43" xfId="0" applyFont="1" applyFill="1" applyBorder="1" applyAlignment="1">
      <alignment horizontal="center" vertical="center" wrapText="1"/>
    </xf>
    <xf numFmtId="0" fontId="12" fillId="18" borderId="42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 applyProtection="1">
      <alignment horizontal="center" vertical="center" wrapText="1"/>
      <protection/>
    </xf>
    <xf numFmtId="0" fontId="15" fillId="36" borderId="16" xfId="0" applyFont="1" applyFill="1" applyBorder="1" applyAlignment="1" applyProtection="1">
      <alignment horizontal="center" vertical="center" wrapText="1"/>
      <protection/>
    </xf>
    <xf numFmtId="0" fontId="12" fillId="38" borderId="44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 wrapText="1"/>
    </xf>
    <xf numFmtId="0" fontId="12" fillId="38" borderId="36" xfId="0" applyFont="1" applyFill="1" applyBorder="1" applyAlignment="1">
      <alignment horizontal="center" vertical="center" wrapText="1"/>
    </xf>
    <xf numFmtId="0" fontId="12" fillId="38" borderId="45" xfId="0" applyFont="1" applyFill="1" applyBorder="1" applyAlignment="1">
      <alignment horizontal="center" vertical="center" wrapText="1"/>
    </xf>
    <xf numFmtId="0" fontId="12" fillId="38" borderId="46" xfId="0" applyFont="1" applyFill="1" applyBorder="1" applyAlignment="1">
      <alignment horizontal="center" vertical="center" wrapText="1"/>
    </xf>
    <xf numFmtId="0" fontId="12" fillId="38" borderId="47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 applyProtection="1">
      <alignment horizontal="center" vertical="center" wrapText="1"/>
      <protection locked="0"/>
    </xf>
    <xf numFmtId="0" fontId="12" fillId="38" borderId="17" xfId="0" applyFont="1" applyFill="1" applyBorder="1" applyAlignment="1" applyProtection="1">
      <alignment horizontal="center" vertical="center" wrapText="1"/>
      <protection locked="0"/>
    </xf>
    <xf numFmtId="0" fontId="12" fillId="38" borderId="23" xfId="0" applyFont="1" applyFill="1" applyBorder="1" applyAlignment="1" applyProtection="1">
      <alignment horizontal="center" vertical="center" wrapText="1"/>
      <protection locked="0"/>
    </xf>
    <xf numFmtId="0" fontId="12" fillId="38" borderId="39" xfId="0" applyFont="1" applyFill="1" applyBorder="1" applyAlignment="1" applyProtection="1">
      <alignment horizontal="center" vertical="center" wrapText="1"/>
      <protection locked="0"/>
    </xf>
    <xf numFmtId="0" fontId="12" fillId="38" borderId="33" xfId="0" applyFont="1" applyFill="1" applyBorder="1" applyAlignment="1" applyProtection="1">
      <alignment horizontal="center" vertical="center" wrapText="1"/>
      <protection locked="0"/>
    </xf>
    <xf numFmtId="0" fontId="12" fillId="38" borderId="48" xfId="0" applyFont="1" applyFill="1" applyBorder="1" applyAlignment="1" applyProtection="1">
      <alignment horizontal="center" vertical="center" wrapText="1"/>
      <protection locked="0"/>
    </xf>
    <xf numFmtId="0" fontId="12" fillId="38" borderId="34" xfId="0" applyFont="1" applyFill="1" applyBorder="1" applyAlignment="1" applyProtection="1">
      <alignment horizontal="center" vertical="center" wrapText="1"/>
      <protection locked="0"/>
    </xf>
    <xf numFmtId="0" fontId="12" fillId="38" borderId="35" xfId="0" applyFont="1" applyFill="1" applyBorder="1" applyAlignment="1" applyProtection="1">
      <alignment horizontal="center" vertical="center" wrapText="1"/>
      <protection locked="0"/>
    </xf>
    <xf numFmtId="0" fontId="12" fillId="38" borderId="32" xfId="0" applyFont="1" applyFill="1" applyBorder="1" applyAlignment="1" applyProtection="1">
      <alignment horizontal="center" vertical="center" wrapText="1"/>
      <protection locked="0"/>
    </xf>
    <xf numFmtId="0" fontId="12" fillId="38" borderId="46" xfId="0" applyFont="1" applyFill="1" applyBorder="1" applyAlignment="1" applyProtection="1">
      <alignment horizontal="center" vertical="center" wrapText="1"/>
      <protection locked="0"/>
    </xf>
    <xf numFmtId="0" fontId="15" fillId="36" borderId="48" xfId="0" applyFont="1" applyFill="1" applyBorder="1" applyAlignment="1" applyProtection="1">
      <alignment horizontal="center" vertical="center" wrapText="1"/>
      <protection/>
    </xf>
    <xf numFmtId="0" fontId="15" fillId="36" borderId="41" xfId="0" applyFont="1" applyFill="1" applyBorder="1" applyAlignment="1" applyProtection="1">
      <alignment horizontal="center" vertical="center" wrapText="1"/>
      <protection/>
    </xf>
    <xf numFmtId="3" fontId="15" fillId="36" borderId="33" xfId="0" applyNumberFormat="1" applyFont="1" applyFill="1" applyBorder="1" applyAlignment="1" applyProtection="1">
      <alignment horizontal="center" vertical="center" wrapText="1"/>
      <protection/>
    </xf>
    <xf numFmtId="3" fontId="15" fillId="36" borderId="16" xfId="0" applyNumberFormat="1" applyFont="1" applyFill="1" applyBorder="1" applyAlignment="1" applyProtection="1">
      <alignment horizontal="center" vertical="center" wrapText="1"/>
      <protection/>
    </xf>
    <xf numFmtId="0" fontId="12" fillId="38" borderId="49" xfId="0" applyFont="1" applyFill="1" applyBorder="1" applyAlignment="1" applyProtection="1">
      <alignment horizontal="center" vertical="center" wrapText="1"/>
      <protection locked="0"/>
    </xf>
    <xf numFmtId="3" fontId="12" fillId="38" borderId="50" xfId="0" applyNumberFormat="1" applyFont="1" applyFill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4" fillId="38" borderId="17" xfId="0" applyFont="1" applyFill="1" applyBorder="1" applyAlignment="1" applyProtection="1">
      <alignment horizontal="center" vertical="center" wrapText="1"/>
      <protection locked="0"/>
    </xf>
    <xf numFmtId="0" fontId="14" fillId="38" borderId="23" xfId="0" applyFont="1" applyFill="1" applyBorder="1" applyAlignment="1" applyProtection="1">
      <alignment horizontal="center" vertical="center" wrapText="1"/>
      <protection locked="0"/>
    </xf>
    <xf numFmtId="0" fontId="14" fillId="38" borderId="39" xfId="0" applyFont="1" applyFill="1" applyBorder="1" applyAlignment="1" applyProtection="1">
      <alignment horizontal="center" vertical="center" wrapText="1"/>
      <protection locked="0"/>
    </xf>
    <xf numFmtId="0" fontId="14" fillId="38" borderId="33" xfId="0" applyFont="1" applyFill="1" applyBorder="1" applyAlignment="1" applyProtection="1">
      <alignment horizontal="center" vertical="center" wrapText="1"/>
      <protection locked="0"/>
    </xf>
    <xf numFmtId="0" fontId="14" fillId="38" borderId="48" xfId="0" applyFont="1" applyFill="1" applyBorder="1" applyAlignment="1" applyProtection="1">
      <alignment horizontal="center" vertical="center" wrapText="1"/>
      <protection locked="0"/>
    </xf>
    <xf numFmtId="0" fontId="14" fillId="38" borderId="49" xfId="0" applyFont="1" applyFill="1" applyBorder="1" applyAlignment="1" applyProtection="1">
      <alignment horizontal="center" vertical="center" wrapText="1"/>
      <protection locked="0"/>
    </xf>
    <xf numFmtId="0" fontId="6" fillId="18" borderId="39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164" fontId="7" fillId="18" borderId="34" xfId="0" applyNumberFormat="1" applyFont="1" applyFill="1" applyBorder="1" applyAlignment="1">
      <alignment horizontal="center" vertical="center" wrapText="1"/>
    </xf>
    <xf numFmtId="164" fontId="7" fillId="18" borderId="35" xfId="0" applyNumberFormat="1" applyFont="1" applyFill="1" applyBorder="1" applyAlignment="1">
      <alignment horizontal="center" vertical="center" wrapText="1"/>
    </xf>
    <xf numFmtId="164" fontId="7" fillId="18" borderId="36" xfId="0" applyNumberFormat="1" applyFont="1" applyFill="1" applyBorder="1" applyAlignment="1">
      <alignment horizontal="center" vertical="center" wrapText="1"/>
    </xf>
    <xf numFmtId="164" fontId="7" fillId="18" borderId="18" xfId="0" applyNumberFormat="1" applyFont="1" applyFill="1" applyBorder="1" applyAlignment="1">
      <alignment horizontal="center" vertical="center" wrapText="1"/>
    </xf>
    <xf numFmtId="164" fontId="7" fillId="18" borderId="37" xfId="0" applyNumberFormat="1" applyFont="1" applyFill="1" applyBorder="1" applyAlignment="1">
      <alignment horizontal="center" vertical="center" wrapText="1"/>
    </xf>
    <xf numFmtId="164" fontId="7" fillId="18" borderId="38" xfId="0" applyNumberFormat="1" applyFont="1" applyFill="1" applyBorder="1" applyAlignment="1">
      <alignment horizontal="center" vertical="center" wrapText="1"/>
    </xf>
    <xf numFmtId="0" fontId="7" fillId="18" borderId="33" xfId="0" applyFont="1" applyFill="1" applyBorder="1" applyAlignment="1" applyProtection="1">
      <alignment horizontal="center" vertical="center" wrapText="1"/>
      <protection locked="0"/>
    </xf>
    <xf numFmtId="0" fontId="7" fillId="18" borderId="16" xfId="0" applyFont="1" applyFill="1" applyBorder="1" applyAlignment="1" applyProtection="1">
      <alignment horizontal="center" vertical="center" wrapText="1"/>
      <protection locked="0"/>
    </xf>
    <xf numFmtId="4" fontId="8" fillId="18" borderId="33" xfId="0" applyNumberFormat="1" applyFont="1" applyFill="1" applyBorder="1" applyAlignment="1" applyProtection="1">
      <alignment horizontal="center" vertical="center" wrapText="1"/>
      <protection/>
    </xf>
    <xf numFmtId="4" fontId="8" fillId="18" borderId="16" xfId="0" applyNumberFormat="1" applyFont="1" applyFill="1" applyBorder="1" applyAlignment="1" applyProtection="1">
      <alignment horizontal="center" vertical="center" wrapText="1"/>
      <protection/>
    </xf>
    <xf numFmtId="0" fontId="8" fillId="18" borderId="33" xfId="0" applyFont="1" applyFill="1" applyBorder="1" applyAlignment="1" applyProtection="1">
      <alignment horizontal="center" vertical="center" wrapText="1"/>
      <protection/>
    </xf>
    <xf numFmtId="0" fontId="8" fillId="18" borderId="16" xfId="0" applyFont="1" applyFill="1" applyBorder="1" applyAlignment="1" applyProtection="1">
      <alignment horizontal="center" vertical="center" wrapText="1"/>
      <protection/>
    </xf>
    <xf numFmtId="0" fontId="8" fillId="18" borderId="33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center" vertical="center" wrapText="1"/>
    </xf>
    <xf numFmtId="0" fontId="8" fillId="18" borderId="42" xfId="0" applyFont="1" applyFill="1" applyBorder="1" applyAlignment="1">
      <alignment horizontal="center" vertical="center" wrapText="1"/>
    </xf>
    <xf numFmtId="3" fontId="8" fillId="34" borderId="39" xfId="0" applyNumberFormat="1" applyFont="1" applyFill="1" applyBorder="1" applyAlignment="1" applyProtection="1">
      <alignment horizontal="center" vertical="center" wrapText="1"/>
      <protection/>
    </xf>
    <xf numFmtId="3" fontId="8" fillId="34" borderId="33" xfId="0" applyNumberFormat="1" applyFont="1" applyFill="1" applyBorder="1" applyAlignment="1" applyProtection="1">
      <alignment horizontal="center" vertical="center" wrapText="1"/>
      <protection/>
    </xf>
    <xf numFmtId="3" fontId="6" fillId="36" borderId="33" xfId="0" applyNumberFormat="1" applyFont="1" applyFill="1" applyBorder="1" applyAlignment="1" applyProtection="1">
      <alignment horizontal="center" vertical="center" wrapText="1"/>
      <protection/>
    </xf>
    <xf numFmtId="3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33" xfId="0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/>
    </xf>
    <xf numFmtId="10" fontId="6" fillId="36" borderId="33" xfId="0" applyNumberFormat="1" applyFont="1" applyFill="1" applyBorder="1" applyAlignment="1" applyProtection="1">
      <alignment horizontal="center" vertical="center" wrapText="1"/>
      <protection/>
    </xf>
    <xf numFmtId="1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48" xfId="0" applyFont="1" applyFill="1" applyBorder="1" applyAlignment="1" applyProtection="1">
      <alignment horizontal="center" vertical="center" wrapText="1"/>
      <protection/>
    </xf>
    <xf numFmtId="0" fontId="6" fillId="36" borderId="41" xfId="0" applyFont="1" applyFill="1" applyBorder="1" applyAlignment="1" applyProtection="1">
      <alignment horizontal="center" vertical="center" wrapText="1"/>
      <protection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 2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hosala\AppData\Local\Temp\Rar$DI01.392\SICEP_COGUA_2012_CONTROL_CES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T"/>
      <sheetName val="Datos valida"/>
      <sheetName val="Inicio"/>
      <sheetName val="Instrucciones"/>
      <sheetName val="Normas"/>
      <sheetName val="Creditos"/>
      <sheetName val="AsistenciaT"/>
      <sheetName val="F1M"/>
      <sheetName val="F1D"/>
      <sheetName val="F2"/>
      <sheetName val="F3"/>
      <sheetName val="F4"/>
      <sheetName val="EjF2"/>
      <sheetName val="RecomenF4"/>
    </sheetNames>
    <sheetDataSet>
      <sheetData sheetId="11">
        <row r="297">
          <cell r="BS297">
            <v>294220416.4</v>
          </cell>
          <cell r="BT297">
            <v>127565364.2</v>
          </cell>
          <cell r="BU297">
            <v>0</v>
          </cell>
          <cell r="BV297">
            <v>0</v>
          </cell>
          <cell r="BW297">
            <v>65939090.64</v>
          </cell>
          <cell r="BX297">
            <v>3584283.36</v>
          </cell>
          <cell r="BY297">
            <v>0</v>
          </cell>
          <cell r="CA297">
            <v>230000000</v>
          </cell>
          <cell r="CB297">
            <v>145500000</v>
          </cell>
          <cell r="CC297">
            <v>1670000000</v>
          </cell>
          <cell r="CD297">
            <v>211434911.5</v>
          </cell>
          <cell r="CE297">
            <v>35000000</v>
          </cell>
          <cell r="CF297">
            <v>0</v>
          </cell>
          <cell r="CG297">
            <v>0</v>
          </cell>
        </row>
        <row r="298">
          <cell r="BS298">
            <v>144149753.63</v>
          </cell>
          <cell r="BT298">
            <v>31480832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CA298">
            <v>65000000</v>
          </cell>
          <cell r="CB298">
            <v>31480832</v>
          </cell>
          <cell r="CC298">
            <v>1000000000</v>
          </cell>
          <cell r="CD298">
            <v>300000000</v>
          </cell>
          <cell r="CE298">
            <v>0</v>
          </cell>
          <cell r="CF298">
            <v>0</v>
          </cell>
          <cell r="CG298">
            <v>0</v>
          </cell>
        </row>
        <row r="299">
          <cell r="BS299">
            <v>294548749.77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CA299">
            <v>337950000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</row>
        <row r="300"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CA300">
            <v>7500000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</row>
        <row r="301"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</row>
        <row r="302"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</row>
        <row r="303"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</row>
        <row r="304"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CA304">
            <v>48000000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</row>
        <row r="305"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3"/>
  <sheetViews>
    <sheetView zoomScale="75" zoomScaleNormal="75" zoomScalePageLayoutView="0" workbookViewId="0" topLeftCell="K14">
      <selection activeCell="C22" sqref="C22"/>
    </sheetView>
  </sheetViews>
  <sheetFormatPr defaultColWidth="19.00390625" defaultRowHeight="15"/>
  <cols>
    <col min="1" max="1" width="36.421875" style="134" customWidth="1"/>
    <col min="2" max="3" width="19.00390625" style="134" customWidth="1"/>
    <col min="4" max="4" width="43.421875" style="76" customWidth="1"/>
    <col min="5" max="7" width="19.00390625" style="76" customWidth="1"/>
    <col min="8" max="10" width="19.00390625" style="81" customWidth="1"/>
    <col min="11" max="32" width="19.00390625" style="76" customWidth="1"/>
    <col min="33" max="33" width="19.00390625" style="134" customWidth="1"/>
    <col min="34" max="16384" width="19.00390625" style="76" customWidth="1"/>
  </cols>
  <sheetData>
    <row r="1" spans="1:36" ht="14.25">
      <c r="A1" s="84"/>
      <c r="B1" s="84"/>
      <c r="C1" s="84"/>
      <c r="D1" s="84"/>
      <c r="E1" s="84"/>
      <c r="F1" s="84"/>
      <c r="G1" s="84"/>
      <c r="H1" s="85"/>
      <c r="I1" s="85"/>
      <c r="J1" s="85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ht="55.5" customHeight="1">
      <c r="A2" s="153" t="s">
        <v>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55.5" customHeight="1" thickBot="1">
      <c r="A3" s="164" t="s">
        <v>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</row>
    <row r="4" spans="1:36" ht="48" customHeight="1" thickBot="1">
      <c r="A4" s="176" t="s">
        <v>41</v>
      </c>
      <c r="B4" s="177"/>
      <c r="C4" s="177"/>
      <c r="D4" s="177"/>
      <c r="E4" s="177"/>
      <c r="F4" s="177"/>
      <c r="G4" s="177"/>
      <c r="H4" s="178"/>
      <c r="I4" s="188" t="s">
        <v>44</v>
      </c>
      <c r="J4" s="189"/>
      <c r="K4" s="189"/>
      <c r="L4" s="189"/>
      <c r="M4" s="189"/>
      <c r="N4" s="189"/>
      <c r="O4" s="182" t="s">
        <v>64</v>
      </c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4"/>
    </row>
    <row r="5" spans="1:102" ht="48" customHeight="1">
      <c r="A5" s="179"/>
      <c r="B5" s="180"/>
      <c r="C5" s="180"/>
      <c r="D5" s="180"/>
      <c r="E5" s="180"/>
      <c r="F5" s="180"/>
      <c r="G5" s="180"/>
      <c r="H5" s="181"/>
      <c r="I5" s="190"/>
      <c r="J5" s="191"/>
      <c r="K5" s="191"/>
      <c r="L5" s="191"/>
      <c r="M5" s="191"/>
      <c r="N5" s="191"/>
      <c r="O5" s="185" t="s">
        <v>37</v>
      </c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7"/>
      <c r="AK5" s="185" t="s">
        <v>38</v>
      </c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7"/>
      <c r="BG5" s="185" t="s">
        <v>39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7"/>
      <c r="CC5" s="196" t="s">
        <v>40</v>
      </c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7"/>
    </row>
    <row r="6" spans="1:102" ht="55.5" customHeight="1" thickBot="1">
      <c r="A6" s="165" t="s">
        <v>42</v>
      </c>
      <c r="B6" s="166"/>
      <c r="C6" s="166"/>
      <c r="D6" s="166"/>
      <c r="E6" s="169" t="s">
        <v>62</v>
      </c>
      <c r="F6" s="169"/>
      <c r="G6" s="169"/>
      <c r="H6" s="169"/>
      <c r="I6" s="169"/>
      <c r="J6" s="169"/>
      <c r="K6" s="169"/>
      <c r="L6" s="169"/>
      <c r="M6" s="169"/>
      <c r="N6" s="171"/>
      <c r="O6" s="167" t="s">
        <v>0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 t="s">
        <v>1</v>
      </c>
      <c r="AH6" s="169"/>
      <c r="AI6" s="169"/>
      <c r="AJ6" s="170"/>
      <c r="AK6" s="167" t="s">
        <v>0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 t="s">
        <v>1</v>
      </c>
      <c r="BD6" s="169"/>
      <c r="BE6" s="169"/>
      <c r="BF6" s="170"/>
      <c r="BG6" s="167" t="s">
        <v>0</v>
      </c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9" t="s">
        <v>1</v>
      </c>
      <c r="BZ6" s="169"/>
      <c r="CA6" s="169"/>
      <c r="CB6" s="170"/>
      <c r="CC6" s="197" t="s">
        <v>0</v>
      </c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 t="s">
        <v>1</v>
      </c>
      <c r="CV6" s="169"/>
      <c r="CW6" s="169"/>
      <c r="CX6" s="170"/>
    </row>
    <row r="7" spans="1:102" ht="16.5" customHeight="1">
      <c r="A7" s="154" t="s">
        <v>14</v>
      </c>
      <c r="B7" s="142" t="s">
        <v>88</v>
      </c>
      <c r="C7" s="143"/>
      <c r="D7" s="143"/>
      <c r="E7" s="143"/>
      <c r="F7" s="143"/>
      <c r="G7" s="143"/>
      <c r="H7" s="144"/>
      <c r="I7" s="156" t="s">
        <v>2</v>
      </c>
      <c r="J7" s="158" t="s">
        <v>15</v>
      </c>
      <c r="K7" s="158" t="s">
        <v>3</v>
      </c>
      <c r="L7" s="160" t="s">
        <v>67</v>
      </c>
      <c r="M7" s="138" t="s">
        <v>16</v>
      </c>
      <c r="N7" s="172" t="s">
        <v>17</v>
      </c>
      <c r="O7" s="162" t="s">
        <v>27</v>
      </c>
      <c r="P7" s="163"/>
      <c r="Q7" s="163" t="s">
        <v>28</v>
      </c>
      <c r="R7" s="163"/>
      <c r="S7" s="163" t="s">
        <v>29</v>
      </c>
      <c r="T7" s="163"/>
      <c r="U7" s="163" t="s">
        <v>6</v>
      </c>
      <c r="V7" s="163"/>
      <c r="W7" s="163" t="s">
        <v>5</v>
      </c>
      <c r="X7" s="163"/>
      <c r="Y7" s="163" t="s">
        <v>30</v>
      </c>
      <c r="Z7" s="163"/>
      <c r="AA7" s="163" t="s">
        <v>4</v>
      </c>
      <c r="AB7" s="163"/>
      <c r="AC7" s="163" t="s">
        <v>7</v>
      </c>
      <c r="AD7" s="163"/>
      <c r="AE7" s="163" t="s">
        <v>8</v>
      </c>
      <c r="AF7" s="163"/>
      <c r="AG7" s="194" t="s">
        <v>9</v>
      </c>
      <c r="AH7" s="174" t="s">
        <v>10</v>
      </c>
      <c r="AI7" s="151" t="s">
        <v>11</v>
      </c>
      <c r="AJ7" s="192" t="s">
        <v>18</v>
      </c>
      <c r="AK7" s="163" t="s">
        <v>27</v>
      </c>
      <c r="AL7" s="163"/>
      <c r="AM7" s="163" t="s">
        <v>28</v>
      </c>
      <c r="AN7" s="163"/>
      <c r="AO7" s="163" t="s">
        <v>29</v>
      </c>
      <c r="AP7" s="163"/>
      <c r="AQ7" s="163" t="s">
        <v>6</v>
      </c>
      <c r="AR7" s="163"/>
      <c r="AS7" s="163" t="s">
        <v>5</v>
      </c>
      <c r="AT7" s="163"/>
      <c r="AU7" s="163" t="s">
        <v>30</v>
      </c>
      <c r="AV7" s="163"/>
      <c r="AW7" s="163" t="s">
        <v>4</v>
      </c>
      <c r="AX7" s="163"/>
      <c r="AY7" s="163" t="s">
        <v>7</v>
      </c>
      <c r="AZ7" s="163"/>
      <c r="BA7" s="163" t="s">
        <v>8</v>
      </c>
      <c r="BB7" s="163"/>
      <c r="BC7" s="194" t="s">
        <v>9</v>
      </c>
      <c r="BD7" s="174" t="s">
        <v>10</v>
      </c>
      <c r="BE7" s="151" t="s">
        <v>11</v>
      </c>
      <c r="BF7" s="192" t="s">
        <v>18</v>
      </c>
      <c r="BG7" s="163" t="s">
        <v>27</v>
      </c>
      <c r="BH7" s="163"/>
      <c r="BI7" s="163" t="s">
        <v>28</v>
      </c>
      <c r="BJ7" s="163"/>
      <c r="BK7" s="163" t="s">
        <v>29</v>
      </c>
      <c r="BL7" s="163"/>
      <c r="BM7" s="163" t="s">
        <v>6</v>
      </c>
      <c r="BN7" s="163"/>
      <c r="BO7" s="163" t="s">
        <v>5</v>
      </c>
      <c r="BP7" s="163"/>
      <c r="BQ7" s="163" t="s">
        <v>30</v>
      </c>
      <c r="BR7" s="163"/>
      <c r="BS7" s="163" t="s">
        <v>4</v>
      </c>
      <c r="BT7" s="163"/>
      <c r="BU7" s="163" t="s">
        <v>7</v>
      </c>
      <c r="BV7" s="163"/>
      <c r="BW7" s="163" t="s">
        <v>8</v>
      </c>
      <c r="BX7" s="163"/>
      <c r="BY7" s="194" t="s">
        <v>9</v>
      </c>
      <c r="BZ7" s="174" t="s">
        <v>10</v>
      </c>
      <c r="CA7" s="151" t="s">
        <v>11</v>
      </c>
      <c r="CB7" s="192" t="s">
        <v>18</v>
      </c>
      <c r="CC7" s="163" t="s">
        <v>27</v>
      </c>
      <c r="CD7" s="163"/>
      <c r="CE7" s="163" t="s">
        <v>28</v>
      </c>
      <c r="CF7" s="163"/>
      <c r="CG7" s="163" t="s">
        <v>29</v>
      </c>
      <c r="CH7" s="163"/>
      <c r="CI7" s="163" t="s">
        <v>6</v>
      </c>
      <c r="CJ7" s="163"/>
      <c r="CK7" s="163" t="s">
        <v>5</v>
      </c>
      <c r="CL7" s="163"/>
      <c r="CM7" s="163" t="s">
        <v>30</v>
      </c>
      <c r="CN7" s="163"/>
      <c r="CO7" s="163" t="s">
        <v>4</v>
      </c>
      <c r="CP7" s="163"/>
      <c r="CQ7" s="163" t="s">
        <v>7</v>
      </c>
      <c r="CR7" s="163"/>
      <c r="CS7" s="163" t="s">
        <v>8</v>
      </c>
      <c r="CT7" s="163"/>
      <c r="CU7" s="194" t="s">
        <v>9</v>
      </c>
      <c r="CV7" s="174" t="s">
        <v>10</v>
      </c>
      <c r="CW7" s="151" t="s">
        <v>11</v>
      </c>
      <c r="CX7" s="192" t="s">
        <v>18</v>
      </c>
    </row>
    <row r="8" spans="1:102" ht="50.25" customHeight="1" thickBot="1">
      <c r="A8" s="155"/>
      <c r="B8" s="145"/>
      <c r="C8" s="146"/>
      <c r="D8" s="146"/>
      <c r="E8" s="146"/>
      <c r="F8" s="146"/>
      <c r="G8" s="146"/>
      <c r="H8" s="147"/>
      <c r="I8" s="157"/>
      <c r="J8" s="159" t="s">
        <v>15</v>
      </c>
      <c r="K8" s="159"/>
      <c r="L8" s="161"/>
      <c r="M8" s="139"/>
      <c r="N8" s="173"/>
      <c r="O8" s="86" t="s">
        <v>19</v>
      </c>
      <c r="P8" s="87" t="s">
        <v>20</v>
      </c>
      <c r="Q8" s="88" t="s">
        <v>19</v>
      </c>
      <c r="R8" s="87" t="s">
        <v>20</v>
      </c>
      <c r="S8" s="88" t="s">
        <v>19</v>
      </c>
      <c r="T8" s="87" t="s">
        <v>20</v>
      </c>
      <c r="U8" s="88" t="s">
        <v>19</v>
      </c>
      <c r="V8" s="87" t="s">
        <v>20</v>
      </c>
      <c r="W8" s="88" t="s">
        <v>19</v>
      </c>
      <c r="X8" s="87" t="s">
        <v>20</v>
      </c>
      <c r="Y8" s="88" t="s">
        <v>19</v>
      </c>
      <c r="Z8" s="87" t="s">
        <v>20</v>
      </c>
      <c r="AA8" s="88" t="s">
        <v>19</v>
      </c>
      <c r="AB8" s="87" t="s">
        <v>21</v>
      </c>
      <c r="AC8" s="88" t="s">
        <v>19</v>
      </c>
      <c r="AD8" s="87" t="s">
        <v>21</v>
      </c>
      <c r="AE8" s="88" t="s">
        <v>19</v>
      </c>
      <c r="AF8" s="87" t="s">
        <v>21</v>
      </c>
      <c r="AG8" s="195"/>
      <c r="AH8" s="175"/>
      <c r="AI8" s="152"/>
      <c r="AJ8" s="193"/>
      <c r="AK8" s="88" t="s">
        <v>19</v>
      </c>
      <c r="AL8" s="87" t="s">
        <v>20</v>
      </c>
      <c r="AM8" s="88" t="s">
        <v>19</v>
      </c>
      <c r="AN8" s="87" t="s">
        <v>20</v>
      </c>
      <c r="AO8" s="88" t="s">
        <v>19</v>
      </c>
      <c r="AP8" s="87" t="s">
        <v>20</v>
      </c>
      <c r="AQ8" s="88" t="s">
        <v>19</v>
      </c>
      <c r="AR8" s="87" t="s">
        <v>20</v>
      </c>
      <c r="AS8" s="88" t="s">
        <v>19</v>
      </c>
      <c r="AT8" s="87" t="s">
        <v>20</v>
      </c>
      <c r="AU8" s="88" t="s">
        <v>19</v>
      </c>
      <c r="AV8" s="87" t="s">
        <v>20</v>
      </c>
      <c r="AW8" s="88" t="s">
        <v>19</v>
      </c>
      <c r="AX8" s="87" t="s">
        <v>21</v>
      </c>
      <c r="AY8" s="88" t="s">
        <v>19</v>
      </c>
      <c r="AZ8" s="87" t="s">
        <v>21</v>
      </c>
      <c r="BA8" s="88" t="s">
        <v>19</v>
      </c>
      <c r="BB8" s="87" t="s">
        <v>21</v>
      </c>
      <c r="BC8" s="195"/>
      <c r="BD8" s="175"/>
      <c r="BE8" s="152"/>
      <c r="BF8" s="193"/>
      <c r="BG8" s="88" t="s">
        <v>19</v>
      </c>
      <c r="BH8" s="87" t="s">
        <v>20</v>
      </c>
      <c r="BI8" s="88" t="s">
        <v>19</v>
      </c>
      <c r="BJ8" s="87" t="s">
        <v>20</v>
      </c>
      <c r="BK8" s="88" t="s">
        <v>19</v>
      </c>
      <c r="BL8" s="87" t="s">
        <v>20</v>
      </c>
      <c r="BM8" s="88" t="s">
        <v>19</v>
      </c>
      <c r="BN8" s="87" t="s">
        <v>20</v>
      </c>
      <c r="BO8" s="88" t="s">
        <v>19</v>
      </c>
      <c r="BP8" s="87" t="s">
        <v>20</v>
      </c>
      <c r="BQ8" s="88" t="s">
        <v>19</v>
      </c>
      <c r="BR8" s="87" t="s">
        <v>20</v>
      </c>
      <c r="BS8" s="88" t="s">
        <v>19</v>
      </c>
      <c r="BT8" s="87" t="s">
        <v>21</v>
      </c>
      <c r="BU8" s="88" t="s">
        <v>19</v>
      </c>
      <c r="BV8" s="87" t="s">
        <v>21</v>
      </c>
      <c r="BW8" s="88" t="s">
        <v>19</v>
      </c>
      <c r="BX8" s="87" t="s">
        <v>21</v>
      </c>
      <c r="BY8" s="195"/>
      <c r="BZ8" s="175"/>
      <c r="CA8" s="152"/>
      <c r="CB8" s="193"/>
      <c r="CC8" s="88" t="s">
        <v>19</v>
      </c>
      <c r="CD8" s="87" t="s">
        <v>20</v>
      </c>
      <c r="CE8" s="88" t="s">
        <v>19</v>
      </c>
      <c r="CF8" s="87" t="s">
        <v>20</v>
      </c>
      <c r="CG8" s="88" t="s">
        <v>19</v>
      </c>
      <c r="CH8" s="87" t="s">
        <v>20</v>
      </c>
      <c r="CI8" s="88" t="s">
        <v>19</v>
      </c>
      <c r="CJ8" s="87" t="s">
        <v>20</v>
      </c>
      <c r="CK8" s="88" t="s">
        <v>19</v>
      </c>
      <c r="CL8" s="87" t="s">
        <v>20</v>
      </c>
      <c r="CM8" s="88" t="s">
        <v>19</v>
      </c>
      <c r="CN8" s="87" t="s">
        <v>20</v>
      </c>
      <c r="CO8" s="88" t="s">
        <v>19</v>
      </c>
      <c r="CP8" s="87" t="s">
        <v>21</v>
      </c>
      <c r="CQ8" s="88" t="s">
        <v>19</v>
      </c>
      <c r="CR8" s="87" t="s">
        <v>21</v>
      </c>
      <c r="CS8" s="88" t="s">
        <v>19</v>
      </c>
      <c r="CT8" s="87" t="s">
        <v>21</v>
      </c>
      <c r="CU8" s="195"/>
      <c r="CV8" s="175"/>
      <c r="CW8" s="152"/>
      <c r="CX8" s="193"/>
    </row>
    <row r="9" spans="1:102" ht="39" customHeight="1" thickBot="1">
      <c r="A9" s="89" t="s">
        <v>43</v>
      </c>
      <c r="B9" s="148"/>
      <c r="C9" s="149"/>
      <c r="D9" s="149"/>
      <c r="E9" s="149"/>
      <c r="F9" s="149"/>
      <c r="G9" s="149"/>
      <c r="H9" s="150"/>
      <c r="I9" s="90"/>
      <c r="J9" s="90"/>
      <c r="K9" s="91"/>
      <c r="L9" s="91"/>
      <c r="M9" s="92"/>
      <c r="N9" s="93"/>
      <c r="O9" s="94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  <c r="AH9" s="92"/>
      <c r="AI9" s="92"/>
      <c r="AJ9" s="95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2"/>
      <c r="BD9" s="92"/>
      <c r="BE9" s="92"/>
      <c r="BF9" s="95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2"/>
      <c r="BZ9" s="92"/>
      <c r="CA9" s="92"/>
      <c r="CB9" s="95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2"/>
      <c r="CV9" s="92"/>
      <c r="CW9" s="92"/>
      <c r="CX9" s="95"/>
    </row>
    <row r="10" spans="1:102" ht="12" customHeight="1" thickBo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8"/>
    </row>
    <row r="11" spans="1:102" ht="39" customHeight="1" thickBot="1">
      <c r="A11" s="99" t="s">
        <v>31</v>
      </c>
      <c r="B11" s="100" t="s">
        <v>32</v>
      </c>
      <c r="C11" s="101" t="s">
        <v>25</v>
      </c>
      <c r="D11" s="101" t="s">
        <v>12</v>
      </c>
      <c r="E11" s="101" t="s">
        <v>22</v>
      </c>
      <c r="F11" s="101" t="s">
        <v>23</v>
      </c>
      <c r="G11" s="101" t="s">
        <v>24</v>
      </c>
      <c r="H11" s="102" t="s">
        <v>13</v>
      </c>
      <c r="I11" s="101" t="s">
        <v>26</v>
      </c>
      <c r="J11" s="103"/>
      <c r="K11" s="103"/>
      <c r="L11" s="103"/>
      <c r="M11" s="103"/>
      <c r="N11" s="104"/>
      <c r="O11" s="105">
        <f>SUM(O12:O14)</f>
        <v>732918919.8</v>
      </c>
      <c r="P11" s="106">
        <f>SUM(P12:P14)</f>
        <v>0</v>
      </c>
      <c r="Q11" s="107">
        <f>SUM(Q12:Q14)</f>
        <v>159046196.2</v>
      </c>
      <c r="R11" s="106">
        <f>SUM(R12:R14)</f>
        <v>0</v>
      </c>
      <c r="S11" s="107"/>
      <c r="T11" s="106"/>
      <c r="U11" s="107"/>
      <c r="V11" s="106"/>
      <c r="W11" s="107"/>
      <c r="X11" s="106"/>
      <c r="Y11" s="107"/>
      <c r="Z11" s="106"/>
      <c r="AA11" s="108"/>
      <c r="AB11" s="109"/>
      <c r="AC11" s="108"/>
      <c r="AD11" s="109"/>
      <c r="AE11" s="110">
        <f>O11+Q11</f>
        <v>891965116</v>
      </c>
      <c r="AF11" s="109">
        <f>AF12</f>
        <v>0</v>
      </c>
      <c r="AG11" s="111">
        <f>SUM(AG12:AG14)</f>
        <v>3400</v>
      </c>
      <c r="AH11" s="112"/>
      <c r="AI11" s="112"/>
      <c r="AJ11" s="113"/>
      <c r="AK11" s="108">
        <f>SUM(AK12:AK14)</f>
        <v>632950000</v>
      </c>
      <c r="AL11" s="109">
        <f>SUM(AL12:AL14)</f>
        <v>0</v>
      </c>
      <c r="AM11" s="108">
        <f>SUM(AM12:AM14)</f>
        <v>176980832</v>
      </c>
      <c r="AN11" s="109">
        <f>SUM(AN12:AN14)</f>
        <v>0</v>
      </c>
      <c r="AO11" s="107"/>
      <c r="AP11" s="106"/>
      <c r="AQ11" s="108"/>
      <c r="AR11" s="109"/>
      <c r="AS11" s="108"/>
      <c r="AT11" s="109"/>
      <c r="AU11" s="108"/>
      <c r="AV11" s="109"/>
      <c r="AW11" s="108"/>
      <c r="AX11" s="109"/>
      <c r="AY11" s="108"/>
      <c r="AZ11" s="109"/>
      <c r="BA11" s="110">
        <f>AK11+AM11</f>
        <v>809930832</v>
      </c>
      <c r="BB11" s="109">
        <f>BB12</f>
        <v>0</v>
      </c>
      <c r="BC11" s="114">
        <f>SUM(BC12:BC14)</f>
        <v>0</v>
      </c>
      <c r="BD11" s="112"/>
      <c r="BE11" s="112"/>
      <c r="BF11" s="113"/>
      <c r="BG11" s="108">
        <f>SUM(BG12:BG14)</f>
        <v>0</v>
      </c>
      <c r="BH11" s="109">
        <f>SUM(BH12:BH14)</f>
        <v>0</v>
      </c>
      <c r="BI11" s="108">
        <f>SUM(BI12:BI14)</f>
        <v>0</v>
      </c>
      <c r="BJ11" s="109">
        <f>SUM(BJ12:BJ14)</f>
        <v>0</v>
      </c>
      <c r="BK11" s="108"/>
      <c r="BL11" s="109"/>
      <c r="BM11" s="108"/>
      <c r="BN11" s="109"/>
      <c r="BO11" s="108"/>
      <c r="BP11" s="109"/>
      <c r="BQ11" s="108"/>
      <c r="BR11" s="109"/>
      <c r="BS11" s="108"/>
      <c r="BT11" s="109"/>
      <c r="BU11" s="108"/>
      <c r="BV11" s="109"/>
      <c r="BW11" s="110">
        <f>BG11+BI11</f>
        <v>0</v>
      </c>
      <c r="BX11" s="109">
        <f>BX12</f>
        <v>0</v>
      </c>
      <c r="BY11" s="114">
        <f>SUM(BY12:BY14)</f>
        <v>0</v>
      </c>
      <c r="BZ11" s="112"/>
      <c r="CA11" s="112"/>
      <c r="CB11" s="113"/>
      <c r="CC11" s="108">
        <f>SUM(CC12:CC14)</f>
        <v>0</v>
      </c>
      <c r="CD11" s="109">
        <f>SUM(CD12:CD14)</f>
        <v>0</v>
      </c>
      <c r="CE11" s="108">
        <f>SUM(CE12:CE14)</f>
        <v>0</v>
      </c>
      <c r="CF11" s="109">
        <f>SUM(CF12:CF14)</f>
        <v>0</v>
      </c>
      <c r="CG11" s="108"/>
      <c r="CH11" s="109"/>
      <c r="CI11" s="108"/>
      <c r="CJ11" s="109"/>
      <c r="CK11" s="108"/>
      <c r="CL11" s="109"/>
      <c r="CM11" s="108"/>
      <c r="CN11" s="109"/>
      <c r="CO11" s="108"/>
      <c r="CP11" s="109"/>
      <c r="CQ11" s="108"/>
      <c r="CR11" s="109"/>
      <c r="CS11" s="110">
        <f>CC11+CE11</f>
        <v>0</v>
      </c>
      <c r="CT11" s="109">
        <f>CT12</f>
        <v>0</v>
      </c>
      <c r="CU11" s="114">
        <f>SUM(CU12:CU14)</f>
        <v>0</v>
      </c>
      <c r="CV11" s="112"/>
      <c r="CW11" s="112"/>
      <c r="CX11" s="113"/>
    </row>
    <row r="12" spans="1:102" s="77" customFormat="1" ht="45" customHeight="1">
      <c r="A12" s="115" t="s">
        <v>45</v>
      </c>
      <c r="B12" s="140" t="s">
        <v>46</v>
      </c>
      <c r="C12" s="116" t="s">
        <v>57</v>
      </c>
      <c r="D12" s="117" t="s">
        <v>54</v>
      </c>
      <c r="E12" s="116" t="s">
        <v>65</v>
      </c>
      <c r="F12" s="118">
        <v>86</v>
      </c>
      <c r="G12" s="116"/>
      <c r="H12" s="116">
        <v>3072</v>
      </c>
      <c r="I12" s="53" t="s">
        <v>66</v>
      </c>
      <c r="J12" s="116">
        <v>2772</v>
      </c>
      <c r="K12" s="116">
        <f>+J12+300</f>
        <v>3072</v>
      </c>
      <c r="L12" s="116">
        <v>104</v>
      </c>
      <c r="M12" s="119">
        <f>F12</f>
        <v>86</v>
      </c>
      <c r="N12" s="120">
        <f>L12-M12</f>
        <v>18</v>
      </c>
      <c r="O12" s="121">
        <f>'[1]F4'!$BS$297</f>
        <v>294220416.4</v>
      </c>
      <c r="P12" s="78"/>
      <c r="Q12" s="122">
        <f>'[1]F4'!$BT$297</f>
        <v>127565364.2</v>
      </c>
      <c r="R12" s="79"/>
      <c r="S12" s="122">
        <v>0</v>
      </c>
      <c r="T12" s="122"/>
      <c r="U12" s="122">
        <f>'[1]F4'!$BX$297</f>
        <v>3584283.36</v>
      </c>
      <c r="V12" s="122"/>
      <c r="W12" s="122">
        <f>'[1]F4'!$BW$297</f>
        <v>65939090.64</v>
      </c>
      <c r="X12" s="122"/>
      <c r="Y12" s="122">
        <f>'[1]F4'!$BU$297</f>
        <v>0</v>
      </c>
      <c r="Z12" s="122"/>
      <c r="AA12" s="123">
        <f>'[1]F4'!$BV$297</f>
        <v>0</v>
      </c>
      <c r="AB12" s="123"/>
      <c r="AC12" s="123">
        <f>'[1]F4'!$BY$297</f>
        <v>0</v>
      </c>
      <c r="AD12" s="123"/>
      <c r="AE12" s="124"/>
      <c r="AF12" s="124"/>
      <c r="AG12" s="118">
        <f>300*4</f>
        <v>1200</v>
      </c>
      <c r="AH12" s="125" t="s">
        <v>63</v>
      </c>
      <c r="AI12" s="125" t="s">
        <v>50</v>
      </c>
      <c r="AJ12" s="126" t="s">
        <v>49</v>
      </c>
      <c r="AK12" s="127">
        <f>'[1]F4'!$CA$297</f>
        <v>230000000</v>
      </c>
      <c r="AL12" s="123"/>
      <c r="AM12" s="128">
        <f>'[1]F4'!$CB$297</f>
        <v>145500000</v>
      </c>
      <c r="AN12" s="123"/>
      <c r="AO12" s="128">
        <v>0</v>
      </c>
      <c r="AP12" s="80"/>
      <c r="AQ12" s="123">
        <f>'[1]F4'!$CF$297</f>
        <v>0</v>
      </c>
      <c r="AR12" s="123"/>
      <c r="AS12" s="123">
        <f>'[1]F4'!$CE$297</f>
        <v>35000000</v>
      </c>
      <c r="AT12" s="123"/>
      <c r="AU12" s="123">
        <f>'[1]F4'!$CC$297</f>
        <v>1670000000</v>
      </c>
      <c r="AV12" s="123"/>
      <c r="AW12" s="123">
        <f>'[1]F4'!$CD$297</f>
        <v>211434911.5</v>
      </c>
      <c r="AX12" s="123"/>
      <c r="AY12" s="123">
        <f>'[1]F4'!$CG$297</f>
        <v>0</v>
      </c>
      <c r="AZ12" s="123"/>
      <c r="BA12" s="124"/>
      <c r="BB12" s="124"/>
      <c r="BC12" s="118"/>
      <c r="BD12" s="125"/>
      <c r="BE12" s="125"/>
      <c r="BF12" s="126"/>
      <c r="BG12" s="127"/>
      <c r="BH12" s="123"/>
      <c r="BI12" s="129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4"/>
      <c r="BX12" s="124"/>
      <c r="BY12" s="118"/>
      <c r="BZ12" s="125"/>
      <c r="CA12" s="125"/>
      <c r="CB12" s="126"/>
      <c r="CC12" s="127"/>
      <c r="CD12" s="123"/>
      <c r="CE12" s="129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4"/>
      <c r="CT12" s="124"/>
      <c r="CU12" s="118"/>
      <c r="CV12" s="125"/>
      <c r="CW12" s="125"/>
      <c r="CX12" s="126"/>
    </row>
    <row r="13" spans="1:102" s="77" customFormat="1" ht="45" customHeight="1">
      <c r="A13" s="115" t="s">
        <v>47</v>
      </c>
      <c r="B13" s="141"/>
      <c r="C13" s="116" t="s">
        <v>58</v>
      </c>
      <c r="D13" s="117" t="s">
        <v>55</v>
      </c>
      <c r="E13" s="116" t="s">
        <v>65</v>
      </c>
      <c r="F13" s="119">
        <v>56</v>
      </c>
      <c r="G13" s="53"/>
      <c r="H13" s="53">
        <v>2691</v>
      </c>
      <c r="I13" s="53" t="s">
        <v>87</v>
      </c>
      <c r="J13" s="53">
        <v>2391</v>
      </c>
      <c r="K13" s="53">
        <v>2691</v>
      </c>
      <c r="L13" s="53">
        <v>66</v>
      </c>
      <c r="M13" s="119">
        <f>F13</f>
        <v>56</v>
      </c>
      <c r="N13" s="120">
        <f>L13-M13</f>
        <v>10</v>
      </c>
      <c r="O13" s="121">
        <f>'[1]F4'!$BS$298</f>
        <v>144149753.63</v>
      </c>
      <c r="P13" s="78"/>
      <c r="Q13" s="122">
        <f>'[1]F4'!$BT$298</f>
        <v>31480832</v>
      </c>
      <c r="R13" s="79"/>
      <c r="S13" s="122">
        <v>0</v>
      </c>
      <c r="T13" s="122"/>
      <c r="U13" s="122">
        <f>'[1]F4'!$BX$298</f>
        <v>0</v>
      </c>
      <c r="V13" s="122"/>
      <c r="W13" s="122">
        <f>'[1]F4'!$BW$298</f>
        <v>0</v>
      </c>
      <c r="X13" s="122"/>
      <c r="Y13" s="122">
        <f>'[1]F4'!$BU$298</f>
        <v>0</v>
      </c>
      <c r="Z13" s="122"/>
      <c r="AA13" s="123">
        <f>'[1]F4'!$BV$298</f>
        <v>0</v>
      </c>
      <c r="AB13" s="123"/>
      <c r="AC13" s="123">
        <f>'[1]F4'!$BY$298</f>
        <v>0</v>
      </c>
      <c r="AD13" s="123"/>
      <c r="AE13" s="130"/>
      <c r="AF13" s="130"/>
      <c r="AG13" s="118">
        <f>300*4</f>
        <v>1200</v>
      </c>
      <c r="AH13" s="125" t="s">
        <v>63</v>
      </c>
      <c r="AI13" s="125" t="s">
        <v>50</v>
      </c>
      <c r="AJ13" s="126" t="s">
        <v>49</v>
      </c>
      <c r="AK13" s="127">
        <f>'[1]F4'!$CA$298</f>
        <v>65000000</v>
      </c>
      <c r="AL13" s="123"/>
      <c r="AM13" s="128">
        <f>'[1]F4'!$CB$298</f>
        <v>31480832</v>
      </c>
      <c r="AN13" s="123"/>
      <c r="AO13" s="128">
        <v>0</v>
      </c>
      <c r="AP13" s="80"/>
      <c r="AQ13" s="123">
        <f>'[1]F4'!$CF$298</f>
        <v>0</v>
      </c>
      <c r="AR13" s="123"/>
      <c r="AS13" s="123">
        <f>'[1]F4'!$CE$298</f>
        <v>0</v>
      </c>
      <c r="AT13" s="123"/>
      <c r="AU13" s="123">
        <f>'[1]F4'!$CC$298</f>
        <v>1000000000</v>
      </c>
      <c r="AV13" s="123"/>
      <c r="AW13" s="123">
        <f>'[1]F4'!$CD$298</f>
        <v>300000000</v>
      </c>
      <c r="AX13" s="123"/>
      <c r="AY13" s="123">
        <f>'[1]F4'!$CG$298</f>
        <v>0</v>
      </c>
      <c r="AZ13" s="122"/>
      <c r="BA13" s="130"/>
      <c r="BB13" s="130"/>
      <c r="BC13" s="119"/>
      <c r="BD13" s="131"/>
      <c r="BE13" s="131"/>
      <c r="BF13" s="132"/>
      <c r="BG13" s="133"/>
      <c r="BH13" s="122"/>
      <c r="BI13" s="121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30"/>
      <c r="BX13" s="130"/>
      <c r="BY13" s="119"/>
      <c r="BZ13" s="131"/>
      <c r="CA13" s="131"/>
      <c r="CB13" s="132"/>
      <c r="CC13" s="133"/>
      <c r="CD13" s="122"/>
      <c r="CE13" s="121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30"/>
      <c r="CT13" s="130"/>
      <c r="CU13" s="119"/>
      <c r="CV13" s="131"/>
      <c r="CW13" s="131"/>
      <c r="CX13" s="132"/>
    </row>
    <row r="14" spans="1:102" s="77" customFormat="1" ht="45" customHeight="1">
      <c r="A14" s="115" t="s">
        <v>48</v>
      </c>
      <c r="B14" s="141"/>
      <c r="C14" s="116" t="s">
        <v>59</v>
      </c>
      <c r="D14" s="117" t="s">
        <v>56</v>
      </c>
      <c r="E14" s="116" t="s">
        <v>65</v>
      </c>
      <c r="F14" s="53">
        <v>59</v>
      </c>
      <c r="G14" s="53"/>
      <c r="H14" s="53">
        <v>4566</v>
      </c>
      <c r="I14" s="53" t="s">
        <v>66</v>
      </c>
      <c r="J14" s="53">
        <v>4316</v>
      </c>
      <c r="K14" s="53">
        <v>4566</v>
      </c>
      <c r="L14" s="53">
        <v>65</v>
      </c>
      <c r="M14" s="119">
        <f>F14</f>
        <v>59</v>
      </c>
      <c r="N14" s="120">
        <f>L14-M14</f>
        <v>6</v>
      </c>
      <c r="O14" s="121">
        <f>'[1]F4'!$BS$299</f>
        <v>294548749.77</v>
      </c>
      <c r="P14" s="78"/>
      <c r="Q14" s="122">
        <f>'[1]F4'!$BT$299</f>
        <v>0</v>
      </c>
      <c r="R14" s="79"/>
      <c r="S14" s="122">
        <f>Q14</f>
        <v>0</v>
      </c>
      <c r="T14" s="122"/>
      <c r="U14" s="122">
        <f>'[1]F4'!$BX$299</f>
        <v>0</v>
      </c>
      <c r="V14" s="122"/>
      <c r="W14" s="122">
        <f>'[1]F4'!$BW$299</f>
        <v>0</v>
      </c>
      <c r="X14" s="122"/>
      <c r="Y14" s="122">
        <f>'[1]F4'!$BU$299</f>
        <v>0</v>
      </c>
      <c r="Z14" s="122"/>
      <c r="AA14" s="123">
        <f>'[1]F4'!$BV$299</f>
        <v>0</v>
      </c>
      <c r="AB14" s="123"/>
      <c r="AC14" s="123">
        <f>'[1]F4'!$BY$299</f>
        <v>0</v>
      </c>
      <c r="AD14" s="123"/>
      <c r="AE14" s="130"/>
      <c r="AF14" s="130"/>
      <c r="AG14" s="123">
        <f>250*4</f>
        <v>1000</v>
      </c>
      <c r="AH14" s="125" t="s">
        <v>63</v>
      </c>
      <c r="AI14" s="125" t="s">
        <v>50</v>
      </c>
      <c r="AJ14" s="126" t="s">
        <v>49</v>
      </c>
      <c r="AK14" s="127">
        <f>'[1]F4'!$CA$299</f>
        <v>337950000</v>
      </c>
      <c r="AL14" s="123"/>
      <c r="AM14" s="123">
        <f>'[1]F4'!$CB$299</f>
        <v>0</v>
      </c>
      <c r="AN14" s="123"/>
      <c r="AO14" s="123">
        <f>AM14</f>
        <v>0</v>
      </c>
      <c r="AP14" s="80"/>
      <c r="AQ14" s="123">
        <f>'[1]F4'!$CF$299</f>
        <v>0</v>
      </c>
      <c r="AR14" s="123"/>
      <c r="AS14" s="123">
        <f>'[1]F4'!$CE$299</f>
        <v>0</v>
      </c>
      <c r="AT14" s="123"/>
      <c r="AU14" s="123">
        <f>'[1]F4'!$CC$299</f>
        <v>0</v>
      </c>
      <c r="AV14" s="123"/>
      <c r="AW14" s="123">
        <f>'[1]F4'!$CD$299</f>
        <v>0</v>
      </c>
      <c r="AX14" s="123"/>
      <c r="AY14" s="123">
        <f>'[1]F4'!$CG$299</f>
        <v>0</v>
      </c>
      <c r="AZ14" s="122"/>
      <c r="BA14" s="130"/>
      <c r="BB14" s="130"/>
      <c r="BC14" s="53"/>
      <c r="BD14" s="131"/>
      <c r="BE14" s="131"/>
      <c r="BF14" s="132"/>
      <c r="BG14" s="121"/>
      <c r="BH14" s="122"/>
      <c r="BI14" s="133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30"/>
      <c r="BX14" s="130"/>
      <c r="BY14" s="53"/>
      <c r="BZ14" s="131"/>
      <c r="CA14" s="131"/>
      <c r="CB14" s="132"/>
      <c r="CC14" s="121"/>
      <c r="CD14" s="122"/>
      <c r="CE14" s="133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30"/>
      <c r="CT14" s="130"/>
      <c r="CU14" s="53"/>
      <c r="CV14" s="131"/>
      <c r="CW14" s="131"/>
      <c r="CX14" s="132"/>
    </row>
    <row r="15" spans="9:10" ht="14.25">
      <c r="I15" s="82"/>
      <c r="J15" s="82"/>
    </row>
    <row r="16" ht="15" thickBot="1"/>
    <row r="17" spans="1:102" ht="39" customHeight="1" thickBot="1">
      <c r="A17" s="99" t="s">
        <v>31</v>
      </c>
      <c r="B17" s="100" t="s">
        <v>32</v>
      </c>
      <c r="C17" s="101" t="s">
        <v>25</v>
      </c>
      <c r="D17" s="101" t="s">
        <v>12</v>
      </c>
      <c r="E17" s="101" t="s">
        <v>22</v>
      </c>
      <c r="F17" s="101" t="s">
        <v>23</v>
      </c>
      <c r="G17" s="101" t="s">
        <v>24</v>
      </c>
      <c r="H17" s="102" t="s">
        <v>13</v>
      </c>
      <c r="I17" s="101" t="s">
        <v>26</v>
      </c>
      <c r="J17" s="103"/>
      <c r="K17" s="103"/>
      <c r="L17" s="103"/>
      <c r="M17" s="103"/>
      <c r="N17" s="104"/>
      <c r="O17" s="135">
        <f>SUM(O18:O23)</f>
        <v>0</v>
      </c>
      <c r="P17" s="109">
        <f>SUM(P18:P23)</f>
        <v>0</v>
      </c>
      <c r="Q17" s="108">
        <f>SUM(Q18:Q23)</f>
        <v>0</v>
      </c>
      <c r="R17" s="109">
        <f>SUM(R18:R23)</f>
        <v>0</v>
      </c>
      <c r="S17" s="108"/>
      <c r="T17" s="109"/>
      <c r="U17" s="108"/>
      <c r="V17" s="109"/>
      <c r="W17" s="108"/>
      <c r="X17" s="109"/>
      <c r="Y17" s="108"/>
      <c r="Z17" s="109"/>
      <c r="AA17" s="108"/>
      <c r="AB17" s="109"/>
      <c r="AC17" s="108"/>
      <c r="AD17" s="109"/>
      <c r="AE17" s="110">
        <f>O17+Q17</f>
        <v>0</v>
      </c>
      <c r="AF17" s="109">
        <f>AF18</f>
        <v>0</v>
      </c>
      <c r="AG17" s="111">
        <f>SUM(AG18:AG23)</f>
        <v>93456</v>
      </c>
      <c r="AH17" s="112"/>
      <c r="AI17" s="112"/>
      <c r="AJ17" s="113"/>
      <c r="AK17" s="108">
        <f>SUM(AK18:AK23)</f>
        <v>55500000</v>
      </c>
      <c r="AL17" s="109">
        <f>SUM(AL18:AL23)</f>
        <v>0</v>
      </c>
      <c r="AM17" s="108">
        <f>SUM(AM18:AM23)</f>
        <v>0</v>
      </c>
      <c r="AN17" s="109">
        <f>SUM(AN18:AN23)</f>
        <v>0</v>
      </c>
      <c r="AO17" s="108"/>
      <c r="AP17" s="109"/>
      <c r="AQ17" s="108"/>
      <c r="AR17" s="109"/>
      <c r="AS17" s="108"/>
      <c r="AT17" s="109"/>
      <c r="AU17" s="108"/>
      <c r="AV17" s="109"/>
      <c r="AW17" s="108"/>
      <c r="AX17" s="109"/>
      <c r="AY17" s="108"/>
      <c r="AZ17" s="109"/>
      <c r="BA17" s="110">
        <f>AK17+AM17</f>
        <v>55500000</v>
      </c>
      <c r="BB17" s="109">
        <f>BB18</f>
        <v>0</v>
      </c>
      <c r="BC17" s="114">
        <f>SUM(BC18:BC23)</f>
        <v>0</v>
      </c>
      <c r="BD17" s="112"/>
      <c r="BE17" s="112"/>
      <c r="BF17" s="113"/>
      <c r="BG17" s="108">
        <f>SUM(BG18:BG23)</f>
        <v>0</v>
      </c>
      <c r="BH17" s="109">
        <f>SUM(BH18:BH23)</f>
        <v>0</v>
      </c>
      <c r="BI17" s="108">
        <f>SUM(BI18:BI23)</f>
        <v>0</v>
      </c>
      <c r="BJ17" s="109">
        <f>SUM(BJ18:BJ23)</f>
        <v>0</v>
      </c>
      <c r="BK17" s="108"/>
      <c r="BL17" s="109"/>
      <c r="BM17" s="108"/>
      <c r="BN17" s="109"/>
      <c r="BO17" s="108"/>
      <c r="BP17" s="109"/>
      <c r="BQ17" s="108"/>
      <c r="BR17" s="109"/>
      <c r="BS17" s="108"/>
      <c r="BT17" s="109"/>
      <c r="BU17" s="108"/>
      <c r="BV17" s="109"/>
      <c r="BW17" s="110">
        <f>BG17+BI17</f>
        <v>0</v>
      </c>
      <c r="BX17" s="109">
        <f>BX18</f>
        <v>0</v>
      </c>
      <c r="BY17" s="114">
        <f>SUM(BY18:BY23)</f>
        <v>0</v>
      </c>
      <c r="BZ17" s="112"/>
      <c r="CA17" s="112"/>
      <c r="CB17" s="113"/>
      <c r="CC17" s="108">
        <f>SUM(CC18:CC23)</f>
        <v>0</v>
      </c>
      <c r="CD17" s="109">
        <f>SUM(CD18:CD23)</f>
        <v>0</v>
      </c>
      <c r="CE17" s="108">
        <f>SUM(CE18:CE23)</f>
        <v>0</v>
      </c>
      <c r="CF17" s="109">
        <f>SUM(CF18:CF23)</f>
        <v>0</v>
      </c>
      <c r="CG17" s="108"/>
      <c r="CH17" s="109"/>
      <c r="CI17" s="108"/>
      <c r="CJ17" s="109"/>
      <c r="CK17" s="108"/>
      <c r="CL17" s="109"/>
      <c r="CM17" s="108"/>
      <c r="CN17" s="109"/>
      <c r="CO17" s="108"/>
      <c r="CP17" s="109"/>
      <c r="CQ17" s="108"/>
      <c r="CR17" s="109"/>
      <c r="CS17" s="110">
        <f>CC17+CE17</f>
        <v>0</v>
      </c>
      <c r="CT17" s="109">
        <f>CT18</f>
        <v>0</v>
      </c>
      <c r="CU17" s="114">
        <f>SUM(CU18:CU23)</f>
        <v>0</v>
      </c>
      <c r="CV17" s="112"/>
      <c r="CW17" s="112"/>
      <c r="CX17" s="113"/>
    </row>
    <row r="18" spans="1:102" s="77" customFormat="1" ht="48.75" customHeight="1">
      <c r="A18" s="115" t="s">
        <v>51</v>
      </c>
      <c r="B18" s="140" t="s">
        <v>52</v>
      </c>
      <c r="C18" s="116" t="s">
        <v>57</v>
      </c>
      <c r="D18" s="117" t="s">
        <v>53</v>
      </c>
      <c r="E18" s="116" t="s">
        <v>65</v>
      </c>
      <c r="F18" s="118">
        <v>0</v>
      </c>
      <c r="G18" s="116">
        <v>0</v>
      </c>
      <c r="H18" s="116">
        <v>2</v>
      </c>
      <c r="I18" s="53" t="s">
        <v>78</v>
      </c>
      <c r="J18" s="116">
        <v>0</v>
      </c>
      <c r="K18" s="116">
        <v>2</v>
      </c>
      <c r="L18" s="116">
        <v>0</v>
      </c>
      <c r="M18" s="119">
        <f>F18</f>
        <v>0</v>
      </c>
      <c r="N18" s="136">
        <v>0</v>
      </c>
      <c r="O18" s="136">
        <f>'[1]F4'!$BS$300</f>
        <v>0</v>
      </c>
      <c r="P18" s="136"/>
      <c r="Q18" s="136">
        <f>'[1]F4'!$BT$300</f>
        <v>0</v>
      </c>
      <c r="R18" s="123"/>
      <c r="S18" s="123">
        <f aca="true" t="shared" si="0" ref="S18:S23">Q18</f>
        <v>0</v>
      </c>
      <c r="T18" s="123"/>
      <c r="U18" s="123">
        <f>'[1]F4'!$BU$300</f>
        <v>0</v>
      </c>
      <c r="V18" s="123"/>
      <c r="W18" s="123">
        <f>'[1]F4'!$BV$300</f>
        <v>0</v>
      </c>
      <c r="X18" s="123"/>
      <c r="Y18" s="123">
        <f>'[1]F4'!$BW$300</f>
        <v>0</v>
      </c>
      <c r="Z18" s="123"/>
      <c r="AA18" s="123">
        <f>'[1]F4'!$BX$300</f>
        <v>0</v>
      </c>
      <c r="AB18" s="123"/>
      <c r="AC18" s="123">
        <f>'[1]F4'!$BY$300</f>
        <v>0</v>
      </c>
      <c r="AD18" s="123"/>
      <c r="AE18" s="124"/>
      <c r="AF18" s="124"/>
      <c r="AG18" s="123">
        <v>15576</v>
      </c>
      <c r="AH18" s="125" t="s">
        <v>60</v>
      </c>
      <c r="AI18" s="125" t="s">
        <v>50</v>
      </c>
      <c r="AJ18" s="126" t="s">
        <v>49</v>
      </c>
      <c r="AK18" s="127">
        <f>'[1]F4'!$CA$300</f>
        <v>7500000</v>
      </c>
      <c r="AL18" s="123"/>
      <c r="AM18" s="123">
        <f>'[1]F4'!$CB$300</f>
        <v>0</v>
      </c>
      <c r="AN18" s="123"/>
      <c r="AO18" s="123">
        <f aca="true" t="shared" si="1" ref="AO18:AO23">AM18</f>
        <v>0</v>
      </c>
      <c r="AP18" s="80"/>
      <c r="AQ18" s="123">
        <f>'[1]F4'!$CF$300</f>
        <v>0</v>
      </c>
      <c r="AR18" s="123"/>
      <c r="AS18" s="123">
        <f>'[1]F4'!$CE$300</f>
        <v>0</v>
      </c>
      <c r="AT18" s="123"/>
      <c r="AU18" s="123">
        <f>'[1]F4'!$CC$300</f>
        <v>0</v>
      </c>
      <c r="AV18" s="123"/>
      <c r="AW18" s="123">
        <f>'[1]F4'!$CD$300</f>
        <v>0</v>
      </c>
      <c r="AX18" s="123"/>
      <c r="AY18" s="123">
        <f>'[1]F4'!$CG$300</f>
        <v>0</v>
      </c>
      <c r="AZ18" s="123"/>
      <c r="BA18" s="124"/>
      <c r="BB18" s="124"/>
      <c r="BC18" s="118"/>
      <c r="BD18" s="125"/>
      <c r="BE18" s="125"/>
      <c r="BF18" s="126"/>
      <c r="BG18" s="127"/>
      <c r="BH18" s="123"/>
      <c r="BI18" s="129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4"/>
      <c r="BX18" s="124"/>
      <c r="BY18" s="118"/>
      <c r="BZ18" s="125"/>
      <c r="CA18" s="125"/>
      <c r="CB18" s="126"/>
      <c r="CC18" s="127"/>
      <c r="CD18" s="123"/>
      <c r="CE18" s="129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4"/>
      <c r="CT18" s="124"/>
      <c r="CU18" s="118"/>
      <c r="CV18" s="125"/>
      <c r="CW18" s="125"/>
      <c r="CX18" s="126"/>
    </row>
    <row r="19" spans="1:102" s="77" customFormat="1" ht="48.75" customHeight="1">
      <c r="A19" s="115" t="s">
        <v>68</v>
      </c>
      <c r="B19" s="141"/>
      <c r="C19" s="116" t="s">
        <v>59</v>
      </c>
      <c r="D19" s="83" t="s">
        <v>76</v>
      </c>
      <c r="E19" s="116" t="s">
        <v>72</v>
      </c>
      <c r="F19" s="119">
        <v>0</v>
      </c>
      <c r="G19" s="53">
        <v>0</v>
      </c>
      <c r="H19" s="53">
        <v>1</v>
      </c>
      <c r="I19" s="53" t="s">
        <v>79</v>
      </c>
      <c r="J19" s="53">
        <v>0</v>
      </c>
      <c r="K19" s="53">
        <v>1</v>
      </c>
      <c r="L19" s="53">
        <v>0</v>
      </c>
      <c r="M19" s="119">
        <f>F19</f>
        <v>0</v>
      </c>
      <c r="N19" s="137">
        <v>0</v>
      </c>
      <c r="O19" s="136">
        <f>'[1]F4'!$BS$301</f>
        <v>0</v>
      </c>
      <c r="P19" s="136"/>
      <c r="Q19" s="136">
        <f>'[1]F4'!$BT$301</f>
        <v>0</v>
      </c>
      <c r="R19" s="123"/>
      <c r="S19" s="123">
        <f t="shared" si="0"/>
        <v>0</v>
      </c>
      <c r="T19" s="123"/>
      <c r="U19" s="123">
        <f>'[1]F4'!$BU$301</f>
        <v>0</v>
      </c>
      <c r="V19" s="123"/>
      <c r="W19" s="123">
        <f>'[1]F4'!$BV$301</f>
        <v>0</v>
      </c>
      <c r="X19" s="123"/>
      <c r="Y19" s="123">
        <f>'[1]F4'!$BW$301</f>
        <v>0</v>
      </c>
      <c r="Z19" s="123"/>
      <c r="AA19" s="123">
        <f>'[1]F4'!$BX$301</f>
        <v>0</v>
      </c>
      <c r="AB19" s="123"/>
      <c r="AC19" s="123">
        <f>'[1]F4'!$BY$301</f>
        <v>0</v>
      </c>
      <c r="AD19" s="122"/>
      <c r="AE19" s="130"/>
      <c r="AF19" s="130"/>
      <c r="AG19" s="123">
        <v>15576</v>
      </c>
      <c r="AH19" s="125" t="s">
        <v>84</v>
      </c>
      <c r="AI19" s="125" t="s">
        <v>50</v>
      </c>
      <c r="AJ19" s="126" t="s">
        <v>49</v>
      </c>
      <c r="AK19" s="123">
        <f>'[1]F4'!$CA$301</f>
        <v>0</v>
      </c>
      <c r="AL19" s="123"/>
      <c r="AM19" s="123">
        <f>'[1]F4'!$CB$301</f>
        <v>0</v>
      </c>
      <c r="AN19" s="123"/>
      <c r="AO19" s="123">
        <f t="shared" si="1"/>
        <v>0</v>
      </c>
      <c r="AP19" s="80"/>
      <c r="AQ19" s="123">
        <f>'[1]F4'!$CF$301</f>
        <v>0</v>
      </c>
      <c r="AR19" s="123"/>
      <c r="AS19" s="123">
        <f>'[1]F4'!$CE$301</f>
        <v>0</v>
      </c>
      <c r="AT19" s="123"/>
      <c r="AU19" s="123">
        <f>'[1]F4'!$CC$301</f>
        <v>0</v>
      </c>
      <c r="AV19" s="123"/>
      <c r="AW19" s="123">
        <f>'[1]F4'!$CD$301</f>
        <v>0</v>
      </c>
      <c r="AX19" s="123"/>
      <c r="AY19" s="123">
        <f>'[1]F4'!$CG$301</f>
        <v>0</v>
      </c>
      <c r="AZ19" s="123"/>
      <c r="BA19" s="124"/>
      <c r="BB19" s="130"/>
      <c r="BC19" s="119"/>
      <c r="BD19" s="131"/>
      <c r="BE19" s="131"/>
      <c r="BF19" s="132"/>
      <c r="BG19" s="133"/>
      <c r="BH19" s="122"/>
      <c r="BI19" s="121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30"/>
      <c r="BX19" s="130"/>
      <c r="BY19" s="119"/>
      <c r="BZ19" s="131"/>
      <c r="CA19" s="131"/>
      <c r="CB19" s="132"/>
      <c r="CC19" s="133"/>
      <c r="CD19" s="122"/>
      <c r="CE19" s="121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30"/>
      <c r="CT19" s="130"/>
      <c r="CU19" s="119"/>
      <c r="CV19" s="131"/>
      <c r="CW19" s="131"/>
      <c r="CX19" s="132"/>
    </row>
    <row r="20" spans="1:102" s="77" customFormat="1" ht="48.75" customHeight="1">
      <c r="A20" s="115" t="s">
        <v>69</v>
      </c>
      <c r="B20" s="141"/>
      <c r="C20" s="116" t="s">
        <v>59</v>
      </c>
      <c r="D20" s="83" t="s">
        <v>77</v>
      </c>
      <c r="E20" s="116" t="s">
        <v>73</v>
      </c>
      <c r="F20" s="119">
        <v>0</v>
      </c>
      <c r="G20" s="53">
        <v>0</v>
      </c>
      <c r="H20" s="53">
        <v>1</v>
      </c>
      <c r="I20" s="53" t="s">
        <v>80</v>
      </c>
      <c r="J20" s="53">
        <v>0</v>
      </c>
      <c r="K20" s="53">
        <v>1</v>
      </c>
      <c r="L20" s="53">
        <v>0</v>
      </c>
      <c r="M20" s="119">
        <v>0</v>
      </c>
      <c r="N20" s="137">
        <v>0</v>
      </c>
      <c r="O20" s="136">
        <f>'[1]F4'!$BS$302</f>
        <v>0</v>
      </c>
      <c r="P20" s="136"/>
      <c r="Q20" s="136">
        <f>'[1]F4'!$BT$302</f>
        <v>0</v>
      </c>
      <c r="R20" s="123"/>
      <c r="S20" s="123">
        <f t="shared" si="0"/>
        <v>0</v>
      </c>
      <c r="T20" s="123"/>
      <c r="U20" s="123">
        <f>'[1]F4'!$BU$302</f>
        <v>0</v>
      </c>
      <c r="V20" s="123"/>
      <c r="W20" s="123">
        <f>'[1]F4'!$BV$302</f>
        <v>0</v>
      </c>
      <c r="X20" s="123"/>
      <c r="Y20" s="123">
        <f>'[1]F4'!$BW$302</f>
        <v>0</v>
      </c>
      <c r="Z20" s="123"/>
      <c r="AA20" s="123">
        <f>'[1]F4'!$BX$302</f>
        <v>0</v>
      </c>
      <c r="AB20" s="123"/>
      <c r="AC20" s="123">
        <f>'[1]F4'!$BY$302</f>
        <v>0</v>
      </c>
      <c r="AD20" s="122"/>
      <c r="AE20" s="130"/>
      <c r="AF20" s="130"/>
      <c r="AG20" s="123">
        <v>15576</v>
      </c>
      <c r="AH20" s="125" t="s">
        <v>85</v>
      </c>
      <c r="AI20" s="125" t="s">
        <v>50</v>
      </c>
      <c r="AJ20" s="126" t="s">
        <v>49</v>
      </c>
      <c r="AK20" s="123">
        <f>'[1]F4'!$CA$302</f>
        <v>0</v>
      </c>
      <c r="AL20" s="123"/>
      <c r="AM20" s="123">
        <f>'[1]F4'!$CB$302</f>
        <v>0</v>
      </c>
      <c r="AN20" s="123"/>
      <c r="AO20" s="123">
        <f t="shared" si="1"/>
        <v>0</v>
      </c>
      <c r="AP20" s="80"/>
      <c r="AQ20" s="123">
        <f>'[1]F4'!$CF$302</f>
        <v>0</v>
      </c>
      <c r="AR20" s="123"/>
      <c r="AS20" s="123">
        <f>'[1]F4'!$CE$302</f>
        <v>0</v>
      </c>
      <c r="AT20" s="123"/>
      <c r="AU20" s="123">
        <f>'[1]F4'!$CC$302</f>
        <v>0</v>
      </c>
      <c r="AV20" s="123"/>
      <c r="AW20" s="123">
        <f>'[1]F4'!$CD$302</f>
        <v>0</v>
      </c>
      <c r="AX20" s="123"/>
      <c r="AY20" s="123">
        <f>'[1]F4'!$CG$302</f>
        <v>0</v>
      </c>
      <c r="AZ20" s="123"/>
      <c r="BA20" s="124"/>
      <c r="BB20" s="130"/>
      <c r="BC20" s="119"/>
      <c r="BD20" s="131"/>
      <c r="BE20" s="131"/>
      <c r="BF20" s="132"/>
      <c r="BG20" s="133"/>
      <c r="BH20" s="122"/>
      <c r="BI20" s="121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30"/>
      <c r="BX20" s="130"/>
      <c r="BY20" s="119"/>
      <c r="BZ20" s="131"/>
      <c r="CA20" s="131"/>
      <c r="CB20" s="132"/>
      <c r="CC20" s="133"/>
      <c r="CD20" s="122"/>
      <c r="CE20" s="121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30"/>
      <c r="CT20" s="130"/>
      <c r="CU20" s="119"/>
      <c r="CV20" s="131"/>
      <c r="CW20" s="131"/>
      <c r="CX20" s="132"/>
    </row>
    <row r="21" spans="1:102" s="77" customFormat="1" ht="48.75" customHeight="1">
      <c r="A21" s="115" t="s">
        <v>71</v>
      </c>
      <c r="B21" s="141"/>
      <c r="C21" s="116" t="s">
        <v>59</v>
      </c>
      <c r="D21" s="83" t="s">
        <v>70</v>
      </c>
      <c r="E21" s="116" t="s">
        <v>65</v>
      </c>
      <c r="F21" s="119">
        <v>0</v>
      </c>
      <c r="G21" s="53">
        <v>0</v>
      </c>
      <c r="H21" s="53">
        <v>1</v>
      </c>
      <c r="I21" s="53" t="s">
        <v>81</v>
      </c>
      <c r="J21" s="53">
        <v>0</v>
      </c>
      <c r="K21" s="53">
        <v>1</v>
      </c>
      <c r="L21" s="53">
        <v>0</v>
      </c>
      <c r="M21" s="119">
        <v>0</v>
      </c>
      <c r="N21" s="137">
        <v>0</v>
      </c>
      <c r="O21" s="136">
        <f>'[1]F4'!$BS$303</f>
        <v>0</v>
      </c>
      <c r="P21" s="136"/>
      <c r="Q21" s="136">
        <f>'[1]F4'!$BT$303</f>
        <v>0</v>
      </c>
      <c r="R21" s="123"/>
      <c r="S21" s="123">
        <f t="shared" si="0"/>
        <v>0</v>
      </c>
      <c r="T21" s="123"/>
      <c r="U21" s="123">
        <f>'[1]F4'!$BU$303</f>
        <v>0</v>
      </c>
      <c r="V21" s="123"/>
      <c r="W21" s="123">
        <f>'[1]F4'!$BV$303</f>
        <v>0</v>
      </c>
      <c r="X21" s="123"/>
      <c r="Y21" s="123">
        <f>'[1]F4'!$BW$303</f>
        <v>0</v>
      </c>
      <c r="Z21" s="123"/>
      <c r="AA21" s="123">
        <f>'[1]F4'!$BX$303</f>
        <v>0</v>
      </c>
      <c r="AB21" s="123"/>
      <c r="AC21" s="123">
        <f>'[1]F4'!$BY$303</f>
        <v>0</v>
      </c>
      <c r="AD21" s="122"/>
      <c r="AE21" s="130"/>
      <c r="AF21" s="130"/>
      <c r="AG21" s="123">
        <v>15576</v>
      </c>
      <c r="AH21" s="125" t="s">
        <v>86</v>
      </c>
      <c r="AI21" s="125" t="s">
        <v>50</v>
      </c>
      <c r="AJ21" s="126" t="s">
        <v>49</v>
      </c>
      <c r="AK21" s="123">
        <f>'[1]F4'!$CA$303</f>
        <v>0</v>
      </c>
      <c r="AL21" s="123"/>
      <c r="AM21" s="123">
        <f>'[1]F4'!$CB$303</f>
        <v>0</v>
      </c>
      <c r="AN21" s="123"/>
      <c r="AO21" s="123">
        <f t="shared" si="1"/>
        <v>0</v>
      </c>
      <c r="AP21" s="80"/>
      <c r="AQ21" s="123">
        <f>'[1]F4'!$CF$303</f>
        <v>0</v>
      </c>
      <c r="AR21" s="123"/>
      <c r="AS21" s="123">
        <f>'[1]F4'!$CE$303</f>
        <v>0</v>
      </c>
      <c r="AT21" s="123"/>
      <c r="AU21" s="123">
        <f>'[1]F4'!$CC$303</f>
        <v>0</v>
      </c>
      <c r="AV21" s="123"/>
      <c r="AW21" s="123">
        <f>'[1]F4'!$CD$303</f>
        <v>0</v>
      </c>
      <c r="AX21" s="123"/>
      <c r="AY21" s="123">
        <f>'[1]F4'!$CG$303</f>
        <v>0</v>
      </c>
      <c r="AZ21" s="123"/>
      <c r="BA21" s="124"/>
      <c r="BB21" s="130"/>
      <c r="BC21" s="119"/>
      <c r="BD21" s="131"/>
      <c r="BE21" s="131"/>
      <c r="BF21" s="132"/>
      <c r="BG21" s="133"/>
      <c r="BH21" s="122"/>
      <c r="BI21" s="121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30"/>
      <c r="BX21" s="130"/>
      <c r="BY21" s="119"/>
      <c r="BZ21" s="131"/>
      <c r="CA21" s="131"/>
      <c r="CB21" s="132"/>
      <c r="CC21" s="133"/>
      <c r="CD21" s="122"/>
      <c r="CE21" s="121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30"/>
      <c r="CT21" s="130"/>
      <c r="CU21" s="119"/>
      <c r="CV21" s="131"/>
      <c r="CW21" s="131"/>
      <c r="CX21" s="132"/>
    </row>
    <row r="22" spans="1:102" s="77" customFormat="1" ht="48.75" customHeight="1">
      <c r="A22" s="83" t="s">
        <v>74</v>
      </c>
      <c r="B22" s="141"/>
      <c r="C22" s="116" t="s">
        <v>57</v>
      </c>
      <c r="D22" s="83" t="s">
        <v>74</v>
      </c>
      <c r="E22" s="116" t="s">
        <v>65</v>
      </c>
      <c r="F22" s="119">
        <v>0</v>
      </c>
      <c r="G22" s="53">
        <v>0</v>
      </c>
      <c r="H22" s="53">
        <v>1</v>
      </c>
      <c r="I22" s="53" t="s">
        <v>82</v>
      </c>
      <c r="J22" s="53">
        <v>0</v>
      </c>
      <c r="K22" s="53">
        <v>1</v>
      </c>
      <c r="L22" s="53">
        <v>0</v>
      </c>
      <c r="M22" s="119">
        <v>0</v>
      </c>
      <c r="N22" s="137">
        <v>0</v>
      </c>
      <c r="O22" s="136">
        <f>'[1]F4'!$BS$304</f>
        <v>0</v>
      </c>
      <c r="P22" s="136"/>
      <c r="Q22" s="136">
        <f>'[1]F4'!$BT$304</f>
        <v>0</v>
      </c>
      <c r="R22" s="123"/>
      <c r="S22" s="123">
        <f t="shared" si="0"/>
        <v>0</v>
      </c>
      <c r="T22" s="123"/>
      <c r="U22" s="123">
        <f>'[1]F4'!$BU$304</f>
        <v>0</v>
      </c>
      <c r="V22" s="123"/>
      <c r="W22" s="123">
        <f>'[1]F4'!$BV$304</f>
        <v>0</v>
      </c>
      <c r="X22" s="123"/>
      <c r="Y22" s="123">
        <f>'[1]F4'!$BW$304</f>
        <v>0</v>
      </c>
      <c r="Z22" s="123"/>
      <c r="AA22" s="123">
        <f>'[1]F4'!$BX$304</f>
        <v>0</v>
      </c>
      <c r="AB22" s="123"/>
      <c r="AC22" s="123">
        <f>'[1]F4'!$BY$304</f>
        <v>0</v>
      </c>
      <c r="AD22" s="122"/>
      <c r="AE22" s="130"/>
      <c r="AF22" s="130"/>
      <c r="AG22" s="123">
        <v>15576</v>
      </c>
      <c r="AH22" s="125" t="s">
        <v>61</v>
      </c>
      <c r="AI22" s="125" t="s">
        <v>50</v>
      </c>
      <c r="AJ22" s="126" t="s">
        <v>49</v>
      </c>
      <c r="AK22" s="127">
        <f>'[1]F4'!$CA$304</f>
        <v>48000000</v>
      </c>
      <c r="AL22" s="123"/>
      <c r="AM22" s="123">
        <f>'[1]F4'!$CB$304</f>
        <v>0</v>
      </c>
      <c r="AN22" s="123"/>
      <c r="AO22" s="123">
        <f t="shared" si="1"/>
        <v>0</v>
      </c>
      <c r="AP22" s="80"/>
      <c r="AQ22" s="123">
        <f>'[1]F4'!$CF$304</f>
        <v>0</v>
      </c>
      <c r="AR22" s="123"/>
      <c r="AS22" s="123">
        <f>'[1]F4'!$CE$304</f>
        <v>0</v>
      </c>
      <c r="AT22" s="123"/>
      <c r="AU22" s="123">
        <f>'[1]F4'!$CC$304</f>
        <v>0</v>
      </c>
      <c r="AV22" s="123"/>
      <c r="AW22" s="123">
        <f>'[1]F4'!$CD$304</f>
        <v>0</v>
      </c>
      <c r="AX22" s="123"/>
      <c r="AY22" s="123">
        <f>'[1]F4'!$CG$304</f>
        <v>0</v>
      </c>
      <c r="AZ22" s="123"/>
      <c r="BA22" s="124"/>
      <c r="BB22" s="130"/>
      <c r="BC22" s="119"/>
      <c r="BD22" s="131"/>
      <c r="BE22" s="131"/>
      <c r="BF22" s="132"/>
      <c r="BG22" s="133"/>
      <c r="BH22" s="122"/>
      <c r="BI22" s="121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30"/>
      <c r="BX22" s="130"/>
      <c r="BY22" s="119"/>
      <c r="BZ22" s="131"/>
      <c r="CA22" s="131"/>
      <c r="CB22" s="132"/>
      <c r="CC22" s="133"/>
      <c r="CD22" s="122"/>
      <c r="CE22" s="121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30"/>
      <c r="CT22" s="130"/>
      <c r="CU22" s="119"/>
      <c r="CV22" s="131"/>
      <c r="CW22" s="131"/>
      <c r="CX22" s="132"/>
    </row>
    <row r="23" spans="1:102" s="77" customFormat="1" ht="48.75" customHeight="1">
      <c r="A23" s="83" t="s">
        <v>75</v>
      </c>
      <c r="B23" s="141"/>
      <c r="C23" s="116" t="s">
        <v>57</v>
      </c>
      <c r="D23" s="83" t="s">
        <v>75</v>
      </c>
      <c r="E23" s="116" t="s">
        <v>65</v>
      </c>
      <c r="F23" s="53">
        <v>0</v>
      </c>
      <c r="G23" s="53">
        <v>0</v>
      </c>
      <c r="H23" s="53">
        <v>1</v>
      </c>
      <c r="I23" s="53" t="s">
        <v>83</v>
      </c>
      <c r="J23" s="53">
        <v>0</v>
      </c>
      <c r="K23" s="53">
        <v>1</v>
      </c>
      <c r="L23" s="53">
        <v>0</v>
      </c>
      <c r="M23" s="119">
        <f>F23</f>
        <v>0</v>
      </c>
      <c r="N23" s="137">
        <v>0</v>
      </c>
      <c r="O23" s="136">
        <f>'[1]F4'!$BS$305</f>
        <v>0</v>
      </c>
      <c r="P23" s="136"/>
      <c r="Q23" s="136">
        <f>'[1]F4'!$BT$305</f>
        <v>0</v>
      </c>
      <c r="R23" s="123"/>
      <c r="S23" s="123">
        <f t="shared" si="0"/>
        <v>0</v>
      </c>
      <c r="T23" s="123"/>
      <c r="U23" s="123">
        <f>'[1]F4'!$BU$305</f>
        <v>0</v>
      </c>
      <c r="V23" s="123"/>
      <c r="W23" s="123">
        <f>'[1]F4'!$BV$305</f>
        <v>0</v>
      </c>
      <c r="X23" s="123"/>
      <c r="Y23" s="123">
        <f>'[1]F4'!$BW$305</f>
        <v>0</v>
      </c>
      <c r="Z23" s="123"/>
      <c r="AA23" s="123">
        <f>'[1]F4'!$BX$305</f>
        <v>0</v>
      </c>
      <c r="AB23" s="123"/>
      <c r="AC23" s="123">
        <f>'[1]F4'!$BY$305</f>
        <v>0</v>
      </c>
      <c r="AD23" s="122"/>
      <c r="AE23" s="130"/>
      <c r="AF23" s="130"/>
      <c r="AG23" s="123">
        <v>15576</v>
      </c>
      <c r="AH23" s="125" t="s">
        <v>61</v>
      </c>
      <c r="AI23" s="125" t="s">
        <v>50</v>
      </c>
      <c r="AJ23" s="126" t="s">
        <v>49</v>
      </c>
      <c r="AK23" s="123">
        <f>'[1]F4'!$CA$305</f>
        <v>0</v>
      </c>
      <c r="AL23" s="123"/>
      <c r="AM23" s="123">
        <f>'[1]F4'!$CB$305</f>
        <v>0</v>
      </c>
      <c r="AN23" s="123"/>
      <c r="AO23" s="123">
        <f t="shared" si="1"/>
        <v>0</v>
      </c>
      <c r="AP23" s="80"/>
      <c r="AQ23" s="123">
        <f>'[1]F4'!$CF$305</f>
        <v>0</v>
      </c>
      <c r="AR23" s="123"/>
      <c r="AS23" s="123">
        <f>'[1]F4'!$CE$305</f>
        <v>0</v>
      </c>
      <c r="AT23" s="123"/>
      <c r="AU23" s="123">
        <f>'[1]F4'!$CC$305</f>
        <v>0</v>
      </c>
      <c r="AV23" s="123"/>
      <c r="AW23" s="123">
        <f>'[1]F4'!$CD$305</f>
        <v>0</v>
      </c>
      <c r="AX23" s="123"/>
      <c r="AY23" s="123">
        <f>'[1]F4'!$CG$305</f>
        <v>0</v>
      </c>
      <c r="AZ23" s="123"/>
      <c r="BA23" s="124"/>
      <c r="BB23" s="130"/>
      <c r="BC23" s="53"/>
      <c r="BD23" s="131"/>
      <c r="BE23" s="131"/>
      <c r="BF23" s="132"/>
      <c r="BG23" s="121"/>
      <c r="BH23" s="122"/>
      <c r="BI23" s="133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30"/>
      <c r="BX23" s="130"/>
      <c r="BY23" s="53"/>
      <c r="BZ23" s="131"/>
      <c r="CA23" s="131"/>
      <c r="CB23" s="132"/>
      <c r="CC23" s="121"/>
      <c r="CD23" s="122"/>
      <c r="CE23" s="133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30"/>
      <c r="CT23" s="130"/>
      <c r="CU23" s="53"/>
      <c r="CV23" s="131"/>
      <c r="CW23" s="131"/>
      <c r="CX23" s="132"/>
    </row>
  </sheetData>
  <sheetProtection/>
  <mergeCells count="82">
    <mergeCell ref="B18:B23"/>
    <mergeCell ref="CQ7:CR7"/>
    <mergeCell ref="CS7:CT7"/>
    <mergeCell ref="CU7:CU8"/>
    <mergeCell ref="CK7:CL7"/>
    <mergeCell ref="CM7:CN7"/>
    <mergeCell ref="CO7:CP7"/>
    <mergeCell ref="BU7:BV7"/>
    <mergeCell ref="BW7:BX7"/>
    <mergeCell ref="BY7:BY8"/>
    <mergeCell ref="CV7:CV8"/>
    <mergeCell ref="CW7:CW8"/>
    <mergeCell ref="CX7:CX8"/>
    <mergeCell ref="CC5:CX5"/>
    <mergeCell ref="CC6:CT6"/>
    <mergeCell ref="CU6:CX6"/>
    <mergeCell ref="CC7:CD7"/>
    <mergeCell ref="CE7:CF7"/>
    <mergeCell ref="CG7:CH7"/>
    <mergeCell ref="CI7:CJ7"/>
    <mergeCell ref="BZ7:BZ8"/>
    <mergeCell ref="CA7:CA8"/>
    <mergeCell ref="CB7:CB8"/>
    <mergeCell ref="BG5:CB5"/>
    <mergeCell ref="BG6:BX6"/>
    <mergeCell ref="BY6:CB6"/>
    <mergeCell ref="BG7:BH7"/>
    <mergeCell ref="BI7:BJ7"/>
    <mergeCell ref="BO7:BP7"/>
    <mergeCell ref="BQ7:BR7"/>
    <mergeCell ref="BS7:BT7"/>
    <mergeCell ref="AY7:AZ7"/>
    <mergeCell ref="BA7:BB7"/>
    <mergeCell ref="BC7:BC8"/>
    <mergeCell ref="BD7:BD8"/>
    <mergeCell ref="BE7:BE8"/>
    <mergeCell ref="AO7:AP7"/>
    <mergeCell ref="AQ7:AR7"/>
    <mergeCell ref="AS7:AT7"/>
    <mergeCell ref="AU7:AV7"/>
    <mergeCell ref="BK7:BL7"/>
    <mergeCell ref="BM7:BN7"/>
    <mergeCell ref="U7:V7"/>
    <mergeCell ref="AC7:AD7"/>
    <mergeCell ref="AG7:AG8"/>
    <mergeCell ref="S7:T7"/>
    <mergeCell ref="BF7:BF8"/>
    <mergeCell ref="AK5:BF5"/>
    <mergeCell ref="AK6:BB6"/>
    <mergeCell ref="BC6:BF6"/>
    <mergeCell ref="AK7:AL7"/>
    <mergeCell ref="AM7:AN7"/>
    <mergeCell ref="W7:X7"/>
    <mergeCell ref="Y7:Z7"/>
    <mergeCell ref="AA7:AB7"/>
    <mergeCell ref="AH7:AH8"/>
    <mergeCell ref="AW7:AX7"/>
    <mergeCell ref="A4:H5"/>
    <mergeCell ref="O4:AJ4"/>
    <mergeCell ref="O5:AJ5"/>
    <mergeCell ref="I4:N5"/>
    <mergeCell ref="AJ7:AJ8"/>
    <mergeCell ref="L7:L8"/>
    <mergeCell ref="O7:P7"/>
    <mergeCell ref="Q7:R7"/>
    <mergeCell ref="A3:AJ3"/>
    <mergeCell ref="AE7:AF7"/>
    <mergeCell ref="A6:D6"/>
    <mergeCell ref="O6:AF6"/>
    <mergeCell ref="AG6:AJ6"/>
    <mergeCell ref="E6:N6"/>
    <mergeCell ref="N7:N8"/>
    <mergeCell ref="M7:M8"/>
    <mergeCell ref="B12:B14"/>
    <mergeCell ref="B7:H8"/>
    <mergeCell ref="B9:H9"/>
    <mergeCell ref="AI7:AI8"/>
    <mergeCell ref="A2:AJ2"/>
    <mergeCell ref="A7:A8"/>
    <mergeCell ref="I7:I8"/>
    <mergeCell ref="J7:J8"/>
    <mergeCell ref="K7:K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"/>
  <sheetViews>
    <sheetView tabSelected="1" zoomScale="75" zoomScaleNormal="75" zoomScalePageLayoutView="0" workbookViewId="0" topLeftCell="AC1">
      <selection activeCell="AR47" sqref="AR47"/>
    </sheetView>
  </sheetViews>
  <sheetFormatPr defaultColWidth="11.421875" defaultRowHeight="15"/>
  <cols>
    <col min="1" max="1" width="4.57421875" style="1" customWidth="1"/>
    <col min="2" max="2" width="19.28125" style="6" customWidth="1"/>
    <col min="3" max="3" width="15.8515625" style="6" customWidth="1"/>
    <col min="4" max="4" width="12.140625" style="6" customWidth="1"/>
    <col min="5" max="5" width="27.7109375" style="1" customWidth="1"/>
    <col min="6" max="8" width="13.57421875" style="1" customWidth="1"/>
    <col min="9" max="9" width="13.57421875" style="7" customWidth="1"/>
    <col min="10" max="10" width="15.7109375" style="7" customWidth="1"/>
    <col min="11" max="11" width="14.421875" style="7" customWidth="1"/>
    <col min="12" max="15" width="14.421875" style="1" customWidth="1"/>
    <col min="16" max="33" width="14.7109375" style="1" customWidth="1"/>
    <col min="34" max="34" width="15.8515625" style="8" customWidth="1"/>
    <col min="35" max="37" width="15.8515625" style="1" customWidth="1"/>
    <col min="38" max="55" width="14.7109375" style="1" customWidth="1"/>
    <col min="56" max="59" width="15.8515625" style="1" customWidth="1"/>
    <col min="60" max="77" width="14.7109375" style="1" customWidth="1"/>
    <col min="78" max="81" width="15.8515625" style="1" customWidth="1"/>
    <col min="82" max="99" width="14.7109375" style="1" customWidth="1"/>
    <col min="100" max="103" width="15.8515625" style="1" customWidth="1"/>
    <col min="104" max="16384" width="11.421875" style="1" customWidth="1"/>
  </cols>
  <sheetData>
    <row r="1" spans="2:37" ht="15">
      <c r="B1" s="2"/>
      <c r="C1" s="2"/>
      <c r="D1" s="2"/>
      <c r="E1" s="3"/>
      <c r="F1" s="3"/>
      <c r="G1" s="3"/>
      <c r="H1" s="3"/>
      <c r="I1" s="4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ht="55.5" customHeight="1">
      <c r="B2" s="198" t="s">
        <v>35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</row>
    <row r="3" spans="2:37" ht="55.5" customHeight="1" thickBot="1">
      <c r="B3" s="199" t="s">
        <v>36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</row>
    <row r="4" spans="2:37" s="39" customFormat="1" ht="48" customHeight="1" thickBot="1">
      <c r="B4" s="176" t="s">
        <v>41</v>
      </c>
      <c r="C4" s="177"/>
      <c r="D4" s="177"/>
      <c r="E4" s="177"/>
      <c r="F4" s="177"/>
      <c r="G4" s="177"/>
      <c r="H4" s="177"/>
      <c r="I4" s="178"/>
      <c r="J4" s="188" t="s">
        <v>44</v>
      </c>
      <c r="K4" s="189"/>
      <c r="L4" s="189"/>
      <c r="M4" s="189"/>
      <c r="N4" s="189"/>
      <c r="O4" s="189"/>
      <c r="P4" s="182" t="s">
        <v>64</v>
      </c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1"/>
    </row>
    <row r="5" spans="2:103" s="39" customFormat="1" ht="48" customHeight="1">
      <c r="B5" s="179"/>
      <c r="C5" s="180"/>
      <c r="D5" s="180"/>
      <c r="E5" s="180"/>
      <c r="F5" s="180"/>
      <c r="G5" s="180"/>
      <c r="H5" s="180"/>
      <c r="I5" s="181"/>
      <c r="J5" s="190"/>
      <c r="K5" s="191"/>
      <c r="L5" s="191"/>
      <c r="M5" s="191"/>
      <c r="N5" s="191"/>
      <c r="O5" s="191"/>
      <c r="P5" s="202" t="s">
        <v>37</v>
      </c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  <c r="AL5" s="202" t="s">
        <v>38</v>
      </c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4"/>
      <c r="BH5" s="202" t="s">
        <v>39</v>
      </c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4"/>
      <c r="CD5" s="205" t="s">
        <v>40</v>
      </c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4"/>
    </row>
    <row r="6" spans="2:103" s="39" customFormat="1" ht="55.5" customHeight="1" thickBot="1">
      <c r="B6" s="165" t="s">
        <v>42</v>
      </c>
      <c r="C6" s="166"/>
      <c r="D6" s="166"/>
      <c r="E6" s="166"/>
      <c r="F6" s="169" t="s">
        <v>62</v>
      </c>
      <c r="G6" s="169"/>
      <c r="H6" s="169"/>
      <c r="I6" s="169"/>
      <c r="J6" s="169"/>
      <c r="K6" s="169"/>
      <c r="L6" s="169"/>
      <c r="M6" s="169"/>
      <c r="N6" s="169"/>
      <c r="O6" s="171"/>
      <c r="P6" s="167" t="s">
        <v>0</v>
      </c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9" t="s">
        <v>1</v>
      </c>
      <c r="AI6" s="169"/>
      <c r="AJ6" s="169"/>
      <c r="AK6" s="170"/>
      <c r="AL6" s="167" t="s">
        <v>0</v>
      </c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9" t="s">
        <v>1</v>
      </c>
      <c r="BE6" s="169"/>
      <c r="BF6" s="169"/>
      <c r="BG6" s="170"/>
      <c r="BH6" s="167" t="s">
        <v>0</v>
      </c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9" t="s">
        <v>1</v>
      </c>
      <c r="CA6" s="169"/>
      <c r="CB6" s="169"/>
      <c r="CC6" s="170"/>
      <c r="CD6" s="197" t="s">
        <v>0</v>
      </c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9" t="s">
        <v>1</v>
      </c>
      <c r="CW6" s="169"/>
      <c r="CX6" s="169"/>
      <c r="CY6" s="170"/>
    </row>
    <row r="7" spans="2:103" ht="16.5" customHeight="1">
      <c r="B7" s="206" t="s">
        <v>14</v>
      </c>
      <c r="C7" s="208" t="s">
        <v>33</v>
      </c>
      <c r="D7" s="209"/>
      <c r="E7" s="209"/>
      <c r="F7" s="209"/>
      <c r="G7" s="209"/>
      <c r="H7" s="209"/>
      <c r="I7" s="210"/>
      <c r="J7" s="214" t="s">
        <v>2</v>
      </c>
      <c r="K7" s="216" t="s">
        <v>15</v>
      </c>
      <c r="L7" s="216" t="s">
        <v>3</v>
      </c>
      <c r="M7" s="218" t="s">
        <v>67</v>
      </c>
      <c r="N7" s="220" t="s">
        <v>16</v>
      </c>
      <c r="O7" s="222" t="s">
        <v>17</v>
      </c>
      <c r="P7" s="224" t="s">
        <v>27</v>
      </c>
      <c r="Q7" s="225"/>
      <c r="R7" s="225" t="s">
        <v>28</v>
      </c>
      <c r="S7" s="225"/>
      <c r="T7" s="225" t="s">
        <v>29</v>
      </c>
      <c r="U7" s="225"/>
      <c r="V7" s="225" t="s">
        <v>6</v>
      </c>
      <c r="W7" s="225"/>
      <c r="X7" s="225" t="s">
        <v>5</v>
      </c>
      <c r="Y7" s="225"/>
      <c r="Z7" s="225" t="s">
        <v>30</v>
      </c>
      <c r="AA7" s="225"/>
      <c r="AB7" s="225" t="s">
        <v>4</v>
      </c>
      <c r="AC7" s="225"/>
      <c r="AD7" s="225" t="s">
        <v>7</v>
      </c>
      <c r="AE7" s="225"/>
      <c r="AF7" s="225" t="s">
        <v>8</v>
      </c>
      <c r="AG7" s="225"/>
      <c r="AH7" s="226" t="s">
        <v>9</v>
      </c>
      <c r="AI7" s="228" t="s">
        <v>10</v>
      </c>
      <c r="AJ7" s="230" t="s">
        <v>11</v>
      </c>
      <c r="AK7" s="232" t="s">
        <v>18</v>
      </c>
      <c r="AL7" s="225" t="s">
        <v>27</v>
      </c>
      <c r="AM7" s="225"/>
      <c r="AN7" s="225" t="s">
        <v>28</v>
      </c>
      <c r="AO7" s="225"/>
      <c r="AP7" s="225" t="s">
        <v>29</v>
      </c>
      <c r="AQ7" s="225"/>
      <c r="AR7" s="225" t="s">
        <v>6</v>
      </c>
      <c r="AS7" s="225"/>
      <c r="AT7" s="225" t="s">
        <v>5</v>
      </c>
      <c r="AU7" s="225"/>
      <c r="AV7" s="225" t="s">
        <v>30</v>
      </c>
      <c r="AW7" s="225"/>
      <c r="AX7" s="225" t="s">
        <v>4</v>
      </c>
      <c r="AY7" s="225"/>
      <c r="AZ7" s="225" t="s">
        <v>7</v>
      </c>
      <c r="BA7" s="225"/>
      <c r="BB7" s="225" t="s">
        <v>8</v>
      </c>
      <c r="BC7" s="225"/>
      <c r="BD7" s="226" t="s">
        <v>9</v>
      </c>
      <c r="BE7" s="228" t="s">
        <v>10</v>
      </c>
      <c r="BF7" s="230" t="s">
        <v>11</v>
      </c>
      <c r="BG7" s="232" t="s">
        <v>18</v>
      </c>
      <c r="BH7" s="225" t="s">
        <v>27</v>
      </c>
      <c r="BI7" s="225"/>
      <c r="BJ7" s="225" t="s">
        <v>28</v>
      </c>
      <c r="BK7" s="225"/>
      <c r="BL7" s="225" t="s">
        <v>29</v>
      </c>
      <c r="BM7" s="225"/>
      <c r="BN7" s="225" t="s">
        <v>6</v>
      </c>
      <c r="BO7" s="225"/>
      <c r="BP7" s="225" t="s">
        <v>5</v>
      </c>
      <c r="BQ7" s="225"/>
      <c r="BR7" s="225" t="s">
        <v>30</v>
      </c>
      <c r="BS7" s="225"/>
      <c r="BT7" s="225" t="s">
        <v>4</v>
      </c>
      <c r="BU7" s="225"/>
      <c r="BV7" s="225" t="s">
        <v>7</v>
      </c>
      <c r="BW7" s="225"/>
      <c r="BX7" s="225" t="s">
        <v>8</v>
      </c>
      <c r="BY7" s="225"/>
      <c r="BZ7" s="226" t="s">
        <v>9</v>
      </c>
      <c r="CA7" s="228" t="s">
        <v>10</v>
      </c>
      <c r="CB7" s="230" t="s">
        <v>11</v>
      </c>
      <c r="CC7" s="232" t="s">
        <v>18</v>
      </c>
      <c r="CD7" s="225" t="s">
        <v>27</v>
      </c>
      <c r="CE7" s="225"/>
      <c r="CF7" s="225" t="s">
        <v>28</v>
      </c>
      <c r="CG7" s="225"/>
      <c r="CH7" s="225" t="s">
        <v>29</v>
      </c>
      <c r="CI7" s="225"/>
      <c r="CJ7" s="225" t="s">
        <v>6</v>
      </c>
      <c r="CK7" s="225"/>
      <c r="CL7" s="225" t="s">
        <v>5</v>
      </c>
      <c r="CM7" s="225"/>
      <c r="CN7" s="225" t="s">
        <v>30</v>
      </c>
      <c r="CO7" s="225"/>
      <c r="CP7" s="225" t="s">
        <v>4</v>
      </c>
      <c r="CQ7" s="225"/>
      <c r="CR7" s="225" t="s">
        <v>7</v>
      </c>
      <c r="CS7" s="225"/>
      <c r="CT7" s="225" t="s">
        <v>8</v>
      </c>
      <c r="CU7" s="225"/>
      <c r="CV7" s="226" t="s">
        <v>9</v>
      </c>
      <c r="CW7" s="228" t="s">
        <v>10</v>
      </c>
      <c r="CX7" s="230" t="s">
        <v>11</v>
      </c>
      <c r="CY7" s="232" t="s">
        <v>18</v>
      </c>
    </row>
    <row r="8" spans="2:103" ht="50.25" customHeight="1" thickBot="1">
      <c r="B8" s="207"/>
      <c r="C8" s="211"/>
      <c r="D8" s="212"/>
      <c r="E8" s="212"/>
      <c r="F8" s="212"/>
      <c r="G8" s="212"/>
      <c r="H8" s="212"/>
      <c r="I8" s="213"/>
      <c r="J8" s="215"/>
      <c r="K8" s="217" t="s">
        <v>15</v>
      </c>
      <c r="L8" s="217"/>
      <c r="M8" s="219"/>
      <c r="N8" s="221"/>
      <c r="O8" s="223"/>
      <c r="P8" s="33" t="s">
        <v>19</v>
      </c>
      <c r="Q8" s="29" t="s">
        <v>20</v>
      </c>
      <c r="R8" s="28" t="s">
        <v>19</v>
      </c>
      <c r="S8" s="29" t="s">
        <v>20</v>
      </c>
      <c r="T8" s="28" t="s">
        <v>19</v>
      </c>
      <c r="U8" s="29" t="s">
        <v>20</v>
      </c>
      <c r="V8" s="28" t="s">
        <v>19</v>
      </c>
      <c r="W8" s="29" t="s">
        <v>20</v>
      </c>
      <c r="X8" s="28" t="s">
        <v>19</v>
      </c>
      <c r="Y8" s="29" t="s">
        <v>20</v>
      </c>
      <c r="Z8" s="28" t="s">
        <v>19</v>
      </c>
      <c r="AA8" s="29" t="s">
        <v>20</v>
      </c>
      <c r="AB8" s="28" t="s">
        <v>19</v>
      </c>
      <c r="AC8" s="29" t="s">
        <v>21</v>
      </c>
      <c r="AD8" s="28" t="s">
        <v>19</v>
      </c>
      <c r="AE8" s="29" t="s">
        <v>21</v>
      </c>
      <c r="AF8" s="28" t="s">
        <v>19</v>
      </c>
      <c r="AG8" s="29" t="s">
        <v>21</v>
      </c>
      <c r="AH8" s="227"/>
      <c r="AI8" s="229"/>
      <c r="AJ8" s="231"/>
      <c r="AK8" s="233"/>
      <c r="AL8" s="28" t="s">
        <v>19</v>
      </c>
      <c r="AM8" s="29" t="s">
        <v>20</v>
      </c>
      <c r="AN8" s="28" t="s">
        <v>19</v>
      </c>
      <c r="AO8" s="29" t="s">
        <v>20</v>
      </c>
      <c r="AP8" s="28" t="s">
        <v>19</v>
      </c>
      <c r="AQ8" s="29" t="s">
        <v>20</v>
      </c>
      <c r="AR8" s="28" t="s">
        <v>19</v>
      </c>
      <c r="AS8" s="29" t="s">
        <v>20</v>
      </c>
      <c r="AT8" s="28" t="s">
        <v>19</v>
      </c>
      <c r="AU8" s="29" t="s">
        <v>20</v>
      </c>
      <c r="AV8" s="28" t="s">
        <v>19</v>
      </c>
      <c r="AW8" s="29" t="s">
        <v>20</v>
      </c>
      <c r="AX8" s="28" t="s">
        <v>19</v>
      </c>
      <c r="AY8" s="29" t="s">
        <v>21</v>
      </c>
      <c r="AZ8" s="28" t="s">
        <v>19</v>
      </c>
      <c r="BA8" s="29" t="s">
        <v>21</v>
      </c>
      <c r="BB8" s="28" t="s">
        <v>19</v>
      </c>
      <c r="BC8" s="29" t="s">
        <v>21</v>
      </c>
      <c r="BD8" s="227"/>
      <c r="BE8" s="229"/>
      <c r="BF8" s="231"/>
      <c r="BG8" s="233"/>
      <c r="BH8" s="28" t="s">
        <v>19</v>
      </c>
      <c r="BI8" s="29" t="s">
        <v>20</v>
      </c>
      <c r="BJ8" s="28" t="s">
        <v>19</v>
      </c>
      <c r="BK8" s="29" t="s">
        <v>20</v>
      </c>
      <c r="BL8" s="28" t="s">
        <v>19</v>
      </c>
      <c r="BM8" s="29" t="s">
        <v>20</v>
      </c>
      <c r="BN8" s="28" t="s">
        <v>19</v>
      </c>
      <c r="BO8" s="29" t="s">
        <v>20</v>
      </c>
      <c r="BP8" s="28" t="s">
        <v>19</v>
      </c>
      <c r="BQ8" s="29" t="s">
        <v>20</v>
      </c>
      <c r="BR8" s="28" t="s">
        <v>19</v>
      </c>
      <c r="BS8" s="29" t="s">
        <v>20</v>
      </c>
      <c r="BT8" s="28" t="s">
        <v>19</v>
      </c>
      <c r="BU8" s="29" t="s">
        <v>21</v>
      </c>
      <c r="BV8" s="28" t="s">
        <v>19</v>
      </c>
      <c r="BW8" s="29" t="s">
        <v>21</v>
      </c>
      <c r="BX8" s="28" t="s">
        <v>19</v>
      </c>
      <c r="BY8" s="29" t="s">
        <v>21</v>
      </c>
      <c r="BZ8" s="227"/>
      <c r="CA8" s="229"/>
      <c r="CB8" s="231"/>
      <c r="CC8" s="233"/>
      <c r="CD8" s="28" t="s">
        <v>19</v>
      </c>
      <c r="CE8" s="29" t="s">
        <v>20</v>
      </c>
      <c r="CF8" s="28" t="s">
        <v>19</v>
      </c>
      <c r="CG8" s="29" t="s">
        <v>20</v>
      </c>
      <c r="CH8" s="28" t="s">
        <v>19</v>
      </c>
      <c r="CI8" s="29" t="s">
        <v>20</v>
      </c>
      <c r="CJ8" s="28" t="s">
        <v>19</v>
      </c>
      <c r="CK8" s="29" t="s">
        <v>20</v>
      </c>
      <c r="CL8" s="28" t="s">
        <v>19</v>
      </c>
      <c r="CM8" s="29" t="s">
        <v>20</v>
      </c>
      <c r="CN8" s="28" t="s">
        <v>19</v>
      </c>
      <c r="CO8" s="29" t="s">
        <v>20</v>
      </c>
      <c r="CP8" s="28" t="s">
        <v>19</v>
      </c>
      <c r="CQ8" s="29" t="s">
        <v>21</v>
      </c>
      <c r="CR8" s="28" t="s">
        <v>19</v>
      </c>
      <c r="CS8" s="29" t="s">
        <v>21</v>
      </c>
      <c r="CT8" s="28" t="s">
        <v>19</v>
      </c>
      <c r="CU8" s="29" t="s">
        <v>21</v>
      </c>
      <c r="CV8" s="227"/>
      <c r="CW8" s="229"/>
      <c r="CX8" s="231"/>
      <c r="CY8" s="233"/>
    </row>
    <row r="9" spans="1:103" ht="39" customHeight="1" thickBot="1">
      <c r="A9" s="10"/>
      <c r="B9" s="40" t="s">
        <v>43</v>
      </c>
      <c r="C9" s="234" t="s">
        <v>34</v>
      </c>
      <c r="D9" s="235"/>
      <c r="E9" s="235"/>
      <c r="F9" s="235"/>
      <c r="G9" s="235"/>
      <c r="H9" s="235"/>
      <c r="I9" s="236"/>
      <c r="J9" s="24"/>
      <c r="K9" s="24"/>
      <c r="L9" s="25"/>
      <c r="M9" s="25"/>
      <c r="N9" s="26"/>
      <c r="O9" s="31"/>
      <c r="P9" s="34" t="e">
        <f>P11+#REF!+#REF!</f>
        <v>#REF!</v>
      </c>
      <c r="Q9" s="25" t="e">
        <f>Q11+#REF!+#REF!</f>
        <v>#REF!</v>
      </c>
      <c r="R9" s="25" t="e">
        <f>R11+#REF!+#REF!</f>
        <v>#REF!</v>
      </c>
      <c r="S9" s="25" t="e">
        <f>S11+#REF!+#REF!</f>
        <v>#REF!</v>
      </c>
      <c r="T9" s="25" t="e">
        <f>T11+#REF!+#REF!</f>
        <v>#REF!</v>
      </c>
      <c r="U9" s="25" t="e">
        <f>U11+#REF!+#REF!</f>
        <v>#REF!</v>
      </c>
      <c r="V9" s="25" t="e">
        <f>V11+#REF!+#REF!</f>
        <v>#REF!</v>
      </c>
      <c r="W9" s="25" t="e">
        <f>W11+#REF!+#REF!</f>
        <v>#REF!</v>
      </c>
      <c r="X9" s="25" t="e">
        <f>X11+#REF!+#REF!</f>
        <v>#REF!</v>
      </c>
      <c r="Y9" s="25" t="e">
        <f>Y11+#REF!+#REF!</f>
        <v>#REF!</v>
      </c>
      <c r="Z9" s="25" t="e">
        <f>Z11+#REF!+#REF!</f>
        <v>#REF!</v>
      </c>
      <c r="AA9" s="25" t="e">
        <f>AA11+#REF!+#REF!</f>
        <v>#REF!</v>
      </c>
      <c r="AB9" s="25" t="e">
        <f>AB11+#REF!+#REF!</f>
        <v>#REF!</v>
      </c>
      <c r="AC9" s="25" t="e">
        <f>AC11+#REF!+#REF!</f>
        <v>#REF!</v>
      </c>
      <c r="AD9" s="25" t="e">
        <f>AD11+#REF!+#REF!</f>
        <v>#REF!</v>
      </c>
      <c r="AE9" s="25" t="e">
        <f>AE11+#REF!+#REF!</f>
        <v>#REF!</v>
      </c>
      <c r="AF9" s="25" t="e">
        <f>+AF11+#REF!+#REF!</f>
        <v>#REF!</v>
      </c>
      <c r="AG9" s="25" t="e">
        <f>AG11+#REF!+#REF!</f>
        <v>#REF!</v>
      </c>
      <c r="AH9" s="26" t="e">
        <f>AH11+#REF!+#REF!</f>
        <v>#REF!</v>
      </c>
      <c r="AI9" s="26"/>
      <c r="AJ9" s="26"/>
      <c r="AK9" s="27"/>
      <c r="AL9" s="25" t="e">
        <f>AL11+#REF!+#REF!</f>
        <v>#REF!</v>
      </c>
      <c r="AM9" s="25" t="e">
        <f>AM11+#REF!+#REF!</f>
        <v>#REF!</v>
      </c>
      <c r="AN9" s="25" t="e">
        <f>AN11+#REF!+#REF!</f>
        <v>#REF!</v>
      </c>
      <c r="AO9" s="25" t="e">
        <f>AO11+#REF!+#REF!</f>
        <v>#REF!</v>
      </c>
      <c r="AP9" s="25" t="e">
        <f>AP11+#REF!+#REF!</f>
        <v>#REF!</v>
      </c>
      <c r="AQ9" s="25" t="e">
        <f>AQ11+#REF!+#REF!</f>
        <v>#REF!</v>
      </c>
      <c r="AR9" s="25" t="e">
        <f>AR11+#REF!+#REF!</f>
        <v>#REF!</v>
      </c>
      <c r="AS9" s="25" t="e">
        <f>AS11+#REF!+#REF!</f>
        <v>#REF!</v>
      </c>
      <c r="AT9" s="25" t="e">
        <f>AT11+#REF!+#REF!</f>
        <v>#REF!</v>
      </c>
      <c r="AU9" s="25" t="e">
        <f>AU11+#REF!+#REF!</f>
        <v>#REF!</v>
      </c>
      <c r="AV9" s="25" t="e">
        <f>AV11+#REF!+#REF!</f>
        <v>#REF!</v>
      </c>
      <c r="AW9" s="25" t="e">
        <f>AW11+#REF!+#REF!</f>
        <v>#REF!</v>
      </c>
      <c r="AX9" s="25" t="e">
        <f>AX11+#REF!+#REF!</f>
        <v>#REF!</v>
      </c>
      <c r="AY9" s="25" t="e">
        <f>AY11+#REF!+#REF!</f>
        <v>#REF!</v>
      </c>
      <c r="AZ9" s="25" t="e">
        <f>AZ11+#REF!+#REF!</f>
        <v>#REF!</v>
      </c>
      <c r="BA9" s="25" t="e">
        <f>BA11+#REF!+#REF!</f>
        <v>#REF!</v>
      </c>
      <c r="BB9" s="25" t="e">
        <f>+BB11+#REF!+#REF!</f>
        <v>#REF!</v>
      </c>
      <c r="BC9" s="25" t="e">
        <f>BC11+#REF!+#REF!</f>
        <v>#REF!</v>
      </c>
      <c r="BD9" s="26" t="e">
        <f>BD11+#REF!+#REF!</f>
        <v>#REF!</v>
      </c>
      <c r="BE9" s="26"/>
      <c r="BF9" s="26"/>
      <c r="BG9" s="27"/>
      <c r="BH9" s="25" t="e">
        <f>BH11+#REF!+#REF!</f>
        <v>#REF!</v>
      </c>
      <c r="BI9" s="25" t="e">
        <f>BI11+#REF!+#REF!</f>
        <v>#REF!</v>
      </c>
      <c r="BJ9" s="25" t="e">
        <f>BJ11+#REF!+#REF!</f>
        <v>#REF!</v>
      </c>
      <c r="BK9" s="25" t="e">
        <f>BK11+#REF!+#REF!</f>
        <v>#REF!</v>
      </c>
      <c r="BL9" s="25" t="e">
        <f>BL11+#REF!+#REF!</f>
        <v>#REF!</v>
      </c>
      <c r="BM9" s="25" t="e">
        <f>BM11+#REF!+#REF!</f>
        <v>#REF!</v>
      </c>
      <c r="BN9" s="25" t="e">
        <f>BN11+#REF!+#REF!</f>
        <v>#REF!</v>
      </c>
      <c r="BO9" s="25" t="e">
        <f>BO11+#REF!+#REF!</f>
        <v>#REF!</v>
      </c>
      <c r="BP9" s="25" t="e">
        <f>BP11+#REF!+#REF!</f>
        <v>#REF!</v>
      </c>
      <c r="BQ9" s="25" t="e">
        <f>BQ11+#REF!+#REF!</f>
        <v>#REF!</v>
      </c>
      <c r="BR9" s="25" t="e">
        <f>BR11+#REF!+#REF!</f>
        <v>#REF!</v>
      </c>
      <c r="BS9" s="25" t="e">
        <f>BS11+#REF!+#REF!</f>
        <v>#REF!</v>
      </c>
      <c r="BT9" s="25" t="e">
        <f>BT11+#REF!+#REF!</f>
        <v>#REF!</v>
      </c>
      <c r="BU9" s="25" t="e">
        <f>BU11+#REF!+#REF!</f>
        <v>#REF!</v>
      </c>
      <c r="BV9" s="25" t="e">
        <f>BV11+#REF!+#REF!</f>
        <v>#REF!</v>
      </c>
      <c r="BW9" s="25" t="e">
        <f>BW11+#REF!+#REF!</f>
        <v>#REF!</v>
      </c>
      <c r="BX9" s="25" t="e">
        <f>+BX11+#REF!+#REF!</f>
        <v>#REF!</v>
      </c>
      <c r="BY9" s="25" t="e">
        <f>BY11+#REF!+#REF!</f>
        <v>#REF!</v>
      </c>
      <c r="BZ9" s="26" t="e">
        <f>BZ11+#REF!+#REF!</f>
        <v>#REF!</v>
      </c>
      <c r="CA9" s="26"/>
      <c r="CB9" s="26"/>
      <c r="CC9" s="27"/>
      <c r="CD9" s="25" t="e">
        <f>CD11+#REF!+#REF!</f>
        <v>#REF!</v>
      </c>
      <c r="CE9" s="25" t="e">
        <f>CE11+#REF!+#REF!</f>
        <v>#REF!</v>
      </c>
      <c r="CF9" s="25" t="e">
        <f>CF11+#REF!+#REF!</f>
        <v>#REF!</v>
      </c>
      <c r="CG9" s="25" t="e">
        <f>CG11+#REF!+#REF!</f>
        <v>#REF!</v>
      </c>
      <c r="CH9" s="25" t="e">
        <f>CH11+#REF!+#REF!</f>
        <v>#REF!</v>
      </c>
      <c r="CI9" s="25" t="e">
        <f>CI11+#REF!+#REF!</f>
        <v>#REF!</v>
      </c>
      <c r="CJ9" s="25" t="e">
        <f>CJ11+#REF!+#REF!</f>
        <v>#REF!</v>
      </c>
      <c r="CK9" s="25" t="e">
        <f>CK11+#REF!+#REF!</f>
        <v>#REF!</v>
      </c>
      <c r="CL9" s="25" t="e">
        <f>CL11+#REF!+#REF!</f>
        <v>#REF!</v>
      </c>
      <c r="CM9" s="25" t="e">
        <f>CM11+#REF!+#REF!</f>
        <v>#REF!</v>
      </c>
      <c r="CN9" s="25" t="e">
        <f>CN11+#REF!+#REF!</f>
        <v>#REF!</v>
      </c>
      <c r="CO9" s="25" t="e">
        <f>CO11+#REF!+#REF!</f>
        <v>#REF!</v>
      </c>
      <c r="CP9" s="25" t="e">
        <f>CP11+#REF!+#REF!</f>
        <v>#REF!</v>
      </c>
      <c r="CQ9" s="25" t="e">
        <f>CQ11+#REF!+#REF!</f>
        <v>#REF!</v>
      </c>
      <c r="CR9" s="25" t="e">
        <f>CR11+#REF!+#REF!</f>
        <v>#REF!</v>
      </c>
      <c r="CS9" s="25" t="e">
        <f>CS11+#REF!+#REF!</f>
        <v>#REF!</v>
      </c>
      <c r="CT9" s="25" t="e">
        <f>+CT11+#REF!+#REF!</f>
        <v>#REF!</v>
      </c>
      <c r="CU9" s="25" t="e">
        <f>CU11+#REF!+#REF!</f>
        <v>#REF!</v>
      </c>
      <c r="CV9" s="26" t="e">
        <f>CV11+#REF!+#REF!</f>
        <v>#REF!</v>
      </c>
      <c r="CW9" s="26"/>
      <c r="CX9" s="26"/>
      <c r="CY9" s="27"/>
    </row>
    <row r="10" spans="2:103" ht="12" customHeight="1" thickBo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5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6"/>
    </row>
    <row r="11" spans="2:103" s="12" customFormat="1" ht="39" customHeight="1" thickBot="1">
      <c r="B11" s="41" t="s">
        <v>31</v>
      </c>
      <c r="C11" s="38" t="s">
        <v>32</v>
      </c>
      <c r="D11" s="15" t="s">
        <v>25</v>
      </c>
      <c r="E11" s="15" t="s">
        <v>12</v>
      </c>
      <c r="F11" s="15" t="s">
        <v>22</v>
      </c>
      <c r="G11" s="15" t="s">
        <v>23</v>
      </c>
      <c r="H11" s="15" t="s">
        <v>24</v>
      </c>
      <c r="I11" s="16" t="s">
        <v>13</v>
      </c>
      <c r="J11" s="15" t="s">
        <v>26</v>
      </c>
      <c r="K11" s="17"/>
      <c r="L11" s="17"/>
      <c r="M11" s="17"/>
      <c r="N11" s="17"/>
      <c r="O11" s="32"/>
      <c r="P11" s="49">
        <f>SUM(P12:P14)</f>
        <v>732918919.8</v>
      </c>
      <c r="Q11" s="50">
        <f>SUM(Q12:Q14)</f>
        <v>315827567.89</v>
      </c>
      <c r="R11" s="51">
        <f>SUM(R12:R14)</f>
        <v>159046196.2</v>
      </c>
      <c r="S11" s="50">
        <f>SUM(S12:S14)</f>
        <v>531768749</v>
      </c>
      <c r="T11" s="51"/>
      <c r="U11" s="50"/>
      <c r="V11" s="51"/>
      <c r="W11" s="50"/>
      <c r="X11" s="51"/>
      <c r="Y11" s="50"/>
      <c r="Z11" s="51"/>
      <c r="AA11" s="50"/>
      <c r="AB11" s="18"/>
      <c r="AC11" s="19"/>
      <c r="AD11" s="18"/>
      <c r="AE11" s="19"/>
      <c r="AF11" s="23">
        <f>P11+R11</f>
        <v>891965116</v>
      </c>
      <c r="AG11" s="19">
        <f>AG12</f>
        <v>0</v>
      </c>
      <c r="AH11" s="47">
        <f>SUM(AH12:AH14)</f>
        <v>3400</v>
      </c>
      <c r="AI11" s="21"/>
      <c r="AJ11" s="21"/>
      <c r="AK11" s="22"/>
      <c r="AL11" s="18">
        <f>SUM(AL12:AL14)</f>
        <v>632950000</v>
      </c>
      <c r="AM11" s="19">
        <f>SUM(AM12:AM14)</f>
        <v>0</v>
      </c>
      <c r="AN11" s="18">
        <f>SUM(AN12:AN14)</f>
        <v>176980832</v>
      </c>
      <c r="AO11" s="19">
        <f>SUM(AO12:AO14)</f>
        <v>0</v>
      </c>
      <c r="AP11" s="51"/>
      <c r="AQ11" s="50"/>
      <c r="AR11" s="18"/>
      <c r="AS11" s="19"/>
      <c r="AT11" s="18"/>
      <c r="AU11" s="19"/>
      <c r="AV11" s="18"/>
      <c r="AW11" s="19"/>
      <c r="AX11" s="18"/>
      <c r="AY11" s="19"/>
      <c r="AZ11" s="18"/>
      <c r="BA11" s="19"/>
      <c r="BB11" s="23">
        <f>AL11+AN11</f>
        <v>809930832</v>
      </c>
      <c r="BC11" s="19">
        <f>BC12</f>
        <v>0</v>
      </c>
      <c r="BD11" s="20">
        <f>SUM(BD12:BD14)</f>
        <v>0</v>
      </c>
      <c r="BE11" s="21"/>
      <c r="BF11" s="21"/>
      <c r="BG11" s="22"/>
      <c r="BH11" s="18">
        <f>SUM(BH12:BH14)</f>
        <v>0</v>
      </c>
      <c r="BI11" s="19">
        <f>SUM(BI12:BI14)</f>
        <v>0</v>
      </c>
      <c r="BJ11" s="18">
        <f>SUM(BJ12:BJ14)</f>
        <v>0</v>
      </c>
      <c r="BK11" s="19">
        <f>SUM(BK12:BK14)</f>
        <v>0</v>
      </c>
      <c r="BL11" s="18"/>
      <c r="BM11" s="19"/>
      <c r="BN11" s="18"/>
      <c r="BO11" s="19"/>
      <c r="BP11" s="18"/>
      <c r="BQ11" s="19"/>
      <c r="BR11" s="18"/>
      <c r="BS11" s="19"/>
      <c r="BT11" s="18"/>
      <c r="BU11" s="19"/>
      <c r="BV11" s="18"/>
      <c r="BW11" s="19"/>
      <c r="BX11" s="23">
        <f>BH11+BJ11</f>
        <v>0</v>
      </c>
      <c r="BY11" s="19">
        <f>BY12</f>
        <v>0</v>
      </c>
      <c r="BZ11" s="20">
        <f>SUM(BZ12:BZ14)</f>
        <v>0</v>
      </c>
      <c r="CA11" s="21"/>
      <c r="CB11" s="21"/>
      <c r="CC11" s="22"/>
      <c r="CD11" s="18">
        <f>SUM(CD12:CD14)</f>
        <v>0</v>
      </c>
      <c r="CE11" s="19">
        <f>SUM(CE12:CE14)</f>
        <v>0</v>
      </c>
      <c r="CF11" s="18">
        <f>SUM(CF12:CF14)</f>
        <v>0</v>
      </c>
      <c r="CG11" s="19">
        <f>SUM(CG12:CG14)</f>
        <v>0</v>
      </c>
      <c r="CH11" s="18"/>
      <c r="CI11" s="19"/>
      <c r="CJ11" s="18"/>
      <c r="CK11" s="19"/>
      <c r="CL11" s="18"/>
      <c r="CM11" s="19"/>
      <c r="CN11" s="18"/>
      <c r="CO11" s="19"/>
      <c r="CP11" s="18"/>
      <c r="CQ11" s="19"/>
      <c r="CR11" s="18"/>
      <c r="CS11" s="19"/>
      <c r="CT11" s="23">
        <f>CD11+CF11</f>
        <v>0</v>
      </c>
      <c r="CU11" s="19">
        <f>CU12</f>
        <v>0</v>
      </c>
      <c r="CV11" s="20">
        <f>SUM(CV12:CV14)</f>
        <v>0</v>
      </c>
      <c r="CW11" s="21"/>
      <c r="CX11" s="21"/>
      <c r="CY11" s="22"/>
    </row>
    <row r="12" spans="2:103" s="10" customFormat="1" ht="70.5" customHeight="1">
      <c r="B12" s="52" t="s">
        <v>45</v>
      </c>
      <c r="C12" s="237" t="s">
        <v>46</v>
      </c>
      <c r="D12" s="43" t="s">
        <v>57</v>
      </c>
      <c r="E12" s="42" t="s">
        <v>54</v>
      </c>
      <c r="F12" s="44" t="s">
        <v>65</v>
      </c>
      <c r="G12" s="48">
        <v>86</v>
      </c>
      <c r="H12" s="44"/>
      <c r="I12" s="44">
        <v>3072</v>
      </c>
      <c r="J12" s="53" t="s">
        <v>66</v>
      </c>
      <c r="K12" s="44">
        <v>2772</v>
      </c>
      <c r="L12" s="44">
        <f>+K12+300</f>
        <v>3072</v>
      </c>
      <c r="M12" s="44">
        <v>104</v>
      </c>
      <c r="N12" s="46">
        <f>G12</f>
        <v>86</v>
      </c>
      <c r="O12" s="54">
        <f>M12-N12</f>
        <v>18</v>
      </c>
      <c r="P12" s="55">
        <f>'[1]F4'!$BS$297</f>
        <v>294220416.4</v>
      </c>
      <c r="Q12" s="5">
        <v>32409623</v>
      </c>
      <c r="R12" s="5">
        <f>'[1]F4'!$BT$297</f>
        <v>127565364.2</v>
      </c>
      <c r="S12" s="5">
        <v>42907791</v>
      </c>
      <c r="T12" s="5"/>
      <c r="U12" s="5">
        <v>62791514</v>
      </c>
      <c r="V12" s="5">
        <f>'[1]F4'!$BX$297</f>
        <v>3584283.36</v>
      </c>
      <c r="W12" s="5"/>
      <c r="X12" s="5">
        <f>'[1]F4'!$BW$297</f>
        <v>65939090.64</v>
      </c>
      <c r="Y12" s="5">
        <v>30000000</v>
      </c>
      <c r="Z12" s="5">
        <f>'[1]F4'!$BU$297</f>
        <v>0</v>
      </c>
      <c r="AA12" s="5"/>
      <c r="AB12" s="13">
        <f>'[1]F4'!$BV$297</f>
        <v>0</v>
      </c>
      <c r="AC12" s="13"/>
      <c r="AD12" s="13">
        <f>'[1]F4'!$BY$297</f>
        <v>0</v>
      </c>
      <c r="AE12" s="13">
        <v>23929256</v>
      </c>
      <c r="AF12" s="14"/>
      <c r="AG12" s="14"/>
      <c r="AH12" s="56">
        <f>300*4</f>
        <v>1200</v>
      </c>
      <c r="AI12" s="57" t="s">
        <v>63</v>
      </c>
      <c r="AJ12" s="57" t="s">
        <v>50</v>
      </c>
      <c r="AK12" s="58" t="s">
        <v>49</v>
      </c>
      <c r="AL12" s="59">
        <f>'[1]F4'!$CA$297</f>
        <v>230000000</v>
      </c>
      <c r="AM12" s="13"/>
      <c r="AN12" s="60">
        <f>'[1]F4'!$CB$297</f>
        <v>145500000</v>
      </c>
      <c r="AO12" s="13"/>
      <c r="AP12" s="60">
        <v>0</v>
      </c>
      <c r="AQ12" s="61"/>
      <c r="AR12" s="13">
        <f>'[1]F4'!$CF$297</f>
        <v>0</v>
      </c>
      <c r="AS12" s="13"/>
      <c r="AT12" s="13">
        <f>'[1]F4'!$CE$297</f>
        <v>35000000</v>
      </c>
      <c r="AU12" s="13"/>
      <c r="AV12" s="13">
        <f>'[1]F4'!$CC$297</f>
        <v>1670000000</v>
      </c>
      <c r="AW12" s="13"/>
      <c r="AX12" s="13">
        <f>'[1]F4'!$CD$297</f>
        <v>211434911.5</v>
      </c>
      <c r="AY12" s="13"/>
      <c r="AZ12" s="13">
        <f>'[1]F4'!$CG$297</f>
        <v>0</v>
      </c>
      <c r="BA12" s="13"/>
      <c r="BB12" s="14"/>
      <c r="BC12" s="14"/>
      <c r="BD12" s="62"/>
      <c r="BE12" s="63"/>
      <c r="BF12" s="63"/>
      <c r="BG12" s="64"/>
      <c r="BH12" s="59"/>
      <c r="BI12" s="13"/>
      <c r="BJ12" s="65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4"/>
      <c r="BY12" s="14"/>
      <c r="BZ12" s="62"/>
      <c r="CA12" s="63"/>
      <c r="CB12" s="63"/>
      <c r="CC12" s="64"/>
      <c r="CD12" s="59"/>
      <c r="CE12" s="13"/>
      <c r="CF12" s="65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4"/>
      <c r="CU12" s="14"/>
      <c r="CV12" s="62"/>
      <c r="CW12" s="63"/>
      <c r="CX12" s="63"/>
      <c r="CY12" s="64"/>
    </row>
    <row r="13" spans="2:103" s="10" customFormat="1" ht="109.5" customHeight="1">
      <c r="B13" s="52" t="s">
        <v>47</v>
      </c>
      <c r="C13" s="238"/>
      <c r="D13" s="43" t="s">
        <v>58</v>
      </c>
      <c r="E13" s="42" t="s">
        <v>55</v>
      </c>
      <c r="F13" s="44" t="s">
        <v>65</v>
      </c>
      <c r="G13" s="46">
        <v>56</v>
      </c>
      <c r="H13" s="45"/>
      <c r="I13" s="45">
        <v>2691</v>
      </c>
      <c r="J13" s="67" t="s">
        <v>87</v>
      </c>
      <c r="K13" s="45">
        <v>2391</v>
      </c>
      <c r="L13" s="45">
        <v>2691</v>
      </c>
      <c r="M13" s="45">
        <v>66</v>
      </c>
      <c r="N13" s="46">
        <f>G13</f>
        <v>56</v>
      </c>
      <c r="O13" s="54">
        <f>M13-N13</f>
        <v>10</v>
      </c>
      <c r="P13" s="55">
        <f>'[1]F4'!$BS$298</f>
        <v>144149753.63</v>
      </c>
      <c r="Q13" s="5">
        <v>176385773.89</v>
      </c>
      <c r="R13" s="5">
        <f>'[1]F4'!$BT$298</f>
        <v>31480832</v>
      </c>
      <c r="S13" s="5">
        <v>328312108</v>
      </c>
      <c r="T13" s="5"/>
      <c r="U13" s="5"/>
      <c r="V13" s="5">
        <f>'[1]F4'!$BX$298</f>
        <v>0</v>
      </c>
      <c r="W13" s="5"/>
      <c r="X13" s="5">
        <f>'[1]F4'!$BW$298</f>
        <v>0</v>
      </c>
      <c r="Y13" s="5"/>
      <c r="Z13" s="5">
        <f>'[1]F4'!$BU$298</f>
        <v>0</v>
      </c>
      <c r="AA13" s="5"/>
      <c r="AB13" s="13">
        <f>'[1]F4'!$BV$298</f>
        <v>0</v>
      </c>
      <c r="AC13" s="13"/>
      <c r="AD13" s="13">
        <f>'[1]F4'!$BY$298</f>
        <v>0</v>
      </c>
      <c r="AE13" s="13">
        <v>87490342.63</v>
      </c>
      <c r="AF13" s="11"/>
      <c r="AG13" s="11"/>
      <c r="AH13" s="56">
        <f>300*4</f>
        <v>1200</v>
      </c>
      <c r="AI13" s="57" t="s">
        <v>63</v>
      </c>
      <c r="AJ13" s="57" t="s">
        <v>50</v>
      </c>
      <c r="AK13" s="58" t="s">
        <v>49</v>
      </c>
      <c r="AL13" s="59">
        <f>'[1]F4'!$CA$298</f>
        <v>65000000</v>
      </c>
      <c r="AM13" s="13"/>
      <c r="AN13" s="60">
        <f>'[1]F4'!$CB$298</f>
        <v>31480832</v>
      </c>
      <c r="AO13" s="13"/>
      <c r="AP13" s="60">
        <v>0</v>
      </c>
      <c r="AQ13" s="61"/>
      <c r="AR13" s="13">
        <f>'[1]F4'!$CF$298</f>
        <v>0</v>
      </c>
      <c r="AS13" s="13"/>
      <c r="AT13" s="13">
        <f>'[1]F4'!$CE$298</f>
        <v>0</v>
      </c>
      <c r="AU13" s="13"/>
      <c r="AV13" s="13">
        <f>'[1]F4'!$CC$298</f>
        <v>1000000000</v>
      </c>
      <c r="AW13" s="13"/>
      <c r="AX13" s="13">
        <f>'[1]F4'!$CD$298</f>
        <v>300000000</v>
      </c>
      <c r="AY13" s="13"/>
      <c r="AZ13" s="13">
        <f>'[1]F4'!$CG$298</f>
        <v>0</v>
      </c>
      <c r="BA13" s="5"/>
      <c r="BB13" s="11"/>
      <c r="BC13" s="11"/>
      <c r="BD13" s="68"/>
      <c r="BE13" s="69"/>
      <c r="BF13" s="69"/>
      <c r="BG13" s="70"/>
      <c r="BH13" s="71"/>
      <c r="BI13" s="5"/>
      <c r="BJ13" s="5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11"/>
      <c r="BY13" s="11"/>
      <c r="BZ13" s="68"/>
      <c r="CA13" s="69"/>
      <c r="CB13" s="69"/>
      <c r="CC13" s="70"/>
      <c r="CD13" s="71"/>
      <c r="CE13" s="5"/>
      <c r="CF13" s="5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11"/>
      <c r="CU13" s="11"/>
      <c r="CV13" s="68"/>
      <c r="CW13" s="69"/>
      <c r="CX13" s="69"/>
      <c r="CY13" s="70"/>
    </row>
    <row r="14" spans="2:103" s="10" customFormat="1" ht="35.25" customHeight="1">
      <c r="B14" s="52" t="s">
        <v>48</v>
      </c>
      <c r="C14" s="238"/>
      <c r="D14" s="43" t="s">
        <v>59</v>
      </c>
      <c r="E14" s="42" t="s">
        <v>56</v>
      </c>
      <c r="F14" s="44" t="s">
        <v>65</v>
      </c>
      <c r="G14" s="45">
        <v>59</v>
      </c>
      <c r="H14" s="45"/>
      <c r="I14" s="45">
        <v>4566</v>
      </c>
      <c r="J14" s="67" t="s">
        <v>66</v>
      </c>
      <c r="K14" s="45">
        <v>4316</v>
      </c>
      <c r="L14" s="45">
        <v>4566</v>
      </c>
      <c r="M14" s="45">
        <v>65</v>
      </c>
      <c r="N14" s="46">
        <f>G14</f>
        <v>59</v>
      </c>
      <c r="O14" s="54">
        <f>M14-N14</f>
        <v>6</v>
      </c>
      <c r="P14" s="55">
        <f>'[1]F4'!$BS$299</f>
        <v>294548749.77</v>
      </c>
      <c r="Q14" s="5">
        <v>107032171</v>
      </c>
      <c r="R14" s="5">
        <f>'[1]F4'!$BT$299</f>
        <v>0</v>
      </c>
      <c r="S14" s="5">
        <v>160548850</v>
      </c>
      <c r="T14" s="5"/>
      <c r="U14" s="5"/>
      <c r="V14" s="5">
        <f>'[1]F4'!$BX$299</f>
        <v>0</v>
      </c>
      <c r="W14" s="5"/>
      <c r="X14" s="5">
        <f>'[1]F4'!$BW$299</f>
        <v>0</v>
      </c>
      <c r="Y14" s="5"/>
      <c r="Z14" s="5">
        <f>'[1]F4'!$BU$299</f>
        <v>0</v>
      </c>
      <c r="AA14" s="5"/>
      <c r="AB14" s="13">
        <f>'[1]F4'!$BV$299</f>
        <v>0</v>
      </c>
      <c r="AC14" s="13"/>
      <c r="AD14" s="13">
        <f>'[1]F4'!$BY$299</f>
        <v>0</v>
      </c>
      <c r="AE14" s="13"/>
      <c r="AF14" s="11"/>
      <c r="AG14" s="11"/>
      <c r="AH14" s="72">
        <f>250*4</f>
        <v>1000</v>
      </c>
      <c r="AI14" s="57" t="s">
        <v>63</v>
      </c>
      <c r="AJ14" s="57" t="s">
        <v>50</v>
      </c>
      <c r="AK14" s="58" t="s">
        <v>49</v>
      </c>
      <c r="AL14" s="59">
        <f>'[1]F4'!$CA$299</f>
        <v>337950000</v>
      </c>
      <c r="AM14" s="13"/>
      <c r="AN14" s="13">
        <f>'[1]F4'!$CB$299</f>
        <v>0</v>
      </c>
      <c r="AO14" s="13"/>
      <c r="AP14" s="13">
        <f>AN14</f>
        <v>0</v>
      </c>
      <c r="AQ14" s="61"/>
      <c r="AR14" s="13">
        <f>'[1]F4'!$CF$299</f>
        <v>0</v>
      </c>
      <c r="AS14" s="13"/>
      <c r="AT14" s="13">
        <f>'[1]F4'!$CE$299</f>
        <v>0</v>
      </c>
      <c r="AU14" s="13"/>
      <c r="AV14" s="13">
        <f>'[1]F4'!$CC$299</f>
        <v>0</v>
      </c>
      <c r="AW14" s="13"/>
      <c r="AX14" s="13">
        <f>'[1]F4'!$CD$299</f>
        <v>0</v>
      </c>
      <c r="AY14" s="13"/>
      <c r="AZ14" s="13">
        <f>'[1]F4'!$CG$299</f>
        <v>0</v>
      </c>
      <c r="BA14" s="5"/>
      <c r="BB14" s="11"/>
      <c r="BC14" s="11"/>
      <c r="BD14" s="66"/>
      <c r="BE14" s="69"/>
      <c r="BF14" s="69"/>
      <c r="BG14" s="70"/>
      <c r="BH14" s="55"/>
      <c r="BI14" s="5"/>
      <c r="BJ14" s="71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11"/>
      <c r="BY14" s="11"/>
      <c r="BZ14" s="66"/>
      <c r="CA14" s="69"/>
      <c r="CB14" s="69"/>
      <c r="CC14" s="70"/>
      <c r="CD14" s="55"/>
      <c r="CE14" s="5"/>
      <c r="CF14" s="71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11"/>
      <c r="CU14" s="11"/>
      <c r="CV14" s="66"/>
      <c r="CW14" s="69"/>
      <c r="CX14" s="69"/>
      <c r="CY14" s="70"/>
    </row>
    <row r="15" spans="10:11" ht="15">
      <c r="J15" s="9"/>
      <c r="K15" s="9"/>
    </row>
    <row r="16" ht="15.75" thickBot="1"/>
    <row r="17" spans="2:103" s="12" customFormat="1" ht="39" customHeight="1" thickBot="1">
      <c r="B17" s="41" t="s">
        <v>31</v>
      </c>
      <c r="C17" s="38" t="s">
        <v>32</v>
      </c>
      <c r="D17" s="15" t="s">
        <v>25</v>
      </c>
      <c r="E17" s="15" t="s">
        <v>12</v>
      </c>
      <c r="F17" s="15" t="s">
        <v>22</v>
      </c>
      <c r="G17" s="15" t="s">
        <v>23</v>
      </c>
      <c r="H17" s="15" t="s">
        <v>24</v>
      </c>
      <c r="I17" s="16" t="s">
        <v>13</v>
      </c>
      <c r="J17" s="15" t="s">
        <v>26</v>
      </c>
      <c r="K17" s="17"/>
      <c r="L17" s="17"/>
      <c r="M17" s="17"/>
      <c r="N17" s="17"/>
      <c r="O17" s="32"/>
      <c r="P17" s="37">
        <f>SUM(P18:P23)</f>
        <v>0</v>
      </c>
      <c r="Q17" s="19">
        <f>SUM(Q18:Q23)</f>
        <v>0</v>
      </c>
      <c r="R17" s="18">
        <f>SUM(R18:R23)</f>
        <v>0</v>
      </c>
      <c r="S17" s="19">
        <f>SUM(S18:S23)</f>
        <v>0</v>
      </c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18"/>
      <c r="AE17" s="19"/>
      <c r="AF17" s="23">
        <f>P17+R17</f>
        <v>0</v>
      </c>
      <c r="AG17" s="19">
        <f>AG18</f>
        <v>0</v>
      </c>
      <c r="AH17" s="47">
        <f>SUM(AH18:AH23)</f>
        <v>93456</v>
      </c>
      <c r="AI17" s="21"/>
      <c r="AJ17" s="21"/>
      <c r="AK17" s="22"/>
      <c r="AL17" s="18">
        <f>SUM(AL18:AL23)</f>
        <v>55500000</v>
      </c>
      <c r="AM17" s="19">
        <f>SUM(AM18:AM23)</f>
        <v>0</v>
      </c>
      <c r="AN17" s="18">
        <f>SUM(AN18:AN23)</f>
        <v>0</v>
      </c>
      <c r="AO17" s="19">
        <f>SUM(AO18:AO23)</f>
        <v>0</v>
      </c>
      <c r="AP17" s="18"/>
      <c r="AQ17" s="19"/>
      <c r="AR17" s="18"/>
      <c r="AS17" s="19"/>
      <c r="AT17" s="18"/>
      <c r="AU17" s="19"/>
      <c r="AV17" s="18"/>
      <c r="AW17" s="19"/>
      <c r="AX17" s="18"/>
      <c r="AY17" s="19"/>
      <c r="AZ17" s="18"/>
      <c r="BA17" s="19"/>
      <c r="BB17" s="23">
        <f>AL17+AN17</f>
        <v>55500000</v>
      </c>
      <c r="BC17" s="19">
        <f>BC18</f>
        <v>0</v>
      </c>
      <c r="BD17" s="20">
        <f>SUM(BD18:BD23)</f>
        <v>0</v>
      </c>
      <c r="BE17" s="21"/>
      <c r="BF17" s="21"/>
      <c r="BG17" s="22"/>
      <c r="BH17" s="18">
        <f>SUM(BH18:BH23)</f>
        <v>0</v>
      </c>
      <c r="BI17" s="19">
        <f>SUM(BI18:BI23)</f>
        <v>0</v>
      </c>
      <c r="BJ17" s="18">
        <f>SUM(BJ18:BJ23)</f>
        <v>0</v>
      </c>
      <c r="BK17" s="19">
        <f>SUM(BK18:BK23)</f>
        <v>0</v>
      </c>
      <c r="BL17" s="18"/>
      <c r="BM17" s="19"/>
      <c r="BN17" s="18"/>
      <c r="BO17" s="19"/>
      <c r="BP17" s="18"/>
      <c r="BQ17" s="19"/>
      <c r="BR17" s="18"/>
      <c r="BS17" s="19"/>
      <c r="BT17" s="18"/>
      <c r="BU17" s="19"/>
      <c r="BV17" s="18"/>
      <c r="BW17" s="19"/>
      <c r="BX17" s="23">
        <f>BH17+BJ17</f>
        <v>0</v>
      </c>
      <c r="BY17" s="19">
        <f>BY18</f>
        <v>0</v>
      </c>
      <c r="BZ17" s="20">
        <f>SUM(BZ18:BZ23)</f>
        <v>0</v>
      </c>
      <c r="CA17" s="21"/>
      <c r="CB17" s="21"/>
      <c r="CC17" s="22"/>
      <c r="CD17" s="18">
        <f>SUM(CD18:CD23)</f>
        <v>0</v>
      </c>
      <c r="CE17" s="19">
        <f>SUM(CE18:CE23)</f>
        <v>0</v>
      </c>
      <c r="CF17" s="18">
        <f>SUM(CF18:CF23)</f>
        <v>0</v>
      </c>
      <c r="CG17" s="19">
        <f>SUM(CG18:CG23)</f>
        <v>0</v>
      </c>
      <c r="CH17" s="18"/>
      <c r="CI17" s="19"/>
      <c r="CJ17" s="18"/>
      <c r="CK17" s="19"/>
      <c r="CL17" s="18"/>
      <c r="CM17" s="19"/>
      <c r="CN17" s="18"/>
      <c r="CO17" s="19"/>
      <c r="CP17" s="18"/>
      <c r="CQ17" s="19"/>
      <c r="CR17" s="18"/>
      <c r="CS17" s="19"/>
      <c r="CT17" s="23">
        <f>CD17+CF17</f>
        <v>0</v>
      </c>
      <c r="CU17" s="19">
        <f>CU18</f>
        <v>0</v>
      </c>
      <c r="CV17" s="20">
        <f>SUM(CV18:CV23)</f>
        <v>0</v>
      </c>
      <c r="CW17" s="21"/>
      <c r="CX17" s="21"/>
      <c r="CY17" s="22"/>
    </row>
    <row r="18" spans="2:103" s="10" customFormat="1" ht="42" customHeight="1">
      <c r="B18" s="52" t="s">
        <v>51</v>
      </c>
      <c r="C18" s="237" t="s">
        <v>52</v>
      </c>
      <c r="D18" s="43" t="s">
        <v>57</v>
      </c>
      <c r="E18" s="42" t="s">
        <v>53</v>
      </c>
      <c r="F18" s="44" t="s">
        <v>65</v>
      </c>
      <c r="G18" s="48">
        <v>0</v>
      </c>
      <c r="H18" s="44">
        <v>0</v>
      </c>
      <c r="I18" s="44">
        <v>2</v>
      </c>
      <c r="J18" s="67" t="s">
        <v>78</v>
      </c>
      <c r="K18" s="44">
        <v>0</v>
      </c>
      <c r="L18" s="44">
        <v>2</v>
      </c>
      <c r="M18" s="44">
        <v>0</v>
      </c>
      <c r="N18" s="46">
        <f>G18</f>
        <v>0</v>
      </c>
      <c r="O18" s="73">
        <v>0</v>
      </c>
      <c r="P18" s="73">
        <f>'[1]F4'!$BS$300</f>
        <v>0</v>
      </c>
      <c r="Q18" s="73"/>
      <c r="R18" s="73">
        <f>'[1]F4'!$BT$300</f>
        <v>0</v>
      </c>
      <c r="S18" s="13"/>
      <c r="T18" s="13">
        <f aca="true" t="shared" si="0" ref="T18:T23">R18</f>
        <v>0</v>
      </c>
      <c r="U18" s="13"/>
      <c r="V18" s="13">
        <f>'[1]F4'!$BU$300</f>
        <v>0</v>
      </c>
      <c r="W18" s="13"/>
      <c r="X18" s="13">
        <f>'[1]F4'!$BV$300</f>
        <v>0</v>
      </c>
      <c r="Y18" s="13"/>
      <c r="Z18" s="13">
        <f>'[1]F4'!$BW$300</f>
        <v>0</v>
      </c>
      <c r="AA18" s="13"/>
      <c r="AB18" s="13">
        <f>'[1]F4'!$BX$300</f>
        <v>0</v>
      </c>
      <c r="AC18" s="13"/>
      <c r="AD18" s="13">
        <f>'[1]F4'!$BY$300</f>
        <v>0</v>
      </c>
      <c r="AE18" s="13"/>
      <c r="AF18" s="14"/>
      <c r="AG18" s="14"/>
      <c r="AH18" s="72">
        <v>15576</v>
      </c>
      <c r="AI18" s="57" t="s">
        <v>60</v>
      </c>
      <c r="AJ18" s="57" t="s">
        <v>50</v>
      </c>
      <c r="AK18" s="58" t="s">
        <v>49</v>
      </c>
      <c r="AL18" s="59">
        <f>'[1]F4'!$CA$300</f>
        <v>7500000</v>
      </c>
      <c r="AM18" s="13"/>
      <c r="AN18" s="13">
        <f>'[1]F4'!$CB$300</f>
        <v>0</v>
      </c>
      <c r="AO18" s="13"/>
      <c r="AP18" s="13">
        <f aca="true" t="shared" si="1" ref="AP18:AP23">AN18</f>
        <v>0</v>
      </c>
      <c r="AQ18" s="61"/>
      <c r="AR18" s="13">
        <f>'[1]F4'!$CF$300</f>
        <v>0</v>
      </c>
      <c r="AS18" s="13"/>
      <c r="AT18" s="13">
        <f>'[1]F4'!$CE$300</f>
        <v>0</v>
      </c>
      <c r="AU18" s="13"/>
      <c r="AV18" s="13">
        <f>'[1]F4'!$CC$300</f>
        <v>0</v>
      </c>
      <c r="AW18" s="13"/>
      <c r="AX18" s="13">
        <f>'[1]F4'!$CD$300</f>
        <v>0</v>
      </c>
      <c r="AY18" s="13"/>
      <c r="AZ18" s="13">
        <f>'[1]F4'!$CG$300</f>
        <v>0</v>
      </c>
      <c r="BA18" s="13"/>
      <c r="BB18" s="14"/>
      <c r="BC18" s="14"/>
      <c r="BD18" s="62"/>
      <c r="BE18" s="63"/>
      <c r="BF18" s="63"/>
      <c r="BG18" s="64"/>
      <c r="BH18" s="59"/>
      <c r="BI18" s="13"/>
      <c r="BJ18" s="65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4"/>
      <c r="BY18" s="14"/>
      <c r="BZ18" s="62"/>
      <c r="CA18" s="63"/>
      <c r="CB18" s="63"/>
      <c r="CC18" s="64"/>
      <c r="CD18" s="59"/>
      <c r="CE18" s="13"/>
      <c r="CF18" s="65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4"/>
      <c r="CU18" s="14"/>
      <c r="CV18" s="62"/>
      <c r="CW18" s="63"/>
      <c r="CX18" s="63"/>
      <c r="CY18" s="64"/>
    </row>
    <row r="19" spans="2:103" s="10" customFormat="1" ht="60" customHeight="1">
      <c r="B19" s="52" t="s">
        <v>68</v>
      </c>
      <c r="C19" s="238"/>
      <c r="D19" s="43" t="s">
        <v>59</v>
      </c>
      <c r="E19" s="74" t="s">
        <v>76</v>
      </c>
      <c r="F19" s="44" t="s">
        <v>72</v>
      </c>
      <c r="G19" s="46">
        <v>0</v>
      </c>
      <c r="H19" s="45">
        <v>0</v>
      </c>
      <c r="I19" s="45">
        <v>1</v>
      </c>
      <c r="J19" s="67" t="s">
        <v>79</v>
      </c>
      <c r="K19" s="45">
        <v>0</v>
      </c>
      <c r="L19" s="45">
        <v>1</v>
      </c>
      <c r="M19" s="45">
        <v>0</v>
      </c>
      <c r="N19" s="46">
        <f>G19</f>
        <v>0</v>
      </c>
      <c r="O19" s="75">
        <v>0</v>
      </c>
      <c r="P19" s="73">
        <f>'[1]F4'!$BS$301</f>
        <v>0</v>
      </c>
      <c r="Q19" s="73"/>
      <c r="R19" s="73">
        <f>'[1]F4'!$BT$301</f>
        <v>0</v>
      </c>
      <c r="S19" s="13"/>
      <c r="T19" s="13">
        <f t="shared" si="0"/>
        <v>0</v>
      </c>
      <c r="U19" s="13"/>
      <c r="V19" s="13">
        <f>'[1]F4'!$BU$301</f>
        <v>0</v>
      </c>
      <c r="W19" s="13"/>
      <c r="X19" s="13">
        <f>'[1]F4'!$BV$301</f>
        <v>0</v>
      </c>
      <c r="Y19" s="13"/>
      <c r="Z19" s="13">
        <f>'[1]F4'!$BW$301</f>
        <v>0</v>
      </c>
      <c r="AA19" s="13"/>
      <c r="AB19" s="13">
        <f>'[1]F4'!$BX$301</f>
        <v>0</v>
      </c>
      <c r="AC19" s="13"/>
      <c r="AD19" s="13">
        <f>'[1]F4'!$BY$301</f>
        <v>0</v>
      </c>
      <c r="AE19" s="5"/>
      <c r="AF19" s="11"/>
      <c r="AG19" s="11"/>
      <c r="AH19" s="72">
        <v>15576</v>
      </c>
      <c r="AI19" s="57" t="s">
        <v>84</v>
      </c>
      <c r="AJ19" s="57" t="s">
        <v>50</v>
      </c>
      <c r="AK19" s="58" t="s">
        <v>49</v>
      </c>
      <c r="AL19" s="13">
        <f>'[1]F4'!$CA$301</f>
        <v>0</v>
      </c>
      <c r="AM19" s="13"/>
      <c r="AN19" s="13">
        <f>'[1]F4'!$CB$301</f>
        <v>0</v>
      </c>
      <c r="AO19" s="13"/>
      <c r="AP19" s="13">
        <f t="shared" si="1"/>
        <v>0</v>
      </c>
      <c r="AQ19" s="61"/>
      <c r="AR19" s="13">
        <f>'[1]F4'!$CF$301</f>
        <v>0</v>
      </c>
      <c r="AS19" s="13"/>
      <c r="AT19" s="13">
        <f>'[1]F4'!$CE$301</f>
        <v>0</v>
      </c>
      <c r="AU19" s="13"/>
      <c r="AV19" s="13">
        <f>'[1]F4'!$CC$301</f>
        <v>0</v>
      </c>
      <c r="AW19" s="13"/>
      <c r="AX19" s="13">
        <f>'[1]F4'!$CD$301</f>
        <v>0</v>
      </c>
      <c r="AY19" s="13"/>
      <c r="AZ19" s="13">
        <f>'[1]F4'!$CG$301</f>
        <v>0</v>
      </c>
      <c r="BA19" s="13"/>
      <c r="BB19" s="14"/>
      <c r="BC19" s="11"/>
      <c r="BD19" s="68"/>
      <c r="BE19" s="69"/>
      <c r="BF19" s="69"/>
      <c r="BG19" s="70"/>
      <c r="BH19" s="71"/>
      <c r="BI19" s="5"/>
      <c r="BJ19" s="5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11"/>
      <c r="BY19" s="11"/>
      <c r="BZ19" s="68"/>
      <c r="CA19" s="69"/>
      <c r="CB19" s="69"/>
      <c r="CC19" s="70"/>
      <c r="CD19" s="71"/>
      <c r="CE19" s="5"/>
      <c r="CF19" s="5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11"/>
      <c r="CU19" s="11"/>
      <c r="CV19" s="68"/>
      <c r="CW19" s="69"/>
      <c r="CX19" s="69"/>
      <c r="CY19" s="70"/>
    </row>
    <row r="20" spans="2:103" s="10" customFormat="1" ht="60" customHeight="1">
      <c r="B20" s="52" t="s">
        <v>69</v>
      </c>
      <c r="C20" s="238"/>
      <c r="D20" s="43" t="s">
        <v>59</v>
      </c>
      <c r="E20" s="74" t="s">
        <v>77</v>
      </c>
      <c r="F20" s="44" t="s">
        <v>73</v>
      </c>
      <c r="G20" s="46">
        <v>0</v>
      </c>
      <c r="H20" s="45">
        <v>0</v>
      </c>
      <c r="I20" s="45">
        <v>1</v>
      </c>
      <c r="J20" s="67" t="s">
        <v>80</v>
      </c>
      <c r="K20" s="45">
        <v>0</v>
      </c>
      <c r="L20" s="45">
        <v>1</v>
      </c>
      <c r="M20" s="45">
        <v>0</v>
      </c>
      <c r="N20" s="46">
        <v>0</v>
      </c>
      <c r="O20" s="75">
        <v>0</v>
      </c>
      <c r="P20" s="73">
        <f>'[1]F4'!$BS$302</f>
        <v>0</v>
      </c>
      <c r="Q20" s="73"/>
      <c r="R20" s="73">
        <f>'[1]F4'!$BT$302</f>
        <v>0</v>
      </c>
      <c r="S20" s="13"/>
      <c r="T20" s="13">
        <f t="shared" si="0"/>
        <v>0</v>
      </c>
      <c r="U20" s="13"/>
      <c r="V20" s="13">
        <f>'[1]F4'!$BU$302</f>
        <v>0</v>
      </c>
      <c r="W20" s="13"/>
      <c r="X20" s="13">
        <f>'[1]F4'!$BV$302</f>
        <v>0</v>
      </c>
      <c r="Y20" s="13"/>
      <c r="Z20" s="13">
        <f>'[1]F4'!$BW$302</f>
        <v>0</v>
      </c>
      <c r="AA20" s="13"/>
      <c r="AB20" s="13">
        <f>'[1]F4'!$BX$302</f>
        <v>0</v>
      </c>
      <c r="AC20" s="13"/>
      <c r="AD20" s="13">
        <f>'[1]F4'!$BY$302</f>
        <v>0</v>
      </c>
      <c r="AE20" s="5"/>
      <c r="AF20" s="11"/>
      <c r="AG20" s="11"/>
      <c r="AH20" s="72">
        <v>15576</v>
      </c>
      <c r="AI20" s="57" t="s">
        <v>85</v>
      </c>
      <c r="AJ20" s="57" t="s">
        <v>50</v>
      </c>
      <c r="AK20" s="58" t="s">
        <v>49</v>
      </c>
      <c r="AL20" s="13">
        <f>'[1]F4'!$CA$302</f>
        <v>0</v>
      </c>
      <c r="AM20" s="13"/>
      <c r="AN20" s="13">
        <f>'[1]F4'!$CB$302</f>
        <v>0</v>
      </c>
      <c r="AO20" s="13"/>
      <c r="AP20" s="13">
        <f t="shared" si="1"/>
        <v>0</v>
      </c>
      <c r="AQ20" s="61"/>
      <c r="AR20" s="13">
        <f>'[1]F4'!$CF$302</f>
        <v>0</v>
      </c>
      <c r="AS20" s="13"/>
      <c r="AT20" s="13">
        <f>'[1]F4'!$CE$302</f>
        <v>0</v>
      </c>
      <c r="AU20" s="13"/>
      <c r="AV20" s="13">
        <f>'[1]F4'!$CC$302</f>
        <v>0</v>
      </c>
      <c r="AW20" s="13"/>
      <c r="AX20" s="13">
        <f>'[1]F4'!$CD$302</f>
        <v>0</v>
      </c>
      <c r="AY20" s="13"/>
      <c r="AZ20" s="13">
        <f>'[1]F4'!$CG$302</f>
        <v>0</v>
      </c>
      <c r="BA20" s="13"/>
      <c r="BB20" s="14"/>
      <c r="BC20" s="11"/>
      <c r="BD20" s="68"/>
      <c r="BE20" s="69"/>
      <c r="BF20" s="69"/>
      <c r="BG20" s="70"/>
      <c r="BH20" s="71"/>
      <c r="BI20" s="5"/>
      <c r="BJ20" s="5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11"/>
      <c r="BY20" s="11"/>
      <c r="BZ20" s="68"/>
      <c r="CA20" s="69"/>
      <c r="CB20" s="69"/>
      <c r="CC20" s="70"/>
      <c r="CD20" s="71"/>
      <c r="CE20" s="5"/>
      <c r="CF20" s="5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11"/>
      <c r="CU20" s="11"/>
      <c r="CV20" s="68"/>
      <c r="CW20" s="69"/>
      <c r="CX20" s="69"/>
      <c r="CY20" s="70"/>
    </row>
    <row r="21" spans="2:103" s="10" customFormat="1" ht="60" customHeight="1">
      <c r="B21" s="52" t="s">
        <v>71</v>
      </c>
      <c r="C21" s="238"/>
      <c r="D21" s="43" t="s">
        <v>59</v>
      </c>
      <c r="E21" s="74" t="s">
        <v>70</v>
      </c>
      <c r="F21" s="44" t="s">
        <v>65</v>
      </c>
      <c r="G21" s="46">
        <v>0</v>
      </c>
      <c r="H21" s="45">
        <v>0</v>
      </c>
      <c r="I21" s="45">
        <v>1</v>
      </c>
      <c r="J21" s="67" t="s">
        <v>81</v>
      </c>
      <c r="K21" s="45">
        <v>0</v>
      </c>
      <c r="L21" s="45">
        <v>1</v>
      </c>
      <c r="M21" s="45">
        <v>0</v>
      </c>
      <c r="N21" s="46">
        <v>0</v>
      </c>
      <c r="O21" s="75">
        <v>0</v>
      </c>
      <c r="P21" s="73">
        <f>'[1]F4'!$BS$303</f>
        <v>0</v>
      </c>
      <c r="Q21" s="73"/>
      <c r="R21" s="73">
        <f>'[1]F4'!$BT$303</f>
        <v>0</v>
      </c>
      <c r="S21" s="13"/>
      <c r="T21" s="13">
        <f t="shared" si="0"/>
        <v>0</v>
      </c>
      <c r="U21" s="13"/>
      <c r="V21" s="13">
        <f>'[1]F4'!$BU$303</f>
        <v>0</v>
      </c>
      <c r="W21" s="13"/>
      <c r="X21" s="13">
        <f>'[1]F4'!$BV$303</f>
        <v>0</v>
      </c>
      <c r="Y21" s="13"/>
      <c r="Z21" s="13">
        <f>'[1]F4'!$BW$303</f>
        <v>0</v>
      </c>
      <c r="AA21" s="13"/>
      <c r="AB21" s="13">
        <f>'[1]F4'!$BX$303</f>
        <v>0</v>
      </c>
      <c r="AC21" s="13"/>
      <c r="AD21" s="13">
        <f>'[1]F4'!$BY$303</f>
        <v>0</v>
      </c>
      <c r="AE21" s="5"/>
      <c r="AF21" s="11"/>
      <c r="AG21" s="11"/>
      <c r="AH21" s="72">
        <v>15576</v>
      </c>
      <c r="AI21" s="57" t="s">
        <v>86</v>
      </c>
      <c r="AJ21" s="57" t="s">
        <v>50</v>
      </c>
      <c r="AK21" s="58" t="s">
        <v>49</v>
      </c>
      <c r="AL21" s="13">
        <f>'[1]F4'!$CA$303</f>
        <v>0</v>
      </c>
      <c r="AM21" s="13"/>
      <c r="AN21" s="13">
        <f>'[1]F4'!$CB$303</f>
        <v>0</v>
      </c>
      <c r="AO21" s="13"/>
      <c r="AP21" s="13">
        <f t="shared" si="1"/>
        <v>0</v>
      </c>
      <c r="AQ21" s="61"/>
      <c r="AR21" s="13">
        <f>'[1]F4'!$CF$303</f>
        <v>0</v>
      </c>
      <c r="AS21" s="13"/>
      <c r="AT21" s="13">
        <f>'[1]F4'!$CE$303</f>
        <v>0</v>
      </c>
      <c r="AU21" s="13"/>
      <c r="AV21" s="13">
        <f>'[1]F4'!$CC$303</f>
        <v>0</v>
      </c>
      <c r="AW21" s="13"/>
      <c r="AX21" s="13">
        <f>'[1]F4'!$CD$303</f>
        <v>0</v>
      </c>
      <c r="AY21" s="13"/>
      <c r="AZ21" s="13">
        <f>'[1]F4'!$CG$303</f>
        <v>0</v>
      </c>
      <c r="BA21" s="13"/>
      <c r="BB21" s="14"/>
      <c r="BC21" s="11"/>
      <c r="BD21" s="68"/>
      <c r="BE21" s="69"/>
      <c r="BF21" s="69"/>
      <c r="BG21" s="70"/>
      <c r="BH21" s="71"/>
      <c r="BI21" s="5"/>
      <c r="BJ21" s="5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11"/>
      <c r="BY21" s="11"/>
      <c r="BZ21" s="68"/>
      <c r="CA21" s="69"/>
      <c r="CB21" s="69"/>
      <c r="CC21" s="70"/>
      <c r="CD21" s="71"/>
      <c r="CE21" s="5"/>
      <c r="CF21" s="5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11"/>
      <c r="CU21" s="11"/>
      <c r="CV21" s="68"/>
      <c r="CW21" s="69"/>
      <c r="CX21" s="69"/>
      <c r="CY21" s="70"/>
    </row>
    <row r="22" spans="2:103" s="10" customFormat="1" ht="60" customHeight="1">
      <c r="B22" s="74" t="s">
        <v>74</v>
      </c>
      <c r="C22" s="238"/>
      <c r="D22" s="43" t="s">
        <v>57</v>
      </c>
      <c r="E22" s="74" t="s">
        <v>74</v>
      </c>
      <c r="F22" s="44" t="s">
        <v>65</v>
      </c>
      <c r="G22" s="46">
        <v>0</v>
      </c>
      <c r="H22" s="45">
        <v>0</v>
      </c>
      <c r="I22" s="45">
        <v>1</v>
      </c>
      <c r="J22" s="67" t="s">
        <v>82</v>
      </c>
      <c r="K22" s="45">
        <v>0</v>
      </c>
      <c r="L22" s="45">
        <v>1</v>
      </c>
      <c r="M22" s="45">
        <v>0</v>
      </c>
      <c r="N22" s="46">
        <v>0</v>
      </c>
      <c r="O22" s="75">
        <v>0</v>
      </c>
      <c r="P22" s="73">
        <f>'[1]F4'!$BS$304</f>
        <v>0</v>
      </c>
      <c r="Q22" s="73"/>
      <c r="R22" s="73">
        <f>'[1]F4'!$BT$304</f>
        <v>0</v>
      </c>
      <c r="S22" s="13"/>
      <c r="T22" s="13">
        <f t="shared" si="0"/>
        <v>0</v>
      </c>
      <c r="U22" s="13"/>
      <c r="V22" s="13">
        <f>'[1]F4'!$BU$304</f>
        <v>0</v>
      </c>
      <c r="W22" s="13"/>
      <c r="X22" s="13">
        <f>'[1]F4'!$BV$304</f>
        <v>0</v>
      </c>
      <c r="Y22" s="13"/>
      <c r="Z22" s="13">
        <f>'[1]F4'!$BW$304</f>
        <v>0</v>
      </c>
      <c r="AA22" s="13"/>
      <c r="AB22" s="13">
        <f>'[1]F4'!$BX$304</f>
        <v>0</v>
      </c>
      <c r="AC22" s="13"/>
      <c r="AD22" s="13">
        <f>'[1]F4'!$BY$304</f>
        <v>0</v>
      </c>
      <c r="AE22" s="5"/>
      <c r="AF22" s="11"/>
      <c r="AG22" s="11"/>
      <c r="AH22" s="72">
        <v>15576</v>
      </c>
      <c r="AI22" s="57" t="s">
        <v>61</v>
      </c>
      <c r="AJ22" s="57" t="s">
        <v>50</v>
      </c>
      <c r="AK22" s="58" t="s">
        <v>49</v>
      </c>
      <c r="AL22" s="59">
        <f>'[1]F4'!$CA$304</f>
        <v>48000000</v>
      </c>
      <c r="AM22" s="13"/>
      <c r="AN22" s="13">
        <f>'[1]F4'!$CB$304</f>
        <v>0</v>
      </c>
      <c r="AO22" s="13"/>
      <c r="AP22" s="13">
        <f t="shared" si="1"/>
        <v>0</v>
      </c>
      <c r="AQ22" s="61"/>
      <c r="AR22" s="13">
        <f>'[1]F4'!$CF$304</f>
        <v>0</v>
      </c>
      <c r="AS22" s="13"/>
      <c r="AT22" s="13">
        <f>'[1]F4'!$CE$304</f>
        <v>0</v>
      </c>
      <c r="AU22" s="13"/>
      <c r="AV22" s="13">
        <f>'[1]F4'!$CC$304</f>
        <v>0</v>
      </c>
      <c r="AW22" s="13"/>
      <c r="AX22" s="13">
        <f>'[1]F4'!$CD$304</f>
        <v>0</v>
      </c>
      <c r="AY22" s="13"/>
      <c r="AZ22" s="13">
        <f>'[1]F4'!$CG$304</f>
        <v>0</v>
      </c>
      <c r="BA22" s="13"/>
      <c r="BB22" s="14"/>
      <c r="BC22" s="11"/>
      <c r="BD22" s="68"/>
      <c r="BE22" s="69"/>
      <c r="BF22" s="69"/>
      <c r="BG22" s="70"/>
      <c r="BH22" s="71"/>
      <c r="BI22" s="5"/>
      <c r="BJ22" s="5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11"/>
      <c r="BY22" s="11"/>
      <c r="BZ22" s="68"/>
      <c r="CA22" s="69"/>
      <c r="CB22" s="69"/>
      <c r="CC22" s="70"/>
      <c r="CD22" s="71"/>
      <c r="CE22" s="5"/>
      <c r="CF22" s="5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11"/>
      <c r="CU22" s="11"/>
      <c r="CV22" s="68"/>
      <c r="CW22" s="69"/>
      <c r="CX22" s="69"/>
      <c r="CY22" s="70"/>
    </row>
    <row r="23" spans="2:103" s="10" customFormat="1" ht="59.25" customHeight="1">
      <c r="B23" s="74" t="s">
        <v>75</v>
      </c>
      <c r="C23" s="238"/>
      <c r="D23" s="43" t="s">
        <v>57</v>
      </c>
      <c r="E23" s="74" t="s">
        <v>75</v>
      </c>
      <c r="F23" s="44" t="s">
        <v>65</v>
      </c>
      <c r="G23" s="45">
        <v>0</v>
      </c>
      <c r="H23" s="45">
        <v>0</v>
      </c>
      <c r="I23" s="45">
        <v>1</v>
      </c>
      <c r="J23" s="67" t="s">
        <v>83</v>
      </c>
      <c r="K23" s="45">
        <v>0</v>
      </c>
      <c r="L23" s="45">
        <v>1</v>
      </c>
      <c r="M23" s="45">
        <v>0</v>
      </c>
      <c r="N23" s="46">
        <f>G23</f>
        <v>0</v>
      </c>
      <c r="O23" s="75">
        <v>0</v>
      </c>
      <c r="P23" s="73">
        <f>'[1]F4'!$BS$305</f>
        <v>0</v>
      </c>
      <c r="Q23" s="73"/>
      <c r="R23" s="73">
        <f>'[1]F4'!$BT$305</f>
        <v>0</v>
      </c>
      <c r="S23" s="13"/>
      <c r="T23" s="13">
        <f t="shared" si="0"/>
        <v>0</v>
      </c>
      <c r="U23" s="13"/>
      <c r="V23" s="13">
        <f>'[1]F4'!$BU$305</f>
        <v>0</v>
      </c>
      <c r="W23" s="13"/>
      <c r="X23" s="13">
        <f>'[1]F4'!$BV$305</f>
        <v>0</v>
      </c>
      <c r="Y23" s="13"/>
      <c r="Z23" s="13">
        <f>'[1]F4'!$BW$305</f>
        <v>0</v>
      </c>
      <c r="AA23" s="13"/>
      <c r="AB23" s="13">
        <f>'[1]F4'!$BX$305</f>
        <v>0</v>
      </c>
      <c r="AC23" s="13"/>
      <c r="AD23" s="13">
        <f>'[1]F4'!$BY$305</f>
        <v>0</v>
      </c>
      <c r="AE23" s="5"/>
      <c r="AF23" s="11"/>
      <c r="AG23" s="11"/>
      <c r="AH23" s="72">
        <v>15576</v>
      </c>
      <c r="AI23" s="57" t="s">
        <v>61</v>
      </c>
      <c r="AJ23" s="57" t="s">
        <v>50</v>
      </c>
      <c r="AK23" s="58" t="s">
        <v>49</v>
      </c>
      <c r="AL23" s="13">
        <f>'[1]F4'!$CA$305</f>
        <v>0</v>
      </c>
      <c r="AM23" s="13"/>
      <c r="AN23" s="13">
        <f>'[1]F4'!$CB$305</f>
        <v>0</v>
      </c>
      <c r="AO23" s="13"/>
      <c r="AP23" s="13">
        <f t="shared" si="1"/>
        <v>0</v>
      </c>
      <c r="AQ23" s="61"/>
      <c r="AR23" s="13">
        <f>'[1]F4'!$CF$305</f>
        <v>0</v>
      </c>
      <c r="AS23" s="13"/>
      <c r="AT23" s="13">
        <f>'[1]F4'!$CE$305</f>
        <v>0</v>
      </c>
      <c r="AU23" s="13"/>
      <c r="AV23" s="13">
        <f>'[1]F4'!$CC$305</f>
        <v>0</v>
      </c>
      <c r="AW23" s="13"/>
      <c r="AX23" s="13">
        <f>'[1]F4'!$CD$305</f>
        <v>0</v>
      </c>
      <c r="AY23" s="13"/>
      <c r="AZ23" s="13">
        <f>'[1]F4'!$CG$305</f>
        <v>0</v>
      </c>
      <c r="BA23" s="13"/>
      <c r="BB23" s="14"/>
      <c r="BC23" s="11"/>
      <c r="BD23" s="66"/>
      <c r="BE23" s="69"/>
      <c r="BF23" s="69"/>
      <c r="BG23" s="70"/>
      <c r="BH23" s="55"/>
      <c r="BI23" s="5"/>
      <c r="BJ23" s="71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11"/>
      <c r="BY23" s="11"/>
      <c r="BZ23" s="66"/>
      <c r="CA23" s="69"/>
      <c r="CB23" s="69"/>
      <c r="CC23" s="70"/>
      <c r="CD23" s="55"/>
      <c r="CE23" s="5"/>
      <c r="CF23" s="71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11"/>
      <c r="CU23" s="11"/>
      <c r="CV23" s="66"/>
      <c r="CW23" s="69"/>
      <c r="CX23" s="69"/>
      <c r="CY23" s="70"/>
    </row>
  </sheetData>
  <sheetProtection/>
  <mergeCells count="82">
    <mergeCell ref="C12:C14"/>
    <mergeCell ref="C18:C23"/>
    <mergeCell ref="CT7:CU7"/>
    <mergeCell ref="CV7:CV8"/>
    <mergeCell ref="CW7:CW8"/>
    <mergeCell ref="CX7:CX8"/>
    <mergeCell ref="CB7:CB8"/>
    <mergeCell ref="CC7:CC8"/>
    <mergeCell ref="CD7:CE7"/>
    <mergeCell ref="CF7:CG7"/>
    <mergeCell ref="CY7:CY8"/>
    <mergeCell ref="C9:I9"/>
    <mergeCell ref="CH7:CI7"/>
    <mergeCell ref="CJ7:CK7"/>
    <mergeCell ref="CL7:CM7"/>
    <mergeCell ref="CN7:CO7"/>
    <mergeCell ref="CP7:CQ7"/>
    <mergeCell ref="CR7:CS7"/>
    <mergeCell ref="BZ7:BZ8"/>
    <mergeCell ref="CA7:CA8"/>
    <mergeCell ref="BN7:BO7"/>
    <mergeCell ref="BP7:BQ7"/>
    <mergeCell ref="BR7:BS7"/>
    <mergeCell ref="BT7:BU7"/>
    <mergeCell ref="BV7:BW7"/>
    <mergeCell ref="BX7:BY7"/>
    <mergeCell ref="BE7:BE8"/>
    <mergeCell ref="BF7:BF8"/>
    <mergeCell ref="BG7:BG8"/>
    <mergeCell ref="BH7:BI7"/>
    <mergeCell ref="BJ7:BK7"/>
    <mergeCell ref="BL7:BM7"/>
    <mergeCell ref="AT7:AU7"/>
    <mergeCell ref="AV7:AW7"/>
    <mergeCell ref="AX7:AY7"/>
    <mergeCell ref="AZ7:BA7"/>
    <mergeCell ref="BB7:BC7"/>
    <mergeCell ref="BD7:BD8"/>
    <mergeCell ref="AJ7:AJ8"/>
    <mergeCell ref="AK7:AK8"/>
    <mergeCell ref="AL7:AM7"/>
    <mergeCell ref="AN7:AO7"/>
    <mergeCell ref="AP7:AQ7"/>
    <mergeCell ref="AR7:AS7"/>
    <mergeCell ref="Z7:AA7"/>
    <mergeCell ref="AB7:AC7"/>
    <mergeCell ref="AD7:AE7"/>
    <mergeCell ref="AF7:AG7"/>
    <mergeCell ref="AH7:AH8"/>
    <mergeCell ref="AI7:AI8"/>
    <mergeCell ref="O7:O8"/>
    <mergeCell ref="P7:Q7"/>
    <mergeCell ref="R7:S7"/>
    <mergeCell ref="T7:U7"/>
    <mergeCell ref="V7:W7"/>
    <mergeCell ref="X7:Y7"/>
    <mergeCell ref="BZ6:CC6"/>
    <mergeCell ref="CD6:CU6"/>
    <mergeCell ref="CV6:CY6"/>
    <mergeCell ref="B7:B8"/>
    <mergeCell ref="C7:I8"/>
    <mergeCell ref="J7:J8"/>
    <mergeCell ref="K7:K8"/>
    <mergeCell ref="L7:L8"/>
    <mergeCell ref="M7:M8"/>
    <mergeCell ref="N7:N8"/>
    <mergeCell ref="AL5:BG5"/>
    <mergeCell ref="BH5:CC5"/>
    <mergeCell ref="CD5:CY5"/>
    <mergeCell ref="B6:E6"/>
    <mergeCell ref="F6:O6"/>
    <mergeCell ref="P6:AG6"/>
    <mergeCell ref="AH6:AK6"/>
    <mergeCell ref="AL6:BC6"/>
    <mergeCell ref="BD6:BG6"/>
    <mergeCell ref="BH6:BY6"/>
    <mergeCell ref="B2:AK2"/>
    <mergeCell ref="B3:AK3"/>
    <mergeCell ref="B4:I5"/>
    <mergeCell ref="J4:O5"/>
    <mergeCell ref="P4:AK4"/>
    <mergeCell ref="P5:AK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dcterms:created xsi:type="dcterms:W3CDTF">2012-06-04T03:15:36Z</dcterms:created>
  <dcterms:modified xsi:type="dcterms:W3CDTF">2013-04-06T21:04:50Z</dcterms:modified>
  <cp:category/>
  <cp:version/>
  <cp:contentType/>
  <cp:contentStatus/>
</cp:coreProperties>
</file>