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510" windowWidth="10470" windowHeight="6255" activeTab="0"/>
  </bookViews>
  <sheets>
    <sheet name="agri. comp. desarrollo" sheetId="1" r:id="rId1"/>
    <sheet name="asis. tec" sheetId="2" r:id="rId2"/>
    <sheet name="mejor gen. prad" sheetId="3" r:id="rId3"/>
    <sheet name="men pobr" sheetId="4" r:id="rId4"/>
    <sheet name="mas empl" sheetId="5" r:id="rId5"/>
    <sheet name="emp asocia tec inno desa econo" sheetId="6" r:id="rId6"/>
    <sheet name="tur regi" sheetId="7" r:id="rId7"/>
    <sheet name="amb" sheetId="8" r:id="rId8"/>
    <sheet name="uso raci recu" sheetId="9" r:id="rId9"/>
  </sheets>
  <definedNames/>
  <calcPr fullCalcOnLoad="1"/>
</workbook>
</file>

<file path=xl/comments1.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comments8.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 ref="B27" authorId="0">
      <text>
        <r>
          <rPr>
            <b/>
            <sz val="8"/>
            <rFont val="Tahoma"/>
            <family val="2"/>
          </rPr>
          <t xml:space="preserve">JEFE DE LA ENTIDAD </t>
        </r>
      </text>
    </comment>
    <comment ref="AG2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7" authorId="1">
      <text>
        <r>
          <rPr>
            <b/>
            <sz val="9"/>
            <rFont val="Tahoma"/>
            <family val="2"/>
          </rPr>
          <t>MEDIO DE EVIDENCIA. INFORME, RESGISTRO FOTOGRAFICO, PLANILLA, ETC</t>
        </r>
      </text>
    </comment>
    <comment ref="B51" authorId="0">
      <text>
        <r>
          <rPr>
            <b/>
            <sz val="8"/>
            <rFont val="Tahoma"/>
            <family val="2"/>
          </rPr>
          <t xml:space="preserve">JEFE DE LA ENTIDAD </t>
        </r>
      </text>
    </comment>
    <comment ref="AG5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1" authorId="1">
      <text>
        <r>
          <rPr>
            <b/>
            <sz val="9"/>
            <rFont val="Tahoma"/>
            <family val="2"/>
          </rPr>
          <t>MEDIO DE EVIDENCIA. INFORME, RESGISTRO FOTOGRAFICO, PLANILLA, ETC</t>
        </r>
      </text>
    </comment>
  </commentList>
</comments>
</file>

<file path=xl/comments9.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<sst xmlns="http://schemas.openxmlformats.org/spreadsheetml/2006/main" count="961" uniqueCount="223">
  <si>
    <t>Implementar 1 sistema de compra  programada en animales bovinos</t>
  </si>
  <si>
    <t xml:space="preserve">Impulsar el desarrollo económico del municipio en el marco de la sostenibilidad, a traves de la implementación de un modelo de ocupación territorial que garantice su equilíbrio funcional que propenda por el  aprovechamiento responsable en armonia con los recursos naturales, minizando el riesgo de desastres, afrontando el reto de desarrollo, físico, económico y social.  </t>
  </si>
  <si>
    <t>AMBIENTE , PREVENCION DEL RIESGO</t>
  </si>
  <si>
    <t>CONSERVACION DE MICROCUENCAS QUE ABASTECEN LOS ACUEDUCTOS,PROTECCION DE FUENTES Y REFORESTACION DE DICHAS CUENCAS</t>
  </si>
  <si>
    <t>PROGRAMAS Y PROYECTOS DE ASISTENCIA TECNI CA RURAL</t>
  </si>
  <si>
    <t>Sembrar  100 Ha con semilla certificada</t>
  </si>
  <si>
    <t>Numero de  Sistema diseñado e implementado</t>
  </si>
  <si>
    <t>PAGO DE PERSONAL TECNICO VINCULADO A LA PRESTACION DE SERVICIO DE ASISTENCIA TECNICA RURAL</t>
  </si>
  <si>
    <t>Realizar 8 Jornadas de sanidad animal</t>
  </si>
  <si>
    <t>Reducir  a 33%  de la  población pobre según Índice Pobreza Multidimensional -IPM</t>
  </si>
  <si>
    <t xml:space="preserve">Desarrollar 3 programas en seguridad alimentaria dirigidos a mujeres cabeza de familia </t>
  </si>
  <si>
    <t>Reducir  a 8.10 % la Tasa de desempleo</t>
  </si>
  <si>
    <t>PROMOCION DE CAPACITACION PARA EL EMPLEO</t>
  </si>
  <si>
    <t xml:space="preserve">Capacitar  a 250 jóvenes para hacerlos competitivos laboralmente  </t>
  </si>
  <si>
    <t xml:space="preserve">Promoción de asociaciones y Alianzas  para el desarrollo empresarial e industrial </t>
  </si>
  <si>
    <t>MEJORAMIENTO Y MANTENIMIENTO DE PLAZAS DE MERCADO, MATADEROS CEMENTERIOS Y MOVILIARIO DEL ESPACIO PUBLICO</t>
  </si>
  <si>
    <t>Número de equipos  dotados para la planta de beneficio y faenado</t>
  </si>
  <si>
    <t xml:space="preserve">Fomentar y apoyar 2 proyectos durante el cuatrenio en el Municipio, la asociatividad  y la generacion de proyectos productivos </t>
  </si>
  <si>
    <t>CONSTRUCION MEJORAMIENTO Y MANTENIMIENTO DE LA INFRAESTRUCTURA FISICA</t>
  </si>
  <si>
    <t>Construir, ampliar y mejorar   el 10%  de los escenarios de comercializacion agricola y pecuaria municipal</t>
  </si>
  <si>
    <t xml:space="preserve">Construir, ampliar y/o mantener en un 10% los escenarios de comercializacion agricola y pecuaria </t>
  </si>
  <si>
    <t>Aumentar a 45 Hectáreas de ecosistemas para la regulación de la oferta hídrica conservadas</t>
  </si>
  <si>
    <t xml:space="preserve">Porcentaje de hectáreas reforestadas </t>
  </si>
  <si>
    <t>Reforestar  el 25% de hectáreas  en sitios críticos de erosión</t>
  </si>
  <si>
    <t>ADQUISICION DE PREDIOS DE RESERVA HIDRICA Y ZONAS DE RESERVA NATURALES</t>
  </si>
  <si>
    <t>EDUCACION AMBIENTAL NO FORMAL</t>
  </si>
  <si>
    <t xml:space="preserve">Adelantar 10 campañas de Educacion Ambiental e implementacion del POMCA </t>
  </si>
  <si>
    <t>MANEJO Y APROVECHAMIENTO DE LAS CUENCAS Y MICROCUENCAS HIDROGRAFICAS</t>
  </si>
  <si>
    <t>CHOCONTA TERRITORIO SOSTENIBLE GESTOR DE DESARROLLO.</t>
  </si>
  <si>
    <t>Implementar un proyectos para dar difusión de la Política  Nacional de Producción y Consumo Sostenible</t>
  </si>
  <si>
    <t xml:space="preserve">Asesorar a 30  productores agropecuarios del Municipio en educación financiera </t>
  </si>
  <si>
    <t xml:space="preserve">Mejorar a 300 familias rurales de la Red Unidos  la capacidad de Generar Ingresos </t>
  </si>
  <si>
    <t xml:space="preserve">Aumentar a 400  el número de inseminaciones realizadas por medio de la UMATA  o por Convenio </t>
  </si>
  <si>
    <t xml:space="preserve">Número de Sistemas de comercialización </t>
  </si>
  <si>
    <t>PROYECTO</t>
  </si>
  <si>
    <t>Número de hectáreas sembradas con semilla certificada</t>
  </si>
  <si>
    <t>UMATA</t>
  </si>
  <si>
    <t>ASISTENCIA TECNICA</t>
  </si>
  <si>
    <t>Número de productores agropecuarios con educación financiera</t>
  </si>
  <si>
    <t>Numero de Jornadas realizadas</t>
  </si>
  <si>
    <t xml:space="preserve">Numero de hembras Inseminadas </t>
  </si>
  <si>
    <t>Porcentaje de población pobre según Índice Pobreza Multidimensional -IPM</t>
  </si>
  <si>
    <t>MENOS PROBREZA</t>
  </si>
  <si>
    <t>Numero de programas dirigidos a mujeres cabeza de familia en seguridad alimentaria</t>
  </si>
  <si>
    <t>Tasa de desempleo</t>
  </si>
  <si>
    <t>MAS EMPLEO</t>
  </si>
  <si>
    <t>Número de jóvenes capacitados en competencias laborales</t>
  </si>
  <si>
    <t>EMPRENDIMIENTO, ASOCIATIVIDAD, TECNOLOGIA E INNOVACION PARA EL DESARROLLO ECONOMICO</t>
  </si>
  <si>
    <t>Numero de Asociaciones y Proyectos productivos conformados</t>
  </si>
  <si>
    <t>TURISMO  REGIONAL</t>
  </si>
  <si>
    <t>Numero de Hectáreas de ecosistemas para la regulación de la oferta hídrica conservadas</t>
  </si>
  <si>
    <t>Porcentaje de hectáreas reforestadas en sitios críticos de erosión</t>
  </si>
  <si>
    <t>Número de estaciones de medición que reportan cumplimiento de los estándares de calidad del aire</t>
  </si>
  <si>
    <t>Número de campañas realizadas</t>
  </si>
  <si>
    <t xml:space="preserve">Implementar el Sistema de Gestión Ambiental Municipal SIGAM </t>
  </si>
  <si>
    <t>Porcentaje de implementación del SIGAM</t>
  </si>
  <si>
    <t xml:space="preserve">Numero de proyectos implementados </t>
  </si>
  <si>
    <t>Apoyar la implementación del Programa de Uso Racional y Eficiente de Energía</t>
  </si>
  <si>
    <t>Actividades implementadas de difusión del tema de eficiencia energética y normatividad asociada</t>
  </si>
  <si>
    <t>SUB SECTOR GESTION Y PREVENCION DEL RIESGO</t>
  </si>
  <si>
    <t>GESTION Y PREVENCION DEL RIESGO</t>
  </si>
  <si>
    <t>REGALIAS</t>
  </si>
  <si>
    <t>TOTAL</t>
  </si>
  <si>
    <t>Superficie agrícola sembrada (ha)</t>
  </si>
  <si>
    <t>AGRICULTURA COMPETITIVA PARA EL DESARROLLO</t>
  </si>
  <si>
    <t>REFORESTACION  EN CONTRA DE LA EROCION</t>
  </si>
  <si>
    <t>PLAN DE DESARROLLO: CHOCONTA PRODUCTIVA, COMPETITIVA Y SIN  POBREZA - EL CAMBIO ES PROGRESO  2012-2015</t>
  </si>
  <si>
    <t>COMPONENTE DE EFICACIA - PLAN DE ACCIÒN - VIGENCIA  2013</t>
  </si>
  <si>
    <t xml:space="preserve">EJE: </t>
  </si>
  <si>
    <t xml:space="preserve">SECTOR </t>
  </si>
  <si>
    <t xml:space="preserve">PROGRAMA </t>
  </si>
  <si>
    <t xml:space="preserve">OBJETIVO EJE </t>
  </si>
  <si>
    <t>RECURSOS FINANCIEROS (MILES DE PESOS )</t>
  </si>
  <si>
    <t>GERENCIA</t>
  </si>
  <si>
    <t xml:space="preserve">FUNCIONARIO RESPONSABLE </t>
  </si>
  <si>
    <t xml:space="preserve">META DE RESULTADO </t>
  </si>
  <si>
    <t xml:space="preserve">INDICADOR </t>
  </si>
  <si>
    <t xml:space="preserve">LINEA BASE </t>
  </si>
  <si>
    <t>META  CUATRIENIO</t>
  </si>
  <si>
    <t>META  VIGENCIA(2013)</t>
  </si>
  <si>
    <t>META  ALCANZADA 1ª SEMESTRE</t>
  </si>
  <si>
    <t>META  ALCANZADA 2ª SEMESTRE</t>
  </si>
  <si>
    <t>RECURSO PROPIO</t>
  </si>
  <si>
    <t>SGP ESPECIFICO</t>
  </si>
  <si>
    <t>SGP LIBRE DESTINACION</t>
  </si>
  <si>
    <t>CREDITO</t>
  </si>
  <si>
    <t>NACION</t>
  </si>
  <si>
    <t>DPTO</t>
  </si>
  <si>
    <t xml:space="preserve">OTROS </t>
  </si>
  <si>
    <t>POBLACION BENEFICIADA</t>
  </si>
  <si>
    <t xml:space="preserve">VERIFICACIÒN </t>
  </si>
  <si>
    <t xml:space="preserve">COOPERANTE </t>
  </si>
  <si>
    <t>RESPONSABLE DIRECTO</t>
  </si>
  <si>
    <t>programado</t>
  </si>
  <si>
    <t xml:space="preserve">ejecutado </t>
  </si>
  <si>
    <t>ejecutado</t>
  </si>
  <si>
    <t>CODIGO REGISTRO PROYECTO</t>
  </si>
  <si>
    <t xml:space="preserve">ACTIVIDADES </t>
  </si>
  <si>
    <t xml:space="preserve">UNIDAD DE MEDIDA </t>
  </si>
  <si>
    <t xml:space="preserve">Ejecutado 1º Semestre </t>
  </si>
  <si>
    <t>Ejecutado 2º  Semestre</t>
  </si>
  <si>
    <t xml:space="preserve"> META DE PRODUCTO  </t>
  </si>
  <si>
    <t>INDICADOR</t>
  </si>
  <si>
    <t>pi-i-ad-juv-adul m.</t>
  </si>
  <si>
    <t>UNIDAD DE MEDIDA</t>
  </si>
  <si>
    <t xml:space="preserve">NUMERO META DE PRODUCTO EN EL  PLAN INDICATIVO </t>
  </si>
  <si>
    <t>CHOCONTA DINAMICA, EMPRENDEDORA, PRODUCTIVA Y COMPETITIVA</t>
  </si>
  <si>
    <t>DESARROLLO AGROPECUARIO, EMPLEO, DESARROLLO ECONOMICO</t>
  </si>
  <si>
    <t>UNIDAD MUNICIPAL DE ASISTENCIA TECNICA AGROPECURIA UMATA</t>
  </si>
  <si>
    <t>WILSON HERNAN ESTUÍÑAN FARFAN</t>
  </si>
  <si>
    <t>Realizar visitas  en las diferentes veredas del municipio y focalizar las familias  a incluir.</t>
  </si>
  <si>
    <t xml:space="preserve">Gestionar ante la gobernación,  el ministerio  de agricultura, FEDEPAPA y la CAR recursos  para la ejecución proyecto. </t>
  </si>
  <si>
    <t>Apoyar las  recolección de información  en el censo nacional agropecuario del DANE</t>
  </si>
  <si>
    <t xml:space="preserve">Gestionar ante las diferentes entidades, los  recursos necesarios  para la ejecución proyecto. </t>
  </si>
  <si>
    <t>Desarrollar jornadas de sanidad animal en las veredas del Municipio.</t>
  </si>
  <si>
    <t>Realizar un barrido completo de las 23 veredas y sus sectores, para ampliar la cobertura de los pequeños productores beneficiados.</t>
  </si>
  <si>
    <t>Coordinar estrategias  inter-institucionales que permitan la mejor ejecución de los recursos.</t>
  </si>
  <si>
    <t>Gestionar recursos de cooperación encaminados a la ampliación de la cobertura del programa.</t>
  </si>
  <si>
    <t>Aumentar a 450  visitas anuales en asistencia técnica agropecuaria realizada por la umata a productores en el Municipio</t>
  </si>
  <si>
    <t>Numero de visitas anuales en asistencia técnica agropecuaria a productores</t>
  </si>
  <si>
    <t>Formular  un proyecto para la implementación de un centro de gestión rural en el municipio.</t>
  </si>
  <si>
    <t>Crear  e Implementar 1 centro de gestión rural</t>
  </si>
  <si>
    <t>Numero de centros de gestión rural en funcionamiento</t>
  </si>
  <si>
    <t xml:space="preserve">Registro fotográfico y el documento  </t>
  </si>
  <si>
    <t>Realizar visitas  en las diferentes veredas del municipio y focalizar la zona con las mejores características socioeconómicas, comunitarias y demográficas, acordes con la naturaleza del proyecto.</t>
  </si>
  <si>
    <t>Implementación del centro de gestión rural modelo.</t>
  </si>
  <si>
    <t>Desarrollar jornadas de capacitación y brigadas de crédito agrario en asocio con el Banco Agrario de Colombia y la Gobernación de Cundinamarca.</t>
  </si>
  <si>
    <t>Promocionar las diferentes líneas de crédito FINAGRO, ofrecidas a través del Banco Agrario de Colombia.</t>
  </si>
  <si>
    <t>Acompañar al pequeño productor en el proceso de solicitud de crédito.</t>
  </si>
  <si>
    <t>Implementar visitas de seguimiento y acompañamiento técnico en la implementación del proyecto agrario.</t>
  </si>
  <si>
    <t>Desarrollar jornadas de salud animal en el perímetro del Municipio.</t>
  </si>
  <si>
    <t>MEJORAMIENTO GENETICO Y DE PRADERAS</t>
  </si>
  <si>
    <t>Realizar visitas  en las diferentes veredas del municipio impulsando el programa.</t>
  </si>
  <si>
    <t>Coordinar estrategias  inter-institucionales que permitan el impulso comercial de la Plaza de ferias local.</t>
  </si>
  <si>
    <t xml:space="preserve">Apoyar  y fortalecer 1 proyecto  dirigido a la mujer cabeza de familia  fuente  dinamizadora de la economía </t>
  </si>
  <si>
    <t>Fortalecer las alizanzas interinstitucionales, las cuaes permiten un mayor aporvechamiento de los recursos</t>
  </si>
  <si>
    <t>Diagnostico de las asociaciones actualmente constituidas y en operación</t>
  </si>
  <si>
    <t xml:space="preserve">Gestionar ante las diferentes entidades publicas y privadas, los  recursos necesarios  para la ejecución proyecto. </t>
  </si>
  <si>
    <t>Implementar la normativa vigente en el decreto 1500, que reglamenta y clasifica las plantas de beneficio animal.</t>
  </si>
  <si>
    <t>Fomentar alizanzas regionales, encaminadas al fortalecimiento del sector turistico regional</t>
  </si>
  <si>
    <t>Potencializar los atractivos turisticos locales, enlazados a un programa regional de turismo.</t>
  </si>
  <si>
    <t>Promocion  constante de la oferta turistica local y regional.</t>
  </si>
  <si>
    <t>Inclusion de diversos  actores, los cuales aporten desde su perspectiva al mejoramiento  del turismo local y regional.</t>
  </si>
  <si>
    <t>Encaminar esfuerzos en la adecuacion y mantenimiento de la infraestructura, destinada a servir de escenario de comercializacion agropecuaria municipal.</t>
  </si>
  <si>
    <t>Formular dos iniciativas, proyectadas al uso racional y eficiente de los recursos.</t>
  </si>
  <si>
    <t>,PROGRAMAS Y PROYECTOS DE ASISTENCIA TECNICA RURAL</t>
  </si>
  <si>
    <t xml:space="preserve">Implementar un  modelo de evaluación, para identificar los beneficios obtenidos por la implementación del programa. </t>
  </si>
  <si>
    <t>AMBIENTE, PREVENCION DEL RIESGO</t>
  </si>
  <si>
    <t>Reforestar  100 Ha de  especies nativas  para proteger los nacimientos de agua que surten a la entidad territorial</t>
  </si>
  <si>
    <t>Ejecutar la compra de los predios seleccionados</t>
  </si>
  <si>
    <t>Coordinar y articular el P.B.O.T con el POMCA</t>
  </si>
  <si>
    <t>Formular y ejecutar el PORCEDA, el CIDEA y los PRAES.</t>
  </si>
  <si>
    <t>Ampliar la cobertura de los programas incluidos en el SIGAM</t>
  </si>
  <si>
    <t>PLANEACION - UMATA</t>
  </si>
  <si>
    <t>Formular  un proyecto para la adopción de semillas certificadas, por  50 familias de productores agrícolas.</t>
  </si>
  <si>
    <t>Implementar el Sistema de Información Geográfica Agropecuaria SIGAP</t>
  </si>
  <si>
    <t>Diseñar e Implementar  1 sistema estadístico agropecuario de información</t>
  </si>
  <si>
    <t>Desarrollar las fichas SIGAP con los productores incluidos dentro de los programas de extensión de la UMATA</t>
  </si>
  <si>
    <t>Adoptar herramientas tecnológicas que permitan la toma de datos en campo de forma rápida y eficiente.</t>
  </si>
  <si>
    <t xml:space="preserve">Impulsar el desarrollo económico del municipio en el marco de la sostenibilidad, a través de la implementación de un modelo de ocupación territorial que garantice su equilibrio funcional que propenda por el  aprovechamiento responsable en armonía con los recursos naturales, minizando el riesgo de desastres, afrontando el reto de desarrollo, físico, económico y social.  </t>
  </si>
  <si>
    <t>Mantener 2789,3 el términos de calidad y sostenibilidad la Superficie agrícola sembrada (ha)</t>
  </si>
  <si>
    <t xml:space="preserve">Realizar 20 jornadas de salud animal en domésticos </t>
  </si>
  <si>
    <t>Dar continuidad al proyecto de mejoramiento genético implementado por la UMATA en 2011 y fortalecer el componente de praderas.</t>
  </si>
  <si>
    <r>
      <rPr>
        <sz val="10"/>
        <rFont val="Arial"/>
        <family val="2"/>
      </rPr>
      <t>Realizar 2000 Asesorías y capacitaciones en mejoramiento genérico</t>
    </r>
    <r>
      <rPr>
        <sz val="10"/>
        <color indexed="10"/>
        <rFont val="Arial"/>
        <family val="2"/>
      </rPr>
      <t xml:space="preserve"> </t>
    </r>
  </si>
  <si>
    <t>Numero de Asesorías y capacitaciones realizadas</t>
  </si>
  <si>
    <t>Desarrollo de del programa, mediante la capacitación de nuevos inseminadores que ayuden a ampliar la cobertura.</t>
  </si>
  <si>
    <t>Impulsar espacios apropiados para la muestra de los alcances del programa, mediante la organización de días de campo, ferias y demás herramientas de intercambio de conocimiento.</t>
  </si>
  <si>
    <t>Identificación de la población, que cumpla con las características propias del programa y sus alcances.</t>
  </si>
  <si>
    <t>Desarrollar 3 Proyectos de Mejoramiento Genético</t>
  </si>
  <si>
    <t>Proyectos de Mejoramiento Genético</t>
  </si>
  <si>
    <t>Promocionar al productor herramientas informativas, estadificas y de seguimiento, para la evaluación de los resultados obtenidos en la unidad productiva.</t>
  </si>
  <si>
    <t>Acompañar al pequeño productor en el proceso de implementación del programa.</t>
  </si>
  <si>
    <t>Desarrollar una  estrategia de seguimiento y exposición de resultados a la comunidad en general.</t>
  </si>
  <si>
    <t>Fortalecer el programa con la inclusión de nuevas razas.</t>
  </si>
  <si>
    <t>Capacitar nuevos inseminadores, los cuales ayuden en la ampliación de la cobertura del programa.</t>
  </si>
  <si>
    <t>Ampliación del alcance del proyecto, con el fortalecimiento de la feria exposición ganadera del Municipio.</t>
  </si>
  <si>
    <t>Gestionar las acciones pertinentes, para mejorar las instalaciones de la plaza de ferias del Municipio.</t>
  </si>
  <si>
    <t>Propiciar los espacios de comercialización, los cuales permitan el intercambio de conocimiento, experiencias y nuevos modelos de producción.</t>
  </si>
  <si>
    <t>Dar continuidad al proyecto de siembra de hortalizas, en huertas saludables implementado por la UMATA en 2011, y fortalecer el componente de comercialización en bloque.</t>
  </si>
  <si>
    <t>Número de familias rurales de la RED UNIDOS cumpliendo los logros  en la Dimensión GENERACION DE INGRESOS</t>
  </si>
  <si>
    <t>Desarrollo de del programa, mediante la ampliación de la cobertura en el sector urbano, con la inclusión de la agricultura de huertas y terrazas para dar seguridad alimentaria a los hogares beneficiados.</t>
  </si>
  <si>
    <t>Programar los tiempos y movimientos de las unidades productivas, con el propósito de generar economía de baja escala y constante suministro.</t>
  </si>
  <si>
    <r>
      <rPr>
        <sz val="10"/>
        <rFont val="Arial"/>
        <family val="2"/>
      </rPr>
      <t>Apoyo y fortalecimiento al proyecto Mujer cabeza de familia fuente dinamizadora de la económica</t>
    </r>
    <r>
      <rPr>
        <sz val="10"/>
        <color indexed="10"/>
        <rFont val="Arial"/>
        <family val="2"/>
      </rPr>
      <t>.</t>
    </r>
  </si>
  <si>
    <t>Formular un nuevo programa de seguridad alimentaria, complementario al que se encuentra en ejecución y que fortalezca la bandeja de productos con perfil  orgánico en su producción.</t>
  </si>
  <si>
    <t>Vincular a la producción limpia, sostenible e inocua, a los productores incluidos en el programa,</t>
  </si>
  <si>
    <t>Mejorar  al 100%  la capacidad competitiva y productiva en el Municipio a través de la utilización de herramientas tecnológicas y de cumplimiento del plan gradual de la planta de beneficio y faenado</t>
  </si>
  <si>
    <t>Identificar las acciones a ser emprendidas, de acuerdo al plan de acción diseñado para la planta de beneficio animal aprobado por el INVIMA.</t>
  </si>
  <si>
    <t>Determinar en base al estado actual de los equipos y los avances tecnológicos, la adquisición de unos nuevos para dotar a la planta de beneficio.</t>
  </si>
  <si>
    <t>Dotar de 4 equipos tecnológicos  y de innovación en el cuatrienio  para la planta de beneficio y faenado</t>
  </si>
  <si>
    <t>Adquirir los equipos necesarios para dar cumplimento al la normativa legal vigente, los cuales harán el proceso de faena animal mas rápido, seguro e inocuo.</t>
  </si>
  <si>
    <t>Fortalecer las alianzas interinstitucionales, las cuales permiten un mayor aprovechamiento de los recursos</t>
  </si>
  <si>
    <t>Identificar el perfil del joven al que se desea capacitar, con el propósito de determinar el tipo de enfoque que debe seguir su proceso de  formación.</t>
  </si>
  <si>
    <t xml:space="preserve">Gestionar ante las diferentes entidades con el SENA, Universidades publicas y privadas entre otras, los  recursos necesarios  para la ejecución proyecto. </t>
  </si>
  <si>
    <t>Desarrollo  del programa, mediante la ampliación de la cobertura en el sector rural, con la inclusión de programas educativos que permitan el fortalecimiento del recurso humano.</t>
  </si>
  <si>
    <t>Introducir programas de capacitación enfocados al mejoramiento de la calidad de vida del joven, brindando otras alternativas laborales y una proyección laboral definida.</t>
  </si>
  <si>
    <t>Fomentar y apoyar la realización de 2  Asesorías en emprendimiento, gestión de: proyectos, de resultados, estrategia y gestión  tecnológica, dirigidas al sector productivo del Municipio</t>
  </si>
  <si>
    <t>Numero de Asesorías en emprendimiento, gestión de: proyectos, de resultados, estrategia y gestión tecnológica, dirigidas al sector productivo del Municipio</t>
  </si>
  <si>
    <t>Formulación de las alianzas productivas,  Municipio y Asociaciones, proyectos encaminados al fortalecimiento institucional, Comercio, Sostenibilidad y Sustentabilidad de la actividad desarrollada.</t>
  </si>
  <si>
    <t>Introducir programas de capacitación enfocados en el manejo sostenible de los recursos y la producción  limpia.</t>
  </si>
  <si>
    <t>Identificación de la población a ser capacitada</t>
  </si>
  <si>
    <t>Formulación de la estrategia de implementación del POMCA</t>
  </si>
  <si>
    <t>Gestionar ante las entidades correspondientes los recursos para la ejecución del proyecto</t>
  </si>
  <si>
    <t>Implementación del POMCA</t>
  </si>
  <si>
    <t>Coordinación y articulación del P.B.O.T. Con el Plan de ordenamiento y manejo territorial de la cuenca alta del rio Bogotá (POMCA)</t>
  </si>
  <si>
    <t>Porcentaje de articulación del P,O,T con el POMCA</t>
  </si>
  <si>
    <t>Encaminar esfuerzos dirigidos a las implementación y ejecución de las metas contempladas dentro del POMCA</t>
  </si>
  <si>
    <t>Identificación de las áreas con características acordes con el enfoque del programa</t>
  </si>
  <si>
    <t>Selección de las áreas a ser intervenidas</t>
  </si>
  <si>
    <t>Ejecutar la reforestación de los predios seleccionados</t>
  </si>
  <si>
    <t xml:space="preserve">Aumentar a 300 hectáreas de bosques  y cuencas hídricas reforestadas </t>
  </si>
  <si>
    <t xml:space="preserve">Número de hectáreas de bosques  y cuencas hídricas reforestadas </t>
  </si>
  <si>
    <t>Identificación de las áreas a ser reforestadas, que cumplan con las características propias del proyecto</t>
  </si>
  <si>
    <t>Formulación del proyecto de reforestación</t>
  </si>
  <si>
    <t>Ejecutar la reforestación en los predios seleccionados</t>
  </si>
  <si>
    <t>Adquirir 25 ha de interés ambiental, localizados en cabeceras de cuerpos de agua, zonas de ronda y de reserva forestal de acuerdo con el PBOT</t>
  </si>
  <si>
    <t>No de hectáreas adquiridas en zonas  de interés ambiental, localizados en cabeceras de cuerpos de agua, zonas de ronda y de reserva forestal de acuerdo con el PBOT</t>
  </si>
  <si>
    <t>Selección de los predios a ser adquiridos</t>
  </si>
  <si>
    <t>Mantener  información para la Administración y la Comunidad en general, sobre el cumplimiento de los estándares de calidad del aire</t>
  </si>
  <si>
    <t>Diseñar, implementar y difundir, el plan de pedagogía ambiental comunitaria del municipio.</t>
  </si>
  <si>
    <t>Potenciar  el convenio vigente con la fundación Campo Limpio, quien se proyecta como un aliado estratégico en la protección del medio ambiente.</t>
  </si>
  <si>
    <t>Desarrollar campañas de concientización en la comunidad, enfocada en el uso eficiente y conservación de los recursos.</t>
  </si>
  <si>
    <t>Inclusión de diversos  actores, los cuales aporten desde su perspectiva en el desarrollo de las iniciativas.</t>
  </si>
  <si>
    <t>Conmemorar las fechas de carácter ambiental, con el propósito de que sirvan de escenarios, en los que el plan de pedagogía ambiental sea diseminado y adoptado por la comunidad.</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</si>
</sst>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00_-;\-* #,##0.00_-;_-* &quot;-&quot;??_-;_-@_-"/>
    <numFmt numFmtId="182" formatCode="_(* #,##0_);_(* \(#,##0\);_(* &quot;-&quot;??_);_(@_)"/>
    <numFmt numFmtId="183" formatCode="_(&quot;$&quot;\ * #,##0.0_);_(&quot;$&quot;\ * \(#,##0.0\);_(&quot;$&quot;\ * &quot;-&quot;??_);_(@_)"/>
    <numFmt numFmtId="184" formatCode="_(&quot;$&quot;\ * #,##0_);_(&quot;$&quot;\ * \(#,##0\);_(&quot;$&quot;\ * &quot;-&quot;??_);_(@_)"/>
    <numFmt numFmtId="185" formatCode="_ * #,##0_ ;_ * \-#,##0_ ;_ * &quot;-&quot;_ ;_ @_ "/>
    <numFmt numFmtId="186" formatCode="#,##0.0"/>
    <numFmt numFmtId="187" formatCode="#,##0.000"/>
    <numFmt numFmtId="188" formatCode="[$-240A]dddd\,\ dd&quot; de &quot;mmmm&quot; de &quot;yyyy"/>
    <numFmt numFmtId="189" formatCode="[$-240A]hh:mm:ss\ AM/PM"/>
    <numFmt numFmtId="190" formatCode="0.0000"/>
    <numFmt numFmtId="191" formatCode="0.000"/>
    <numFmt numFmtId="192" formatCode="0.0"/>
    <numFmt numFmtId="193" formatCode="_(* #,##0.0_);_(* \(#,##0.0\);_(* &quot;-&quot;??_);_(@_)"/>
  </numFmts>
  <fonts count="60">
    <font>
      <sz val="11"/>
      <color theme="1"/>
      <name val="Calibri"/>
      <family val="2"/>
    </font>
    <font>
      <sz val="11"/>
      <color indexed="8"/>
      <name val="Calibri"/>
      <family val="2"/>
    </font>
    <font>
      <sz val="7"/>
      <name val="Arial"/>
      <family val="2"/>
    </font>
    <font>
      <b/>
      <sz val="7"/>
      <name val="Arial"/>
      <family val="2"/>
    </font>
    <font>
      <b/>
      <sz val="8"/>
      <name val="Arial"/>
      <family val="2"/>
    </font>
    <font>
      <b/>
      <sz val="9"/>
      <name val="Tahoma"/>
      <family val="2"/>
    </font>
    <font>
      <sz val="8"/>
      <name val="Arial"/>
      <family val="2"/>
    </font>
    <font>
      <b/>
      <sz val="6"/>
      <name val="Arial"/>
      <family val="2"/>
    </font>
    <font>
      <sz val="10"/>
      <name val="Arial"/>
      <family val="2"/>
    </font>
    <font>
      <sz val="7"/>
      <color indexed="8"/>
      <name val="Arial"/>
      <family val="2"/>
    </font>
    <font>
      <sz val="8"/>
      <color indexed="8"/>
      <name val="Arial"/>
      <family val="2"/>
    </font>
    <font>
      <sz val="8"/>
      <name val="Calibri"/>
      <family val="2"/>
    </font>
    <font>
      <sz val="10"/>
      <color indexed="8"/>
      <name val="Arial"/>
      <family val="2"/>
    </font>
    <font>
      <b/>
      <sz val="10"/>
      <name val="Arial"/>
      <family val="2"/>
    </font>
    <font>
      <b/>
      <sz val="8"/>
      <name val="Tahoma"/>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7"/>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sz val="7"/>
      <color rgb="FFFF0000"/>
      <name val="Arial"/>
      <family val="2"/>
    </font>
    <font>
      <sz val="10"/>
      <color rgb="FFFF0000"/>
      <name val="Arial"/>
      <family val="2"/>
    </font>
    <font>
      <sz val="10"/>
      <color theme="1"/>
      <name val="Arial"/>
      <family val="2"/>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rgb="FF92D050"/>
        <bgColor indexed="64"/>
      </patternFill>
    </fill>
    <fill>
      <patternFill patternType="solid">
        <fgColor theme="6" tint="0.39998000860214233"/>
        <bgColor indexed="64"/>
      </patternFill>
    </fill>
    <fill>
      <patternFill patternType="solid">
        <fgColor indexed="40"/>
        <bgColor indexed="64"/>
      </patternFill>
    </fill>
    <fill>
      <patternFill patternType="solid">
        <fgColor indexed="15"/>
        <bgColor indexed="64"/>
      </patternFill>
    </fill>
    <fill>
      <patternFill patternType="solid">
        <fgColor indexed="65"/>
        <bgColor indexed="64"/>
      </patternFill>
    </fill>
    <fill>
      <patternFill patternType="solid">
        <fgColor theme="3" tint="0.39998000860214233"/>
        <bgColor indexed="64"/>
      </patternFill>
    </fill>
    <fill>
      <patternFill patternType="solid">
        <fgColor theme="2" tint="-0.24997000396251678"/>
        <bgColor indexed="64"/>
      </patternFill>
    </fill>
    <fill>
      <patternFill patternType="gray125">
        <fgColor indexed="9"/>
        <bgColor indexed="9"/>
      </patternFill>
    </fill>
    <fill>
      <patternFill patternType="gray125">
        <fgColor indexed="9"/>
      </patternFill>
    </fill>
    <fill>
      <patternFill patternType="solid">
        <fgColor theme="6" tint="-0.24997000396251678"/>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right style="thin"/>
      <top style="medium"/>
      <bottom style="mediu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style="thin"/>
      <top/>
      <bottom style="medium"/>
    </border>
    <border>
      <left/>
      <right style="thin"/>
      <top style="medium"/>
      <bottom/>
    </border>
    <border>
      <left style="thin"/>
      <right/>
      <top/>
      <bottom style="medium"/>
    </border>
    <border>
      <left/>
      <right style="thin"/>
      <top/>
      <bottom style="medium"/>
    </border>
    <border>
      <left style="thin"/>
      <right/>
      <top style="medium"/>
      <bottom style="thin"/>
    </border>
    <border>
      <left/>
      <right style="thin"/>
      <top style="medium"/>
      <bottom style="thin"/>
    </border>
    <border>
      <left style="thin"/>
      <right/>
      <top style="thin"/>
      <bottom/>
    </border>
    <border>
      <left/>
      <right/>
      <top style="thin"/>
      <bottom/>
    </border>
    <border>
      <left/>
      <right style="thin"/>
      <top style="thin"/>
      <bottom/>
    </border>
    <border>
      <left style="thin"/>
      <right style="medium"/>
      <top/>
      <bottom/>
    </border>
    <border>
      <left style="thin"/>
      <right/>
      <top style="medium"/>
      <bottom style="medium"/>
    </border>
    <border>
      <left style="medium"/>
      <right/>
      <top style="medium"/>
      <bottom style="medium"/>
    </border>
    <border>
      <left/>
      <right/>
      <top/>
      <bottom style="medium"/>
    </border>
    <border>
      <left/>
      <right/>
      <top style="medium"/>
      <bottom style="medium"/>
    </border>
    <border>
      <left/>
      <right style="medium"/>
      <top style="medium"/>
      <bottom style="medium"/>
    </border>
    <border>
      <left/>
      <right style="medium"/>
      <top style="medium"/>
      <bottom style="thin"/>
    </border>
    <border>
      <left/>
      <right style="thin"/>
      <top/>
      <bottom/>
    </border>
    <border>
      <left style="medium"/>
      <right/>
      <top style="medium"/>
      <bottom style="thin"/>
    </border>
    <border>
      <left style="thin"/>
      <right style="medium"/>
      <top style="thin"/>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0" borderId="0" applyNumberFormat="0" applyBorder="0" applyAlignment="0" applyProtection="0"/>
    <xf numFmtId="0" fontId="8" fillId="0" borderId="0">
      <alignment/>
      <protection/>
    </xf>
    <xf numFmtId="0" fontId="1" fillId="31" borderId="4" applyNumberFormat="0" applyFont="0" applyAlignment="0" applyProtection="0"/>
    <xf numFmtId="9" fontId="1" fillId="0" borderId="0" applyFont="0" applyFill="0" applyBorder="0" applyAlignment="0" applyProtection="0"/>
    <xf numFmtId="0" fontId="47" fillId="20"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311">
    <xf numFmtId="0" fontId="0" fillId="0" borderId="0" xfId="0" applyFon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2" fillId="0" borderId="0" xfId="0" applyFont="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horizontal="center" vertical="center" wrapText="1"/>
    </xf>
    <xf numFmtId="0" fontId="13" fillId="2" borderId="0" xfId="0" applyFont="1" applyFill="1" applyBorder="1" applyAlignment="1">
      <alignment horizontal="center"/>
    </xf>
    <xf numFmtId="3" fontId="3" fillId="32" borderId="11" xfId="0" applyNumberFormat="1" applyFont="1" applyFill="1" applyBorder="1" applyAlignment="1" applyProtection="1">
      <alignment horizontal="center" vertical="center" textRotation="90" wrapText="1"/>
      <protection/>
    </xf>
    <xf numFmtId="3" fontId="3" fillId="32" borderId="12" xfId="0" applyNumberFormat="1" applyFont="1" applyFill="1" applyBorder="1" applyAlignment="1" applyProtection="1">
      <alignment horizontal="center" vertical="center" textRotation="90" wrapText="1"/>
      <protection/>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wrapText="1"/>
    </xf>
    <xf numFmtId="185" fontId="4" fillId="10" borderId="15" xfId="0" applyNumberFormat="1" applyFont="1" applyFill="1" applyBorder="1" applyAlignment="1">
      <alignment horizontal="center" vertical="center" wrapText="1"/>
    </xf>
    <xf numFmtId="3" fontId="6" fillId="33" borderId="14" xfId="0" applyNumberFormat="1" applyFont="1" applyFill="1" applyBorder="1" applyAlignment="1" applyProtection="1">
      <alignment horizontal="center" vertical="center" textRotation="90" wrapText="1"/>
      <protection locked="0"/>
    </xf>
    <xf numFmtId="3" fontId="6" fillId="32" borderId="10" xfId="0" applyNumberFormat="1" applyFont="1" applyFill="1" applyBorder="1" applyAlignment="1" applyProtection="1">
      <alignment horizontal="center" vertical="center" textRotation="90" wrapText="1"/>
      <protection locked="0"/>
    </xf>
    <xf numFmtId="3" fontId="6"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textRotation="90" wrapText="1"/>
      <protection locked="0"/>
    </xf>
    <xf numFmtId="182" fontId="6" fillId="32" borderId="10" xfId="48" applyNumberFormat="1" applyFont="1" applyFill="1" applyBorder="1" applyAlignment="1" applyProtection="1">
      <alignment horizontal="center" vertical="center" textRotation="90" wrapText="1"/>
      <protection locked="0"/>
    </xf>
    <xf numFmtId="182" fontId="6" fillId="0" borderId="10" xfId="48" applyNumberFormat="1" applyFont="1" applyBorder="1" applyAlignment="1">
      <alignment horizontal="center" textRotation="90"/>
    </xf>
    <xf numFmtId="0" fontId="4" fillId="10" borderId="14" xfId="0" applyFont="1" applyFill="1" applyBorder="1" applyAlignment="1" applyProtection="1">
      <alignment horizontal="center" vertical="center" textRotation="255" wrapText="1"/>
      <protection locked="0"/>
    </xf>
    <xf numFmtId="0" fontId="4" fillId="10" borderId="16" xfId="0" applyFont="1" applyFill="1" applyBorder="1" applyAlignment="1" applyProtection="1">
      <alignment horizontal="center" vertical="center" textRotation="255" wrapText="1"/>
      <protection locked="0"/>
    </xf>
    <xf numFmtId="0" fontId="10" fillId="0" borderId="0" xfId="0" applyFont="1" applyAlignment="1">
      <alignment/>
    </xf>
    <xf numFmtId="0" fontId="0" fillId="0" borderId="0" xfId="0" applyAlignment="1">
      <alignment horizontal="center" vertical="center" wrapText="1"/>
    </xf>
    <xf numFmtId="1" fontId="0" fillId="0" borderId="0" xfId="0" applyNumberFormat="1" applyAlignment="1">
      <alignment horizontal="center" vertical="center" wrapText="1"/>
    </xf>
    <xf numFmtId="0" fontId="6" fillId="34" borderId="17" xfId="0" applyFont="1" applyFill="1" applyBorder="1" applyAlignment="1">
      <alignment horizontal="center" vertical="center" wrapText="1"/>
    </xf>
    <xf numFmtId="3" fontId="6" fillId="34" borderId="18" xfId="0" applyNumberFormat="1" applyFont="1" applyFill="1" applyBorder="1" applyAlignment="1" applyProtection="1">
      <alignment horizontal="center" vertical="center" wrapText="1"/>
      <protection locked="0"/>
    </xf>
    <xf numFmtId="3" fontId="6" fillId="34" borderId="18" xfId="0" applyNumberFormat="1" applyFont="1" applyFill="1" applyBorder="1" applyAlignment="1">
      <alignment horizontal="center" vertical="center" textRotation="255"/>
    </xf>
    <xf numFmtId="3" fontId="6" fillId="34" borderId="18" xfId="0" applyNumberFormat="1" applyFont="1" applyFill="1" applyBorder="1" applyAlignment="1">
      <alignment horizontal="center" vertical="center"/>
    </xf>
    <xf numFmtId="0" fontId="6" fillId="34" borderId="18" xfId="0" applyFont="1" applyFill="1" applyBorder="1" applyAlignment="1">
      <alignment horizontal="center" vertical="center" textRotation="90"/>
    </xf>
    <xf numFmtId="0" fontId="6" fillId="34" borderId="19" xfId="0" applyFont="1" applyFill="1" applyBorder="1" applyAlignment="1">
      <alignment horizontal="center" vertical="center" textRotation="90"/>
    </xf>
    <xf numFmtId="0" fontId="4" fillId="35" borderId="10" xfId="0" applyFont="1" applyFill="1" applyBorder="1" applyAlignment="1">
      <alignment vertical="center" wrapText="1"/>
    </xf>
    <xf numFmtId="0" fontId="4" fillId="35" borderId="0" xfId="0" applyFont="1" applyFill="1" applyBorder="1" applyAlignment="1" applyProtection="1">
      <alignment vertical="center" wrapText="1"/>
      <protection locked="0"/>
    </xf>
    <xf numFmtId="0" fontId="4" fillId="35" borderId="10" xfId="0" applyFont="1" applyFill="1" applyBorder="1" applyAlignment="1">
      <alignment horizontal="left" vertical="center" wrapText="1"/>
    </xf>
    <xf numFmtId="0" fontId="4" fillId="35" borderId="0" xfId="0" applyFont="1" applyFill="1" applyBorder="1" applyAlignment="1" applyProtection="1">
      <alignment horizontal="left" vertical="center" wrapText="1"/>
      <protection locked="0"/>
    </xf>
    <xf numFmtId="0" fontId="6" fillId="35" borderId="0" xfId="0" applyFont="1" applyFill="1" applyBorder="1" applyAlignment="1" applyProtection="1">
      <alignment horizontal="left" vertical="center" wrapText="1"/>
      <protection locked="0"/>
    </xf>
    <xf numFmtId="0" fontId="4" fillId="10" borderId="13" xfId="0" applyFont="1" applyFill="1" applyBorder="1" applyAlignment="1">
      <alignment horizontal="center" vertical="center" wrapText="1"/>
    </xf>
    <xf numFmtId="0" fontId="13" fillId="2" borderId="10" xfId="0" applyFont="1" applyFill="1" applyBorder="1" applyAlignment="1">
      <alignment horizontal="center"/>
    </xf>
    <xf numFmtId="0" fontId="4" fillId="35" borderId="10" xfId="0" applyFont="1" applyFill="1" applyBorder="1" applyAlignment="1" applyProtection="1">
      <alignment vertical="center" wrapText="1"/>
      <protection locked="0"/>
    </xf>
    <xf numFmtId="0" fontId="4"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4" fillId="35" borderId="10" xfId="0" applyFont="1" applyFill="1" applyBorder="1" applyAlignment="1">
      <alignment horizontal="center" vertical="center" wrapText="1"/>
    </xf>
    <xf numFmtId="3" fontId="3" fillId="36" borderId="10" xfId="0" applyNumberFormat="1" applyFont="1" applyFill="1" applyBorder="1" applyAlignment="1" applyProtection="1">
      <alignment horizontal="center" vertical="center" textRotation="90" wrapText="1"/>
      <protection/>
    </xf>
    <xf numFmtId="3" fontId="3" fillId="32" borderId="10" xfId="0" applyNumberFormat="1" applyFont="1" applyFill="1" applyBorder="1" applyAlignment="1" applyProtection="1">
      <alignment horizontal="center" vertical="center" textRotation="90" wrapText="1"/>
      <protection/>
    </xf>
    <xf numFmtId="0" fontId="6" fillId="34" borderId="10" xfId="0" applyFont="1" applyFill="1" applyBorder="1" applyAlignment="1">
      <alignment horizontal="center" vertical="center" wrapText="1"/>
    </xf>
    <xf numFmtId="3" fontId="6" fillId="34" borderId="10" xfId="0" applyNumberFormat="1" applyFont="1" applyFill="1" applyBorder="1" applyAlignment="1" applyProtection="1">
      <alignment horizontal="center" vertical="center" wrapText="1"/>
      <protection locked="0"/>
    </xf>
    <xf numFmtId="3" fontId="6" fillId="34" borderId="10" xfId="0" applyNumberFormat="1" applyFont="1" applyFill="1" applyBorder="1" applyAlignment="1">
      <alignment horizontal="center" vertical="center" textRotation="255"/>
    </xf>
    <xf numFmtId="3"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textRotation="90"/>
    </xf>
    <xf numFmtId="3" fontId="6" fillId="36" borderId="10" xfId="0" applyNumberFormat="1" applyFont="1" applyFill="1" applyBorder="1" applyAlignment="1">
      <alignment horizontal="center" vertical="center" textRotation="90"/>
    </xf>
    <xf numFmtId="0" fontId="6" fillId="37" borderId="10" xfId="0" applyFont="1" applyFill="1" applyBorder="1" applyAlignment="1">
      <alignment horizontal="center" vertical="center" textRotation="90"/>
    </xf>
    <xf numFmtId="0" fontId="6" fillId="37" borderId="10" xfId="0" applyFont="1" applyFill="1" applyBorder="1" applyAlignment="1">
      <alignment horizontal="center" vertical="center" textRotation="90" wrapText="1"/>
    </xf>
    <xf numFmtId="0" fontId="4" fillId="10" borderId="10" xfId="0" applyFont="1" applyFill="1" applyBorder="1" applyAlignment="1">
      <alignment horizontal="center" vertical="center"/>
    </xf>
    <xf numFmtId="185" fontId="4" fillId="10" borderId="10" xfId="0" applyNumberFormat="1" applyFont="1" applyFill="1" applyBorder="1" applyAlignment="1">
      <alignment horizontal="center" vertical="center" wrapText="1"/>
    </xf>
    <xf numFmtId="0" fontId="4" fillId="10" borderId="10" xfId="0" applyFont="1" applyFill="1" applyBorder="1" applyAlignment="1" applyProtection="1">
      <alignment horizontal="center" vertical="center" textRotation="255" wrapText="1"/>
      <protection locked="0"/>
    </xf>
    <xf numFmtId="3" fontId="6" fillId="36" borderId="10" xfId="0" applyNumberFormat="1" applyFont="1" applyFill="1" applyBorder="1" applyAlignment="1" applyProtection="1">
      <alignment horizontal="center" vertical="center" textRotation="90" wrapText="1"/>
      <protection locked="0"/>
    </xf>
    <xf numFmtId="3" fontId="6" fillId="33" borderId="10" xfId="0" applyNumberFormat="1" applyFont="1" applyFill="1" applyBorder="1" applyAlignment="1" applyProtection="1">
      <alignment horizontal="center" vertical="center" textRotation="90" wrapText="1"/>
      <protection locked="0"/>
    </xf>
    <xf numFmtId="3" fontId="4" fillId="36" borderId="10" xfId="0" applyNumberFormat="1" applyFont="1" applyFill="1" applyBorder="1" applyAlignment="1" applyProtection="1">
      <alignment horizontal="center" vertical="center" textRotation="90" wrapText="1"/>
      <protection locked="0"/>
    </xf>
    <xf numFmtId="0" fontId="4" fillId="37" borderId="10" xfId="0" applyFont="1" applyFill="1" applyBorder="1" applyAlignment="1" applyProtection="1">
      <alignment horizontal="center" vertical="center" textRotation="90" wrapText="1"/>
      <protection locked="0"/>
    </xf>
    <xf numFmtId="0" fontId="2" fillId="37" borderId="10" xfId="0" applyFont="1" applyFill="1" applyBorder="1" applyAlignment="1" applyProtection="1">
      <alignment horizontal="center" vertical="center" wrapText="1"/>
      <protection locked="0"/>
    </xf>
    <xf numFmtId="0" fontId="6" fillId="37" borderId="10" xfId="0" applyFont="1" applyFill="1" applyBorder="1" applyAlignment="1">
      <alignment wrapText="1"/>
    </xf>
    <xf numFmtId="0" fontId="6" fillId="38" borderId="10" xfId="0" applyFont="1" applyFill="1" applyBorder="1" applyAlignment="1">
      <alignment horizontal="center" vertical="center" wrapText="1"/>
    </xf>
    <xf numFmtId="0" fontId="6" fillId="10" borderId="10" xfId="0" applyFont="1" applyFill="1" applyBorder="1" applyAlignment="1">
      <alignment horizontal="center" vertical="center" textRotation="255" wrapText="1"/>
    </xf>
    <xf numFmtId="3" fontId="6" fillId="10" borderId="10" xfId="0" applyNumberFormat="1" applyFont="1" applyFill="1" applyBorder="1" applyAlignment="1">
      <alignment horizontal="center" vertical="center" textRotation="255" wrapText="1"/>
    </xf>
    <xf numFmtId="3" fontId="6" fillId="39" borderId="14" xfId="0" applyNumberFormat="1" applyFont="1" applyFill="1" applyBorder="1" applyAlignment="1" applyProtection="1">
      <alignment horizontal="center" vertical="center" textRotation="90" wrapText="1"/>
      <protection locked="0"/>
    </xf>
    <xf numFmtId="3" fontId="4" fillId="39" borderId="14" xfId="0" applyNumberFormat="1" applyFont="1" applyFill="1" applyBorder="1" applyAlignment="1" applyProtection="1">
      <alignment horizontal="center" vertical="center" textRotation="90" wrapText="1"/>
      <protection locked="0"/>
    </xf>
    <xf numFmtId="0" fontId="4" fillId="39" borderId="14" xfId="0" applyFont="1" applyFill="1" applyBorder="1" applyAlignment="1" applyProtection="1">
      <alignment horizontal="center" vertical="center" textRotation="90" wrapText="1"/>
      <protection locked="0"/>
    </xf>
    <xf numFmtId="0" fontId="2" fillId="39" borderId="14" xfId="0" applyFont="1" applyFill="1" applyBorder="1" applyAlignment="1" applyProtection="1">
      <alignment horizontal="center" vertical="center" wrapText="1"/>
      <protection locked="0"/>
    </xf>
    <xf numFmtId="0" fontId="6" fillId="39" borderId="16" xfId="0" applyFont="1" applyFill="1" applyBorder="1" applyAlignment="1">
      <alignment wrapText="1"/>
    </xf>
    <xf numFmtId="3" fontId="6" fillId="0" borderId="10" xfId="0" applyNumberFormat="1" applyFont="1" applyFill="1" applyBorder="1" applyAlignment="1" applyProtection="1">
      <alignment vertical="center" textRotation="90" wrapText="1"/>
      <protection locked="0"/>
    </xf>
    <xf numFmtId="3" fontId="6" fillId="39" borderId="18" xfId="0" applyNumberFormat="1" applyFont="1" applyFill="1" applyBorder="1" applyAlignment="1">
      <alignment horizontal="center" vertical="center" textRotation="90"/>
    </xf>
    <xf numFmtId="3" fontId="6" fillId="39" borderId="19" xfId="0" applyNumberFormat="1" applyFont="1" applyFill="1" applyBorder="1" applyAlignment="1">
      <alignment horizontal="center" vertical="center" textRotation="90"/>
    </xf>
    <xf numFmtId="3" fontId="3" fillId="39" borderId="11" xfId="0" applyNumberFormat="1" applyFont="1" applyFill="1" applyBorder="1" applyAlignment="1" applyProtection="1">
      <alignment horizontal="center" vertical="center" textRotation="90" wrapText="1"/>
      <protection/>
    </xf>
    <xf numFmtId="3" fontId="3" fillId="39" borderId="20" xfId="0" applyNumberFormat="1" applyFont="1" applyFill="1" applyBorder="1" applyAlignment="1" applyProtection="1">
      <alignment horizontal="center" vertical="center" textRotation="90" wrapText="1"/>
      <protection/>
    </xf>
    <xf numFmtId="0" fontId="6" fillId="40" borderId="21" xfId="0" applyFont="1" applyFill="1" applyBorder="1" applyAlignment="1">
      <alignment horizontal="center" vertical="center" textRotation="90"/>
    </xf>
    <xf numFmtId="0" fontId="6" fillId="40" borderId="18" xfId="0" applyFont="1" applyFill="1" applyBorder="1" applyAlignment="1">
      <alignment horizontal="center" vertical="center" textRotation="90"/>
    </xf>
    <xf numFmtId="0" fontId="6" fillId="40" borderId="19" xfId="0" applyFont="1" applyFill="1" applyBorder="1" applyAlignment="1">
      <alignment horizontal="center" vertical="center" textRotation="90" wrapText="1"/>
    </xf>
    <xf numFmtId="0" fontId="54" fillId="38" borderId="10" xfId="0" applyFont="1" applyFill="1" applyBorder="1" applyAlignment="1">
      <alignment horizontal="center" vertical="center" wrapText="1"/>
    </xf>
    <xf numFmtId="0" fontId="4" fillId="35" borderId="11" xfId="0" applyFont="1" applyFill="1" applyBorder="1" applyAlignment="1">
      <alignment vertical="center" wrapText="1"/>
    </xf>
    <xf numFmtId="3" fontId="3" fillId="39" borderId="10" xfId="0" applyNumberFormat="1" applyFont="1" applyFill="1" applyBorder="1" applyAlignment="1" applyProtection="1">
      <alignment horizontal="center" vertical="center" textRotation="90" wrapText="1"/>
      <protection/>
    </xf>
    <xf numFmtId="3" fontId="6" fillId="39" borderId="10" xfId="0" applyNumberFormat="1" applyFont="1" applyFill="1" applyBorder="1" applyAlignment="1">
      <alignment horizontal="center" vertical="center" textRotation="90"/>
    </xf>
    <xf numFmtId="0" fontId="6" fillId="40" borderId="10" xfId="0" applyFont="1" applyFill="1" applyBorder="1" applyAlignment="1">
      <alignment horizontal="center" vertical="center" textRotation="90"/>
    </xf>
    <xf numFmtId="0" fontId="6" fillId="40" borderId="10" xfId="0" applyFont="1" applyFill="1" applyBorder="1" applyAlignment="1">
      <alignment horizontal="center" vertical="center" textRotation="90" wrapText="1"/>
    </xf>
    <xf numFmtId="3" fontId="6" fillId="39" borderId="10" xfId="0" applyNumberFormat="1" applyFont="1" applyFill="1" applyBorder="1" applyAlignment="1" applyProtection="1">
      <alignment horizontal="center" vertical="center" textRotation="90" wrapText="1"/>
      <protection locked="0"/>
    </xf>
    <xf numFmtId="3" fontId="4" fillId="39" borderId="10" xfId="0" applyNumberFormat="1" applyFont="1" applyFill="1" applyBorder="1" applyAlignment="1" applyProtection="1">
      <alignment horizontal="center" vertical="center" textRotation="90" wrapText="1"/>
      <protection locked="0"/>
    </xf>
    <xf numFmtId="0" fontId="4" fillId="39" borderId="10" xfId="0" applyFont="1" applyFill="1" applyBorder="1" applyAlignment="1" applyProtection="1">
      <alignment horizontal="center" vertical="center" textRotation="90" wrapText="1"/>
      <protection locked="0"/>
    </xf>
    <xf numFmtId="0" fontId="2" fillId="39" borderId="10" xfId="0" applyFont="1" applyFill="1" applyBorder="1" applyAlignment="1" applyProtection="1">
      <alignment horizontal="center" vertical="center" wrapText="1"/>
      <protection locked="0"/>
    </xf>
    <xf numFmtId="0" fontId="6" fillId="39" borderId="10" xfId="0" applyFont="1" applyFill="1" applyBorder="1" applyAlignment="1">
      <alignment wrapText="1"/>
    </xf>
    <xf numFmtId="180" fontId="6" fillId="34" borderId="10" xfId="55" applyNumberFormat="1" applyFont="1" applyFill="1" applyBorder="1" applyAlignment="1" applyProtection="1">
      <alignment horizontal="center" vertical="center" wrapText="1"/>
      <protection locked="0"/>
    </xf>
    <xf numFmtId="10" fontId="6" fillId="34" borderId="10" xfId="55" applyNumberFormat="1" applyFont="1" applyFill="1" applyBorder="1" applyAlignment="1" applyProtection="1">
      <alignment horizontal="center" vertical="center" wrapText="1"/>
      <protection locked="0"/>
    </xf>
    <xf numFmtId="9" fontId="6" fillId="34" borderId="10" xfId="55" applyFont="1" applyFill="1" applyBorder="1" applyAlignment="1">
      <alignment horizontal="center" vertical="center" textRotation="255"/>
    </xf>
    <xf numFmtId="9" fontId="6" fillId="34" borderId="10" xfId="55" applyFont="1" applyFill="1" applyBorder="1" applyAlignment="1">
      <alignment horizontal="center" vertical="center"/>
    </xf>
    <xf numFmtId="9" fontId="6" fillId="34" borderId="10" xfId="55" applyFont="1" applyFill="1" applyBorder="1" applyAlignment="1">
      <alignment horizontal="center" vertical="center" textRotation="90"/>
    </xf>
    <xf numFmtId="0" fontId="6" fillId="34" borderId="10" xfId="55" applyNumberFormat="1" applyFont="1" applyFill="1" applyBorder="1" applyAlignment="1" applyProtection="1">
      <alignment horizontal="center" vertical="center" wrapText="1"/>
      <protection locked="0"/>
    </xf>
    <xf numFmtId="0" fontId="6" fillId="34" borderId="10" xfId="55" applyNumberFormat="1" applyFont="1" applyFill="1" applyBorder="1" applyAlignment="1">
      <alignment horizontal="center" vertical="center" textRotation="255"/>
    </xf>
    <xf numFmtId="0" fontId="6" fillId="34" borderId="10" xfId="55" applyNumberFormat="1" applyFont="1" applyFill="1" applyBorder="1" applyAlignment="1">
      <alignment horizontal="center" vertical="center"/>
    </xf>
    <xf numFmtId="0" fontId="6" fillId="34" borderId="10" xfId="55" applyNumberFormat="1" applyFont="1" applyFill="1" applyBorder="1" applyAlignment="1">
      <alignment horizontal="center" vertical="center" textRotation="90"/>
    </xf>
    <xf numFmtId="10" fontId="6" fillId="34" borderId="10" xfId="55" applyNumberFormat="1" applyFont="1" applyFill="1" applyBorder="1" applyAlignment="1">
      <alignment horizontal="center" vertical="center" textRotation="255"/>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4" fillId="35" borderId="0" xfId="0" applyFont="1" applyFill="1" applyBorder="1" applyAlignment="1" applyProtection="1">
      <alignment horizontal="left" vertical="center" wrapText="1"/>
      <protection locked="0"/>
    </xf>
    <xf numFmtId="0" fontId="6" fillId="35" borderId="0" xfId="0" applyFont="1" applyFill="1" applyBorder="1" applyAlignment="1" applyProtection="1">
      <alignment horizontal="left" vertical="center" wrapText="1"/>
      <protection locked="0"/>
    </xf>
    <xf numFmtId="0" fontId="6" fillId="39" borderId="13" xfId="50" applyNumberFormat="1" applyFont="1" applyFill="1" applyBorder="1" applyAlignment="1" applyProtection="1">
      <alignment horizontal="center" vertical="center" textRotation="90" wrapText="1"/>
      <protection locked="0"/>
    </xf>
    <xf numFmtId="0" fontId="6" fillId="39" borderId="17" xfId="50" applyNumberFormat="1" applyFont="1" applyFill="1" applyBorder="1" applyAlignment="1">
      <alignment horizontal="center" vertical="center" textRotation="90"/>
    </xf>
    <xf numFmtId="0" fontId="6" fillId="36" borderId="10" xfId="50" applyNumberFormat="1" applyFont="1" applyFill="1" applyBorder="1" applyAlignment="1" applyProtection="1">
      <alignment horizontal="center" vertical="center" textRotation="90" wrapText="1"/>
      <protection locked="0"/>
    </xf>
    <xf numFmtId="0" fontId="6" fillId="36" borderId="10" xfId="50" applyNumberFormat="1" applyFont="1" applyFill="1" applyBorder="1" applyAlignment="1">
      <alignment horizontal="center" vertical="center" textRotation="90"/>
    </xf>
    <xf numFmtId="0" fontId="6" fillId="41" borderId="11" xfId="0" applyFont="1" applyFill="1" applyBorder="1" applyAlignment="1" applyProtection="1">
      <alignment vertical="center" textRotation="90" wrapText="1"/>
      <protection locked="0"/>
    </xf>
    <xf numFmtId="0" fontId="6" fillId="41" borderId="22" xfId="0" applyFont="1" applyFill="1" applyBorder="1" applyAlignment="1" applyProtection="1">
      <alignment vertical="center" textRotation="90" wrapText="1"/>
      <protection locked="0"/>
    </xf>
    <xf numFmtId="0" fontId="6" fillId="41" borderId="23" xfId="0" applyFont="1" applyFill="1" applyBorder="1" applyAlignment="1" applyProtection="1">
      <alignment vertical="center" textRotation="90" wrapText="1"/>
      <protection locked="0"/>
    </xf>
    <xf numFmtId="182" fontId="6" fillId="34" borderId="10" xfId="48" applyNumberFormat="1" applyFont="1" applyFill="1" applyBorder="1" applyAlignment="1" applyProtection="1">
      <alignment horizontal="center" vertical="center" wrapText="1"/>
      <protection locked="0"/>
    </xf>
    <xf numFmtId="182" fontId="6" fillId="34" borderId="10" xfId="48" applyNumberFormat="1" applyFont="1" applyFill="1" applyBorder="1" applyAlignment="1">
      <alignment horizontal="center" vertical="center"/>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4" fillId="38"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9" fontId="54" fillId="42" borderId="0"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applyBorder="1" applyAlignment="1">
      <alignment horizontal="center" vertical="center" textRotation="255" wrapText="1"/>
    </xf>
    <xf numFmtId="182" fontId="6" fillId="38" borderId="0" xfId="48" applyNumberFormat="1" applyFont="1" applyFill="1" applyBorder="1" applyAlignment="1">
      <alignment horizontal="center" vertical="top" textRotation="255" wrapText="1"/>
    </xf>
    <xf numFmtId="9" fontId="54" fillId="38" borderId="0" xfId="55" applyFont="1" applyFill="1" applyBorder="1" applyAlignment="1">
      <alignment horizontal="center" vertical="center" textRotation="255" wrapText="1"/>
    </xf>
    <xf numFmtId="3" fontId="6" fillId="38" borderId="0" xfId="55" applyNumberFormat="1" applyFont="1" applyFill="1" applyBorder="1" applyAlignment="1">
      <alignment horizontal="center" vertical="center" textRotation="90" wrapText="1"/>
    </xf>
    <xf numFmtId="3" fontId="6" fillId="32" borderId="0" xfId="0" applyNumberFormat="1" applyFont="1" applyFill="1" applyBorder="1" applyAlignment="1" applyProtection="1">
      <alignment horizontal="center" vertical="center" textRotation="90" wrapText="1"/>
      <protection locked="0"/>
    </xf>
    <xf numFmtId="182" fontId="6" fillId="0" borderId="0" xfId="48" applyNumberFormat="1" applyFont="1" applyBorder="1" applyAlignment="1">
      <alignment horizontal="center" textRotation="90"/>
    </xf>
    <xf numFmtId="3" fontId="6" fillId="0" borderId="0"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textRotation="90" wrapText="1"/>
      <protection locked="0"/>
    </xf>
    <xf numFmtId="0" fontId="6" fillId="42" borderId="0" xfId="0" applyFont="1" applyFill="1" applyBorder="1" applyAlignment="1" applyProtection="1">
      <alignment horizontal="center" vertical="center" textRotation="90" wrapText="1"/>
      <protection locked="0"/>
    </xf>
    <xf numFmtId="0" fontId="6" fillId="38" borderId="0" xfId="0" applyFont="1" applyFill="1" applyBorder="1" applyAlignment="1" applyProtection="1">
      <alignment horizontal="center" vertical="center" textRotation="90" wrapText="1"/>
      <protection locked="0"/>
    </xf>
    <xf numFmtId="0" fontId="6" fillId="38" borderId="0" xfId="0" applyFont="1" applyFill="1" applyBorder="1" applyAlignment="1">
      <alignment horizontal="center" vertical="center" textRotation="90" wrapText="1"/>
    </xf>
    <xf numFmtId="0" fontId="0" fillId="0" borderId="0" xfId="0" applyBorder="1" applyAlignment="1">
      <alignment/>
    </xf>
    <xf numFmtId="3" fontId="6" fillId="38" borderId="10" xfId="55" applyNumberFormat="1" applyFont="1" applyFill="1" applyBorder="1" applyAlignment="1">
      <alignment vertical="center" textRotation="90" wrapText="1"/>
    </xf>
    <xf numFmtId="3" fontId="55" fillId="38" borderId="10" xfId="55" applyNumberFormat="1" applyFont="1" applyFill="1" applyBorder="1" applyAlignment="1">
      <alignment vertical="center" textRotation="90" wrapText="1"/>
    </xf>
    <xf numFmtId="3" fontId="54" fillId="38" borderId="11" xfId="55" applyNumberFormat="1" applyFont="1" applyFill="1" applyBorder="1" applyAlignment="1">
      <alignment vertical="center" textRotation="90" wrapText="1"/>
    </xf>
    <xf numFmtId="3" fontId="54" fillId="32" borderId="10" xfId="0" applyNumberFormat="1" applyFont="1" applyFill="1" applyBorder="1" applyAlignment="1" applyProtection="1">
      <alignment horizontal="center" vertical="center" textRotation="90" wrapText="1"/>
      <protection locked="0"/>
    </xf>
    <xf numFmtId="3" fontId="54" fillId="38" borderId="22" xfId="55" applyNumberFormat="1" applyFont="1" applyFill="1" applyBorder="1" applyAlignment="1">
      <alignment vertical="center" textRotation="90" wrapText="1"/>
    </xf>
    <xf numFmtId="3" fontId="54" fillId="38" borderId="23" xfId="55" applyNumberFormat="1" applyFont="1" applyFill="1" applyBorder="1" applyAlignment="1">
      <alignment vertical="center" textRotation="90" wrapText="1"/>
    </xf>
    <xf numFmtId="182" fontId="54" fillId="32" borderId="10" xfId="48" applyNumberFormat="1" applyFont="1" applyFill="1" applyBorder="1" applyAlignment="1" applyProtection="1">
      <alignment vertical="center" textRotation="90" wrapText="1"/>
      <protection locked="0"/>
    </xf>
    <xf numFmtId="0" fontId="13" fillId="34" borderId="10" xfId="0" applyFont="1" applyFill="1" applyBorder="1" applyAlignment="1">
      <alignment horizontal="center"/>
    </xf>
    <xf numFmtId="0" fontId="13" fillId="43"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6" fillId="35" borderId="10" xfId="0" applyFont="1" applyFill="1" applyBorder="1" applyAlignment="1">
      <alignment horizontal="left" vertical="center" wrapText="1"/>
    </xf>
    <xf numFmtId="3" fontId="4" fillId="35" borderId="10" xfId="0" applyNumberFormat="1" applyFont="1" applyFill="1" applyBorder="1" applyAlignment="1" applyProtection="1">
      <alignment horizontal="center" vertical="center" wrapText="1"/>
      <protection/>
    </xf>
    <xf numFmtId="0" fontId="4"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185" fontId="4"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4" fontId="7" fillId="34" borderId="10" xfId="0" applyNumberFormat="1" applyFont="1" applyFill="1" applyBorder="1" applyAlignment="1" applyProtection="1">
      <alignment horizontal="center" vertical="center" textRotation="90" wrapText="1"/>
      <protection/>
    </xf>
    <xf numFmtId="0" fontId="7" fillId="34" borderId="10" xfId="0" applyFont="1" applyFill="1" applyBorder="1" applyAlignment="1" applyProtection="1">
      <alignment horizontal="center" vertical="center" textRotation="90" wrapText="1"/>
      <protection/>
    </xf>
    <xf numFmtId="3" fontId="7" fillId="36" borderId="10" xfId="0" applyNumberFormat="1" applyFont="1" applyFill="1" applyBorder="1" applyAlignment="1" applyProtection="1">
      <alignment horizontal="center" vertical="center" wrapText="1"/>
      <protection/>
    </xf>
    <xf numFmtId="3" fontId="6" fillId="37" borderId="10" xfId="0" applyNumberFormat="1" applyFont="1" applyFill="1" applyBorder="1" applyAlignment="1" applyProtection="1">
      <alignment horizontal="center" vertical="center" textRotation="90" wrapText="1"/>
      <protection/>
    </xf>
    <xf numFmtId="0" fontId="7" fillId="34" borderId="10" xfId="0" applyFont="1" applyFill="1" applyBorder="1" applyAlignment="1">
      <alignment horizontal="center" vertical="center" textRotation="90" wrapText="1"/>
    </xf>
    <xf numFmtId="0" fontId="6" fillId="37" borderId="10" xfId="0" applyFont="1" applyFill="1" applyBorder="1" applyAlignment="1" applyProtection="1">
      <alignment horizontal="center" vertical="center" textRotation="90" wrapText="1"/>
      <protection/>
    </xf>
    <xf numFmtId="10" fontId="6" fillId="37" borderId="10" xfId="0" applyNumberFormat="1" applyFont="1" applyFill="1" applyBorder="1" applyAlignment="1" applyProtection="1">
      <alignment horizontal="center" vertical="center" textRotation="90" wrapText="1"/>
      <protection/>
    </xf>
    <xf numFmtId="3" fontId="6" fillId="34" borderId="10" xfId="0" applyNumberFormat="1" applyFont="1" applyFill="1" applyBorder="1" applyAlignment="1">
      <alignment horizontal="left" vertical="center" wrapText="1"/>
    </xf>
    <xf numFmtId="3" fontId="6" fillId="34" borderId="10"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xf>
    <xf numFmtId="0" fontId="6" fillId="38" borderId="11" xfId="0" applyFont="1" applyFill="1" applyBorder="1" applyAlignment="1">
      <alignment horizontal="center" vertical="center" wrapText="1"/>
    </xf>
    <xf numFmtId="0" fontId="6" fillId="38" borderId="22" xfId="0" applyFont="1" applyFill="1" applyBorder="1" applyAlignment="1">
      <alignment horizontal="center" vertical="center" wrapText="1"/>
    </xf>
    <xf numFmtId="0" fontId="6" fillId="38" borderId="23" xfId="0" applyFont="1" applyFill="1" applyBorder="1" applyAlignment="1">
      <alignment horizontal="center" vertical="center" wrapText="1"/>
    </xf>
    <xf numFmtId="0" fontId="8" fillId="0" borderId="10" xfId="0" applyFont="1" applyBorder="1" applyAlignment="1">
      <alignment horizontal="center" vertical="center" textRotation="255" wrapText="1"/>
    </xf>
    <xf numFmtId="3" fontId="6" fillId="38" borderId="10" xfId="0" applyNumberFormat="1" applyFont="1" applyFill="1" applyBorder="1" applyAlignment="1">
      <alignment horizontal="center" vertical="center" textRotation="255" wrapText="1"/>
    </xf>
    <xf numFmtId="0" fontId="6" fillId="38" borderId="10" xfId="0" applyFont="1" applyFill="1" applyBorder="1" applyAlignment="1">
      <alignment horizontal="center" vertical="center" textRotation="255" wrapText="1"/>
    </xf>
    <xf numFmtId="0" fontId="6" fillId="38" borderId="10" xfId="0" applyFont="1" applyFill="1" applyBorder="1" applyAlignment="1">
      <alignment horizontal="center" vertical="center" wrapText="1"/>
    </xf>
    <xf numFmtId="9" fontId="6" fillId="42" borderId="10" xfId="0" applyNumberFormat="1" applyFont="1" applyFill="1" applyBorder="1" applyAlignment="1" applyProtection="1">
      <alignment horizontal="center" vertical="center" wrapText="1"/>
      <protection locked="0"/>
    </xf>
    <xf numFmtId="9" fontId="6"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6" fillId="41" borderId="10" xfId="0"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textRotation="90" wrapText="1"/>
      <protection locked="0"/>
    </xf>
    <xf numFmtId="0" fontId="6" fillId="42" borderId="10" xfId="0" applyFont="1" applyFill="1" applyBorder="1" applyAlignment="1" applyProtection="1">
      <alignment horizontal="center" vertical="center" textRotation="90" wrapText="1"/>
      <protection locked="0"/>
    </xf>
    <xf numFmtId="0" fontId="6" fillId="38" borderId="10" xfId="0" applyFont="1" applyFill="1" applyBorder="1" applyAlignment="1" applyProtection="1">
      <alignment horizontal="center" vertical="center" textRotation="90" wrapText="1"/>
      <protection locked="0"/>
    </xf>
    <xf numFmtId="0" fontId="6" fillId="32" borderId="11" xfId="50" applyNumberFormat="1" applyFont="1" applyFill="1" applyBorder="1" applyAlignment="1" applyProtection="1">
      <alignment horizontal="center" vertical="center" textRotation="90" wrapText="1"/>
      <protection locked="0"/>
    </xf>
    <xf numFmtId="0" fontId="6" fillId="32" borderId="22" xfId="50" applyNumberFormat="1" applyFont="1" applyFill="1" applyBorder="1" applyAlignment="1" applyProtection="1">
      <alignment horizontal="center" vertical="center" textRotation="90" wrapText="1"/>
      <protection locked="0"/>
    </xf>
    <xf numFmtId="0" fontId="6" fillId="32" borderId="23" xfId="50" applyNumberFormat="1" applyFont="1" applyFill="1" applyBorder="1" applyAlignment="1" applyProtection="1">
      <alignment horizontal="center" vertical="center" textRotation="90" wrapText="1"/>
      <protection locked="0"/>
    </xf>
    <xf numFmtId="0" fontId="6" fillId="38" borderId="10" xfId="0" applyFont="1" applyFill="1" applyBorder="1" applyAlignment="1">
      <alignment horizontal="center" vertical="center" textRotation="90" wrapText="1"/>
    </xf>
    <xf numFmtId="0" fontId="9" fillId="4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 fillId="0" borderId="10" xfId="0" applyFont="1" applyBorder="1" applyAlignment="1">
      <alignment horizontal="center" vertical="center" textRotation="255" wrapText="1"/>
    </xf>
    <xf numFmtId="3" fontId="6" fillId="0" borderId="10" xfId="0"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Fill="1" applyBorder="1" applyAlignment="1" applyProtection="1">
      <alignment horizontal="center" vertical="center" textRotation="255" wrapText="1"/>
      <protection locked="0"/>
    </xf>
    <xf numFmtId="0" fontId="6"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textRotation="90" wrapText="1"/>
      <protection locked="0"/>
    </xf>
    <xf numFmtId="0" fontId="6" fillId="0" borderId="10" xfId="0" applyFont="1" applyFill="1" applyBorder="1" applyAlignment="1">
      <alignment horizontal="center" vertical="center" textRotation="90" wrapText="1"/>
    </xf>
    <xf numFmtId="0" fontId="6" fillId="0" borderId="11" xfId="50" applyNumberFormat="1" applyFont="1" applyFill="1" applyBorder="1" applyAlignment="1" applyProtection="1">
      <alignment horizontal="center" vertical="center" textRotation="90" wrapText="1"/>
      <protection locked="0"/>
    </xf>
    <xf numFmtId="0" fontId="6" fillId="0" borderId="22" xfId="50" applyNumberFormat="1" applyFont="1" applyFill="1" applyBorder="1" applyAlignment="1" applyProtection="1">
      <alignment horizontal="center" vertical="center" textRotation="90" wrapText="1"/>
      <protection locked="0"/>
    </xf>
    <xf numFmtId="0" fontId="6" fillId="0" borderId="23" xfId="50" applyNumberFormat="1" applyFont="1" applyFill="1" applyBorder="1" applyAlignment="1" applyProtection="1">
      <alignment horizontal="center" vertical="center" textRotation="90" wrapText="1"/>
      <protection locked="0"/>
    </xf>
    <xf numFmtId="0" fontId="6" fillId="41" borderId="11" xfId="0" applyFont="1" applyFill="1" applyBorder="1" applyAlignment="1" applyProtection="1">
      <alignment horizontal="center" vertical="center" textRotation="90" wrapText="1"/>
      <protection locked="0"/>
    </xf>
    <xf numFmtId="0" fontId="6" fillId="41" borderId="22" xfId="0" applyFont="1" applyFill="1" applyBorder="1" applyAlignment="1" applyProtection="1">
      <alignment horizontal="center" vertical="center" textRotation="90" wrapText="1"/>
      <protection locked="0"/>
    </xf>
    <xf numFmtId="0" fontId="6" fillId="41" borderId="23" xfId="0" applyFont="1" applyFill="1" applyBorder="1" applyAlignment="1" applyProtection="1">
      <alignment horizontal="center" vertical="center" textRotation="90" wrapText="1"/>
      <protection locked="0"/>
    </xf>
    <xf numFmtId="0" fontId="13" fillId="43" borderId="23"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4" fillId="35" borderId="25" xfId="0" applyFont="1" applyFill="1" applyBorder="1" applyAlignment="1">
      <alignment horizontal="left" vertical="center" wrapText="1"/>
    </xf>
    <xf numFmtId="0" fontId="4" fillId="35" borderId="26" xfId="0" applyFont="1" applyFill="1" applyBorder="1" applyAlignment="1">
      <alignment horizontal="left" vertical="center" wrapText="1"/>
    </xf>
    <xf numFmtId="0" fontId="4" fillId="35" borderId="0" xfId="0" applyFont="1" applyFill="1" applyBorder="1" applyAlignment="1" applyProtection="1">
      <alignment horizontal="left" vertical="center" wrapText="1"/>
      <protection locked="0"/>
    </xf>
    <xf numFmtId="0" fontId="6" fillId="35" borderId="0" xfId="0" applyFont="1" applyFill="1" applyBorder="1" applyAlignment="1" applyProtection="1">
      <alignment horizontal="left" vertical="center" wrapText="1"/>
      <protection locked="0"/>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4" fillId="34" borderId="15" xfId="0" applyFont="1" applyFill="1" applyBorder="1" applyAlignment="1" applyProtection="1">
      <alignment horizontal="center" vertical="center" wrapText="1"/>
      <protection locked="0"/>
    </xf>
    <xf numFmtId="0" fontId="4" fillId="34" borderId="28" xfId="0" applyFont="1" applyFill="1" applyBorder="1" applyAlignment="1" applyProtection="1">
      <alignment horizontal="center" vertical="center" wrapText="1"/>
      <protection locked="0"/>
    </xf>
    <xf numFmtId="0" fontId="4" fillId="34" borderId="29" xfId="0" applyFont="1" applyFill="1" applyBorder="1" applyAlignment="1" applyProtection="1">
      <alignment horizontal="center" vertical="center" wrapText="1"/>
      <protection locked="0"/>
    </xf>
    <xf numFmtId="0" fontId="4" fillId="34" borderId="30" xfId="0" applyFont="1" applyFill="1" applyBorder="1" applyAlignment="1" applyProtection="1">
      <alignment horizontal="center" vertical="center" wrapText="1"/>
      <protection locked="0"/>
    </xf>
    <xf numFmtId="4" fontId="7" fillId="34" borderId="14" xfId="0" applyNumberFormat="1" applyFont="1" applyFill="1" applyBorder="1" applyAlignment="1" applyProtection="1">
      <alignment horizontal="center" vertical="center" textRotation="90" wrapText="1"/>
      <protection/>
    </xf>
    <xf numFmtId="4" fontId="7" fillId="34" borderId="22" xfId="0" applyNumberFormat="1" applyFont="1" applyFill="1" applyBorder="1" applyAlignment="1" applyProtection="1">
      <alignment horizontal="center" vertical="center" textRotation="90" wrapText="1"/>
      <protection/>
    </xf>
    <xf numFmtId="0" fontId="7" fillId="34" borderId="14" xfId="0" applyFont="1" applyFill="1" applyBorder="1" applyAlignment="1" applyProtection="1">
      <alignment horizontal="center" vertical="center" textRotation="90" wrapText="1"/>
      <protection/>
    </xf>
    <xf numFmtId="0" fontId="7" fillId="34" borderId="22" xfId="0" applyFont="1" applyFill="1" applyBorder="1" applyAlignment="1" applyProtection="1">
      <alignment horizontal="center" vertical="center" textRotation="90" wrapText="1"/>
      <protection/>
    </xf>
    <xf numFmtId="3" fontId="7" fillId="39" borderId="31" xfId="0" applyNumberFormat="1" applyFont="1" applyFill="1" applyBorder="1" applyAlignment="1" applyProtection="1">
      <alignment horizontal="center" vertical="center" wrapText="1"/>
      <protection/>
    </xf>
    <xf numFmtId="3" fontId="7" fillId="39" borderId="32" xfId="0" applyNumberFormat="1" applyFont="1" applyFill="1" applyBorder="1" applyAlignment="1" applyProtection="1">
      <alignment horizontal="center" vertical="center" wrapText="1"/>
      <protection/>
    </xf>
    <xf numFmtId="0" fontId="6" fillId="35" borderId="33" xfId="0" applyFont="1" applyFill="1" applyBorder="1" applyAlignment="1">
      <alignment horizontal="left" vertical="center" wrapText="1"/>
    </xf>
    <xf numFmtId="0" fontId="6" fillId="35" borderId="34" xfId="0" applyFont="1" applyFill="1" applyBorder="1" applyAlignment="1">
      <alignment horizontal="left" vertical="center" wrapText="1"/>
    </xf>
    <xf numFmtId="0" fontId="6" fillId="35" borderId="35" xfId="0" applyFont="1" applyFill="1" applyBorder="1" applyAlignment="1">
      <alignment horizontal="left" vertical="center" wrapText="1"/>
    </xf>
    <xf numFmtId="3" fontId="4" fillId="35" borderId="24" xfId="0" applyNumberFormat="1" applyFont="1" applyFill="1" applyBorder="1" applyAlignment="1" applyProtection="1">
      <alignment horizontal="center" vertical="center" wrapText="1"/>
      <protection/>
    </xf>
    <xf numFmtId="3" fontId="4" fillId="35" borderId="25" xfId="0" applyNumberFormat="1" applyFont="1" applyFill="1" applyBorder="1" applyAlignment="1" applyProtection="1">
      <alignment horizontal="center" vertical="center" wrapText="1"/>
      <protection/>
    </xf>
    <xf numFmtId="3" fontId="4" fillId="35" borderId="26" xfId="0" applyNumberFormat="1" applyFont="1" applyFill="1" applyBorder="1" applyAlignment="1" applyProtection="1">
      <alignment horizontal="center" vertical="center" wrapText="1"/>
      <protection/>
    </xf>
    <xf numFmtId="10" fontId="6" fillId="40" borderId="22" xfId="0" applyNumberFormat="1" applyFont="1" applyFill="1" applyBorder="1" applyAlignment="1" applyProtection="1">
      <alignment horizontal="center" vertical="center" textRotation="90" wrapText="1"/>
      <protection/>
    </xf>
    <xf numFmtId="0" fontId="6" fillId="40" borderId="36" xfId="0" applyFont="1" applyFill="1" applyBorder="1" applyAlignment="1" applyProtection="1">
      <alignment horizontal="center" vertical="center" textRotation="90" wrapText="1"/>
      <protection/>
    </xf>
    <xf numFmtId="3" fontId="6" fillId="34" borderId="24" xfId="0" applyNumberFormat="1" applyFont="1" applyFill="1" applyBorder="1" applyAlignment="1">
      <alignment horizontal="left" vertical="center" wrapText="1"/>
    </xf>
    <xf numFmtId="3" fontId="6" fillId="34" borderId="25" xfId="0" applyNumberFormat="1" applyFont="1" applyFill="1" applyBorder="1" applyAlignment="1">
      <alignment horizontal="left" vertical="center" wrapText="1"/>
    </xf>
    <xf numFmtId="3" fontId="6" fillId="34" borderId="26" xfId="0" applyNumberFormat="1" applyFont="1" applyFill="1" applyBorder="1" applyAlignment="1">
      <alignment horizontal="left" vertical="center" wrapText="1"/>
    </xf>
    <xf numFmtId="3" fontId="6" fillId="34" borderId="37" xfId="0" applyNumberFormat="1" applyFont="1" applyFill="1" applyBorder="1" applyAlignment="1" applyProtection="1">
      <alignment horizontal="center" vertical="center" wrapText="1"/>
      <protection locked="0"/>
    </xf>
    <xf numFmtId="3" fontId="6" fillId="34" borderId="21" xfId="0" applyNumberFormat="1" applyFont="1" applyFill="1" applyBorder="1" applyAlignment="1" applyProtection="1">
      <alignment horizontal="center" vertical="center" wrapText="1"/>
      <protection locked="0"/>
    </xf>
    <xf numFmtId="0" fontId="6" fillId="0" borderId="38" xfId="0" applyFont="1" applyFill="1" applyBorder="1" applyAlignment="1">
      <alignment horizontal="center"/>
    </xf>
    <xf numFmtId="0" fontId="6" fillId="0" borderId="39" xfId="0" applyFont="1" applyFill="1" applyBorder="1" applyAlignment="1">
      <alignment horizontal="center"/>
    </xf>
    <xf numFmtId="0" fontId="6" fillId="0" borderId="40" xfId="0" applyFont="1" applyFill="1" applyBorder="1" applyAlignment="1">
      <alignment horizontal="center"/>
    </xf>
    <xf numFmtId="0" fontId="6" fillId="0" borderId="41" xfId="0" applyFont="1" applyFill="1" applyBorder="1" applyAlignment="1">
      <alignment horizontal="center"/>
    </xf>
    <xf numFmtId="3" fontId="7" fillId="39" borderId="42" xfId="0" applyNumberFormat="1" applyFont="1" applyFill="1" applyBorder="1" applyAlignment="1" applyProtection="1">
      <alignment horizontal="center" vertical="center" wrapText="1"/>
      <protection/>
    </xf>
    <xf numFmtId="0" fontId="6" fillId="40" borderId="22" xfId="0" applyFont="1" applyFill="1" applyBorder="1" applyAlignment="1" applyProtection="1">
      <alignment horizontal="center" vertical="center" textRotation="90" wrapText="1"/>
      <protection/>
    </xf>
    <xf numFmtId="3" fontId="6" fillId="40" borderId="43" xfId="0" applyNumberFormat="1" applyFont="1" applyFill="1" applyBorder="1" applyAlignment="1" applyProtection="1">
      <alignment horizontal="center" vertical="center" textRotation="90" wrapText="1"/>
      <protection/>
    </xf>
    <xf numFmtId="0" fontId="7" fillId="34" borderId="14" xfId="0" applyFont="1" applyFill="1" applyBorder="1" applyAlignment="1">
      <alignment horizontal="center" vertical="center" textRotation="90" wrapText="1"/>
    </xf>
    <xf numFmtId="0" fontId="7" fillId="34" borderId="22" xfId="0" applyFont="1" applyFill="1" applyBorder="1" applyAlignment="1">
      <alignment horizontal="center" vertical="center" textRotation="90" wrapText="1"/>
    </xf>
    <xf numFmtId="0" fontId="7" fillId="34" borderId="16" xfId="0" applyFont="1" applyFill="1" applyBorder="1" applyAlignment="1">
      <alignment horizontal="center" vertical="center" textRotation="90" wrapText="1"/>
    </xf>
    <xf numFmtId="0" fontId="7" fillId="34" borderId="36" xfId="0" applyFont="1" applyFill="1" applyBorder="1" applyAlignment="1">
      <alignment horizontal="center" vertical="center" textRotation="90" wrapText="1"/>
    </xf>
    <xf numFmtId="3" fontId="7" fillId="39" borderId="44" xfId="0" applyNumberFormat="1" applyFont="1" applyFill="1" applyBorder="1" applyAlignment="1" applyProtection="1">
      <alignment horizontal="center" vertical="center" wrapText="1"/>
      <protection/>
    </xf>
    <xf numFmtId="0" fontId="6" fillId="32" borderId="10" xfId="50" applyNumberFormat="1" applyFont="1" applyFill="1" applyBorder="1" applyAlignment="1" applyProtection="1">
      <alignment horizontal="center" vertical="center" textRotation="90" wrapText="1"/>
      <protection locked="0"/>
    </xf>
    <xf numFmtId="0" fontId="6" fillId="0" borderId="45" xfId="0" applyFont="1" applyFill="1" applyBorder="1" applyAlignment="1">
      <alignment horizontal="center" vertical="center" textRotation="90" wrapText="1"/>
    </xf>
    <xf numFmtId="0" fontId="2" fillId="4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6" fillId="4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9" fontId="6" fillId="42" borderId="11" xfId="0" applyNumberFormat="1" applyFont="1" applyFill="1" applyBorder="1" applyAlignment="1" applyProtection="1">
      <alignment horizontal="center" vertical="center" wrapText="1"/>
      <protection locked="0"/>
    </xf>
    <xf numFmtId="9" fontId="6" fillId="42" borderId="22" xfId="0" applyNumberFormat="1" applyFont="1" applyFill="1" applyBorder="1" applyAlignment="1" applyProtection="1">
      <alignment horizontal="center" vertical="center" wrapText="1"/>
      <protection locked="0"/>
    </xf>
    <xf numFmtId="9" fontId="6" fillId="42" borderId="23" xfId="0" applyNumberFormat="1" applyFont="1" applyFill="1" applyBorder="1" applyAlignment="1" applyProtection="1">
      <alignment horizontal="center" vertical="center" wrapText="1"/>
      <protection locked="0"/>
    </xf>
    <xf numFmtId="9" fontId="6" fillId="0" borderId="11" xfId="0" applyNumberFormat="1" applyFont="1" applyFill="1" applyBorder="1" applyAlignment="1">
      <alignment horizontal="center" vertical="center" wrapText="1"/>
    </xf>
    <xf numFmtId="9" fontId="6" fillId="0" borderId="22"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0" fontId="6" fillId="38" borderId="35" xfId="0" applyFont="1" applyFill="1" applyBorder="1" applyAlignment="1">
      <alignment horizontal="center" vertical="center" wrapText="1"/>
    </xf>
    <xf numFmtId="0" fontId="6" fillId="38" borderId="43" xfId="0" applyFont="1" applyFill="1" applyBorder="1" applyAlignment="1">
      <alignment horizontal="center" vertical="center" wrapText="1"/>
    </xf>
    <xf numFmtId="0" fontId="6" fillId="38" borderId="46" xfId="0"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textRotation="90" wrapText="1"/>
      <protection locked="0"/>
    </xf>
    <xf numFmtId="3" fontId="6" fillId="0" borderId="22" xfId="0" applyNumberFormat="1" applyFont="1" applyFill="1" applyBorder="1" applyAlignment="1" applyProtection="1">
      <alignment horizontal="center" vertical="center" textRotation="90" wrapText="1"/>
      <protection locked="0"/>
    </xf>
    <xf numFmtId="3" fontId="6" fillId="0" borderId="23" xfId="0" applyNumberFormat="1" applyFont="1" applyFill="1" applyBorder="1" applyAlignment="1" applyProtection="1">
      <alignment horizontal="center" vertical="center" textRotation="90" wrapText="1"/>
      <protection locked="0"/>
    </xf>
    <xf numFmtId="0" fontId="6" fillId="38" borderId="11" xfId="0" applyFont="1" applyFill="1" applyBorder="1" applyAlignment="1">
      <alignment horizontal="center" vertical="center" textRotation="90" wrapText="1"/>
    </xf>
    <xf numFmtId="0" fontId="6" fillId="38" borderId="22" xfId="0" applyFont="1" applyFill="1" applyBorder="1" applyAlignment="1">
      <alignment horizontal="center" vertical="center" textRotation="90" wrapText="1"/>
    </xf>
    <xf numFmtId="0" fontId="6" fillId="38" borderId="23" xfId="0" applyFont="1" applyFill="1" applyBorder="1" applyAlignment="1">
      <alignment horizontal="center" vertical="center" textRotation="90" wrapText="1"/>
    </xf>
    <xf numFmtId="0" fontId="6" fillId="42" borderId="11" xfId="0" applyFont="1" applyFill="1" applyBorder="1" applyAlignment="1" applyProtection="1">
      <alignment horizontal="center" vertical="center" textRotation="90" wrapText="1"/>
      <protection locked="0"/>
    </xf>
    <xf numFmtId="0" fontId="6" fillId="42" borderId="22" xfId="0" applyFont="1" applyFill="1" applyBorder="1" applyAlignment="1" applyProtection="1">
      <alignment horizontal="center" vertical="center" textRotation="90" wrapText="1"/>
      <protection locked="0"/>
    </xf>
    <xf numFmtId="0" fontId="6" fillId="42" borderId="23" xfId="0" applyFont="1" applyFill="1" applyBorder="1" applyAlignment="1" applyProtection="1">
      <alignment horizontal="center" vertical="center" textRotation="90" wrapText="1"/>
      <protection locked="0"/>
    </xf>
    <xf numFmtId="0" fontId="6" fillId="38" borderId="11" xfId="0" applyFont="1" applyFill="1" applyBorder="1" applyAlignment="1" applyProtection="1">
      <alignment horizontal="center" vertical="center" textRotation="90" wrapText="1"/>
      <protection locked="0"/>
    </xf>
    <xf numFmtId="0" fontId="6" fillId="38" borderId="22" xfId="0" applyFont="1" applyFill="1" applyBorder="1" applyAlignment="1" applyProtection="1">
      <alignment horizontal="center" vertical="center" textRotation="90" wrapText="1"/>
      <protection locked="0"/>
    </xf>
    <xf numFmtId="0" fontId="6" fillId="38" borderId="23" xfId="0" applyFont="1" applyFill="1" applyBorder="1" applyAlignment="1" applyProtection="1">
      <alignment horizontal="center" vertical="center" textRotation="90" wrapText="1"/>
      <protection locked="0"/>
    </xf>
    <xf numFmtId="3" fontId="7" fillId="39" borderId="10" xfId="0" applyNumberFormat="1" applyFont="1" applyFill="1" applyBorder="1" applyAlignment="1" applyProtection="1">
      <alignment horizontal="center" vertical="center" wrapText="1"/>
      <protection/>
    </xf>
    <xf numFmtId="0" fontId="4"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6" fillId="40" borderId="10" xfId="0" applyFont="1" applyFill="1" applyBorder="1" applyAlignment="1" applyProtection="1">
      <alignment horizontal="center" vertical="center" textRotation="90" wrapText="1"/>
      <protection/>
    </xf>
    <xf numFmtId="10" fontId="6" fillId="40" borderId="10" xfId="0" applyNumberFormat="1" applyFont="1" applyFill="1" applyBorder="1" applyAlignment="1" applyProtection="1">
      <alignment horizontal="center" vertical="center" textRotation="90" wrapText="1"/>
      <protection/>
    </xf>
    <xf numFmtId="3" fontId="4" fillId="35" borderId="33" xfId="0" applyNumberFormat="1" applyFont="1" applyFill="1" applyBorder="1" applyAlignment="1" applyProtection="1">
      <alignment horizontal="center" vertical="center" wrapText="1"/>
      <protection/>
    </xf>
    <xf numFmtId="3" fontId="4" fillId="35" borderId="34" xfId="0" applyNumberFormat="1" applyFont="1" applyFill="1" applyBorder="1" applyAlignment="1" applyProtection="1">
      <alignment horizontal="center" vertical="center" wrapText="1"/>
      <protection/>
    </xf>
    <xf numFmtId="3" fontId="4" fillId="35" borderId="35" xfId="0" applyNumberFormat="1" applyFont="1" applyFill="1" applyBorder="1" applyAlignment="1" applyProtection="1">
      <alignment horizontal="center" vertical="center" wrapText="1"/>
      <protection/>
    </xf>
    <xf numFmtId="3" fontId="6" fillId="40" borderId="10" xfId="0" applyNumberFormat="1" applyFont="1" applyFill="1" applyBorder="1" applyAlignment="1" applyProtection="1">
      <alignment horizontal="center" vertical="center" textRotation="90" wrapText="1"/>
      <protection/>
    </xf>
    <xf numFmtId="9" fontId="6" fillId="0" borderId="10" xfId="0" applyNumberFormat="1" applyFont="1" applyFill="1" applyBorder="1" applyAlignment="1" applyProtection="1">
      <alignment horizontal="center" vertical="center" textRotation="255" wrapText="1"/>
      <protection locked="0"/>
    </xf>
    <xf numFmtId="9" fontId="6" fillId="41" borderId="10" xfId="0" applyNumberFormat="1" applyFont="1" applyFill="1" applyBorder="1" applyAlignment="1" applyProtection="1">
      <alignment horizontal="center" vertical="center" wrapText="1"/>
      <protection locked="0"/>
    </xf>
    <xf numFmtId="3" fontId="6" fillId="38" borderId="11" xfId="0" applyNumberFormat="1" applyFont="1" applyFill="1" applyBorder="1" applyAlignment="1">
      <alignment horizontal="center" vertical="center" textRotation="90" wrapText="1"/>
    </xf>
    <xf numFmtId="3" fontId="6" fillId="38" borderId="22" xfId="0" applyNumberFormat="1" applyFont="1" applyFill="1" applyBorder="1" applyAlignment="1">
      <alignment horizontal="center" vertical="center" textRotation="90" wrapText="1"/>
    </xf>
    <xf numFmtId="3" fontId="6" fillId="38" borderId="23" xfId="0" applyNumberFormat="1" applyFont="1" applyFill="1" applyBorder="1" applyAlignment="1">
      <alignment horizontal="center" vertical="center" textRotation="90" wrapText="1"/>
    </xf>
    <xf numFmtId="0" fontId="57" fillId="0" borderId="10" xfId="0" applyFont="1" applyBorder="1" applyAlignment="1">
      <alignment horizontal="center" vertical="center" wrapText="1"/>
    </xf>
    <xf numFmtId="0" fontId="54" fillId="38" borderId="10" xfId="0" applyFont="1" applyFill="1" applyBorder="1" applyAlignment="1">
      <alignment horizontal="center" vertical="center" wrapText="1"/>
    </xf>
    <xf numFmtId="9" fontId="6" fillId="38" borderId="10" xfId="0" applyNumberFormat="1" applyFont="1" applyFill="1" applyBorder="1" applyAlignment="1">
      <alignment horizontal="center" vertical="center" textRotation="255" wrapText="1"/>
    </xf>
    <xf numFmtId="0" fontId="6" fillId="38" borderId="10" xfId="0" applyNumberFormat="1" applyFont="1" applyFill="1" applyBorder="1" applyAlignment="1">
      <alignment horizontal="center" vertical="center" textRotation="255" wrapText="1"/>
    </xf>
    <xf numFmtId="9" fontId="6" fillId="38" borderId="10" xfId="55" applyFont="1" applyFill="1" applyBorder="1" applyAlignment="1">
      <alignment horizontal="center" vertical="center" textRotation="255" wrapText="1"/>
    </xf>
    <xf numFmtId="9" fontId="54" fillId="38" borderId="10" xfId="0" applyNumberFormat="1" applyFont="1" applyFill="1" applyBorder="1" applyAlignment="1">
      <alignment horizontal="center" vertical="center" textRotation="255" wrapText="1"/>
    </xf>
    <xf numFmtId="0" fontId="54" fillId="38" borderId="10" xfId="0" applyFont="1" applyFill="1" applyBorder="1" applyAlignment="1">
      <alignment horizontal="center" vertical="center" textRotation="255" wrapText="1"/>
    </xf>
    <xf numFmtId="9" fontId="54" fillId="42" borderId="10" xfId="0" applyNumberFormat="1" applyFont="1" applyFill="1" applyBorder="1" applyAlignment="1" applyProtection="1">
      <alignment horizontal="center" vertical="center" wrapText="1"/>
      <protection locked="0"/>
    </xf>
    <xf numFmtId="9" fontId="54" fillId="0" borderId="10" xfId="0" applyNumberFormat="1" applyFont="1" applyFill="1" applyBorder="1" applyAlignment="1">
      <alignment horizontal="center" vertical="center" wrapText="1"/>
    </xf>
    <xf numFmtId="0" fontId="6" fillId="38" borderId="10" xfId="48" applyNumberFormat="1" applyFont="1" applyFill="1" applyBorder="1" applyAlignment="1">
      <alignment horizontal="center" vertical="center" textRotation="255" wrapText="1"/>
    </xf>
    <xf numFmtId="0" fontId="6" fillId="38" borderId="10" xfId="55" applyNumberFormat="1" applyFont="1" applyFill="1" applyBorder="1" applyAlignment="1">
      <alignment horizontal="center" vertical="center" textRotation="255" wrapText="1"/>
    </xf>
    <xf numFmtId="3" fontId="6" fillId="38" borderId="11" xfId="55" applyNumberFormat="1" applyFont="1" applyFill="1" applyBorder="1" applyAlignment="1">
      <alignment horizontal="center" vertical="center" textRotation="90" wrapText="1"/>
    </xf>
    <xf numFmtId="3" fontId="6" fillId="38" borderId="22" xfId="55" applyNumberFormat="1" applyFont="1" applyFill="1" applyBorder="1" applyAlignment="1">
      <alignment horizontal="center" vertical="center" textRotation="90" wrapText="1"/>
    </xf>
    <xf numFmtId="3" fontId="6" fillId="38" borderId="23" xfId="55" applyNumberFormat="1" applyFont="1" applyFill="1" applyBorder="1" applyAlignment="1">
      <alignment horizontal="center" vertical="center" textRotation="90" wrapText="1"/>
    </xf>
    <xf numFmtId="182" fontId="6" fillId="38" borderId="10" xfId="48" applyNumberFormat="1" applyFont="1" applyFill="1" applyBorder="1" applyAlignment="1">
      <alignment horizontal="center" vertical="top" textRotation="255" wrapText="1"/>
    </xf>
    <xf numFmtId="9" fontId="54" fillId="38" borderId="10" xfId="55" applyFont="1" applyFill="1" applyBorder="1" applyAlignment="1">
      <alignment horizontal="center" vertical="center" textRotation="255" wrapText="1"/>
    </xf>
    <xf numFmtId="0" fontId="58" fillId="0" borderId="10" xfId="0" applyFont="1" applyBorder="1" applyAlignment="1">
      <alignment horizontal="center" vertical="center" wrapText="1"/>
    </xf>
    <xf numFmtId="0" fontId="57" fillId="0" borderId="10" xfId="0" applyFont="1" applyBorder="1" applyAlignment="1">
      <alignment horizontal="center" vertical="center" textRotation="255" wrapText="1"/>
    </xf>
    <xf numFmtId="182" fontId="55" fillId="38" borderId="11" xfId="48" applyNumberFormat="1" applyFont="1" applyFill="1" applyBorder="1" applyAlignment="1">
      <alignment horizontal="center" vertical="top" textRotation="255" wrapText="1"/>
    </xf>
    <xf numFmtId="182" fontId="55" fillId="38" borderId="22" xfId="48" applyNumberFormat="1" applyFont="1" applyFill="1" applyBorder="1" applyAlignment="1">
      <alignment horizontal="center" vertical="top" textRotation="255" wrapText="1"/>
    </xf>
    <xf numFmtId="182" fontId="55" fillId="38" borderId="23" xfId="48" applyNumberFormat="1" applyFont="1" applyFill="1" applyBorder="1" applyAlignment="1">
      <alignment horizontal="center" vertical="top" textRotation="255" wrapText="1"/>
    </xf>
    <xf numFmtId="9" fontId="6" fillId="38" borderId="11" xfId="55" applyFont="1" applyFill="1" applyBorder="1" applyAlignment="1">
      <alignment horizontal="center" vertical="top" textRotation="255" wrapText="1"/>
    </xf>
    <xf numFmtId="9" fontId="6" fillId="38" borderId="22" xfId="55" applyFont="1" applyFill="1" applyBorder="1" applyAlignment="1">
      <alignment horizontal="center" vertical="top" textRotation="255" wrapText="1"/>
    </xf>
    <xf numFmtId="9" fontId="6" fillId="38" borderId="23" xfId="55" applyFont="1" applyFill="1" applyBorder="1" applyAlignment="1">
      <alignment horizontal="center" vertical="top" textRotation="255" wrapText="1"/>
    </xf>
    <xf numFmtId="182" fontId="6" fillId="38" borderId="11" xfId="48" applyNumberFormat="1" applyFont="1" applyFill="1" applyBorder="1" applyAlignment="1">
      <alignment horizontal="center" vertical="top" textRotation="255" wrapText="1"/>
    </xf>
    <xf numFmtId="182" fontId="6" fillId="38" borderId="22" xfId="48" applyNumberFormat="1" applyFont="1" applyFill="1" applyBorder="1" applyAlignment="1">
      <alignment horizontal="center" vertical="top" textRotation="255" wrapText="1"/>
    </xf>
    <xf numFmtId="182" fontId="6" fillId="38" borderId="23" xfId="48" applyNumberFormat="1" applyFont="1" applyFill="1" applyBorder="1" applyAlignment="1">
      <alignment horizontal="center" vertical="top" textRotation="255" wrapText="1"/>
    </xf>
    <xf numFmtId="182" fontId="6" fillId="0" borderId="11" xfId="48" applyNumberFormat="1" applyFont="1" applyBorder="1" applyAlignment="1">
      <alignment horizontal="center" textRotation="90"/>
    </xf>
    <xf numFmtId="182" fontId="6" fillId="0" borderId="22" xfId="48" applyNumberFormat="1" applyFont="1" applyBorder="1" applyAlignment="1">
      <alignment horizontal="center" textRotation="90"/>
    </xf>
    <xf numFmtId="182" fontId="6" fillId="0" borderId="23" xfId="48" applyNumberFormat="1" applyFont="1" applyBorder="1" applyAlignment="1">
      <alignment horizontal="center" textRotation="90"/>
    </xf>
    <xf numFmtId="3" fontId="7" fillId="43" borderId="10" xfId="0" applyNumberFormat="1" applyFont="1" applyFill="1" applyBorder="1" applyAlignment="1" applyProtection="1">
      <alignment horizontal="center" vertical="center" wrapText="1"/>
      <protection/>
    </xf>
    <xf numFmtId="1" fontId="6" fillId="38" borderId="10" xfId="55" applyNumberFormat="1" applyFont="1" applyFill="1" applyBorder="1" applyAlignment="1">
      <alignment horizontal="center" vertical="center" textRotation="255"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B1:AJ26"/>
  <sheetViews>
    <sheetView tabSelected="1" zoomScale="90" zoomScaleNormal="90" zoomScalePageLayoutView="0" workbookViewId="0" topLeftCell="A7">
      <selection activeCell="C7" sqref="C7:S7"/>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4.8515625" style="22"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38" t="s">
        <v>108</v>
      </c>
      <c r="C4" s="138"/>
      <c r="D4" s="138"/>
      <c r="E4" s="138"/>
      <c r="F4" s="138"/>
      <c r="G4" s="138"/>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2:36" ht="33.75" customHeight="1">
      <c r="B5" s="30" t="s">
        <v>68</v>
      </c>
      <c r="C5" s="139" t="s">
        <v>106</v>
      </c>
      <c r="D5" s="139"/>
      <c r="E5" s="139"/>
      <c r="F5" s="139"/>
      <c r="G5" s="139"/>
      <c r="H5" s="139"/>
      <c r="I5" s="139"/>
      <c r="J5" s="139"/>
      <c r="K5" s="139"/>
      <c r="L5" s="139"/>
      <c r="M5" s="139"/>
      <c r="N5" s="139"/>
      <c r="O5" s="139"/>
      <c r="P5" s="139"/>
      <c r="Q5" s="139"/>
      <c r="R5" s="139"/>
      <c r="S5" s="139"/>
      <c r="T5" s="37"/>
      <c r="U5" s="140"/>
      <c r="V5" s="141"/>
      <c r="W5" s="141"/>
      <c r="X5" s="141"/>
      <c r="Y5" s="141"/>
      <c r="Z5" s="141"/>
      <c r="AA5" s="141"/>
      <c r="AB5" s="141"/>
      <c r="AC5" s="141"/>
      <c r="AD5" s="141"/>
      <c r="AE5" s="141"/>
      <c r="AF5" s="141"/>
      <c r="AG5" s="141"/>
      <c r="AH5" s="141"/>
      <c r="AI5" s="141"/>
      <c r="AJ5" s="141"/>
    </row>
    <row r="6" spans="2:36" ht="33.75" customHeight="1">
      <c r="B6" s="32" t="s">
        <v>69</v>
      </c>
      <c r="C6" s="139" t="s">
        <v>107</v>
      </c>
      <c r="D6" s="139"/>
      <c r="E6" s="139"/>
      <c r="F6" s="139"/>
      <c r="G6" s="139"/>
      <c r="H6" s="139"/>
      <c r="I6" s="139"/>
      <c r="J6" s="139"/>
      <c r="K6" s="139"/>
      <c r="L6" s="139"/>
      <c r="M6" s="139"/>
      <c r="N6" s="139"/>
      <c r="O6" s="139"/>
      <c r="P6" s="139"/>
      <c r="Q6" s="139"/>
      <c r="R6" s="139"/>
      <c r="S6" s="139"/>
      <c r="T6" s="38"/>
      <c r="U6" s="38"/>
      <c r="V6" s="39"/>
      <c r="W6" s="39"/>
      <c r="X6" s="39"/>
      <c r="Y6" s="39"/>
      <c r="Z6" s="39"/>
      <c r="AA6" s="39"/>
      <c r="AB6" s="39"/>
      <c r="AC6" s="39"/>
      <c r="AD6" s="39"/>
      <c r="AE6" s="39"/>
      <c r="AF6" s="39"/>
      <c r="AG6" s="39"/>
      <c r="AH6" s="39"/>
      <c r="AI6" s="39"/>
      <c r="AJ6" s="39"/>
    </row>
    <row r="7" spans="2:36" ht="33.75" customHeight="1">
      <c r="B7" s="32" t="s">
        <v>70</v>
      </c>
      <c r="C7" s="139" t="s">
        <v>64</v>
      </c>
      <c r="D7" s="139"/>
      <c r="E7" s="139"/>
      <c r="F7" s="139"/>
      <c r="G7" s="139"/>
      <c r="H7" s="139"/>
      <c r="I7" s="139"/>
      <c r="J7" s="139"/>
      <c r="K7" s="139"/>
      <c r="L7" s="139"/>
      <c r="M7" s="139"/>
      <c r="N7" s="139"/>
      <c r="O7" s="139"/>
      <c r="P7" s="139"/>
      <c r="Q7" s="139"/>
      <c r="R7" s="139"/>
      <c r="S7" s="139"/>
      <c r="T7" s="38"/>
      <c r="U7" s="38"/>
      <c r="V7" s="39"/>
      <c r="W7" s="39"/>
      <c r="X7" s="39"/>
      <c r="Y7" s="39"/>
      <c r="Z7" s="39"/>
      <c r="AA7" s="39"/>
      <c r="AB7" s="39"/>
      <c r="AC7" s="39"/>
      <c r="AD7" s="39"/>
      <c r="AE7" s="39"/>
      <c r="AF7" s="39"/>
      <c r="AG7" s="39"/>
      <c r="AH7" s="39"/>
      <c r="AI7" s="39"/>
      <c r="AJ7" s="39"/>
    </row>
    <row r="8" spans="2:36" ht="59.25" customHeight="1">
      <c r="B8" s="30" t="s">
        <v>71</v>
      </c>
      <c r="C8" s="142" t="s">
        <v>159</v>
      </c>
      <c r="D8" s="142"/>
      <c r="E8" s="142"/>
      <c r="F8" s="142"/>
      <c r="G8" s="142"/>
      <c r="H8" s="142"/>
      <c r="I8" s="142"/>
      <c r="J8" s="142"/>
      <c r="K8" s="142"/>
      <c r="L8" s="142"/>
      <c r="M8" s="142"/>
      <c r="N8" s="142"/>
      <c r="O8" s="143" t="s">
        <v>72</v>
      </c>
      <c r="P8" s="143"/>
      <c r="Q8" s="143"/>
      <c r="R8" s="143"/>
      <c r="S8" s="143"/>
      <c r="T8" s="143"/>
      <c r="U8" s="143"/>
      <c r="V8" s="143"/>
      <c r="W8" s="143"/>
      <c r="X8" s="143"/>
      <c r="Y8" s="143"/>
      <c r="Z8" s="143"/>
      <c r="AA8" s="143"/>
      <c r="AB8" s="143"/>
      <c r="AC8" s="143"/>
      <c r="AD8" s="143"/>
      <c r="AE8" s="143"/>
      <c r="AF8" s="143"/>
      <c r="AG8" s="144" t="s">
        <v>73</v>
      </c>
      <c r="AH8" s="144"/>
      <c r="AI8" s="144"/>
      <c r="AJ8" s="144"/>
    </row>
    <row r="9" spans="2:36" ht="30.75" customHeight="1">
      <c r="B9" s="145" t="s">
        <v>74</v>
      </c>
      <c r="C9" s="146" t="s">
        <v>75</v>
      </c>
      <c r="D9" s="146"/>
      <c r="E9" s="146"/>
      <c r="F9" s="146"/>
      <c r="G9" s="146"/>
      <c r="H9" s="147" t="s">
        <v>76</v>
      </c>
      <c r="I9" s="147"/>
      <c r="J9" s="148" t="s">
        <v>77</v>
      </c>
      <c r="K9" s="148" t="s">
        <v>78</v>
      </c>
      <c r="L9" s="149" t="s">
        <v>79</v>
      </c>
      <c r="M9" s="152" t="s">
        <v>80</v>
      </c>
      <c r="N9" s="152" t="s">
        <v>81</v>
      </c>
      <c r="O9" s="150" t="s">
        <v>82</v>
      </c>
      <c r="P9" s="150"/>
      <c r="Q9" s="150" t="s">
        <v>83</v>
      </c>
      <c r="R9" s="150"/>
      <c r="S9" s="150" t="s">
        <v>84</v>
      </c>
      <c r="T9" s="150"/>
      <c r="U9" s="150" t="s">
        <v>85</v>
      </c>
      <c r="V9" s="150"/>
      <c r="W9" s="150" t="s">
        <v>61</v>
      </c>
      <c r="X9" s="150"/>
      <c r="Y9" s="150" t="s">
        <v>86</v>
      </c>
      <c r="Z9" s="150"/>
      <c r="AA9" s="150" t="s">
        <v>87</v>
      </c>
      <c r="AB9" s="150"/>
      <c r="AC9" s="150" t="s">
        <v>88</v>
      </c>
      <c r="AD9" s="150"/>
      <c r="AE9" s="150" t="s">
        <v>62</v>
      </c>
      <c r="AF9" s="150"/>
      <c r="AG9" s="151" t="s">
        <v>89</v>
      </c>
      <c r="AH9" s="153" t="s">
        <v>90</v>
      </c>
      <c r="AI9" s="154" t="s">
        <v>91</v>
      </c>
      <c r="AJ9" s="153" t="s">
        <v>92</v>
      </c>
    </row>
    <row r="10" spans="2:36" ht="76.5" customHeight="1">
      <c r="B10" s="145"/>
      <c r="C10" s="146"/>
      <c r="D10" s="146"/>
      <c r="E10" s="146"/>
      <c r="F10" s="146"/>
      <c r="G10" s="146"/>
      <c r="H10" s="147"/>
      <c r="I10" s="147"/>
      <c r="J10" s="148" t="s">
        <v>77</v>
      </c>
      <c r="K10" s="148"/>
      <c r="L10" s="149"/>
      <c r="M10" s="152"/>
      <c r="N10" s="152"/>
      <c r="O10" s="41" t="s">
        <v>93</v>
      </c>
      <c r="P10" s="42" t="s">
        <v>94</v>
      </c>
      <c r="Q10" s="41" t="s">
        <v>93</v>
      </c>
      <c r="R10" s="42" t="s">
        <v>94</v>
      </c>
      <c r="S10" s="41" t="s">
        <v>93</v>
      </c>
      <c r="T10" s="42" t="s">
        <v>94</v>
      </c>
      <c r="U10" s="41" t="s">
        <v>93</v>
      </c>
      <c r="V10" s="42" t="s">
        <v>94</v>
      </c>
      <c r="W10" s="41" t="s">
        <v>93</v>
      </c>
      <c r="X10" s="42" t="s">
        <v>94</v>
      </c>
      <c r="Y10" s="41" t="s">
        <v>93</v>
      </c>
      <c r="Z10" s="42" t="s">
        <v>94</v>
      </c>
      <c r="AA10" s="41" t="s">
        <v>93</v>
      </c>
      <c r="AB10" s="42" t="s">
        <v>95</v>
      </c>
      <c r="AC10" s="41" t="s">
        <v>93</v>
      </c>
      <c r="AD10" s="42" t="s">
        <v>95</v>
      </c>
      <c r="AE10" s="41" t="s">
        <v>93</v>
      </c>
      <c r="AF10" s="42" t="s">
        <v>95</v>
      </c>
      <c r="AG10" s="151"/>
      <c r="AH10" s="153"/>
      <c r="AI10" s="154"/>
      <c r="AJ10" s="153"/>
    </row>
    <row r="11" spans="2:36" ht="78" customHeight="1">
      <c r="B11" s="43" t="s">
        <v>109</v>
      </c>
      <c r="C11" s="155" t="s">
        <v>160</v>
      </c>
      <c r="D11" s="155"/>
      <c r="E11" s="155"/>
      <c r="F11" s="155"/>
      <c r="G11" s="155"/>
      <c r="H11" s="156" t="s">
        <v>63</v>
      </c>
      <c r="I11" s="156"/>
      <c r="J11" s="44">
        <v>2789.3</v>
      </c>
      <c r="K11" s="45">
        <v>100</v>
      </c>
      <c r="L11" s="46">
        <v>25</v>
      </c>
      <c r="M11" s="47"/>
      <c r="N11" s="47"/>
      <c r="O11" s="105">
        <v>159020000</v>
      </c>
      <c r="P11" s="48" t="e">
        <f>P13+#REF!+#REF!</f>
        <v>#REF!</v>
      </c>
      <c r="Q11" s="48" t="e">
        <f>Q13+#REF!+#REF!</f>
        <v>#REF!</v>
      </c>
      <c r="R11" s="48" t="e">
        <f>R13+#REF!+#REF!</f>
        <v>#REF!</v>
      </c>
      <c r="S11" s="48" t="e">
        <f>S13+#REF!+#REF!</f>
        <v>#REF!</v>
      </c>
      <c r="T11" s="48" t="e">
        <f>T13+#REF!+#REF!</f>
        <v>#REF!</v>
      </c>
      <c r="U11" s="48" t="e">
        <f>U13+#REF!+#REF!</f>
        <v>#REF!</v>
      </c>
      <c r="V11" s="48" t="e">
        <f>V13+#REF!+#REF!</f>
        <v>#REF!</v>
      </c>
      <c r="W11" s="48" t="e">
        <f>W13+#REF!+#REF!</f>
        <v>#REF!</v>
      </c>
      <c r="X11" s="48" t="e">
        <f>X13+#REF!+#REF!</f>
        <v>#REF!</v>
      </c>
      <c r="Y11" s="48" t="e">
        <f>Y13+#REF!+#REF!</f>
        <v>#REF!</v>
      </c>
      <c r="Z11" s="48" t="e">
        <f>Z13+#REF!+#REF!</f>
        <v>#REF!</v>
      </c>
      <c r="AA11" s="48" t="e">
        <f>AA13+#REF!+#REF!</f>
        <v>#REF!</v>
      </c>
      <c r="AB11" s="48" t="e">
        <f>AB13+#REF!+#REF!</f>
        <v>#REF!</v>
      </c>
      <c r="AC11" s="48" t="e">
        <f>AC13+#REF!+#REF!</f>
        <v>#REF!</v>
      </c>
      <c r="AD11" s="48" t="e">
        <f>AD13+#REF!+#REF!</f>
        <v>#REF!</v>
      </c>
      <c r="AE11" s="48">
        <f>+O11</f>
        <v>159020000</v>
      </c>
      <c r="AF11" s="48" t="e">
        <f>AF13+#REF!+#REF!</f>
        <v>#REF!</v>
      </c>
      <c r="AG11" s="49" t="e">
        <f>AG13+#REF!+#REF!</f>
        <v>#REF!</v>
      </c>
      <c r="AH11" s="49"/>
      <c r="AI11" s="49"/>
      <c r="AJ11" s="50"/>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104">
        <f>+O14+O17</f>
        <v>39150000</v>
      </c>
      <c r="P13" s="55">
        <f>SUM(P14:P16)</f>
        <v>0</v>
      </c>
      <c r="Q13" s="54">
        <f>SUM(Q14:Q16)</f>
        <v>0</v>
      </c>
      <c r="R13" s="55">
        <f>SUM(R14:R16)</f>
        <v>0</v>
      </c>
      <c r="S13" s="54"/>
      <c r="T13" s="55"/>
      <c r="U13" s="54"/>
      <c r="V13" s="55"/>
      <c r="W13" s="54"/>
      <c r="X13" s="55"/>
      <c r="Y13" s="54"/>
      <c r="Z13" s="55"/>
      <c r="AA13" s="54"/>
      <c r="AB13" s="55"/>
      <c r="AC13" s="54"/>
      <c r="AD13" s="55"/>
      <c r="AE13" s="56">
        <f>O13+Q13</f>
        <v>39150000</v>
      </c>
      <c r="AF13" s="55">
        <f>AF14</f>
        <v>0</v>
      </c>
      <c r="AG13" s="57">
        <f>SUM(AG14:AG16)</f>
        <v>0</v>
      </c>
      <c r="AH13" s="58"/>
      <c r="AI13" s="58"/>
      <c r="AJ13" s="59"/>
    </row>
    <row r="14" spans="2:36" ht="44.25" customHeight="1">
      <c r="B14" s="158" t="s">
        <v>145</v>
      </c>
      <c r="C14" s="164"/>
      <c r="D14" s="2" t="s">
        <v>154</v>
      </c>
      <c r="E14" s="1">
        <v>1</v>
      </c>
      <c r="F14" s="165"/>
      <c r="G14" s="166"/>
      <c r="H14" s="167" t="s">
        <v>5</v>
      </c>
      <c r="I14" s="167" t="s">
        <v>35</v>
      </c>
      <c r="J14" s="161">
        <v>0</v>
      </c>
      <c r="K14" s="162">
        <v>100</v>
      </c>
      <c r="L14" s="163">
        <v>25</v>
      </c>
      <c r="M14" s="163"/>
      <c r="N14" s="163"/>
      <c r="O14" s="172">
        <v>27405000</v>
      </c>
      <c r="P14" s="14"/>
      <c r="Q14" s="18"/>
      <c r="R14" s="15"/>
      <c r="S14" s="68"/>
      <c r="T14" s="15"/>
      <c r="U14" s="15"/>
      <c r="V14" s="15"/>
      <c r="W14" s="15"/>
      <c r="X14" s="15"/>
      <c r="Y14" s="15"/>
      <c r="Z14" s="15"/>
      <c r="AA14" s="15"/>
      <c r="AB14" s="15"/>
      <c r="AC14" s="15"/>
      <c r="AD14" s="15"/>
      <c r="AE14" s="169">
        <f>+O14</f>
        <v>27405000</v>
      </c>
      <c r="AF14" s="169"/>
      <c r="AG14" s="170" t="s">
        <v>103</v>
      </c>
      <c r="AH14" s="171" t="s">
        <v>123</v>
      </c>
      <c r="AI14" s="171"/>
      <c r="AJ14" s="175" t="s">
        <v>36</v>
      </c>
    </row>
    <row r="15" spans="2:36" ht="63.75" customHeight="1">
      <c r="B15" s="159"/>
      <c r="C15" s="164"/>
      <c r="D15" s="2" t="s">
        <v>110</v>
      </c>
      <c r="E15" s="1">
        <v>23</v>
      </c>
      <c r="F15" s="165"/>
      <c r="G15" s="166"/>
      <c r="H15" s="167"/>
      <c r="I15" s="167"/>
      <c r="J15" s="161"/>
      <c r="K15" s="162"/>
      <c r="L15" s="163"/>
      <c r="M15" s="163"/>
      <c r="N15" s="163"/>
      <c r="O15" s="173"/>
      <c r="P15" s="14"/>
      <c r="Q15" s="17"/>
      <c r="R15" s="15"/>
      <c r="S15" s="68"/>
      <c r="T15" s="15"/>
      <c r="U15" s="15"/>
      <c r="V15" s="15"/>
      <c r="W15" s="15"/>
      <c r="X15" s="15"/>
      <c r="Y15" s="15"/>
      <c r="Z15" s="15"/>
      <c r="AA15" s="15"/>
      <c r="AB15" s="15"/>
      <c r="AC15" s="15"/>
      <c r="AD15" s="15"/>
      <c r="AE15" s="169"/>
      <c r="AF15" s="169"/>
      <c r="AG15" s="170"/>
      <c r="AH15" s="171"/>
      <c r="AI15" s="171"/>
      <c r="AJ15" s="175"/>
    </row>
    <row r="16" spans="2:36" ht="65.25" customHeight="1">
      <c r="B16" s="159"/>
      <c r="C16" s="164"/>
      <c r="D16" s="2" t="s">
        <v>111</v>
      </c>
      <c r="E16" s="1">
        <v>1</v>
      </c>
      <c r="F16" s="165"/>
      <c r="G16" s="166"/>
      <c r="H16" s="167"/>
      <c r="I16" s="167"/>
      <c r="J16" s="161"/>
      <c r="K16" s="162"/>
      <c r="L16" s="163"/>
      <c r="M16" s="163"/>
      <c r="N16" s="163"/>
      <c r="O16" s="174"/>
      <c r="P16" s="14"/>
      <c r="Q16" s="18"/>
      <c r="R16" s="15"/>
      <c r="S16" s="68"/>
      <c r="T16" s="15"/>
      <c r="U16" s="15"/>
      <c r="V16" s="15"/>
      <c r="W16" s="15"/>
      <c r="X16" s="15"/>
      <c r="Y16" s="15"/>
      <c r="Z16" s="15"/>
      <c r="AA16" s="15"/>
      <c r="AB16" s="15"/>
      <c r="AC16" s="15"/>
      <c r="AD16" s="15"/>
      <c r="AE16" s="169"/>
      <c r="AF16" s="169"/>
      <c r="AG16" s="170"/>
      <c r="AH16" s="171"/>
      <c r="AI16" s="171"/>
      <c r="AJ16" s="175"/>
    </row>
    <row r="17" spans="2:36" ht="61.5" customHeight="1">
      <c r="B17" s="159"/>
      <c r="C17" s="60"/>
      <c r="D17" s="2" t="s">
        <v>155</v>
      </c>
      <c r="E17" s="1">
        <v>1</v>
      </c>
      <c r="F17" s="168"/>
      <c r="G17" s="182"/>
      <c r="H17" s="176" t="s">
        <v>156</v>
      </c>
      <c r="I17" s="177" t="s">
        <v>6</v>
      </c>
      <c r="J17" s="178">
        <v>0</v>
      </c>
      <c r="K17" s="179">
        <v>1</v>
      </c>
      <c r="L17" s="179">
        <v>1</v>
      </c>
      <c r="M17" s="181"/>
      <c r="N17" s="181"/>
      <c r="O17" s="185">
        <v>11745000</v>
      </c>
      <c r="P17" s="16"/>
      <c r="Q17" s="16"/>
      <c r="R17" s="16"/>
      <c r="S17" s="16"/>
      <c r="T17" s="16"/>
      <c r="U17" s="16"/>
      <c r="V17" s="16"/>
      <c r="W17" s="16"/>
      <c r="X17" s="16"/>
      <c r="Y17" s="16"/>
      <c r="Z17" s="16"/>
      <c r="AA17" s="16"/>
      <c r="AB17" s="16"/>
      <c r="AC17" s="16"/>
      <c r="AD17" s="16"/>
      <c r="AE17" s="169">
        <f>+O17</f>
        <v>11745000</v>
      </c>
      <c r="AF17" s="169"/>
      <c r="AG17" s="188" t="str">
        <f>+AG14</f>
        <v>pi-i-ad-juv-adul m.</v>
      </c>
      <c r="AH17" s="171" t="str">
        <f>+AH14</f>
        <v>Registro fotográfico y el documento  </v>
      </c>
      <c r="AI17" s="183"/>
      <c r="AJ17" s="184" t="s">
        <v>36</v>
      </c>
    </row>
    <row r="18" spans="2:36" ht="40.5" customHeight="1">
      <c r="B18" s="159"/>
      <c r="C18" s="60"/>
      <c r="D18" s="2" t="s">
        <v>157</v>
      </c>
      <c r="E18" s="1">
        <v>100</v>
      </c>
      <c r="F18" s="168"/>
      <c r="G18" s="182"/>
      <c r="H18" s="176"/>
      <c r="I18" s="177"/>
      <c r="J18" s="178"/>
      <c r="K18" s="180"/>
      <c r="L18" s="180"/>
      <c r="M18" s="181"/>
      <c r="N18" s="181"/>
      <c r="O18" s="186"/>
      <c r="P18" s="16"/>
      <c r="Q18" s="16"/>
      <c r="R18" s="16"/>
      <c r="S18" s="16"/>
      <c r="T18" s="16"/>
      <c r="U18" s="16"/>
      <c r="V18" s="16"/>
      <c r="W18" s="16"/>
      <c r="X18" s="16"/>
      <c r="Y18" s="16"/>
      <c r="Z18" s="16"/>
      <c r="AA18" s="16"/>
      <c r="AB18" s="16"/>
      <c r="AC18" s="16"/>
      <c r="AD18" s="16"/>
      <c r="AE18" s="169"/>
      <c r="AF18" s="169"/>
      <c r="AG18" s="189"/>
      <c r="AH18" s="171"/>
      <c r="AI18" s="183"/>
      <c r="AJ18" s="184"/>
    </row>
    <row r="19" spans="2:36" ht="40.5" customHeight="1">
      <c r="B19" s="159"/>
      <c r="C19" s="60"/>
      <c r="D19" s="2" t="s">
        <v>158</v>
      </c>
      <c r="E19" s="1">
        <v>1</v>
      </c>
      <c r="F19" s="168"/>
      <c r="G19" s="182"/>
      <c r="H19" s="176"/>
      <c r="I19" s="177"/>
      <c r="J19" s="178"/>
      <c r="K19" s="180"/>
      <c r="L19" s="180"/>
      <c r="M19" s="181"/>
      <c r="N19" s="181"/>
      <c r="O19" s="186"/>
      <c r="P19" s="16"/>
      <c r="Q19" s="16"/>
      <c r="R19" s="16"/>
      <c r="S19" s="16"/>
      <c r="T19" s="16"/>
      <c r="U19" s="16"/>
      <c r="V19" s="16"/>
      <c r="W19" s="16"/>
      <c r="X19" s="16"/>
      <c r="Y19" s="16"/>
      <c r="Z19" s="16"/>
      <c r="AA19" s="16"/>
      <c r="AB19" s="16"/>
      <c r="AC19" s="16"/>
      <c r="AD19" s="16"/>
      <c r="AE19" s="169"/>
      <c r="AF19" s="169"/>
      <c r="AG19" s="189"/>
      <c r="AH19" s="171"/>
      <c r="AI19" s="183"/>
      <c r="AJ19" s="184"/>
    </row>
    <row r="20" spans="2:36" ht="47.25" customHeight="1">
      <c r="B20" s="160"/>
      <c r="C20" s="60"/>
      <c r="D20" s="2" t="s">
        <v>112</v>
      </c>
      <c r="E20" s="1">
        <v>1</v>
      </c>
      <c r="F20" s="168"/>
      <c r="G20" s="182"/>
      <c r="H20" s="176"/>
      <c r="I20" s="177"/>
      <c r="J20" s="178"/>
      <c r="K20" s="180"/>
      <c r="L20" s="180"/>
      <c r="M20" s="181"/>
      <c r="N20" s="181"/>
      <c r="O20" s="187"/>
      <c r="P20" s="16"/>
      <c r="Q20" s="16"/>
      <c r="R20" s="16"/>
      <c r="S20" s="16"/>
      <c r="T20" s="16"/>
      <c r="U20" s="16"/>
      <c r="V20" s="16"/>
      <c r="W20" s="16"/>
      <c r="X20" s="16"/>
      <c r="Y20" s="16"/>
      <c r="Z20" s="16"/>
      <c r="AA20" s="16"/>
      <c r="AB20" s="16"/>
      <c r="AC20" s="16"/>
      <c r="AD20" s="16"/>
      <c r="AE20" s="169"/>
      <c r="AF20" s="169"/>
      <c r="AG20" s="190"/>
      <c r="AH20" s="171"/>
      <c r="AI20" s="183"/>
      <c r="AJ20" s="184"/>
    </row>
    <row r="26" spans="9:10" ht="15">
      <c r="I26" s="23"/>
      <c r="J26" s="23"/>
    </row>
  </sheetData>
  <sheetProtection/>
  <mergeCells count="68">
    <mergeCell ref="AI17:AI20"/>
    <mergeCell ref="AJ17:AJ20"/>
    <mergeCell ref="O17:O20"/>
    <mergeCell ref="AG17:AG20"/>
    <mergeCell ref="AJ14:AJ16"/>
    <mergeCell ref="H17:H20"/>
    <mergeCell ref="I17:I20"/>
    <mergeCell ref="J17:J20"/>
    <mergeCell ref="K17:K20"/>
    <mergeCell ref="L17:L20"/>
    <mergeCell ref="M17:M20"/>
    <mergeCell ref="N17:N20"/>
    <mergeCell ref="AE17:AE20"/>
    <mergeCell ref="AF17:AF20"/>
    <mergeCell ref="F17:F20"/>
    <mergeCell ref="AE14:AE16"/>
    <mergeCell ref="AF14:AF16"/>
    <mergeCell ref="AG14:AG16"/>
    <mergeCell ref="AH14:AH16"/>
    <mergeCell ref="AI14:AI16"/>
    <mergeCell ref="O14:O16"/>
    <mergeCell ref="I14:I16"/>
    <mergeCell ref="G17:G20"/>
    <mergeCell ref="AH17:AH20"/>
    <mergeCell ref="B14:B20"/>
    <mergeCell ref="J14:J16"/>
    <mergeCell ref="K14:K16"/>
    <mergeCell ref="L14:L16"/>
    <mergeCell ref="M14:M16"/>
    <mergeCell ref="N14:N16"/>
    <mergeCell ref="C14:C16"/>
    <mergeCell ref="F14:F16"/>
    <mergeCell ref="G14:G16"/>
    <mergeCell ref="H14:H16"/>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B1:AJ27"/>
  <sheetViews>
    <sheetView zoomScale="90" zoomScaleNormal="90" zoomScalePageLayoutView="0" workbookViewId="0" topLeftCell="A13">
      <selection activeCell="C8" sqref="C8:N8"/>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5.42187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106</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107</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37</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thickBot="1">
      <c r="B8" s="30" t="s">
        <v>71</v>
      </c>
      <c r="C8" s="212" t="s">
        <v>159</v>
      </c>
      <c r="D8" s="213"/>
      <c r="E8" s="213"/>
      <c r="F8" s="213"/>
      <c r="G8" s="213"/>
      <c r="H8" s="213"/>
      <c r="I8" s="213"/>
      <c r="J8" s="213"/>
      <c r="K8" s="213"/>
      <c r="L8" s="213"/>
      <c r="M8" s="213"/>
      <c r="N8" s="214"/>
      <c r="O8" s="215" t="s">
        <v>72</v>
      </c>
      <c r="P8" s="216"/>
      <c r="Q8" s="216"/>
      <c r="R8" s="216"/>
      <c r="S8" s="216"/>
      <c r="T8" s="216"/>
      <c r="U8" s="216"/>
      <c r="V8" s="216"/>
      <c r="W8" s="216"/>
      <c r="X8" s="216"/>
      <c r="Y8" s="216"/>
      <c r="Z8" s="216"/>
      <c r="AA8" s="216"/>
      <c r="AB8" s="216"/>
      <c r="AC8" s="216"/>
      <c r="AD8" s="216"/>
      <c r="AE8" s="216"/>
      <c r="AF8" s="217"/>
      <c r="AG8" s="197" t="s">
        <v>73</v>
      </c>
      <c r="AH8" s="198"/>
      <c r="AI8" s="198"/>
      <c r="AJ8" s="199"/>
    </row>
    <row r="9" spans="2:36" ht="30.75" customHeight="1">
      <c r="B9" s="200" t="s">
        <v>74</v>
      </c>
      <c r="C9" s="146" t="s">
        <v>75</v>
      </c>
      <c r="D9" s="146"/>
      <c r="E9" s="146"/>
      <c r="F9" s="146"/>
      <c r="G9" s="146"/>
      <c r="H9" s="202" t="s">
        <v>76</v>
      </c>
      <c r="I9" s="203"/>
      <c r="J9" s="206" t="s">
        <v>77</v>
      </c>
      <c r="K9" s="206" t="s">
        <v>78</v>
      </c>
      <c r="L9" s="208" t="s">
        <v>79</v>
      </c>
      <c r="M9" s="232" t="s">
        <v>80</v>
      </c>
      <c r="N9" s="234" t="s">
        <v>81</v>
      </c>
      <c r="O9" s="236" t="s">
        <v>82</v>
      </c>
      <c r="P9" s="211"/>
      <c r="Q9" s="210" t="s">
        <v>83</v>
      </c>
      <c r="R9" s="211"/>
      <c r="S9" s="210" t="s">
        <v>84</v>
      </c>
      <c r="T9" s="211"/>
      <c r="U9" s="210" t="s">
        <v>85</v>
      </c>
      <c r="V9" s="211"/>
      <c r="W9" s="210" t="s">
        <v>61</v>
      </c>
      <c r="X9" s="211"/>
      <c r="Y9" s="210" t="s">
        <v>86</v>
      </c>
      <c r="Z9" s="211"/>
      <c r="AA9" s="210" t="s">
        <v>87</v>
      </c>
      <c r="AB9" s="211"/>
      <c r="AC9" s="210" t="s">
        <v>88</v>
      </c>
      <c r="AD9" s="211"/>
      <c r="AE9" s="210" t="s">
        <v>62</v>
      </c>
      <c r="AF9" s="229"/>
      <c r="AG9" s="231" t="s">
        <v>89</v>
      </c>
      <c r="AH9" s="230" t="s">
        <v>90</v>
      </c>
      <c r="AI9" s="218" t="s">
        <v>91</v>
      </c>
      <c r="AJ9" s="219" t="s">
        <v>92</v>
      </c>
    </row>
    <row r="10" spans="2:36" ht="76.5" customHeight="1" thickBot="1">
      <c r="B10" s="201"/>
      <c r="C10" s="146"/>
      <c r="D10" s="146"/>
      <c r="E10" s="146"/>
      <c r="F10" s="146"/>
      <c r="G10" s="146"/>
      <c r="H10" s="204"/>
      <c r="I10" s="205"/>
      <c r="J10" s="207" t="s">
        <v>77</v>
      </c>
      <c r="K10" s="207"/>
      <c r="L10" s="209"/>
      <c r="M10" s="233"/>
      <c r="N10" s="235"/>
      <c r="O10" s="72" t="s">
        <v>93</v>
      </c>
      <c r="P10" s="8" t="s">
        <v>94</v>
      </c>
      <c r="Q10" s="71" t="s">
        <v>93</v>
      </c>
      <c r="R10" s="8" t="s">
        <v>94</v>
      </c>
      <c r="S10" s="71" t="s">
        <v>93</v>
      </c>
      <c r="T10" s="8" t="s">
        <v>94</v>
      </c>
      <c r="U10" s="71" t="s">
        <v>93</v>
      </c>
      <c r="V10" s="8" t="s">
        <v>94</v>
      </c>
      <c r="W10" s="71" t="s">
        <v>93</v>
      </c>
      <c r="X10" s="8" t="s">
        <v>94</v>
      </c>
      <c r="Y10" s="71" t="s">
        <v>93</v>
      </c>
      <c r="Z10" s="8" t="s">
        <v>94</v>
      </c>
      <c r="AA10" s="71" t="s">
        <v>93</v>
      </c>
      <c r="AB10" s="8" t="s">
        <v>95</v>
      </c>
      <c r="AC10" s="71" t="s">
        <v>93</v>
      </c>
      <c r="AD10" s="8" t="s">
        <v>95</v>
      </c>
      <c r="AE10" s="71" t="s">
        <v>93</v>
      </c>
      <c r="AF10" s="9" t="s">
        <v>95</v>
      </c>
      <c r="AG10" s="231"/>
      <c r="AH10" s="230"/>
      <c r="AI10" s="218"/>
      <c r="AJ10" s="219"/>
    </row>
    <row r="11" spans="2:36" ht="78" customHeight="1" thickBot="1">
      <c r="B11" s="24" t="s">
        <v>109</v>
      </c>
      <c r="C11" s="220" t="s">
        <v>118</v>
      </c>
      <c r="D11" s="221"/>
      <c r="E11" s="221"/>
      <c r="F11" s="221"/>
      <c r="G11" s="222"/>
      <c r="H11" s="223" t="s">
        <v>119</v>
      </c>
      <c r="I11" s="224"/>
      <c r="J11" s="25">
        <v>400</v>
      </c>
      <c r="K11" s="26">
        <v>450</v>
      </c>
      <c r="L11" s="27">
        <v>450</v>
      </c>
      <c r="M11" s="28"/>
      <c r="N11" s="29"/>
      <c r="O11" s="103">
        <v>317600000</v>
      </c>
      <c r="P11" s="69" t="e">
        <f>P13+#REF!+#REF!</f>
        <v>#REF!</v>
      </c>
      <c r="Q11" s="69" t="e">
        <f>Q13+#REF!+#REF!</f>
        <v>#REF!</v>
      </c>
      <c r="R11" s="69" t="e">
        <f>R13+#REF!+#REF!</f>
        <v>#REF!</v>
      </c>
      <c r="S11" s="69" t="e">
        <f>S13+#REF!+#REF!</f>
        <v>#REF!</v>
      </c>
      <c r="T11" s="69" t="e">
        <f>T13+#REF!+#REF!</f>
        <v>#REF!</v>
      </c>
      <c r="U11" s="69" t="e">
        <f>U13+#REF!+#REF!</f>
        <v>#REF!</v>
      </c>
      <c r="V11" s="69" t="e">
        <f>V13+#REF!+#REF!</f>
        <v>#REF!</v>
      </c>
      <c r="W11" s="69" t="e">
        <f>W13+#REF!+#REF!</f>
        <v>#REF!</v>
      </c>
      <c r="X11" s="69" t="e">
        <f>X13+#REF!+#REF!</f>
        <v>#REF!</v>
      </c>
      <c r="Y11" s="69" t="e">
        <f>Y13+#REF!+#REF!</f>
        <v>#REF!</v>
      </c>
      <c r="Z11" s="69" t="e">
        <f>Z13+#REF!+#REF!</f>
        <v>#REF!</v>
      </c>
      <c r="AA11" s="69" t="e">
        <f>AA13+#REF!+#REF!</f>
        <v>#REF!</v>
      </c>
      <c r="AB11" s="69" t="e">
        <f>AB13+#REF!+#REF!</f>
        <v>#REF!</v>
      </c>
      <c r="AC11" s="69" t="e">
        <f>AC13+#REF!+#REF!</f>
        <v>#REF!</v>
      </c>
      <c r="AD11" s="69" t="e">
        <f>AD13+#REF!+#REF!</f>
        <v>#REF!</v>
      </c>
      <c r="AE11" s="69">
        <f>+O11</f>
        <v>317600000</v>
      </c>
      <c r="AF11" s="70" t="e">
        <f>AF13+#REF!+#REF!</f>
        <v>#REF!</v>
      </c>
      <c r="AG11" s="73" t="e">
        <f>AG13+#REF!+#REF!</f>
        <v>#REF!</v>
      </c>
      <c r="AH11" s="74"/>
      <c r="AI11" s="74"/>
      <c r="AJ11" s="75"/>
    </row>
    <row r="12" spans="2:36" ht="5.25" customHeight="1" thickBot="1">
      <c r="B12" s="225"/>
      <c r="C12" s="226"/>
      <c r="D12" s="226"/>
      <c r="E12" s="226"/>
      <c r="F12" s="226"/>
      <c r="G12" s="226"/>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8"/>
    </row>
    <row r="13" spans="2:36" ht="74.25" customHeight="1">
      <c r="B13" s="10" t="s">
        <v>34</v>
      </c>
      <c r="C13" s="11" t="s">
        <v>96</v>
      </c>
      <c r="D13" s="11" t="s">
        <v>97</v>
      </c>
      <c r="E13" s="11" t="s">
        <v>98</v>
      </c>
      <c r="F13" s="11" t="s">
        <v>99</v>
      </c>
      <c r="G13" s="11" t="s">
        <v>100</v>
      </c>
      <c r="H13" s="12" t="s">
        <v>101</v>
      </c>
      <c r="I13" s="35" t="s">
        <v>102</v>
      </c>
      <c r="J13" s="19"/>
      <c r="K13" s="19"/>
      <c r="L13" s="19"/>
      <c r="M13" s="19"/>
      <c r="N13" s="20"/>
      <c r="O13" s="102">
        <f>+O14+O18+O22+O25</f>
        <v>92500000</v>
      </c>
      <c r="P13" s="13">
        <f>SUM(P14:P16)</f>
        <v>0</v>
      </c>
      <c r="Q13" s="63">
        <f>SUM(Q14:Q16)</f>
        <v>0</v>
      </c>
      <c r="R13" s="13">
        <f>SUM(R14:R16)</f>
        <v>0</v>
      </c>
      <c r="S13" s="63"/>
      <c r="T13" s="13"/>
      <c r="U13" s="63"/>
      <c r="V13" s="13"/>
      <c r="W13" s="63"/>
      <c r="X13" s="13"/>
      <c r="Y13" s="63"/>
      <c r="Z13" s="13"/>
      <c r="AA13" s="63"/>
      <c r="AB13" s="13"/>
      <c r="AC13" s="63"/>
      <c r="AD13" s="13"/>
      <c r="AE13" s="64">
        <f>O13+Q13</f>
        <v>92500000</v>
      </c>
      <c r="AF13" s="13">
        <f>AF14</f>
        <v>0</v>
      </c>
      <c r="AG13" s="65">
        <f>SUM(AG14:AG16)</f>
        <v>0</v>
      </c>
      <c r="AH13" s="66"/>
      <c r="AI13" s="66"/>
      <c r="AJ13" s="67"/>
    </row>
    <row r="14" spans="2:36" ht="44.25" customHeight="1">
      <c r="B14" s="249" t="s">
        <v>4</v>
      </c>
      <c r="C14" s="158"/>
      <c r="D14" s="2" t="s">
        <v>120</v>
      </c>
      <c r="E14" s="1">
        <v>1</v>
      </c>
      <c r="F14" s="243"/>
      <c r="G14" s="246"/>
      <c r="H14" s="167" t="s">
        <v>121</v>
      </c>
      <c r="I14" s="167" t="s">
        <v>122</v>
      </c>
      <c r="J14" s="161">
        <v>0</v>
      </c>
      <c r="K14" s="162">
        <v>1</v>
      </c>
      <c r="L14" s="162">
        <v>1</v>
      </c>
      <c r="M14" s="163"/>
      <c r="N14" s="163"/>
      <c r="O14" s="237">
        <v>25000000</v>
      </c>
      <c r="P14" s="14"/>
      <c r="Q14" s="18"/>
      <c r="R14" s="15"/>
      <c r="S14" s="68"/>
      <c r="T14" s="15"/>
      <c r="U14" s="15"/>
      <c r="V14" s="15"/>
      <c r="W14" s="15"/>
      <c r="X14" s="15"/>
      <c r="Y14" s="15"/>
      <c r="Z14" s="15"/>
      <c r="AA14" s="15"/>
      <c r="AB14" s="15"/>
      <c r="AC14" s="15"/>
      <c r="AD14" s="15"/>
      <c r="AE14" s="252">
        <f>+O14</f>
        <v>25000000</v>
      </c>
      <c r="AF14" s="252"/>
      <c r="AG14" s="258" t="s">
        <v>103</v>
      </c>
      <c r="AH14" s="261" t="s">
        <v>123</v>
      </c>
      <c r="AI14" s="261"/>
      <c r="AJ14" s="255" t="s">
        <v>36</v>
      </c>
    </row>
    <row r="15" spans="2:36" ht="69" customHeight="1">
      <c r="B15" s="250"/>
      <c r="C15" s="159"/>
      <c r="D15" s="2" t="s">
        <v>124</v>
      </c>
      <c r="E15" s="1">
        <v>23</v>
      </c>
      <c r="F15" s="244"/>
      <c r="G15" s="247"/>
      <c r="H15" s="167"/>
      <c r="I15" s="167"/>
      <c r="J15" s="161"/>
      <c r="K15" s="162"/>
      <c r="L15" s="162"/>
      <c r="M15" s="163"/>
      <c r="N15" s="163"/>
      <c r="O15" s="237"/>
      <c r="P15" s="14"/>
      <c r="Q15" s="17"/>
      <c r="R15" s="15"/>
      <c r="S15" s="68"/>
      <c r="T15" s="15"/>
      <c r="U15" s="15"/>
      <c r="V15" s="15"/>
      <c r="W15" s="15"/>
      <c r="X15" s="15"/>
      <c r="Y15" s="15"/>
      <c r="Z15" s="15"/>
      <c r="AA15" s="15"/>
      <c r="AB15" s="15"/>
      <c r="AC15" s="15"/>
      <c r="AD15" s="15"/>
      <c r="AE15" s="253"/>
      <c r="AF15" s="253"/>
      <c r="AG15" s="259"/>
      <c r="AH15" s="262"/>
      <c r="AI15" s="262"/>
      <c r="AJ15" s="256"/>
    </row>
    <row r="16" spans="2:36" ht="65.25" customHeight="1">
      <c r="B16" s="250"/>
      <c r="C16" s="159"/>
      <c r="D16" s="2" t="s">
        <v>113</v>
      </c>
      <c r="E16" s="1">
        <v>1</v>
      </c>
      <c r="F16" s="244"/>
      <c r="G16" s="247"/>
      <c r="H16" s="167"/>
      <c r="I16" s="167"/>
      <c r="J16" s="161"/>
      <c r="K16" s="162"/>
      <c r="L16" s="162"/>
      <c r="M16" s="163"/>
      <c r="N16" s="163"/>
      <c r="O16" s="237"/>
      <c r="P16" s="14"/>
      <c r="Q16" s="18"/>
      <c r="R16" s="15"/>
      <c r="S16" s="68"/>
      <c r="T16" s="15"/>
      <c r="U16" s="15"/>
      <c r="V16" s="15"/>
      <c r="W16" s="15"/>
      <c r="X16" s="15"/>
      <c r="Y16" s="15"/>
      <c r="Z16" s="15"/>
      <c r="AA16" s="15"/>
      <c r="AB16" s="15"/>
      <c r="AC16" s="15"/>
      <c r="AD16" s="15"/>
      <c r="AE16" s="253"/>
      <c r="AF16" s="253"/>
      <c r="AG16" s="259"/>
      <c r="AH16" s="262"/>
      <c r="AI16" s="262"/>
      <c r="AJ16" s="256"/>
    </row>
    <row r="17" spans="2:36" ht="65.25" customHeight="1">
      <c r="B17" s="250"/>
      <c r="C17" s="160"/>
      <c r="D17" s="2" t="s">
        <v>125</v>
      </c>
      <c r="E17" s="1">
        <v>1</v>
      </c>
      <c r="F17" s="245"/>
      <c r="G17" s="248"/>
      <c r="H17" s="167"/>
      <c r="I17" s="167"/>
      <c r="J17" s="161"/>
      <c r="K17" s="162"/>
      <c r="L17" s="162"/>
      <c r="M17" s="163"/>
      <c r="N17" s="163"/>
      <c r="O17" s="237"/>
      <c r="P17" s="14"/>
      <c r="Q17" s="18"/>
      <c r="R17" s="15"/>
      <c r="S17" s="16"/>
      <c r="T17" s="15"/>
      <c r="U17" s="15"/>
      <c r="V17" s="15"/>
      <c r="W17" s="15"/>
      <c r="X17" s="15"/>
      <c r="Y17" s="15"/>
      <c r="Z17" s="15"/>
      <c r="AA17" s="15"/>
      <c r="AB17" s="15"/>
      <c r="AC17" s="15"/>
      <c r="AD17" s="15"/>
      <c r="AE17" s="254"/>
      <c r="AF17" s="254"/>
      <c r="AG17" s="260"/>
      <c r="AH17" s="263"/>
      <c r="AI17" s="263"/>
      <c r="AJ17" s="257"/>
    </row>
    <row r="18" spans="2:36" ht="61.5" customHeight="1">
      <c r="B18" s="250"/>
      <c r="C18" s="60"/>
      <c r="D18" s="2" t="s">
        <v>126</v>
      </c>
      <c r="E18" s="1">
        <v>3</v>
      </c>
      <c r="F18" s="168"/>
      <c r="G18" s="182"/>
      <c r="H18" s="176" t="s">
        <v>30</v>
      </c>
      <c r="I18" s="177" t="s">
        <v>38</v>
      </c>
      <c r="J18" s="178">
        <v>0</v>
      </c>
      <c r="K18" s="179">
        <v>30</v>
      </c>
      <c r="L18" s="179">
        <v>10</v>
      </c>
      <c r="M18" s="181"/>
      <c r="N18" s="181"/>
      <c r="O18" s="185">
        <v>1500000</v>
      </c>
      <c r="P18" s="16"/>
      <c r="Q18" s="16"/>
      <c r="R18" s="16"/>
      <c r="S18" s="16"/>
      <c r="T18" s="16"/>
      <c r="U18" s="16"/>
      <c r="V18" s="16"/>
      <c r="W18" s="16"/>
      <c r="X18" s="16"/>
      <c r="Y18" s="16"/>
      <c r="Z18" s="16"/>
      <c r="AA18" s="16"/>
      <c r="AB18" s="16"/>
      <c r="AC18" s="16"/>
      <c r="AD18" s="16"/>
      <c r="AE18" s="169">
        <f>+O18</f>
        <v>1500000</v>
      </c>
      <c r="AF18" s="169"/>
      <c r="AG18" s="106"/>
      <c r="AH18" s="171"/>
      <c r="AI18" s="183"/>
      <c r="AJ18" s="238" t="s">
        <v>36</v>
      </c>
    </row>
    <row r="19" spans="2:36" ht="40.5" customHeight="1">
      <c r="B19" s="250"/>
      <c r="C19" s="60"/>
      <c r="D19" s="2" t="s">
        <v>127</v>
      </c>
      <c r="E19" s="1">
        <v>1</v>
      </c>
      <c r="F19" s="168"/>
      <c r="G19" s="182"/>
      <c r="H19" s="176"/>
      <c r="I19" s="177"/>
      <c r="J19" s="178"/>
      <c r="K19" s="180"/>
      <c r="L19" s="180"/>
      <c r="M19" s="181"/>
      <c r="N19" s="181"/>
      <c r="O19" s="186"/>
      <c r="P19" s="16"/>
      <c r="Q19" s="16"/>
      <c r="R19" s="16"/>
      <c r="S19" s="16"/>
      <c r="T19" s="16"/>
      <c r="U19" s="16"/>
      <c r="V19" s="16"/>
      <c r="W19" s="16"/>
      <c r="X19" s="16"/>
      <c r="Y19" s="16"/>
      <c r="Z19" s="16"/>
      <c r="AA19" s="16"/>
      <c r="AB19" s="16"/>
      <c r="AC19" s="16"/>
      <c r="AD19" s="16"/>
      <c r="AE19" s="169"/>
      <c r="AF19" s="169"/>
      <c r="AG19" s="107"/>
      <c r="AH19" s="171"/>
      <c r="AI19" s="183"/>
      <c r="AJ19" s="238"/>
    </row>
    <row r="20" spans="2:36" ht="40.5" customHeight="1">
      <c r="B20" s="250"/>
      <c r="C20" s="60"/>
      <c r="D20" s="2" t="s">
        <v>128</v>
      </c>
      <c r="E20" s="1">
        <v>30</v>
      </c>
      <c r="F20" s="168"/>
      <c r="G20" s="182"/>
      <c r="H20" s="176"/>
      <c r="I20" s="177"/>
      <c r="J20" s="178"/>
      <c r="K20" s="180"/>
      <c r="L20" s="180"/>
      <c r="M20" s="181"/>
      <c r="N20" s="181"/>
      <c r="O20" s="186"/>
      <c r="P20" s="16"/>
      <c r="Q20" s="16"/>
      <c r="R20" s="16"/>
      <c r="S20" s="16"/>
      <c r="T20" s="16"/>
      <c r="U20" s="16"/>
      <c r="V20" s="16"/>
      <c r="W20" s="16"/>
      <c r="X20" s="16"/>
      <c r="Y20" s="16"/>
      <c r="Z20" s="16"/>
      <c r="AA20" s="16"/>
      <c r="AB20" s="16"/>
      <c r="AC20" s="16"/>
      <c r="AD20" s="16"/>
      <c r="AE20" s="169"/>
      <c r="AF20" s="169"/>
      <c r="AG20" s="107"/>
      <c r="AH20" s="171"/>
      <c r="AI20" s="183"/>
      <c r="AJ20" s="238"/>
    </row>
    <row r="21" spans="2:36" ht="47.25" customHeight="1">
      <c r="B21" s="250"/>
      <c r="C21" s="60"/>
      <c r="D21" s="2" t="s">
        <v>129</v>
      </c>
      <c r="E21" s="1">
        <v>30</v>
      </c>
      <c r="F21" s="168"/>
      <c r="G21" s="182"/>
      <c r="H21" s="176"/>
      <c r="I21" s="177"/>
      <c r="J21" s="178"/>
      <c r="K21" s="180"/>
      <c r="L21" s="180"/>
      <c r="M21" s="181"/>
      <c r="N21" s="181"/>
      <c r="O21" s="187"/>
      <c r="P21" s="16"/>
      <c r="Q21" s="16"/>
      <c r="R21" s="16"/>
      <c r="S21" s="16"/>
      <c r="T21" s="16"/>
      <c r="U21" s="16"/>
      <c r="V21" s="16"/>
      <c r="W21" s="16"/>
      <c r="X21" s="16"/>
      <c r="Y21" s="16"/>
      <c r="Z21" s="16"/>
      <c r="AA21" s="16"/>
      <c r="AB21" s="16"/>
      <c r="AC21" s="16"/>
      <c r="AD21" s="16"/>
      <c r="AE21" s="169"/>
      <c r="AF21" s="169"/>
      <c r="AG21" s="108"/>
      <c r="AH21" s="171"/>
      <c r="AI21" s="183"/>
      <c r="AJ21" s="238"/>
    </row>
    <row r="22" spans="2:36" ht="34.5" customHeight="1">
      <c r="B22" s="250"/>
      <c r="C22" s="60"/>
      <c r="D22" s="2" t="s">
        <v>114</v>
      </c>
      <c r="E22" s="1">
        <v>2</v>
      </c>
      <c r="F22" s="168"/>
      <c r="G22" s="182"/>
      <c r="H22" s="239" t="s">
        <v>8</v>
      </c>
      <c r="I22" s="240" t="s">
        <v>39</v>
      </c>
      <c r="J22" s="178">
        <v>0</v>
      </c>
      <c r="K22" s="179">
        <v>8</v>
      </c>
      <c r="L22" s="179">
        <v>2</v>
      </c>
      <c r="M22" s="181"/>
      <c r="N22" s="181"/>
      <c r="O22" s="185">
        <v>30000000</v>
      </c>
      <c r="P22" s="16"/>
      <c r="Q22" s="16"/>
      <c r="R22" s="16"/>
      <c r="S22" s="16"/>
      <c r="T22" s="16"/>
      <c r="U22" s="16"/>
      <c r="V22" s="16"/>
      <c r="W22" s="16"/>
      <c r="X22" s="16"/>
      <c r="Y22" s="16"/>
      <c r="Z22" s="16"/>
      <c r="AA22" s="16"/>
      <c r="AB22" s="16"/>
      <c r="AC22" s="16"/>
      <c r="AD22" s="16"/>
      <c r="AE22" s="169">
        <f>+O22</f>
        <v>30000000</v>
      </c>
      <c r="AF22" s="169"/>
      <c r="AG22" s="188"/>
      <c r="AH22" s="171"/>
      <c r="AI22" s="183"/>
      <c r="AJ22" s="238" t="str">
        <f>+AJ18</f>
        <v>UMATA</v>
      </c>
    </row>
    <row r="23" spans="2:36" ht="45">
      <c r="B23" s="250"/>
      <c r="C23" s="60"/>
      <c r="D23" s="2" t="s">
        <v>115</v>
      </c>
      <c r="E23" s="1">
        <v>23</v>
      </c>
      <c r="F23" s="168"/>
      <c r="G23" s="182"/>
      <c r="H23" s="239"/>
      <c r="I23" s="240"/>
      <c r="J23" s="178"/>
      <c r="K23" s="180"/>
      <c r="L23" s="180"/>
      <c r="M23" s="181"/>
      <c r="N23" s="181"/>
      <c r="O23" s="186"/>
      <c r="P23" s="16"/>
      <c r="Q23" s="16"/>
      <c r="R23" s="16"/>
      <c r="S23" s="16"/>
      <c r="T23" s="16"/>
      <c r="U23" s="16"/>
      <c r="V23" s="16"/>
      <c r="W23" s="16"/>
      <c r="X23" s="16"/>
      <c r="Y23" s="16"/>
      <c r="Z23" s="16"/>
      <c r="AA23" s="16"/>
      <c r="AB23" s="16"/>
      <c r="AC23" s="16"/>
      <c r="AD23" s="16"/>
      <c r="AE23" s="169"/>
      <c r="AF23" s="169"/>
      <c r="AG23" s="189"/>
      <c r="AH23" s="171"/>
      <c r="AI23" s="183"/>
      <c r="AJ23" s="238"/>
    </row>
    <row r="24" spans="2:36" ht="45">
      <c r="B24" s="250"/>
      <c r="C24" s="60"/>
      <c r="D24" s="2" t="s">
        <v>146</v>
      </c>
      <c r="E24" s="1">
        <v>1</v>
      </c>
      <c r="F24" s="168"/>
      <c r="G24" s="182"/>
      <c r="H24" s="239"/>
      <c r="I24" s="240"/>
      <c r="J24" s="178"/>
      <c r="K24" s="180"/>
      <c r="L24" s="180"/>
      <c r="M24" s="181"/>
      <c r="N24" s="181"/>
      <c r="O24" s="187"/>
      <c r="P24" s="16"/>
      <c r="Q24" s="16"/>
      <c r="R24" s="16"/>
      <c r="S24" s="16"/>
      <c r="T24" s="16"/>
      <c r="U24" s="16"/>
      <c r="V24" s="16"/>
      <c r="W24" s="16"/>
      <c r="X24" s="16"/>
      <c r="Y24" s="16"/>
      <c r="Z24" s="16"/>
      <c r="AA24" s="16"/>
      <c r="AB24" s="16"/>
      <c r="AC24" s="16"/>
      <c r="AD24" s="16"/>
      <c r="AE24" s="169"/>
      <c r="AF24" s="169"/>
      <c r="AG24" s="190"/>
      <c r="AH24" s="171"/>
      <c r="AI24" s="183"/>
      <c r="AJ24" s="238"/>
    </row>
    <row r="25" spans="2:36" ht="22.5">
      <c r="B25" s="250"/>
      <c r="C25" s="60"/>
      <c r="D25" s="2" t="s">
        <v>130</v>
      </c>
      <c r="E25" s="1">
        <v>5</v>
      </c>
      <c r="F25" s="168"/>
      <c r="G25" s="182"/>
      <c r="H25" s="239" t="s">
        <v>161</v>
      </c>
      <c r="I25" s="240" t="s">
        <v>39</v>
      </c>
      <c r="J25" s="178">
        <v>0</v>
      </c>
      <c r="K25" s="179">
        <v>20</v>
      </c>
      <c r="L25" s="179">
        <v>5</v>
      </c>
      <c r="M25" s="181"/>
      <c r="N25" s="181"/>
      <c r="O25" s="185">
        <v>36000000</v>
      </c>
      <c r="P25" s="16"/>
      <c r="Q25" s="16"/>
      <c r="R25" s="16"/>
      <c r="S25" s="16"/>
      <c r="T25" s="16"/>
      <c r="U25" s="16"/>
      <c r="V25" s="16"/>
      <c r="W25" s="16"/>
      <c r="X25" s="16"/>
      <c r="Y25" s="16"/>
      <c r="Z25" s="16"/>
      <c r="AA25" s="16"/>
      <c r="AB25" s="16"/>
      <c r="AC25" s="16"/>
      <c r="AD25" s="16"/>
      <c r="AE25" s="169">
        <f>+O25</f>
        <v>36000000</v>
      </c>
      <c r="AF25" s="169"/>
      <c r="AG25" s="188"/>
      <c r="AH25" s="171"/>
      <c r="AI25" s="183"/>
      <c r="AJ25" s="238" t="str">
        <f>+AJ22</f>
        <v>UMATA</v>
      </c>
    </row>
    <row r="26" spans="2:36" ht="33.75">
      <c r="B26" s="250"/>
      <c r="C26" s="60"/>
      <c r="D26" s="2" t="s">
        <v>116</v>
      </c>
      <c r="E26" s="1">
        <v>1</v>
      </c>
      <c r="F26" s="168"/>
      <c r="G26" s="182"/>
      <c r="H26" s="241"/>
      <c r="I26" s="242"/>
      <c r="J26" s="178"/>
      <c r="K26" s="180"/>
      <c r="L26" s="180"/>
      <c r="M26" s="181"/>
      <c r="N26" s="181"/>
      <c r="O26" s="186"/>
      <c r="P26" s="16"/>
      <c r="Q26" s="16"/>
      <c r="R26" s="16"/>
      <c r="S26" s="16"/>
      <c r="T26" s="16"/>
      <c r="U26" s="16"/>
      <c r="V26" s="16"/>
      <c r="W26" s="16"/>
      <c r="X26" s="16"/>
      <c r="Y26" s="16"/>
      <c r="Z26" s="16"/>
      <c r="AA26" s="16"/>
      <c r="AB26" s="16"/>
      <c r="AC26" s="16"/>
      <c r="AD26" s="16"/>
      <c r="AE26" s="169"/>
      <c r="AF26" s="169"/>
      <c r="AG26" s="189"/>
      <c r="AH26" s="171"/>
      <c r="AI26" s="183"/>
      <c r="AJ26" s="238"/>
    </row>
    <row r="27" spans="2:36" ht="33.75">
      <c r="B27" s="251"/>
      <c r="C27" s="60"/>
      <c r="D27" s="2" t="s">
        <v>117</v>
      </c>
      <c r="E27" s="1">
        <v>1</v>
      </c>
      <c r="F27" s="168"/>
      <c r="G27" s="182"/>
      <c r="H27" s="241"/>
      <c r="I27" s="242"/>
      <c r="J27" s="178"/>
      <c r="K27" s="180"/>
      <c r="L27" s="180"/>
      <c r="M27" s="181"/>
      <c r="N27" s="181"/>
      <c r="O27" s="187"/>
      <c r="P27" s="16"/>
      <c r="Q27" s="16"/>
      <c r="R27" s="16"/>
      <c r="S27" s="16"/>
      <c r="T27" s="16"/>
      <c r="U27" s="16"/>
      <c r="V27" s="16"/>
      <c r="W27" s="16"/>
      <c r="X27" s="16"/>
      <c r="Y27" s="16"/>
      <c r="Z27" s="16"/>
      <c r="AA27" s="16"/>
      <c r="AB27" s="16"/>
      <c r="AC27" s="16"/>
      <c r="AD27" s="16"/>
      <c r="AE27" s="169"/>
      <c r="AF27" s="169"/>
      <c r="AG27" s="190"/>
      <c r="AH27" s="171"/>
      <c r="AI27" s="183"/>
      <c r="AJ27" s="238"/>
    </row>
  </sheetData>
  <sheetProtection/>
  <mergeCells count="99">
    <mergeCell ref="B14:B27"/>
    <mergeCell ref="AE14:AE17"/>
    <mergeCell ref="AJ14:AJ17"/>
    <mergeCell ref="AG14:AG17"/>
    <mergeCell ref="AF14:AF17"/>
    <mergeCell ref="AH14:AH17"/>
    <mergeCell ref="AI14:AI17"/>
    <mergeCell ref="AG22:AG24"/>
    <mergeCell ref="AG25:AG27"/>
    <mergeCell ref="AI25:AI27"/>
    <mergeCell ref="C14:C17"/>
    <mergeCell ref="J25:J27"/>
    <mergeCell ref="K25:K27"/>
    <mergeCell ref="O18:O21"/>
    <mergeCell ref="O22:O24"/>
    <mergeCell ref="N25:N27"/>
    <mergeCell ref="AF25:AF27"/>
    <mergeCell ref="AH25:AH27"/>
    <mergeCell ref="O25:O27"/>
    <mergeCell ref="AH22:AH24"/>
    <mergeCell ref="AJ25:AJ27"/>
    <mergeCell ref="F14:F17"/>
    <mergeCell ref="G14:G17"/>
    <mergeCell ref="AE25:AE27"/>
    <mergeCell ref="AI22:AI24"/>
    <mergeCell ref="AJ22:AJ24"/>
    <mergeCell ref="F25:F27"/>
    <mergeCell ref="G25:G27"/>
    <mergeCell ref="H25:H27"/>
    <mergeCell ref="I25:I27"/>
    <mergeCell ref="L25:L27"/>
    <mergeCell ref="M25:M27"/>
    <mergeCell ref="F22:F24"/>
    <mergeCell ref="G22:G24"/>
    <mergeCell ref="H22:H24"/>
    <mergeCell ref="I22:I24"/>
    <mergeCell ref="J22:J24"/>
    <mergeCell ref="AE18:AE21"/>
    <mergeCell ref="AF18:AF21"/>
    <mergeCell ref="AH18:AH21"/>
    <mergeCell ref="M18:M21"/>
    <mergeCell ref="AE22:AE24"/>
    <mergeCell ref="AF22:AF24"/>
    <mergeCell ref="AI18:AI21"/>
    <mergeCell ref="AJ18:AJ21"/>
    <mergeCell ref="K14:K17"/>
    <mergeCell ref="F18:F21"/>
    <mergeCell ref="G18:G21"/>
    <mergeCell ref="H18:H21"/>
    <mergeCell ref="I18:I21"/>
    <mergeCell ref="J18:J21"/>
    <mergeCell ref="K18:K21"/>
    <mergeCell ref="L18:L21"/>
    <mergeCell ref="N14:N17"/>
    <mergeCell ref="O14:O17"/>
    <mergeCell ref="M14:M17"/>
    <mergeCell ref="L14:L17"/>
    <mergeCell ref="L22:L24"/>
    <mergeCell ref="M22:M24"/>
    <mergeCell ref="N22:N24"/>
    <mergeCell ref="H14:H17"/>
    <mergeCell ref="I14:I17"/>
    <mergeCell ref="N18:N21"/>
    <mergeCell ref="J14:J17"/>
    <mergeCell ref="K22:K24"/>
    <mergeCell ref="AH9:AH10"/>
    <mergeCell ref="AG9:AG10"/>
    <mergeCell ref="M9:M10"/>
    <mergeCell ref="N9:N10"/>
    <mergeCell ref="O9:P9"/>
    <mergeCell ref="B12:AJ12"/>
    <mergeCell ref="W9:X9"/>
    <mergeCell ref="Y9:Z9"/>
    <mergeCell ref="AA9:AB9"/>
    <mergeCell ref="AC9:AD9"/>
    <mergeCell ref="AE9:AF9"/>
    <mergeCell ref="C7:S7"/>
    <mergeCell ref="C8:N8"/>
    <mergeCell ref="O8:AF8"/>
    <mergeCell ref="AI9:AI10"/>
    <mergeCell ref="AJ9:AJ10"/>
    <mergeCell ref="C11:G11"/>
    <mergeCell ref="H11:I11"/>
    <mergeCell ref="AG8:AJ8"/>
    <mergeCell ref="B9:B10"/>
    <mergeCell ref="C9:G10"/>
    <mergeCell ref="H9:I10"/>
    <mergeCell ref="J9:J10"/>
    <mergeCell ref="K9:K10"/>
    <mergeCell ref="L9:L10"/>
    <mergeCell ref="Q9:R9"/>
    <mergeCell ref="S9:T9"/>
    <mergeCell ref="U9:V9"/>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1:AJ29"/>
  <sheetViews>
    <sheetView zoomScalePageLayoutView="0" workbookViewId="0" topLeftCell="A4">
      <selection activeCell="C8" sqref="C8:N8"/>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5.42187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106</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107</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131</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159</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264" t="s">
        <v>82</v>
      </c>
      <c r="P9" s="264"/>
      <c r="Q9" s="264" t="s">
        <v>83</v>
      </c>
      <c r="R9" s="264"/>
      <c r="S9" s="264" t="s">
        <v>84</v>
      </c>
      <c r="T9" s="264"/>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118</v>
      </c>
      <c r="D11" s="155"/>
      <c r="E11" s="155"/>
      <c r="F11" s="155"/>
      <c r="G11" s="155"/>
      <c r="H11" s="156" t="s">
        <v>119</v>
      </c>
      <c r="I11" s="156"/>
      <c r="J11" s="44">
        <v>400</v>
      </c>
      <c r="K11" s="45">
        <v>450</v>
      </c>
      <c r="L11" s="46">
        <v>450</v>
      </c>
      <c r="M11" s="47"/>
      <c r="N11" s="47"/>
      <c r="O11" s="79">
        <v>281250000</v>
      </c>
      <c r="P11" s="79" t="e">
        <f>P13+#REF!+#REF!</f>
        <v>#REF!</v>
      </c>
      <c r="Q11" s="79" t="e">
        <f>Q13+#REF!+#REF!</f>
        <v>#REF!</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f>+O11</f>
        <v>281250000</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+O14+O19+O23+O27</f>
        <v>61350000</v>
      </c>
      <c r="P13" s="55">
        <f>SUM(P14:P16)</f>
        <v>0</v>
      </c>
      <c r="Q13" s="82">
        <f>SUM(Q14:Q16)</f>
        <v>0</v>
      </c>
      <c r="R13" s="55">
        <f>SUM(R14:R16)</f>
        <v>0</v>
      </c>
      <c r="S13" s="82"/>
      <c r="T13" s="55"/>
      <c r="U13" s="82"/>
      <c r="V13" s="55"/>
      <c r="W13" s="82"/>
      <c r="X13" s="55"/>
      <c r="Y13" s="82"/>
      <c r="Z13" s="55"/>
      <c r="AA13" s="82"/>
      <c r="AB13" s="55"/>
      <c r="AC13" s="82"/>
      <c r="AD13" s="55"/>
      <c r="AE13" s="83">
        <f>O13+Q13</f>
        <v>61350000</v>
      </c>
      <c r="AF13" s="55">
        <f>AF14</f>
        <v>0</v>
      </c>
      <c r="AG13" s="84">
        <f>SUM(AG14:AG16)</f>
        <v>0</v>
      </c>
      <c r="AH13" s="85"/>
      <c r="AI13" s="85"/>
      <c r="AJ13" s="86"/>
    </row>
    <row r="14" spans="2:36" ht="44.25" customHeight="1">
      <c r="B14" s="158" t="s">
        <v>7</v>
      </c>
      <c r="C14" s="164"/>
      <c r="D14" s="2" t="s">
        <v>162</v>
      </c>
      <c r="E14" s="1">
        <v>1</v>
      </c>
      <c r="F14" s="165"/>
      <c r="G14" s="166"/>
      <c r="H14" s="279" t="s">
        <v>163</v>
      </c>
      <c r="I14" s="167" t="s">
        <v>164</v>
      </c>
      <c r="J14" s="161">
        <v>0</v>
      </c>
      <c r="K14" s="162">
        <v>2000</v>
      </c>
      <c r="L14" s="162">
        <v>500</v>
      </c>
      <c r="M14" s="163"/>
      <c r="N14" s="163"/>
      <c r="O14" s="276">
        <f>46350000*0.4</f>
        <v>18540000</v>
      </c>
      <c r="P14" s="14"/>
      <c r="Q14" s="18"/>
      <c r="R14" s="15"/>
      <c r="S14" s="68"/>
      <c r="T14" s="15"/>
      <c r="U14" s="15"/>
      <c r="V14" s="15"/>
      <c r="W14" s="15"/>
      <c r="X14" s="15"/>
      <c r="Y14" s="15"/>
      <c r="Z14" s="15"/>
      <c r="AA14" s="15"/>
      <c r="AB14" s="15"/>
      <c r="AC14" s="15"/>
      <c r="AD14" s="15"/>
      <c r="AE14" s="252">
        <f>+O14</f>
        <v>18540000</v>
      </c>
      <c r="AF14" s="252"/>
      <c r="AG14" s="258" t="s">
        <v>103</v>
      </c>
      <c r="AH14" s="261" t="s">
        <v>123</v>
      </c>
      <c r="AI14" s="261"/>
      <c r="AJ14" s="255" t="s">
        <v>36</v>
      </c>
    </row>
    <row r="15" spans="2:36" ht="69" customHeight="1">
      <c r="B15" s="159"/>
      <c r="C15" s="164"/>
      <c r="D15" s="2" t="s">
        <v>132</v>
      </c>
      <c r="E15" s="1">
        <v>23</v>
      </c>
      <c r="F15" s="165"/>
      <c r="G15" s="166"/>
      <c r="H15" s="279"/>
      <c r="I15" s="167"/>
      <c r="J15" s="161"/>
      <c r="K15" s="162"/>
      <c r="L15" s="162"/>
      <c r="M15" s="163"/>
      <c r="N15" s="163"/>
      <c r="O15" s="277"/>
      <c r="P15" s="14"/>
      <c r="Q15" s="17"/>
      <c r="R15" s="15"/>
      <c r="S15" s="68"/>
      <c r="T15" s="15"/>
      <c r="U15" s="15"/>
      <c r="V15" s="15"/>
      <c r="W15" s="15"/>
      <c r="X15" s="15"/>
      <c r="Y15" s="15"/>
      <c r="Z15" s="15"/>
      <c r="AA15" s="15"/>
      <c r="AB15" s="15"/>
      <c r="AC15" s="15"/>
      <c r="AD15" s="15"/>
      <c r="AE15" s="253"/>
      <c r="AF15" s="253"/>
      <c r="AG15" s="259"/>
      <c r="AH15" s="262"/>
      <c r="AI15" s="262"/>
      <c r="AJ15" s="256"/>
    </row>
    <row r="16" spans="2:36" ht="65.25" customHeight="1">
      <c r="B16" s="159"/>
      <c r="C16" s="164"/>
      <c r="D16" s="2" t="s">
        <v>113</v>
      </c>
      <c r="E16" s="1">
        <v>1</v>
      </c>
      <c r="F16" s="165"/>
      <c r="G16" s="166"/>
      <c r="H16" s="279"/>
      <c r="I16" s="167"/>
      <c r="J16" s="161"/>
      <c r="K16" s="162"/>
      <c r="L16" s="162"/>
      <c r="M16" s="163"/>
      <c r="N16" s="163"/>
      <c r="O16" s="277"/>
      <c r="P16" s="14"/>
      <c r="Q16" s="18"/>
      <c r="R16" s="15"/>
      <c r="S16" s="68"/>
      <c r="T16" s="15"/>
      <c r="U16" s="15"/>
      <c r="V16" s="15"/>
      <c r="W16" s="15"/>
      <c r="X16" s="15"/>
      <c r="Y16" s="15"/>
      <c r="Z16" s="15"/>
      <c r="AA16" s="15"/>
      <c r="AB16" s="15"/>
      <c r="AC16" s="15"/>
      <c r="AD16" s="15"/>
      <c r="AE16" s="253"/>
      <c r="AF16" s="253"/>
      <c r="AG16" s="259"/>
      <c r="AH16" s="262"/>
      <c r="AI16" s="262"/>
      <c r="AJ16" s="256"/>
    </row>
    <row r="17" spans="2:36" ht="65.25" customHeight="1">
      <c r="B17" s="159"/>
      <c r="C17" s="164"/>
      <c r="D17" s="2" t="s">
        <v>165</v>
      </c>
      <c r="E17" s="1">
        <v>1</v>
      </c>
      <c r="F17" s="165"/>
      <c r="G17" s="166"/>
      <c r="H17" s="279"/>
      <c r="I17" s="167"/>
      <c r="J17" s="161"/>
      <c r="K17" s="162"/>
      <c r="L17" s="162"/>
      <c r="M17" s="163"/>
      <c r="N17" s="163"/>
      <c r="O17" s="277"/>
      <c r="P17" s="14"/>
      <c r="Q17" s="18"/>
      <c r="R17" s="15"/>
      <c r="S17" s="16"/>
      <c r="T17" s="15"/>
      <c r="U17" s="15"/>
      <c r="V17" s="15"/>
      <c r="W17" s="15"/>
      <c r="X17" s="15"/>
      <c r="Y17" s="15"/>
      <c r="Z17" s="15"/>
      <c r="AA17" s="15"/>
      <c r="AB17" s="15"/>
      <c r="AC17" s="15"/>
      <c r="AD17" s="15"/>
      <c r="AE17" s="253"/>
      <c r="AF17" s="253"/>
      <c r="AG17" s="259"/>
      <c r="AH17" s="262"/>
      <c r="AI17" s="262"/>
      <c r="AJ17" s="256"/>
    </row>
    <row r="18" spans="2:36" ht="65.25" customHeight="1">
      <c r="B18" s="159"/>
      <c r="C18" s="164"/>
      <c r="D18" s="2" t="s">
        <v>166</v>
      </c>
      <c r="E18" s="1">
        <v>2</v>
      </c>
      <c r="F18" s="165"/>
      <c r="G18" s="166"/>
      <c r="H18" s="279"/>
      <c r="I18" s="167"/>
      <c r="J18" s="161"/>
      <c r="K18" s="162"/>
      <c r="L18" s="162"/>
      <c r="M18" s="163"/>
      <c r="N18" s="163"/>
      <c r="O18" s="278"/>
      <c r="P18" s="14"/>
      <c r="Q18" s="18"/>
      <c r="R18" s="15"/>
      <c r="S18" s="16"/>
      <c r="T18" s="15"/>
      <c r="U18" s="15"/>
      <c r="V18" s="15"/>
      <c r="W18" s="15"/>
      <c r="X18" s="15"/>
      <c r="Y18" s="15"/>
      <c r="Z18" s="15"/>
      <c r="AA18" s="15"/>
      <c r="AB18" s="15"/>
      <c r="AC18" s="15"/>
      <c r="AD18" s="15"/>
      <c r="AE18" s="254"/>
      <c r="AF18" s="254"/>
      <c r="AG18" s="260"/>
      <c r="AH18" s="263"/>
      <c r="AI18" s="263"/>
      <c r="AJ18" s="257"/>
    </row>
    <row r="19" spans="2:36" ht="61.5" customHeight="1">
      <c r="B19" s="159"/>
      <c r="C19" s="76"/>
      <c r="D19" s="2" t="s">
        <v>167</v>
      </c>
      <c r="E19" s="1">
        <v>1</v>
      </c>
      <c r="F19" s="275"/>
      <c r="G19" s="166"/>
      <c r="H19" s="239" t="s">
        <v>168</v>
      </c>
      <c r="I19" s="240" t="s">
        <v>169</v>
      </c>
      <c r="J19" s="178">
        <v>2</v>
      </c>
      <c r="K19" s="179">
        <v>3</v>
      </c>
      <c r="L19" s="179">
        <v>1</v>
      </c>
      <c r="M19" s="274"/>
      <c r="N19" s="274"/>
      <c r="O19" s="252">
        <f>46350000*0.4</f>
        <v>18540000</v>
      </c>
      <c r="P19" s="16"/>
      <c r="Q19" s="16"/>
      <c r="R19" s="16"/>
      <c r="S19" s="16"/>
      <c r="T19" s="16"/>
      <c r="U19" s="16"/>
      <c r="V19" s="16"/>
      <c r="W19" s="16"/>
      <c r="X19" s="16"/>
      <c r="Y19" s="16"/>
      <c r="Z19" s="16"/>
      <c r="AA19" s="16"/>
      <c r="AB19" s="16"/>
      <c r="AC19" s="16"/>
      <c r="AD19" s="16"/>
      <c r="AE19" s="169">
        <f>+O19</f>
        <v>18540000</v>
      </c>
      <c r="AF19" s="169"/>
      <c r="AG19" s="188" t="str">
        <f>+AG14</f>
        <v>pi-i-ad-juv-adul m.</v>
      </c>
      <c r="AH19" s="171" t="str">
        <f>+AH14</f>
        <v>Registro fotográfico y el documento  </v>
      </c>
      <c r="AI19" s="183"/>
      <c r="AJ19" s="184" t="s">
        <v>36</v>
      </c>
    </row>
    <row r="20" spans="2:36" ht="56.25">
      <c r="B20" s="159"/>
      <c r="C20" s="76"/>
      <c r="D20" s="2" t="s">
        <v>170</v>
      </c>
      <c r="E20" s="1">
        <v>1</v>
      </c>
      <c r="F20" s="168"/>
      <c r="G20" s="182"/>
      <c r="H20" s="239"/>
      <c r="I20" s="242"/>
      <c r="J20" s="178"/>
      <c r="K20" s="180"/>
      <c r="L20" s="180"/>
      <c r="M20" s="181"/>
      <c r="N20" s="181"/>
      <c r="O20" s="253"/>
      <c r="P20" s="16"/>
      <c r="Q20" s="16"/>
      <c r="R20" s="16"/>
      <c r="S20" s="16"/>
      <c r="T20" s="16"/>
      <c r="U20" s="16"/>
      <c r="V20" s="16"/>
      <c r="W20" s="16"/>
      <c r="X20" s="16"/>
      <c r="Y20" s="16"/>
      <c r="Z20" s="16"/>
      <c r="AA20" s="16"/>
      <c r="AB20" s="16"/>
      <c r="AC20" s="16"/>
      <c r="AD20" s="16"/>
      <c r="AE20" s="169"/>
      <c r="AF20" s="169"/>
      <c r="AG20" s="189"/>
      <c r="AH20" s="171"/>
      <c r="AI20" s="183"/>
      <c r="AJ20" s="184"/>
    </row>
    <row r="21" spans="2:36" ht="40.5" customHeight="1">
      <c r="B21" s="159"/>
      <c r="C21" s="76"/>
      <c r="D21" s="2" t="s">
        <v>171</v>
      </c>
      <c r="E21" s="1">
        <v>1</v>
      </c>
      <c r="F21" s="168"/>
      <c r="G21" s="182"/>
      <c r="H21" s="239"/>
      <c r="I21" s="242"/>
      <c r="J21" s="178"/>
      <c r="K21" s="180"/>
      <c r="L21" s="180"/>
      <c r="M21" s="181"/>
      <c r="N21" s="181"/>
      <c r="O21" s="253"/>
      <c r="P21" s="16"/>
      <c r="Q21" s="16"/>
      <c r="R21" s="16"/>
      <c r="S21" s="16"/>
      <c r="T21" s="16"/>
      <c r="U21" s="16"/>
      <c r="V21" s="16"/>
      <c r="W21" s="16"/>
      <c r="X21" s="16"/>
      <c r="Y21" s="16"/>
      <c r="Z21" s="16"/>
      <c r="AA21" s="16"/>
      <c r="AB21" s="16"/>
      <c r="AC21" s="16"/>
      <c r="AD21" s="16"/>
      <c r="AE21" s="169"/>
      <c r="AF21" s="169"/>
      <c r="AG21" s="189"/>
      <c r="AH21" s="171"/>
      <c r="AI21" s="183"/>
      <c r="AJ21" s="184"/>
    </row>
    <row r="22" spans="2:36" ht="47.25" customHeight="1">
      <c r="B22" s="159"/>
      <c r="C22" s="76"/>
      <c r="D22" s="2" t="s">
        <v>172</v>
      </c>
      <c r="E22" s="1">
        <v>1</v>
      </c>
      <c r="F22" s="168"/>
      <c r="G22" s="182"/>
      <c r="H22" s="239"/>
      <c r="I22" s="242"/>
      <c r="J22" s="178"/>
      <c r="K22" s="180"/>
      <c r="L22" s="180"/>
      <c r="M22" s="181"/>
      <c r="N22" s="181"/>
      <c r="O22" s="254"/>
      <c r="P22" s="16"/>
      <c r="Q22" s="16"/>
      <c r="R22" s="16"/>
      <c r="S22" s="16"/>
      <c r="T22" s="16"/>
      <c r="U22" s="16"/>
      <c r="V22" s="16"/>
      <c r="W22" s="16"/>
      <c r="X22" s="16"/>
      <c r="Y22" s="16"/>
      <c r="Z22" s="16"/>
      <c r="AA22" s="16"/>
      <c r="AB22" s="16"/>
      <c r="AC22" s="16"/>
      <c r="AD22" s="16"/>
      <c r="AE22" s="169"/>
      <c r="AF22" s="169"/>
      <c r="AG22" s="190"/>
      <c r="AH22" s="171"/>
      <c r="AI22" s="183"/>
      <c r="AJ22" s="184"/>
    </row>
    <row r="23" spans="2:36" ht="57" customHeight="1">
      <c r="B23" s="159"/>
      <c r="C23" s="60"/>
      <c r="D23" s="2" t="s">
        <v>173</v>
      </c>
      <c r="E23" s="1">
        <v>1</v>
      </c>
      <c r="F23" s="168"/>
      <c r="G23" s="182"/>
      <c r="H23" s="239" t="s">
        <v>32</v>
      </c>
      <c r="I23" s="240" t="s">
        <v>40</v>
      </c>
      <c r="J23" s="178">
        <v>0</v>
      </c>
      <c r="K23" s="179">
        <v>400</v>
      </c>
      <c r="L23" s="179">
        <v>100</v>
      </c>
      <c r="M23" s="181"/>
      <c r="N23" s="181"/>
      <c r="O23" s="252">
        <f>46350000*0.2</f>
        <v>9270000</v>
      </c>
      <c r="P23" s="16"/>
      <c r="Q23" s="16"/>
      <c r="R23" s="16"/>
      <c r="S23" s="16"/>
      <c r="T23" s="16"/>
      <c r="U23" s="16"/>
      <c r="V23" s="16"/>
      <c r="W23" s="16"/>
      <c r="X23" s="16"/>
      <c r="Y23" s="16"/>
      <c r="Z23" s="16"/>
      <c r="AA23" s="16"/>
      <c r="AB23" s="16"/>
      <c r="AC23" s="16"/>
      <c r="AD23" s="16"/>
      <c r="AE23" s="169">
        <f>+O23</f>
        <v>9270000</v>
      </c>
      <c r="AF23" s="169"/>
      <c r="AG23" s="188" t="str">
        <f>+AG19</f>
        <v>pi-i-ad-juv-adul m.</v>
      </c>
      <c r="AH23" s="171" t="str">
        <f>+AH19</f>
        <v>Registro fotográfico y el documento  </v>
      </c>
      <c r="AI23" s="183"/>
      <c r="AJ23" s="184" t="str">
        <f>+AJ19</f>
        <v>UMATA</v>
      </c>
    </row>
    <row r="24" spans="2:36" ht="60" customHeight="1">
      <c r="B24" s="159"/>
      <c r="C24" s="60"/>
      <c r="D24" s="2" t="s">
        <v>174</v>
      </c>
      <c r="E24" s="1">
        <v>1</v>
      </c>
      <c r="F24" s="168"/>
      <c r="G24" s="182"/>
      <c r="H24" s="241"/>
      <c r="I24" s="242"/>
      <c r="J24" s="178"/>
      <c r="K24" s="180"/>
      <c r="L24" s="180"/>
      <c r="M24" s="181"/>
      <c r="N24" s="181"/>
      <c r="O24" s="253"/>
      <c r="P24" s="16"/>
      <c r="Q24" s="16"/>
      <c r="R24" s="16"/>
      <c r="S24" s="16"/>
      <c r="T24" s="16"/>
      <c r="U24" s="16"/>
      <c r="V24" s="16"/>
      <c r="W24" s="16"/>
      <c r="X24" s="16"/>
      <c r="Y24" s="16"/>
      <c r="Z24" s="16"/>
      <c r="AA24" s="16"/>
      <c r="AB24" s="16"/>
      <c r="AC24" s="16"/>
      <c r="AD24" s="16"/>
      <c r="AE24" s="169"/>
      <c r="AF24" s="169"/>
      <c r="AG24" s="189"/>
      <c r="AH24" s="171"/>
      <c r="AI24" s="183"/>
      <c r="AJ24" s="184"/>
    </row>
    <row r="25" spans="2:36" ht="54.75" customHeight="1">
      <c r="B25" s="160"/>
      <c r="C25" s="60"/>
      <c r="D25" s="2" t="s">
        <v>175</v>
      </c>
      <c r="E25" s="1">
        <v>1</v>
      </c>
      <c r="F25" s="168"/>
      <c r="G25" s="182"/>
      <c r="H25" s="241"/>
      <c r="I25" s="242"/>
      <c r="J25" s="178"/>
      <c r="K25" s="180"/>
      <c r="L25" s="180"/>
      <c r="M25" s="181"/>
      <c r="N25" s="181"/>
      <c r="O25" s="254"/>
      <c r="P25" s="16"/>
      <c r="Q25" s="16"/>
      <c r="R25" s="16"/>
      <c r="S25" s="16"/>
      <c r="T25" s="16"/>
      <c r="U25" s="16"/>
      <c r="V25" s="16"/>
      <c r="W25" s="16"/>
      <c r="X25" s="16"/>
      <c r="Y25" s="16"/>
      <c r="Z25" s="16"/>
      <c r="AA25" s="16"/>
      <c r="AB25" s="16"/>
      <c r="AC25" s="16"/>
      <c r="AD25" s="16"/>
      <c r="AE25" s="169"/>
      <c r="AF25" s="169"/>
      <c r="AG25" s="190"/>
      <c r="AH25" s="171"/>
      <c r="AI25" s="183"/>
      <c r="AJ25" s="184"/>
    </row>
    <row r="26" spans="2:36" ht="60.75" customHeight="1">
      <c r="B26" s="51" t="s">
        <v>34</v>
      </c>
      <c r="C26" s="40" t="s">
        <v>96</v>
      </c>
      <c r="D26" s="40" t="s">
        <v>97</v>
      </c>
      <c r="E26" s="40" t="s">
        <v>104</v>
      </c>
      <c r="F26" s="40" t="s">
        <v>99</v>
      </c>
      <c r="G26" s="40" t="s">
        <v>100</v>
      </c>
      <c r="H26" s="52" t="s">
        <v>105</v>
      </c>
      <c r="I26" s="40" t="s">
        <v>102</v>
      </c>
      <c r="J26" s="61"/>
      <c r="K26" s="62"/>
      <c r="L26" s="62"/>
      <c r="M26" s="53"/>
      <c r="N26" s="53"/>
      <c r="O26" s="54">
        <v>15000000</v>
      </c>
      <c r="P26" s="55">
        <f>SUM(P27:P29)</f>
        <v>0</v>
      </c>
      <c r="Q26" s="54">
        <f>SUM(Q27:Q29)</f>
        <v>0</v>
      </c>
      <c r="R26" s="55">
        <f>SUM(R27:R29)</f>
        <v>0</v>
      </c>
      <c r="S26" s="54"/>
      <c r="T26" s="55"/>
      <c r="U26" s="54"/>
      <c r="V26" s="55"/>
      <c r="W26" s="54"/>
      <c r="X26" s="55"/>
      <c r="Y26" s="54"/>
      <c r="Z26" s="55"/>
      <c r="AA26" s="54"/>
      <c r="AB26" s="55"/>
      <c r="AC26" s="54"/>
      <c r="AD26" s="55"/>
      <c r="AE26" s="54">
        <f>+O26</f>
        <v>15000000</v>
      </c>
      <c r="AF26" s="55">
        <f>AF27</f>
        <v>0</v>
      </c>
      <c r="AG26" s="57">
        <f>SUM(AG27:AG29)</f>
        <v>0</v>
      </c>
      <c r="AH26" s="58"/>
      <c r="AI26" s="58"/>
      <c r="AJ26" s="59"/>
    </row>
    <row r="27" spans="2:36" ht="33.75">
      <c r="B27" s="164" t="s">
        <v>4</v>
      </c>
      <c r="C27" s="76"/>
      <c r="D27" s="2" t="s">
        <v>176</v>
      </c>
      <c r="E27" s="1">
        <v>1</v>
      </c>
      <c r="F27" s="168"/>
      <c r="G27" s="182"/>
      <c r="H27" s="239" t="s">
        <v>0</v>
      </c>
      <c r="I27" s="240" t="s">
        <v>33</v>
      </c>
      <c r="J27" s="178">
        <v>0</v>
      </c>
      <c r="K27" s="179">
        <v>1</v>
      </c>
      <c r="L27" s="179">
        <v>1</v>
      </c>
      <c r="M27" s="181"/>
      <c r="N27" s="181"/>
      <c r="O27" s="252">
        <v>15000000</v>
      </c>
      <c r="P27" s="16"/>
      <c r="Q27" s="16"/>
      <c r="R27" s="16"/>
      <c r="S27" s="16"/>
      <c r="T27" s="16"/>
      <c r="U27" s="16"/>
      <c r="V27" s="16"/>
      <c r="W27" s="16"/>
      <c r="X27" s="16"/>
      <c r="Y27" s="16"/>
      <c r="Z27" s="16"/>
      <c r="AA27" s="16"/>
      <c r="AB27" s="16"/>
      <c r="AC27" s="16"/>
      <c r="AD27" s="16"/>
      <c r="AE27" s="169">
        <f>+O27</f>
        <v>15000000</v>
      </c>
      <c r="AF27" s="169"/>
      <c r="AG27" s="188" t="str">
        <f>+AG23</f>
        <v>pi-i-ad-juv-adul m.</v>
      </c>
      <c r="AH27" s="171" t="str">
        <f>+AH23</f>
        <v>Registro fotográfico y el documento  </v>
      </c>
      <c r="AI27" s="183"/>
      <c r="AJ27" s="184" t="str">
        <f>+AJ23</f>
        <v>UMATA</v>
      </c>
    </row>
    <row r="28" spans="2:36" ht="57.75" customHeight="1">
      <c r="B28" s="164"/>
      <c r="C28" s="76"/>
      <c r="D28" s="2" t="s">
        <v>133</v>
      </c>
      <c r="E28" s="1">
        <v>1</v>
      </c>
      <c r="F28" s="168"/>
      <c r="G28" s="182"/>
      <c r="H28" s="239"/>
      <c r="I28" s="242"/>
      <c r="J28" s="178"/>
      <c r="K28" s="180"/>
      <c r="L28" s="180"/>
      <c r="M28" s="181"/>
      <c r="N28" s="181"/>
      <c r="O28" s="253"/>
      <c r="P28" s="16"/>
      <c r="Q28" s="16"/>
      <c r="R28" s="16"/>
      <c r="S28" s="16"/>
      <c r="T28" s="16"/>
      <c r="U28" s="16"/>
      <c r="V28" s="16"/>
      <c r="W28" s="16"/>
      <c r="X28" s="16"/>
      <c r="Y28" s="16"/>
      <c r="Z28" s="16"/>
      <c r="AA28" s="16"/>
      <c r="AB28" s="16"/>
      <c r="AC28" s="16"/>
      <c r="AD28" s="16"/>
      <c r="AE28" s="169"/>
      <c r="AF28" s="169"/>
      <c r="AG28" s="189"/>
      <c r="AH28" s="171"/>
      <c r="AI28" s="183"/>
      <c r="AJ28" s="184"/>
    </row>
    <row r="29" spans="2:36" ht="79.5" customHeight="1">
      <c r="B29" s="164"/>
      <c r="C29" s="76"/>
      <c r="D29" s="2" t="s">
        <v>177</v>
      </c>
      <c r="E29" s="1">
        <v>2</v>
      </c>
      <c r="F29" s="168"/>
      <c r="G29" s="182"/>
      <c r="H29" s="239"/>
      <c r="I29" s="242"/>
      <c r="J29" s="178"/>
      <c r="K29" s="180"/>
      <c r="L29" s="180"/>
      <c r="M29" s="181"/>
      <c r="N29" s="181"/>
      <c r="O29" s="254"/>
      <c r="P29" s="16"/>
      <c r="Q29" s="16"/>
      <c r="R29" s="16"/>
      <c r="S29" s="16"/>
      <c r="T29" s="16"/>
      <c r="U29" s="16"/>
      <c r="V29" s="16"/>
      <c r="W29" s="16"/>
      <c r="X29" s="16"/>
      <c r="Y29" s="16"/>
      <c r="Z29" s="16"/>
      <c r="AA29" s="16"/>
      <c r="AB29" s="16"/>
      <c r="AC29" s="16"/>
      <c r="AD29" s="16"/>
      <c r="AE29" s="169"/>
      <c r="AF29" s="169"/>
      <c r="AG29" s="190"/>
      <c r="AH29" s="171"/>
      <c r="AI29" s="183"/>
      <c r="AJ29" s="184"/>
    </row>
  </sheetData>
  <sheetProtection/>
  <mergeCells count="101">
    <mergeCell ref="AG14:AG18"/>
    <mergeCell ref="AH14:AH18"/>
    <mergeCell ref="AI14:AI18"/>
    <mergeCell ref="AG23:AG25"/>
    <mergeCell ref="AJ23:AJ25"/>
    <mergeCell ref="AH23:AH25"/>
    <mergeCell ref="AH19:AH22"/>
    <mergeCell ref="AJ27:AJ29"/>
    <mergeCell ref="C14:C18"/>
    <mergeCell ref="F14:F18"/>
    <mergeCell ref="G14:G18"/>
    <mergeCell ref="H14:H18"/>
    <mergeCell ref="I14:I18"/>
    <mergeCell ref="J14:J18"/>
    <mergeCell ref="M27:M29"/>
    <mergeCell ref="AE14:AE18"/>
    <mergeCell ref="AJ14:AJ18"/>
    <mergeCell ref="AF27:AF29"/>
    <mergeCell ref="AH27:AH29"/>
    <mergeCell ref="AI27:AI29"/>
    <mergeCell ref="AI23:AI25"/>
    <mergeCell ref="O23:O25"/>
    <mergeCell ref="O27:O29"/>
    <mergeCell ref="AG27:AG29"/>
    <mergeCell ref="AF23:AF25"/>
    <mergeCell ref="B27:B29"/>
    <mergeCell ref="F27:F29"/>
    <mergeCell ref="G27:G29"/>
    <mergeCell ref="H27:H29"/>
    <mergeCell ref="I27:I29"/>
    <mergeCell ref="J27:J29"/>
    <mergeCell ref="K27:K29"/>
    <mergeCell ref="L27:L29"/>
    <mergeCell ref="L23:L25"/>
    <mergeCell ref="M23:M25"/>
    <mergeCell ref="N23:N25"/>
    <mergeCell ref="AE23:AE25"/>
    <mergeCell ref="N27:N29"/>
    <mergeCell ref="AE27:AE29"/>
    <mergeCell ref="AI19:AI22"/>
    <mergeCell ref="AJ19:AJ22"/>
    <mergeCell ref="F23:F25"/>
    <mergeCell ref="G23:G25"/>
    <mergeCell ref="H23:H25"/>
    <mergeCell ref="I23:I25"/>
    <mergeCell ref="J23:J25"/>
    <mergeCell ref="K23:K25"/>
    <mergeCell ref="F19:F22"/>
    <mergeCell ref="G19:G22"/>
    <mergeCell ref="H19:H22"/>
    <mergeCell ref="I19:I22"/>
    <mergeCell ref="O19:O22"/>
    <mergeCell ref="AG19:AG22"/>
    <mergeCell ref="K14:K18"/>
    <mergeCell ref="K19:K22"/>
    <mergeCell ref="M19:M22"/>
    <mergeCell ref="N19:N22"/>
    <mergeCell ref="AE19:AE22"/>
    <mergeCell ref="AF19:AF22"/>
    <mergeCell ref="O14:O18"/>
    <mergeCell ref="AF14:AF18"/>
    <mergeCell ref="C11:G11"/>
    <mergeCell ref="H11:I11"/>
    <mergeCell ref="B14:B25"/>
    <mergeCell ref="AJ9:AJ10"/>
    <mergeCell ref="N9:N10"/>
    <mergeCell ref="O9:P9"/>
    <mergeCell ref="J19:J22"/>
    <mergeCell ref="L19:L22"/>
    <mergeCell ref="AE9:AF9"/>
    <mergeCell ref="AG9:AG10"/>
    <mergeCell ref="AG8:AJ8"/>
    <mergeCell ref="B9:B10"/>
    <mergeCell ref="C9:G10"/>
    <mergeCell ref="H9:I10"/>
    <mergeCell ref="J9:J10"/>
    <mergeCell ref="L14:L18"/>
    <mergeCell ref="M14:M18"/>
    <mergeCell ref="N14:N18"/>
    <mergeCell ref="AH9:AH10"/>
    <mergeCell ref="AI9:AI10"/>
    <mergeCell ref="B2:AJ2"/>
    <mergeCell ref="B3:AJ3"/>
    <mergeCell ref="B4:G4"/>
    <mergeCell ref="C5:S5"/>
    <mergeCell ref="U5:AJ5"/>
    <mergeCell ref="B12:AJ12"/>
    <mergeCell ref="W9:X9"/>
    <mergeCell ref="Y9:Z9"/>
    <mergeCell ref="AA9:AB9"/>
    <mergeCell ref="AC9:AD9"/>
    <mergeCell ref="C6:S6"/>
    <mergeCell ref="K9:K10"/>
    <mergeCell ref="L9:L10"/>
    <mergeCell ref="Q9:R9"/>
    <mergeCell ref="S9:T9"/>
    <mergeCell ref="U9:V9"/>
    <mergeCell ref="C7:S7"/>
    <mergeCell ref="C8:N8"/>
    <mergeCell ref="O8:AF8"/>
    <mergeCell ref="M9:M10"/>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AJ18"/>
  <sheetViews>
    <sheetView zoomScalePageLayoutView="0" workbookViewId="0" topLeftCell="A7">
      <selection activeCell="C8" sqref="C8:N8"/>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6.2812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106</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107</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42</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159</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264" t="s">
        <v>82</v>
      </c>
      <c r="P9" s="264"/>
      <c r="Q9" s="264" t="s">
        <v>83</v>
      </c>
      <c r="R9" s="264"/>
      <c r="S9" s="264" t="s">
        <v>84</v>
      </c>
      <c r="T9" s="264"/>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9</v>
      </c>
      <c r="D11" s="155"/>
      <c r="E11" s="155"/>
      <c r="F11" s="155"/>
      <c r="G11" s="155"/>
      <c r="H11" s="156" t="s">
        <v>41</v>
      </c>
      <c r="I11" s="156"/>
      <c r="J11" s="87">
        <v>0.455</v>
      </c>
      <c r="K11" s="89">
        <v>0.33</v>
      </c>
      <c r="L11" s="90">
        <v>0.09</v>
      </c>
      <c r="M11" s="91"/>
      <c r="N11" s="91"/>
      <c r="O11" s="79">
        <v>83600000</v>
      </c>
      <c r="P11" s="79" t="e">
        <f>P13+#REF!+#REF!</f>
        <v>#REF!</v>
      </c>
      <c r="Q11" s="79" t="e">
        <f>Q13+#REF!+#REF!</f>
        <v>#REF!</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f>+O11</f>
        <v>83600000</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SUM(O14:O16)</f>
        <v>20600000</v>
      </c>
      <c r="P13" s="55">
        <f>SUM(P14:P16)</f>
        <v>0</v>
      </c>
      <c r="Q13" s="82">
        <f>SUM(Q14:Q16)</f>
        <v>0</v>
      </c>
      <c r="R13" s="55">
        <f>SUM(R14:R16)</f>
        <v>0</v>
      </c>
      <c r="S13" s="82"/>
      <c r="T13" s="55"/>
      <c r="U13" s="82"/>
      <c r="V13" s="55"/>
      <c r="W13" s="82"/>
      <c r="X13" s="55"/>
      <c r="Y13" s="82"/>
      <c r="Z13" s="55"/>
      <c r="AA13" s="82"/>
      <c r="AB13" s="55"/>
      <c r="AC13" s="82"/>
      <c r="AD13" s="55"/>
      <c r="AE13" s="83">
        <f>O13+Q13</f>
        <v>20600000</v>
      </c>
      <c r="AF13" s="55">
        <f>AF14</f>
        <v>0</v>
      </c>
      <c r="AG13" s="84">
        <f>SUM(AG14:AG16)</f>
        <v>0</v>
      </c>
      <c r="AH13" s="85"/>
      <c r="AI13" s="85"/>
      <c r="AJ13" s="86"/>
    </row>
    <row r="14" spans="2:36" ht="67.5" customHeight="1">
      <c r="B14" s="164" t="e">
        <f>+#REF!</f>
        <v>#REF!</v>
      </c>
      <c r="C14" s="280"/>
      <c r="D14" s="2" t="s">
        <v>178</v>
      </c>
      <c r="E14" s="1">
        <v>1</v>
      </c>
      <c r="F14" s="165"/>
      <c r="G14" s="166"/>
      <c r="H14" s="167" t="s">
        <v>31</v>
      </c>
      <c r="I14" s="167" t="s">
        <v>179</v>
      </c>
      <c r="J14" s="161">
        <v>413.63</v>
      </c>
      <c r="K14" s="162">
        <v>300</v>
      </c>
      <c r="L14" s="162">
        <v>80</v>
      </c>
      <c r="M14" s="163"/>
      <c r="N14" s="163"/>
      <c r="O14" s="276">
        <v>20600000</v>
      </c>
      <c r="P14" s="14"/>
      <c r="Q14" s="18"/>
      <c r="R14" s="15"/>
      <c r="S14" s="68"/>
      <c r="T14" s="15"/>
      <c r="U14" s="15"/>
      <c r="V14" s="15"/>
      <c r="W14" s="15"/>
      <c r="X14" s="15"/>
      <c r="Y14" s="15"/>
      <c r="Z14" s="15"/>
      <c r="AA14" s="15"/>
      <c r="AB14" s="15"/>
      <c r="AC14" s="15"/>
      <c r="AD14" s="15"/>
      <c r="AE14" s="252">
        <f>+O14</f>
        <v>20600000</v>
      </c>
      <c r="AF14" s="252"/>
      <c r="AG14" s="258" t="s">
        <v>103</v>
      </c>
      <c r="AH14" s="261" t="s">
        <v>123</v>
      </c>
      <c r="AI14" s="261"/>
      <c r="AJ14" s="255" t="s">
        <v>36</v>
      </c>
    </row>
    <row r="15" spans="2:36" ht="69" customHeight="1">
      <c r="B15" s="164"/>
      <c r="C15" s="280"/>
      <c r="D15" s="2" t="s">
        <v>132</v>
      </c>
      <c r="E15" s="1">
        <v>23</v>
      </c>
      <c r="F15" s="165"/>
      <c r="G15" s="166"/>
      <c r="H15" s="279"/>
      <c r="I15" s="279"/>
      <c r="J15" s="161"/>
      <c r="K15" s="162"/>
      <c r="L15" s="162"/>
      <c r="M15" s="163"/>
      <c r="N15" s="163"/>
      <c r="O15" s="277"/>
      <c r="P15" s="14"/>
      <c r="Q15" s="17"/>
      <c r="R15" s="15"/>
      <c r="S15" s="68"/>
      <c r="T15" s="15"/>
      <c r="U15" s="15"/>
      <c r="V15" s="15"/>
      <c r="W15" s="15"/>
      <c r="X15" s="15"/>
      <c r="Y15" s="15"/>
      <c r="Z15" s="15"/>
      <c r="AA15" s="15"/>
      <c r="AB15" s="15"/>
      <c r="AC15" s="15"/>
      <c r="AD15" s="15"/>
      <c r="AE15" s="253"/>
      <c r="AF15" s="253"/>
      <c r="AG15" s="259"/>
      <c r="AH15" s="262"/>
      <c r="AI15" s="262"/>
      <c r="AJ15" s="256"/>
    </row>
    <row r="16" spans="2:36" ht="65.25" customHeight="1">
      <c r="B16" s="164"/>
      <c r="C16" s="280"/>
      <c r="D16" s="2" t="s">
        <v>113</v>
      </c>
      <c r="E16" s="1">
        <v>1</v>
      </c>
      <c r="F16" s="165"/>
      <c r="G16" s="166"/>
      <c r="H16" s="279"/>
      <c r="I16" s="279"/>
      <c r="J16" s="161"/>
      <c r="K16" s="162"/>
      <c r="L16" s="162"/>
      <c r="M16" s="163"/>
      <c r="N16" s="163"/>
      <c r="O16" s="277"/>
      <c r="P16" s="14"/>
      <c r="Q16" s="18"/>
      <c r="R16" s="15"/>
      <c r="S16" s="68"/>
      <c r="T16" s="15"/>
      <c r="U16" s="15"/>
      <c r="V16" s="15"/>
      <c r="W16" s="15"/>
      <c r="X16" s="15"/>
      <c r="Y16" s="15"/>
      <c r="Z16" s="15"/>
      <c r="AA16" s="15"/>
      <c r="AB16" s="15"/>
      <c r="AC16" s="15"/>
      <c r="AD16" s="15"/>
      <c r="AE16" s="253"/>
      <c r="AF16" s="253"/>
      <c r="AG16" s="259"/>
      <c r="AH16" s="262"/>
      <c r="AI16" s="262"/>
      <c r="AJ16" s="256"/>
    </row>
    <row r="17" spans="2:36" ht="67.5">
      <c r="B17" s="164"/>
      <c r="C17" s="280"/>
      <c r="D17" s="2" t="s">
        <v>180</v>
      </c>
      <c r="E17" s="1">
        <v>1</v>
      </c>
      <c r="F17" s="165"/>
      <c r="G17" s="166"/>
      <c r="H17" s="279"/>
      <c r="I17" s="279"/>
      <c r="J17" s="161"/>
      <c r="K17" s="162"/>
      <c r="L17" s="162"/>
      <c r="M17" s="163"/>
      <c r="N17" s="163"/>
      <c r="O17" s="277"/>
      <c r="P17" s="14"/>
      <c r="Q17" s="18"/>
      <c r="R17" s="15"/>
      <c r="S17" s="16"/>
      <c r="T17" s="15"/>
      <c r="U17" s="15"/>
      <c r="V17" s="15"/>
      <c r="W17" s="15"/>
      <c r="X17" s="15"/>
      <c r="Y17" s="15"/>
      <c r="Z17" s="15"/>
      <c r="AA17" s="15"/>
      <c r="AB17" s="15"/>
      <c r="AC17" s="15"/>
      <c r="AD17" s="15"/>
      <c r="AE17" s="253"/>
      <c r="AF17" s="253"/>
      <c r="AG17" s="259"/>
      <c r="AH17" s="262"/>
      <c r="AI17" s="262"/>
      <c r="AJ17" s="256"/>
    </row>
    <row r="18" spans="2:36" ht="65.25" customHeight="1">
      <c r="B18" s="164"/>
      <c r="C18" s="280"/>
      <c r="D18" s="2" t="s">
        <v>181</v>
      </c>
      <c r="E18" s="1">
        <v>1</v>
      </c>
      <c r="F18" s="165"/>
      <c r="G18" s="166"/>
      <c r="H18" s="279"/>
      <c r="I18" s="279"/>
      <c r="J18" s="161"/>
      <c r="K18" s="162"/>
      <c r="L18" s="162"/>
      <c r="M18" s="163"/>
      <c r="N18" s="163"/>
      <c r="O18" s="278"/>
      <c r="P18" s="14"/>
      <c r="Q18" s="18"/>
      <c r="R18" s="15"/>
      <c r="S18" s="16"/>
      <c r="T18" s="15"/>
      <c r="U18" s="15"/>
      <c r="V18" s="15"/>
      <c r="W18" s="15"/>
      <c r="X18" s="15"/>
      <c r="Y18" s="15"/>
      <c r="Z18" s="15"/>
      <c r="AA18" s="15"/>
      <c r="AB18" s="15"/>
      <c r="AC18" s="15"/>
      <c r="AD18" s="15"/>
      <c r="AE18" s="254"/>
      <c r="AF18" s="254"/>
      <c r="AG18" s="260"/>
      <c r="AH18" s="263"/>
      <c r="AI18" s="263"/>
      <c r="AJ18" s="257"/>
    </row>
  </sheetData>
  <sheetProtection/>
  <mergeCells count="52">
    <mergeCell ref="AI14:AI18"/>
    <mergeCell ref="AJ14:AJ18"/>
    <mergeCell ref="AE14:AE18"/>
    <mergeCell ref="AF14:AF18"/>
    <mergeCell ref="AG14:AG18"/>
    <mergeCell ref="AH14:AH18"/>
    <mergeCell ref="J14:J18"/>
    <mergeCell ref="K14:K18"/>
    <mergeCell ref="L14:L18"/>
    <mergeCell ref="M14:M18"/>
    <mergeCell ref="N14:N18"/>
    <mergeCell ref="O14:O18"/>
    <mergeCell ref="B14:B18"/>
    <mergeCell ref="C14:C18"/>
    <mergeCell ref="F14:F18"/>
    <mergeCell ref="G14:G18"/>
    <mergeCell ref="H14:H18"/>
    <mergeCell ref="I14:I18"/>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AJ20"/>
  <sheetViews>
    <sheetView zoomScalePageLayoutView="0" workbookViewId="0" topLeftCell="A4">
      <selection activeCell="C8" sqref="C8:N8"/>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6.2812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106</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107</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45</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159</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264" t="s">
        <v>82</v>
      </c>
      <c r="P9" s="264"/>
      <c r="Q9" s="264" t="s">
        <v>83</v>
      </c>
      <c r="R9" s="264"/>
      <c r="S9" s="264" t="s">
        <v>84</v>
      </c>
      <c r="T9" s="264"/>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10</v>
      </c>
      <c r="D11" s="155"/>
      <c r="E11" s="155"/>
      <c r="F11" s="155"/>
      <c r="G11" s="155"/>
      <c r="H11" s="156" t="s">
        <v>43</v>
      </c>
      <c r="I11" s="156"/>
      <c r="J11" s="92">
        <v>1</v>
      </c>
      <c r="K11" s="93">
        <v>3</v>
      </c>
      <c r="L11" s="94">
        <v>1</v>
      </c>
      <c r="M11" s="91"/>
      <c r="N11" s="91"/>
      <c r="O11" s="79">
        <v>62980000</v>
      </c>
      <c r="P11" s="79" t="e">
        <f>P13+#REF!+#REF!</f>
        <v>#REF!</v>
      </c>
      <c r="Q11" s="79" t="e">
        <f>Q13+#REF!+#REF!</f>
        <v>#REF!</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f>+O11</f>
        <v>62980000</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+O14</f>
        <v>15500000</v>
      </c>
      <c r="P13" s="55">
        <f>SUM(P14:P16)</f>
        <v>0</v>
      </c>
      <c r="Q13" s="82">
        <f>SUM(Q14:Q16)</f>
        <v>0</v>
      </c>
      <c r="R13" s="55">
        <f>SUM(R14:R16)</f>
        <v>0</v>
      </c>
      <c r="S13" s="82"/>
      <c r="T13" s="55"/>
      <c r="U13" s="82"/>
      <c r="V13" s="55"/>
      <c r="W13" s="82"/>
      <c r="X13" s="55"/>
      <c r="Y13" s="82"/>
      <c r="Z13" s="55"/>
      <c r="AA13" s="82"/>
      <c r="AB13" s="55"/>
      <c r="AC13" s="82"/>
      <c r="AD13" s="55"/>
      <c r="AE13" s="83">
        <f>O13+Q13</f>
        <v>15500000</v>
      </c>
      <c r="AF13" s="55">
        <f>AF14</f>
        <v>0</v>
      </c>
      <c r="AG13" s="84">
        <f>SUM(AG14:AG16)</f>
        <v>0</v>
      </c>
      <c r="AH13" s="85"/>
      <c r="AI13" s="85"/>
      <c r="AJ13" s="86"/>
    </row>
    <row r="14" spans="2:36" ht="67.5" customHeight="1">
      <c r="B14" s="164" t="e">
        <f>+#REF!</f>
        <v>#REF!</v>
      </c>
      <c r="C14" s="280"/>
      <c r="D14" s="2" t="s">
        <v>178</v>
      </c>
      <c r="E14" s="1">
        <v>1</v>
      </c>
      <c r="F14" s="165"/>
      <c r="G14" s="166"/>
      <c r="H14" s="167" t="s">
        <v>134</v>
      </c>
      <c r="I14" s="279" t="s">
        <v>182</v>
      </c>
      <c r="J14" s="161">
        <v>1</v>
      </c>
      <c r="K14" s="162">
        <v>3</v>
      </c>
      <c r="L14" s="162">
        <v>1</v>
      </c>
      <c r="M14" s="281"/>
      <c r="N14" s="281"/>
      <c r="O14" s="276">
        <v>15500000</v>
      </c>
      <c r="P14" s="14"/>
      <c r="Q14" s="18"/>
      <c r="R14" s="15"/>
      <c r="S14" s="68"/>
      <c r="T14" s="15"/>
      <c r="U14" s="15"/>
      <c r="V14" s="15"/>
      <c r="W14" s="15"/>
      <c r="X14" s="15"/>
      <c r="Y14" s="15"/>
      <c r="Z14" s="15"/>
      <c r="AA14" s="15"/>
      <c r="AB14" s="15"/>
      <c r="AC14" s="15"/>
      <c r="AD14" s="15"/>
      <c r="AE14" s="252">
        <f>+O14</f>
        <v>15500000</v>
      </c>
      <c r="AF14" s="252"/>
      <c r="AG14" s="258" t="s">
        <v>103</v>
      </c>
      <c r="AH14" s="261" t="s">
        <v>123</v>
      </c>
      <c r="AI14" s="261"/>
      <c r="AJ14" s="255" t="s">
        <v>36</v>
      </c>
    </row>
    <row r="15" spans="2:36" ht="69" customHeight="1">
      <c r="B15" s="164"/>
      <c r="C15" s="280"/>
      <c r="D15" s="2" t="s">
        <v>132</v>
      </c>
      <c r="E15" s="1">
        <v>23</v>
      </c>
      <c r="F15" s="165"/>
      <c r="G15" s="166"/>
      <c r="H15" s="279"/>
      <c r="I15" s="279"/>
      <c r="J15" s="161"/>
      <c r="K15" s="162"/>
      <c r="L15" s="162"/>
      <c r="M15" s="163"/>
      <c r="N15" s="163"/>
      <c r="O15" s="277"/>
      <c r="P15" s="14"/>
      <c r="Q15" s="17"/>
      <c r="R15" s="15"/>
      <c r="S15" s="68"/>
      <c r="T15" s="15"/>
      <c r="U15" s="15"/>
      <c r="V15" s="15"/>
      <c r="W15" s="15"/>
      <c r="X15" s="15"/>
      <c r="Y15" s="15"/>
      <c r="Z15" s="15"/>
      <c r="AA15" s="15"/>
      <c r="AB15" s="15"/>
      <c r="AC15" s="15"/>
      <c r="AD15" s="15"/>
      <c r="AE15" s="253"/>
      <c r="AF15" s="253"/>
      <c r="AG15" s="259"/>
      <c r="AH15" s="262"/>
      <c r="AI15" s="262"/>
      <c r="AJ15" s="256"/>
    </row>
    <row r="16" spans="2:36" ht="65.25" customHeight="1">
      <c r="B16" s="164"/>
      <c r="C16" s="280"/>
      <c r="D16" s="2" t="s">
        <v>113</v>
      </c>
      <c r="E16" s="1">
        <v>1</v>
      </c>
      <c r="F16" s="165"/>
      <c r="G16" s="166"/>
      <c r="H16" s="279"/>
      <c r="I16" s="279"/>
      <c r="J16" s="161"/>
      <c r="K16" s="162"/>
      <c r="L16" s="162"/>
      <c r="M16" s="163"/>
      <c r="N16" s="163"/>
      <c r="O16" s="277"/>
      <c r="P16" s="14"/>
      <c r="Q16" s="18"/>
      <c r="R16" s="15"/>
      <c r="S16" s="68"/>
      <c r="T16" s="15"/>
      <c r="U16" s="15"/>
      <c r="V16" s="15"/>
      <c r="W16" s="15"/>
      <c r="X16" s="15"/>
      <c r="Y16" s="15"/>
      <c r="Z16" s="15"/>
      <c r="AA16" s="15"/>
      <c r="AB16" s="15"/>
      <c r="AC16" s="15"/>
      <c r="AD16" s="15"/>
      <c r="AE16" s="253"/>
      <c r="AF16" s="253"/>
      <c r="AG16" s="259"/>
      <c r="AH16" s="262"/>
      <c r="AI16" s="262"/>
      <c r="AJ16" s="256"/>
    </row>
    <row r="17" spans="2:36" ht="67.5">
      <c r="B17" s="164"/>
      <c r="C17" s="280"/>
      <c r="D17" s="2" t="s">
        <v>180</v>
      </c>
      <c r="E17" s="1">
        <v>1</v>
      </c>
      <c r="F17" s="165"/>
      <c r="G17" s="166"/>
      <c r="H17" s="279"/>
      <c r="I17" s="279"/>
      <c r="J17" s="161"/>
      <c r="K17" s="162"/>
      <c r="L17" s="162"/>
      <c r="M17" s="163"/>
      <c r="N17" s="163"/>
      <c r="O17" s="277"/>
      <c r="P17" s="14"/>
      <c r="Q17" s="18"/>
      <c r="R17" s="15"/>
      <c r="S17" s="16"/>
      <c r="T17" s="15"/>
      <c r="U17" s="15"/>
      <c r="V17" s="15"/>
      <c r="W17" s="15"/>
      <c r="X17" s="15"/>
      <c r="Y17" s="15"/>
      <c r="Z17" s="15"/>
      <c r="AA17" s="15"/>
      <c r="AB17" s="15"/>
      <c r="AC17" s="15"/>
      <c r="AD17" s="15"/>
      <c r="AE17" s="253"/>
      <c r="AF17" s="253"/>
      <c r="AG17" s="259"/>
      <c r="AH17" s="262"/>
      <c r="AI17" s="262"/>
      <c r="AJ17" s="256"/>
    </row>
    <row r="18" spans="2:36" ht="67.5">
      <c r="B18" s="164"/>
      <c r="C18" s="280"/>
      <c r="D18" s="2" t="s">
        <v>183</v>
      </c>
      <c r="E18" s="1">
        <v>1</v>
      </c>
      <c r="F18" s="165"/>
      <c r="G18" s="166"/>
      <c r="H18" s="279"/>
      <c r="I18" s="279"/>
      <c r="J18" s="161"/>
      <c r="K18" s="162"/>
      <c r="L18" s="162"/>
      <c r="M18" s="163"/>
      <c r="N18" s="163"/>
      <c r="O18" s="277"/>
      <c r="P18" s="14"/>
      <c r="Q18" s="18"/>
      <c r="R18" s="15"/>
      <c r="S18" s="16"/>
      <c r="T18" s="15"/>
      <c r="U18" s="15"/>
      <c r="V18" s="15"/>
      <c r="W18" s="15"/>
      <c r="X18" s="15"/>
      <c r="Y18" s="15"/>
      <c r="Z18" s="15"/>
      <c r="AA18" s="15"/>
      <c r="AB18" s="15"/>
      <c r="AC18" s="15"/>
      <c r="AD18" s="15"/>
      <c r="AE18" s="253"/>
      <c r="AF18" s="253"/>
      <c r="AG18" s="259"/>
      <c r="AH18" s="262"/>
      <c r="AI18" s="262"/>
      <c r="AJ18" s="256"/>
    </row>
    <row r="19" spans="2:36" ht="33.75">
      <c r="B19" s="164"/>
      <c r="C19" s="280"/>
      <c r="D19" s="2" t="s">
        <v>184</v>
      </c>
      <c r="E19" s="1">
        <v>20</v>
      </c>
      <c r="F19" s="165"/>
      <c r="G19" s="166"/>
      <c r="H19" s="279"/>
      <c r="I19" s="279"/>
      <c r="J19" s="161"/>
      <c r="K19" s="162"/>
      <c r="L19" s="162"/>
      <c r="M19" s="163"/>
      <c r="N19" s="163"/>
      <c r="O19" s="277"/>
      <c r="P19" s="14"/>
      <c r="Q19" s="18"/>
      <c r="R19" s="15"/>
      <c r="S19" s="16"/>
      <c r="T19" s="15"/>
      <c r="U19" s="15"/>
      <c r="V19" s="15"/>
      <c r="W19" s="15"/>
      <c r="X19" s="15"/>
      <c r="Y19" s="15"/>
      <c r="Z19" s="15"/>
      <c r="AA19" s="15"/>
      <c r="AB19" s="15"/>
      <c r="AC19" s="15"/>
      <c r="AD19" s="15"/>
      <c r="AE19" s="253"/>
      <c r="AF19" s="253"/>
      <c r="AG19" s="259"/>
      <c r="AH19" s="262"/>
      <c r="AI19" s="262"/>
      <c r="AJ19" s="256"/>
    </row>
    <row r="20" spans="2:36" ht="65.25" customHeight="1">
      <c r="B20" s="164"/>
      <c r="C20" s="280"/>
      <c r="D20" s="2" t="s">
        <v>181</v>
      </c>
      <c r="E20" s="1">
        <v>1</v>
      </c>
      <c r="F20" s="165"/>
      <c r="G20" s="166"/>
      <c r="H20" s="279"/>
      <c r="I20" s="279"/>
      <c r="J20" s="161"/>
      <c r="K20" s="162"/>
      <c r="L20" s="162"/>
      <c r="M20" s="163"/>
      <c r="N20" s="163"/>
      <c r="O20" s="278"/>
      <c r="P20" s="14"/>
      <c r="Q20" s="18"/>
      <c r="R20" s="15"/>
      <c r="S20" s="16"/>
      <c r="T20" s="15"/>
      <c r="U20" s="15"/>
      <c r="V20" s="15"/>
      <c r="W20" s="15"/>
      <c r="X20" s="15"/>
      <c r="Y20" s="15"/>
      <c r="Z20" s="15"/>
      <c r="AA20" s="15"/>
      <c r="AB20" s="15"/>
      <c r="AC20" s="15"/>
      <c r="AD20" s="15"/>
      <c r="AE20" s="254"/>
      <c r="AF20" s="254"/>
      <c r="AG20" s="260"/>
      <c r="AH20" s="263"/>
      <c r="AI20" s="263"/>
      <c r="AJ20" s="257"/>
    </row>
  </sheetData>
  <sheetProtection/>
  <mergeCells count="52">
    <mergeCell ref="AI14:AI20"/>
    <mergeCell ref="AJ14:AJ20"/>
    <mergeCell ref="AE14:AE20"/>
    <mergeCell ref="AF14:AF20"/>
    <mergeCell ref="AG14:AG20"/>
    <mergeCell ref="AH14:AH20"/>
    <mergeCell ref="J14:J20"/>
    <mergeCell ref="K14:K20"/>
    <mergeCell ref="L14:L20"/>
    <mergeCell ref="M14:M20"/>
    <mergeCell ref="N14:N20"/>
    <mergeCell ref="O14:O20"/>
    <mergeCell ref="B14:B20"/>
    <mergeCell ref="C14:C20"/>
    <mergeCell ref="F14:F20"/>
    <mergeCell ref="G14:G20"/>
    <mergeCell ref="H14:H20"/>
    <mergeCell ref="I14:I20"/>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1:AJ29"/>
  <sheetViews>
    <sheetView zoomScalePageLayoutView="0" workbookViewId="0" topLeftCell="A22">
      <selection activeCell="D24" sqref="D24"/>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6.2812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106</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107</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47</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159</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264" t="s">
        <v>82</v>
      </c>
      <c r="P9" s="264"/>
      <c r="Q9" s="264" t="s">
        <v>83</v>
      </c>
      <c r="R9" s="264"/>
      <c r="S9" s="264" t="s">
        <v>84</v>
      </c>
      <c r="T9" s="264"/>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11</v>
      </c>
      <c r="D11" s="155"/>
      <c r="E11" s="155"/>
      <c r="F11" s="155"/>
      <c r="G11" s="155"/>
      <c r="H11" s="156" t="s">
        <v>44</v>
      </c>
      <c r="I11" s="156"/>
      <c r="J11" s="88">
        <v>0.101</v>
      </c>
      <c r="K11" s="96">
        <v>0.081</v>
      </c>
      <c r="L11" s="90">
        <v>0.3</v>
      </c>
      <c r="M11" s="91"/>
      <c r="N11" s="91"/>
      <c r="O11" s="79">
        <v>2375800</v>
      </c>
      <c r="P11" s="79" t="e">
        <f>P13+#REF!+#REF!</f>
        <v>#REF!</v>
      </c>
      <c r="Q11" s="79" t="e">
        <f>Q13+#REF!+#REF!</f>
        <v>#REF!</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f>+O11</f>
        <v>2375800</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+O14</f>
        <v>10300000</v>
      </c>
      <c r="P13" s="55">
        <f>SUM(P14:P16)</f>
        <v>0</v>
      </c>
      <c r="Q13" s="82">
        <f>SUM(Q14:Q16)</f>
        <v>0</v>
      </c>
      <c r="R13" s="55">
        <f>SUM(R14:R16)</f>
        <v>0</v>
      </c>
      <c r="S13" s="82"/>
      <c r="T13" s="55"/>
      <c r="U13" s="82"/>
      <c r="V13" s="55"/>
      <c r="W13" s="82"/>
      <c r="X13" s="55"/>
      <c r="Y13" s="82"/>
      <c r="Z13" s="55"/>
      <c r="AA13" s="82"/>
      <c r="AB13" s="55"/>
      <c r="AC13" s="82"/>
      <c r="AD13" s="55"/>
      <c r="AE13" s="83">
        <f>O13+Q13</f>
        <v>10300000</v>
      </c>
      <c r="AF13" s="55">
        <f>AF14</f>
        <v>0</v>
      </c>
      <c r="AG13" s="84">
        <f>SUM(AG14:AG16)</f>
        <v>0</v>
      </c>
      <c r="AH13" s="85"/>
      <c r="AI13" s="85"/>
      <c r="AJ13" s="86"/>
    </row>
    <row r="14" spans="2:36" ht="45" customHeight="1">
      <c r="B14" s="164" t="s">
        <v>12</v>
      </c>
      <c r="C14" s="280"/>
      <c r="D14" s="2" t="s">
        <v>190</v>
      </c>
      <c r="E14" s="1">
        <v>1</v>
      </c>
      <c r="F14" s="165"/>
      <c r="G14" s="166"/>
      <c r="H14" s="167" t="s">
        <v>13</v>
      </c>
      <c r="I14" s="167" t="s">
        <v>46</v>
      </c>
      <c r="J14" s="161">
        <v>0</v>
      </c>
      <c r="K14" s="162">
        <v>250</v>
      </c>
      <c r="L14" s="162">
        <v>50</v>
      </c>
      <c r="M14" s="282"/>
      <c r="N14" s="282"/>
      <c r="O14" s="276">
        <v>10300000</v>
      </c>
      <c r="P14" s="14"/>
      <c r="Q14" s="18"/>
      <c r="R14" s="15"/>
      <c r="S14" s="68"/>
      <c r="T14" s="15"/>
      <c r="U14" s="15"/>
      <c r="V14" s="15"/>
      <c r="W14" s="15"/>
      <c r="X14" s="15"/>
      <c r="Y14" s="15"/>
      <c r="Z14" s="15"/>
      <c r="AA14" s="15"/>
      <c r="AB14" s="15"/>
      <c r="AC14" s="15"/>
      <c r="AD14" s="15"/>
      <c r="AE14" s="252">
        <f>+O14</f>
        <v>10300000</v>
      </c>
      <c r="AF14" s="252"/>
      <c r="AG14" s="258" t="s">
        <v>103</v>
      </c>
      <c r="AH14" s="261" t="s">
        <v>123</v>
      </c>
      <c r="AI14" s="261"/>
      <c r="AJ14" s="255" t="s">
        <v>36</v>
      </c>
    </row>
    <row r="15" spans="2:36" ht="56.25">
      <c r="B15" s="164"/>
      <c r="C15" s="280"/>
      <c r="D15" s="2" t="s">
        <v>191</v>
      </c>
      <c r="E15" s="1">
        <v>1</v>
      </c>
      <c r="F15" s="165"/>
      <c r="G15" s="166"/>
      <c r="H15" s="167"/>
      <c r="I15" s="279"/>
      <c r="J15" s="161"/>
      <c r="K15" s="162"/>
      <c r="L15" s="162"/>
      <c r="M15" s="282"/>
      <c r="N15" s="282"/>
      <c r="O15" s="277"/>
      <c r="P15" s="14"/>
      <c r="Q15" s="17"/>
      <c r="R15" s="15"/>
      <c r="S15" s="68"/>
      <c r="T15" s="15"/>
      <c r="U15" s="15"/>
      <c r="V15" s="15"/>
      <c r="W15" s="15"/>
      <c r="X15" s="15"/>
      <c r="Y15" s="15"/>
      <c r="Z15" s="15"/>
      <c r="AA15" s="15"/>
      <c r="AB15" s="15"/>
      <c r="AC15" s="15"/>
      <c r="AD15" s="15"/>
      <c r="AE15" s="253"/>
      <c r="AF15" s="253"/>
      <c r="AG15" s="259"/>
      <c r="AH15" s="262"/>
      <c r="AI15" s="262"/>
      <c r="AJ15" s="256"/>
    </row>
    <row r="16" spans="2:36" ht="56.25">
      <c r="B16" s="164"/>
      <c r="C16" s="280"/>
      <c r="D16" s="2" t="s">
        <v>192</v>
      </c>
      <c r="E16" s="1">
        <v>1</v>
      </c>
      <c r="F16" s="165"/>
      <c r="G16" s="166"/>
      <c r="H16" s="167"/>
      <c r="I16" s="279"/>
      <c r="J16" s="161"/>
      <c r="K16" s="162"/>
      <c r="L16" s="162"/>
      <c r="M16" s="282"/>
      <c r="N16" s="282"/>
      <c r="O16" s="277"/>
      <c r="P16" s="14"/>
      <c r="Q16" s="18"/>
      <c r="R16" s="15"/>
      <c r="S16" s="68"/>
      <c r="T16" s="15"/>
      <c r="U16" s="15"/>
      <c r="V16" s="15"/>
      <c r="W16" s="15"/>
      <c r="X16" s="15"/>
      <c r="Y16" s="15"/>
      <c r="Z16" s="15"/>
      <c r="AA16" s="15"/>
      <c r="AB16" s="15"/>
      <c r="AC16" s="15"/>
      <c r="AD16" s="15"/>
      <c r="AE16" s="253"/>
      <c r="AF16" s="253"/>
      <c r="AG16" s="259"/>
      <c r="AH16" s="262"/>
      <c r="AI16" s="262"/>
      <c r="AJ16" s="256"/>
    </row>
    <row r="17" spans="2:36" ht="56.25">
      <c r="B17" s="164"/>
      <c r="C17" s="280"/>
      <c r="D17" s="2" t="s">
        <v>193</v>
      </c>
      <c r="E17" s="1">
        <v>1</v>
      </c>
      <c r="F17" s="165"/>
      <c r="G17" s="166"/>
      <c r="H17" s="167"/>
      <c r="I17" s="279"/>
      <c r="J17" s="161"/>
      <c r="K17" s="162"/>
      <c r="L17" s="162"/>
      <c r="M17" s="282"/>
      <c r="N17" s="282"/>
      <c r="O17" s="277"/>
      <c r="P17" s="14"/>
      <c r="Q17" s="18"/>
      <c r="R17" s="15"/>
      <c r="S17" s="16"/>
      <c r="T17" s="15"/>
      <c r="U17" s="15"/>
      <c r="V17" s="15"/>
      <c r="W17" s="15"/>
      <c r="X17" s="15"/>
      <c r="Y17" s="15"/>
      <c r="Z17" s="15"/>
      <c r="AA17" s="15"/>
      <c r="AB17" s="15"/>
      <c r="AC17" s="15"/>
      <c r="AD17" s="15"/>
      <c r="AE17" s="253"/>
      <c r="AF17" s="253"/>
      <c r="AG17" s="259"/>
      <c r="AH17" s="262"/>
      <c r="AI17" s="262"/>
      <c r="AJ17" s="256"/>
    </row>
    <row r="18" spans="2:36" ht="56.25">
      <c r="B18" s="164"/>
      <c r="C18" s="280"/>
      <c r="D18" s="2" t="s">
        <v>194</v>
      </c>
      <c r="E18" s="1">
        <v>2</v>
      </c>
      <c r="F18" s="165"/>
      <c r="G18" s="166"/>
      <c r="H18" s="167"/>
      <c r="I18" s="279"/>
      <c r="J18" s="161"/>
      <c r="K18" s="162"/>
      <c r="L18" s="162"/>
      <c r="M18" s="282"/>
      <c r="N18" s="282"/>
      <c r="O18" s="278"/>
      <c r="P18" s="14"/>
      <c r="Q18" s="18"/>
      <c r="R18" s="15"/>
      <c r="S18" s="16"/>
      <c r="T18" s="15"/>
      <c r="U18" s="15"/>
      <c r="V18" s="15"/>
      <c r="W18" s="15"/>
      <c r="X18" s="15"/>
      <c r="Y18" s="15"/>
      <c r="Z18" s="15"/>
      <c r="AA18" s="15"/>
      <c r="AB18" s="15"/>
      <c r="AC18" s="15"/>
      <c r="AD18" s="15"/>
      <c r="AE18" s="254"/>
      <c r="AF18" s="254"/>
      <c r="AG18" s="260"/>
      <c r="AH18" s="263"/>
      <c r="AI18" s="263"/>
      <c r="AJ18" s="257"/>
    </row>
    <row r="19" spans="2:36" ht="57" customHeight="1">
      <c r="B19" s="51" t="s">
        <v>34</v>
      </c>
      <c r="C19" s="40" t="s">
        <v>96</v>
      </c>
      <c r="D19" s="40" t="s">
        <v>97</v>
      </c>
      <c r="E19" s="40" t="s">
        <v>98</v>
      </c>
      <c r="F19" s="40" t="s">
        <v>99</v>
      </c>
      <c r="G19" s="40" t="s">
        <v>100</v>
      </c>
      <c r="H19" s="52" t="s">
        <v>101</v>
      </c>
      <c r="I19" s="40" t="s">
        <v>102</v>
      </c>
      <c r="J19" s="53"/>
      <c r="K19" s="53"/>
      <c r="L19" s="53"/>
      <c r="M19" s="53"/>
      <c r="N19" s="53"/>
      <c r="O19" s="82">
        <v>28200000</v>
      </c>
      <c r="P19" s="55">
        <f>SUM(P20:P22)</f>
        <v>0</v>
      </c>
      <c r="Q19" s="82">
        <f>SUM(Q20:Q22)</f>
        <v>0</v>
      </c>
      <c r="R19" s="55">
        <f>SUM(R20:R22)</f>
        <v>0</v>
      </c>
      <c r="S19" s="82"/>
      <c r="T19" s="55"/>
      <c r="U19" s="82"/>
      <c r="V19" s="55"/>
      <c r="W19" s="82"/>
      <c r="X19" s="55"/>
      <c r="Y19" s="82"/>
      <c r="Z19" s="55"/>
      <c r="AA19" s="82"/>
      <c r="AB19" s="55"/>
      <c r="AC19" s="82"/>
      <c r="AD19" s="55"/>
      <c r="AE19" s="83">
        <f>O19+Q19</f>
        <v>28200000</v>
      </c>
      <c r="AF19" s="55">
        <f>AF20</f>
        <v>0</v>
      </c>
      <c r="AG19" s="84">
        <f>SUM(AG20:AG22)</f>
        <v>0</v>
      </c>
      <c r="AH19" s="85"/>
      <c r="AI19" s="85"/>
      <c r="AJ19" s="86"/>
    </row>
    <row r="20" spans="2:36" ht="45" customHeight="1">
      <c r="B20" s="164" t="s">
        <v>14</v>
      </c>
      <c r="C20" s="280"/>
      <c r="D20" s="2" t="s">
        <v>190</v>
      </c>
      <c r="E20" s="1">
        <v>1</v>
      </c>
      <c r="F20" s="165"/>
      <c r="G20" s="166"/>
      <c r="H20" s="167" t="s">
        <v>195</v>
      </c>
      <c r="I20" s="167" t="s">
        <v>196</v>
      </c>
      <c r="J20" s="161">
        <v>0</v>
      </c>
      <c r="K20" s="162">
        <v>2</v>
      </c>
      <c r="L20" s="162">
        <v>1</v>
      </c>
      <c r="M20" s="281"/>
      <c r="N20" s="281"/>
      <c r="O20" s="276">
        <v>28200000</v>
      </c>
      <c r="P20" s="14"/>
      <c r="Q20" s="18"/>
      <c r="R20" s="15"/>
      <c r="S20" s="68"/>
      <c r="T20" s="15"/>
      <c r="U20" s="15"/>
      <c r="V20" s="15"/>
      <c r="W20" s="15"/>
      <c r="X20" s="15"/>
      <c r="Y20" s="15"/>
      <c r="Z20" s="15"/>
      <c r="AA20" s="15"/>
      <c r="AB20" s="15"/>
      <c r="AC20" s="15"/>
      <c r="AD20" s="15"/>
      <c r="AE20" s="252">
        <f>+O20</f>
        <v>28200000</v>
      </c>
      <c r="AF20" s="252"/>
      <c r="AG20" s="258" t="s">
        <v>103</v>
      </c>
      <c r="AH20" s="261" t="s">
        <v>123</v>
      </c>
      <c r="AI20" s="261"/>
      <c r="AJ20" s="255" t="s">
        <v>36</v>
      </c>
    </row>
    <row r="21" spans="2:36" ht="33.75">
      <c r="B21" s="280"/>
      <c r="C21" s="280"/>
      <c r="D21" s="2" t="s">
        <v>136</v>
      </c>
      <c r="E21" s="1">
        <v>1</v>
      </c>
      <c r="F21" s="165"/>
      <c r="G21" s="166"/>
      <c r="H21" s="279"/>
      <c r="I21" s="279"/>
      <c r="J21" s="161"/>
      <c r="K21" s="162"/>
      <c r="L21" s="162"/>
      <c r="M21" s="163"/>
      <c r="N21" s="163"/>
      <c r="O21" s="277"/>
      <c r="P21" s="14"/>
      <c r="Q21" s="17"/>
      <c r="R21" s="15"/>
      <c r="S21" s="68"/>
      <c r="T21" s="15"/>
      <c r="U21" s="15"/>
      <c r="V21" s="15"/>
      <c r="W21" s="15"/>
      <c r="X21" s="15"/>
      <c r="Y21" s="15"/>
      <c r="Z21" s="15"/>
      <c r="AA21" s="15"/>
      <c r="AB21" s="15"/>
      <c r="AC21" s="15"/>
      <c r="AD21" s="15"/>
      <c r="AE21" s="253"/>
      <c r="AF21" s="253"/>
      <c r="AG21" s="259"/>
      <c r="AH21" s="262"/>
      <c r="AI21" s="262"/>
      <c r="AJ21" s="256"/>
    </row>
    <row r="22" spans="2:36" ht="78.75">
      <c r="B22" s="280"/>
      <c r="C22" s="280"/>
      <c r="D22" s="2" t="s">
        <v>197</v>
      </c>
      <c r="E22" s="1">
        <v>1</v>
      </c>
      <c r="F22" s="165"/>
      <c r="G22" s="166"/>
      <c r="H22" s="279"/>
      <c r="I22" s="279"/>
      <c r="J22" s="161"/>
      <c r="K22" s="162"/>
      <c r="L22" s="162"/>
      <c r="M22" s="163"/>
      <c r="N22" s="163"/>
      <c r="O22" s="277"/>
      <c r="P22" s="14"/>
      <c r="Q22" s="18"/>
      <c r="R22" s="15"/>
      <c r="S22" s="68"/>
      <c r="T22" s="15"/>
      <c r="U22" s="15"/>
      <c r="V22" s="15"/>
      <c r="W22" s="15"/>
      <c r="X22" s="15"/>
      <c r="Y22" s="15"/>
      <c r="Z22" s="15"/>
      <c r="AA22" s="15"/>
      <c r="AB22" s="15"/>
      <c r="AC22" s="15"/>
      <c r="AD22" s="15"/>
      <c r="AE22" s="253"/>
      <c r="AF22" s="253"/>
      <c r="AG22" s="259"/>
      <c r="AH22" s="262"/>
      <c r="AI22" s="262"/>
      <c r="AJ22" s="256"/>
    </row>
    <row r="23" spans="2:36" ht="45">
      <c r="B23" s="280"/>
      <c r="C23" s="280"/>
      <c r="D23" s="2" t="s">
        <v>137</v>
      </c>
      <c r="E23" s="1">
        <v>1</v>
      </c>
      <c r="F23" s="165"/>
      <c r="G23" s="166"/>
      <c r="H23" s="279"/>
      <c r="I23" s="279"/>
      <c r="J23" s="161"/>
      <c r="K23" s="162"/>
      <c r="L23" s="162"/>
      <c r="M23" s="163"/>
      <c r="N23" s="163"/>
      <c r="O23" s="277"/>
      <c r="P23" s="14"/>
      <c r="Q23" s="18"/>
      <c r="R23" s="15"/>
      <c r="S23" s="16"/>
      <c r="T23" s="15"/>
      <c r="U23" s="15"/>
      <c r="V23" s="15"/>
      <c r="W23" s="15"/>
      <c r="X23" s="15"/>
      <c r="Y23" s="15"/>
      <c r="Z23" s="15"/>
      <c r="AA23" s="15"/>
      <c r="AB23" s="15"/>
      <c r="AC23" s="15"/>
      <c r="AD23" s="15"/>
      <c r="AE23" s="253"/>
      <c r="AF23" s="253"/>
      <c r="AG23" s="259"/>
      <c r="AH23" s="262"/>
      <c r="AI23" s="262"/>
      <c r="AJ23" s="256"/>
    </row>
    <row r="24" spans="2:36" ht="33.75">
      <c r="B24" s="280"/>
      <c r="C24" s="280"/>
      <c r="D24" s="2" t="s">
        <v>198</v>
      </c>
      <c r="E24" s="1">
        <v>2</v>
      </c>
      <c r="F24" s="165"/>
      <c r="G24" s="166"/>
      <c r="H24" s="279"/>
      <c r="I24" s="279"/>
      <c r="J24" s="161"/>
      <c r="K24" s="162"/>
      <c r="L24" s="162"/>
      <c r="M24" s="163"/>
      <c r="N24" s="163"/>
      <c r="O24" s="278"/>
      <c r="P24" s="14"/>
      <c r="Q24" s="18"/>
      <c r="R24" s="15"/>
      <c r="S24" s="16"/>
      <c r="T24" s="15"/>
      <c r="U24" s="15"/>
      <c r="V24" s="15"/>
      <c r="W24" s="15"/>
      <c r="X24" s="15"/>
      <c r="Y24" s="15"/>
      <c r="Z24" s="15"/>
      <c r="AA24" s="15"/>
      <c r="AB24" s="15"/>
      <c r="AC24" s="15"/>
      <c r="AD24" s="15"/>
      <c r="AE24" s="254"/>
      <c r="AF24" s="254"/>
      <c r="AG24" s="260"/>
      <c r="AH24" s="263"/>
      <c r="AI24" s="263"/>
      <c r="AJ24" s="257"/>
    </row>
    <row r="25" spans="2:36" ht="57" customHeight="1">
      <c r="B25" s="51" t="s">
        <v>34</v>
      </c>
      <c r="C25" s="40" t="s">
        <v>96</v>
      </c>
      <c r="D25" s="40" t="s">
        <v>97</v>
      </c>
      <c r="E25" s="40" t="s">
        <v>98</v>
      </c>
      <c r="F25" s="40" t="s">
        <v>99</v>
      </c>
      <c r="G25" s="40" t="s">
        <v>100</v>
      </c>
      <c r="H25" s="52" t="s">
        <v>101</v>
      </c>
      <c r="I25" s="40" t="s">
        <v>102</v>
      </c>
      <c r="J25" s="53"/>
      <c r="K25" s="53"/>
      <c r="L25" s="53"/>
      <c r="M25" s="53"/>
      <c r="N25" s="53"/>
      <c r="O25" s="82">
        <f>+O26+O28</f>
        <v>415000000</v>
      </c>
      <c r="P25" s="55">
        <f>SUM(P26:P27)</f>
        <v>0</v>
      </c>
      <c r="Q25" s="82">
        <f>SUM(Q26:Q27)</f>
        <v>0</v>
      </c>
      <c r="R25" s="55">
        <f>SUM(R26:R27)</f>
        <v>0</v>
      </c>
      <c r="S25" s="82"/>
      <c r="T25" s="55"/>
      <c r="U25" s="82"/>
      <c r="V25" s="55"/>
      <c r="W25" s="82"/>
      <c r="X25" s="55"/>
      <c r="Y25" s="82"/>
      <c r="Z25" s="55"/>
      <c r="AA25" s="82"/>
      <c r="AB25" s="55"/>
      <c r="AC25" s="82"/>
      <c r="AD25" s="55"/>
      <c r="AE25" s="83">
        <f>O25+Q25</f>
        <v>415000000</v>
      </c>
      <c r="AF25" s="55">
        <f>AF26</f>
        <v>0</v>
      </c>
      <c r="AG25" s="84">
        <f>SUM(AG26:AG27)</f>
        <v>0</v>
      </c>
      <c r="AH25" s="85"/>
      <c r="AI25" s="85"/>
      <c r="AJ25" s="86"/>
    </row>
    <row r="26" spans="2:36" ht="82.5" customHeight="1">
      <c r="B26" s="158" t="s">
        <v>15</v>
      </c>
      <c r="C26" s="280"/>
      <c r="D26" s="2" t="s">
        <v>138</v>
      </c>
      <c r="E26" s="1">
        <v>1</v>
      </c>
      <c r="F26" s="165"/>
      <c r="G26" s="287"/>
      <c r="H26" s="167" t="s">
        <v>185</v>
      </c>
      <c r="I26" s="167" t="s">
        <v>185</v>
      </c>
      <c r="J26" s="161">
        <v>0</v>
      </c>
      <c r="K26" s="283">
        <v>1</v>
      </c>
      <c r="L26" s="283">
        <v>0.3</v>
      </c>
      <c r="M26" s="281"/>
      <c r="N26" s="284"/>
      <c r="O26" s="276">
        <v>380000000</v>
      </c>
      <c r="P26" s="14"/>
      <c r="Q26" s="18"/>
      <c r="R26" s="15"/>
      <c r="S26" s="68"/>
      <c r="T26" s="15"/>
      <c r="U26" s="15"/>
      <c r="V26" s="15"/>
      <c r="W26" s="15"/>
      <c r="X26" s="15"/>
      <c r="Y26" s="15"/>
      <c r="Z26" s="15"/>
      <c r="AA26" s="15"/>
      <c r="AB26" s="15"/>
      <c r="AC26" s="15"/>
      <c r="AD26" s="15"/>
      <c r="AE26" s="169">
        <f>+O26</f>
        <v>380000000</v>
      </c>
      <c r="AF26" s="169"/>
      <c r="AG26" s="170" t="s">
        <v>103</v>
      </c>
      <c r="AH26" s="171" t="s">
        <v>123</v>
      </c>
      <c r="AI26" s="171"/>
      <c r="AJ26" s="175" t="s">
        <v>36</v>
      </c>
    </row>
    <row r="27" spans="2:36" ht="92.25" customHeight="1">
      <c r="B27" s="159"/>
      <c r="C27" s="280"/>
      <c r="D27" s="2" t="s">
        <v>186</v>
      </c>
      <c r="E27" s="1">
        <v>1</v>
      </c>
      <c r="F27" s="165"/>
      <c r="G27" s="287"/>
      <c r="H27" s="279"/>
      <c r="I27" s="167"/>
      <c r="J27" s="161"/>
      <c r="K27" s="283"/>
      <c r="L27" s="283"/>
      <c r="M27" s="163"/>
      <c r="N27" s="285"/>
      <c r="O27" s="278"/>
      <c r="P27" s="14"/>
      <c r="Q27" s="17"/>
      <c r="R27" s="15"/>
      <c r="S27" s="68"/>
      <c r="T27" s="15"/>
      <c r="U27" s="15"/>
      <c r="V27" s="15"/>
      <c r="W27" s="15"/>
      <c r="X27" s="15"/>
      <c r="Y27" s="15"/>
      <c r="Z27" s="15"/>
      <c r="AA27" s="15"/>
      <c r="AB27" s="15"/>
      <c r="AC27" s="15"/>
      <c r="AD27" s="15"/>
      <c r="AE27" s="169"/>
      <c r="AF27" s="169"/>
      <c r="AG27" s="170"/>
      <c r="AH27" s="171"/>
      <c r="AI27" s="171"/>
      <c r="AJ27" s="175"/>
    </row>
    <row r="28" spans="2:36" ht="90.75" customHeight="1">
      <c r="B28" s="159"/>
      <c r="C28" s="280"/>
      <c r="D28" s="2" t="s">
        <v>187</v>
      </c>
      <c r="E28" s="1">
        <v>1</v>
      </c>
      <c r="F28" s="286"/>
      <c r="G28" s="166"/>
      <c r="H28" s="167" t="s">
        <v>188</v>
      </c>
      <c r="I28" s="167" t="s">
        <v>16</v>
      </c>
      <c r="J28" s="161">
        <v>0</v>
      </c>
      <c r="K28" s="288">
        <v>4</v>
      </c>
      <c r="L28" s="289">
        <v>2</v>
      </c>
      <c r="M28" s="282"/>
      <c r="N28" s="282"/>
      <c r="O28" s="276">
        <v>35000000</v>
      </c>
      <c r="P28" s="14"/>
      <c r="Q28" s="18"/>
      <c r="R28" s="15"/>
      <c r="S28" s="68"/>
      <c r="T28" s="15"/>
      <c r="U28" s="15"/>
      <c r="V28" s="15"/>
      <c r="W28" s="15"/>
      <c r="X28" s="15"/>
      <c r="Y28" s="15"/>
      <c r="Z28" s="15"/>
      <c r="AA28" s="15"/>
      <c r="AB28" s="15"/>
      <c r="AC28" s="15"/>
      <c r="AD28" s="15"/>
      <c r="AE28" s="169">
        <f>+O28</f>
        <v>35000000</v>
      </c>
      <c r="AF28" s="169"/>
      <c r="AG28" s="170" t="s">
        <v>103</v>
      </c>
      <c r="AH28" s="171" t="s">
        <v>123</v>
      </c>
      <c r="AI28" s="171"/>
      <c r="AJ28" s="175" t="s">
        <v>36</v>
      </c>
    </row>
    <row r="29" spans="2:36" ht="80.25" customHeight="1">
      <c r="B29" s="160"/>
      <c r="C29" s="280"/>
      <c r="D29" s="2" t="s">
        <v>189</v>
      </c>
      <c r="E29" s="1">
        <v>2</v>
      </c>
      <c r="F29" s="286"/>
      <c r="G29" s="166"/>
      <c r="H29" s="167"/>
      <c r="I29" s="167"/>
      <c r="J29" s="161"/>
      <c r="K29" s="288"/>
      <c r="L29" s="289"/>
      <c r="M29" s="282"/>
      <c r="N29" s="282"/>
      <c r="O29" s="278"/>
      <c r="P29" s="14"/>
      <c r="Q29" s="17"/>
      <c r="R29" s="15"/>
      <c r="S29" s="68"/>
      <c r="T29" s="15"/>
      <c r="U29" s="15"/>
      <c r="V29" s="15"/>
      <c r="W29" s="15"/>
      <c r="X29" s="15"/>
      <c r="Y29" s="15"/>
      <c r="Z29" s="15"/>
      <c r="AA29" s="15"/>
      <c r="AB29" s="15"/>
      <c r="AC29" s="15"/>
      <c r="AD29" s="15"/>
      <c r="AE29" s="169"/>
      <c r="AF29" s="169"/>
      <c r="AG29" s="170"/>
      <c r="AH29" s="171"/>
      <c r="AI29" s="171"/>
      <c r="AJ29" s="175"/>
    </row>
  </sheetData>
  <sheetProtection/>
  <mergeCells count="105">
    <mergeCell ref="AI28:AI29"/>
    <mergeCell ref="AJ28:AJ29"/>
    <mergeCell ref="AI14:AI18"/>
    <mergeCell ref="AJ14:AJ18"/>
    <mergeCell ref="AE20:AE24"/>
    <mergeCell ref="AF20:AF24"/>
    <mergeCell ref="AG20:AG24"/>
    <mergeCell ref="AH20:AH24"/>
    <mergeCell ref="AI20:AI24"/>
    <mergeCell ref="AJ20:AJ24"/>
    <mergeCell ref="N28:N29"/>
    <mergeCell ref="O28:O29"/>
    <mergeCell ref="AE28:AE29"/>
    <mergeCell ref="AF28:AF29"/>
    <mergeCell ref="AG28:AG29"/>
    <mergeCell ref="AH28:AH29"/>
    <mergeCell ref="B26:B29"/>
    <mergeCell ref="C26:C27"/>
    <mergeCell ref="F26:F27"/>
    <mergeCell ref="G26:G27"/>
    <mergeCell ref="H26:H27"/>
    <mergeCell ref="J28:J29"/>
    <mergeCell ref="AI26:AI27"/>
    <mergeCell ref="AJ26:AJ27"/>
    <mergeCell ref="C28:C29"/>
    <mergeCell ref="F28:F29"/>
    <mergeCell ref="G28:G29"/>
    <mergeCell ref="H28:H29"/>
    <mergeCell ref="I28:I29"/>
    <mergeCell ref="K28:K29"/>
    <mergeCell ref="L28:L29"/>
    <mergeCell ref="M28:M29"/>
    <mergeCell ref="N26:N27"/>
    <mergeCell ref="O26:O27"/>
    <mergeCell ref="AE26:AE27"/>
    <mergeCell ref="AF26:AF27"/>
    <mergeCell ref="AG26:AG27"/>
    <mergeCell ref="AH26:AH27"/>
    <mergeCell ref="I26:I27"/>
    <mergeCell ref="J20:J24"/>
    <mergeCell ref="K20:K24"/>
    <mergeCell ref="L20:L24"/>
    <mergeCell ref="M20:M24"/>
    <mergeCell ref="N20:N24"/>
    <mergeCell ref="J26:J27"/>
    <mergeCell ref="K26:K27"/>
    <mergeCell ref="L26:L27"/>
    <mergeCell ref="M26:M27"/>
    <mergeCell ref="O20:O24"/>
    <mergeCell ref="B20:B24"/>
    <mergeCell ref="C20:C24"/>
    <mergeCell ref="F20:F24"/>
    <mergeCell ref="G20:G24"/>
    <mergeCell ref="H20:H24"/>
    <mergeCell ref="I20:I24"/>
    <mergeCell ref="AG14:AG18"/>
    <mergeCell ref="AH14:AH18"/>
    <mergeCell ref="J14:J18"/>
    <mergeCell ref="K14:K18"/>
    <mergeCell ref="L14:L18"/>
    <mergeCell ref="M14:M18"/>
    <mergeCell ref="N14:N18"/>
    <mergeCell ref="O14:O18"/>
    <mergeCell ref="AE14:AE18"/>
    <mergeCell ref="AF14:AF18"/>
    <mergeCell ref="B14:B18"/>
    <mergeCell ref="C14:C18"/>
    <mergeCell ref="F14:F18"/>
    <mergeCell ref="G14:G18"/>
    <mergeCell ref="H14:H18"/>
    <mergeCell ref="I14:I18"/>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B1:AJ19"/>
  <sheetViews>
    <sheetView zoomScalePageLayoutView="0" workbookViewId="0" topLeftCell="H10">
      <selection activeCell="M11" sqref="M11:N11"/>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6.2812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106</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107</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49</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264" t="s">
        <v>82</v>
      </c>
      <c r="P9" s="264"/>
      <c r="Q9" s="264" t="s">
        <v>83</v>
      </c>
      <c r="R9" s="264"/>
      <c r="S9" s="264" t="s">
        <v>84</v>
      </c>
      <c r="T9" s="264"/>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17</v>
      </c>
      <c r="D11" s="155"/>
      <c r="E11" s="155"/>
      <c r="F11" s="155"/>
      <c r="G11" s="155"/>
      <c r="H11" s="156" t="s">
        <v>48</v>
      </c>
      <c r="I11" s="156"/>
      <c r="J11" s="88">
        <v>0</v>
      </c>
      <c r="K11" s="93">
        <v>10</v>
      </c>
      <c r="L11" s="90">
        <v>0.03</v>
      </c>
      <c r="M11" s="91"/>
      <c r="N11" s="91"/>
      <c r="O11" s="79">
        <v>8000000</v>
      </c>
      <c r="P11" s="79" t="e">
        <f>P13+#REF!+#REF!</f>
        <v>#REF!</v>
      </c>
      <c r="Q11" s="79" t="e">
        <f>Q13+#REF!+#REF!</f>
        <v>#REF!</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f>+O11</f>
        <v>8000000</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SUM(O14:O16)</f>
        <v>2000000</v>
      </c>
      <c r="P13" s="55">
        <f>SUM(P14:P16)</f>
        <v>0</v>
      </c>
      <c r="Q13" s="82">
        <f>SUM(Q14:Q16)</f>
        <v>0</v>
      </c>
      <c r="R13" s="55">
        <f>SUM(R14:R16)</f>
        <v>0</v>
      </c>
      <c r="S13" s="82"/>
      <c r="T13" s="55"/>
      <c r="U13" s="82"/>
      <c r="V13" s="55"/>
      <c r="W13" s="82"/>
      <c r="X13" s="55"/>
      <c r="Y13" s="82"/>
      <c r="Z13" s="55"/>
      <c r="AA13" s="82"/>
      <c r="AB13" s="55"/>
      <c r="AC13" s="82"/>
      <c r="AD13" s="55"/>
      <c r="AE13" s="83">
        <f>O13+Q13</f>
        <v>2000000</v>
      </c>
      <c r="AF13" s="55">
        <f>AF14</f>
        <v>0</v>
      </c>
      <c r="AG13" s="84">
        <f>SUM(AG14:AG16)</f>
        <v>0</v>
      </c>
      <c r="AH13" s="85"/>
      <c r="AI13" s="85"/>
      <c r="AJ13" s="86"/>
    </row>
    <row r="14" spans="2:36" ht="45" customHeight="1">
      <c r="B14" s="164" t="s">
        <v>18</v>
      </c>
      <c r="C14" s="280"/>
      <c r="D14" s="2" t="s">
        <v>135</v>
      </c>
      <c r="E14" s="1">
        <v>1</v>
      </c>
      <c r="F14" s="165"/>
      <c r="G14" s="286"/>
      <c r="H14" s="167" t="s">
        <v>19</v>
      </c>
      <c r="I14" s="167" t="s">
        <v>20</v>
      </c>
      <c r="J14" s="161">
        <v>0</v>
      </c>
      <c r="K14" s="283">
        <v>0.1</v>
      </c>
      <c r="L14" s="283">
        <v>0.03</v>
      </c>
      <c r="M14" s="283"/>
      <c r="N14" s="283"/>
      <c r="O14" s="290">
        <v>2000000</v>
      </c>
      <c r="P14" s="14"/>
      <c r="Q14" s="18"/>
      <c r="R14" s="15"/>
      <c r="S14" s="68"/>
      <c r="T14" s="15"/>
      <c r="U14" s="15"/>
      <c r="V14" s="15"/>
      <c r="W14" s="15"/>
      <c r="X14" s="15"/>
      <c r="Y14" s="15"/>
      <c r="Z14" s="15"/>
      <c r="AA14" s="15"/>
      <c r="AB14" s="15"/>
      <c r="AC14" s="15"/>
      <c r="AD14" s="15"/>
      <c r="AE14" s="252">
        <f>+O14</f>
        <v>2000000</v>
      </c>
      <c r="AF14" s="252"/>
      <c r="AG14" s="258" t="s">
        <v>103</v>
      </c>
      <c r="AH14" s="261" t="s">
        <v>123</v>
      </c>
      <c r="AI14" s="261"/>
      <c r="AJ14" s="255" t="s">
        <v>36</v>
      </c>
    </row>
    <row r="15" spans="2:36" ht="33.75">
      <c r="B15" s="164"/>
      <c r="C15" s="280"/>
      <c r="D15" s="2" t="s">
        <v>139</v>
      </c>
      <c r="E15" s="1">
        <v>1</v>
      </c>
      <c r="F15" s="165"/>
      <c r="G15" s="286"/>
      <c r="H15" s="279"/>
      <c r="I15" s="279"/>
      <c r="J15" s="161"/>
      <c r="K15" s="283"/>
      <c r="L15" s="283"/>
      <c r="M15" s="283"/>
      <c r="N15" s="283"/>
      <c r="O15" s="291"/>
      <c r="P15" s="14"/>
      <c r="Q15" s="17"/>
      <c r="R15" s="15"/>
      <c r="S15" s="68"/>
      <c r="T15" s="15"/>
      <c r="U15" s="15"/>
      <c r="V15" s="15"/>
      <c r="W15" s="15"/>
      <c r="X15" s="15"/>
      <c r="Y15" s="15"/>
      <c r="Z15" s="15"/>
      <c r="AA15" s="15"/>
      <c r="AB15" s="15"/>
      <c r="AC15" s="15"/>
      <c r="AD15" s="15"/>
      <c r="AE15" s="253"/>
      <c r="AF15" s="253"/>
      <c r="AG15" s="259"/>
      <c r="AH15" s="262"/>
      <c r="AI15" s="262"/>
      <c r="AJ15" s="256"/>
    </row>
    <row r="16" spans="2:36" ht="33.75">
      <c r="B16" s="164"/>
      <c r="C16" s="280"/>
      <c r="D16" s="2" t="s">
        <v>140</v>
      </c>
      <c r="E16" s="1">
        <v>1</v>
      </c>
      <c r="F16" s="165"/>
      <c r="G16" s="286"/>
      <c r="H16" s="279"/>
      <c r="I16" s="279"/>
      <c r="J16" s="161"/>
      <c r="K16" s="283"/>
      <c r="L16" s="283"/>
      <c r="M16" s="283"/>
      <c r="N16" s="283"/>
      <c r="O16" s="291"/>
      <c r="P16" s="14"/>
      <c r="Q16" s="18"/>
      <c r="R16" s="15"/>
      <c r="S16" s="68"/>
      <c r="T16" s="15"/>
      <c r="U16" s="15"/>
      <c r="V16" s="15"/>
      <c r="W16" s="15"/>
      <c r="X16" s="15"/>
      <c r="Y16" s="15"/>
      <c r="Z16" s="15"/>
      <c r="AA16" s="15"/>
      <c r="AB16" s="15"/>
      <c r="AC16" s="15"/>
      <c r="AD16" s="15"/>
      <c r="AE16" s="253"/>
      <c r="AF16" s="253"/>
      <c r="AG16" s="259"/>
      <c r="AH16" s="262"/>
      <c r="AI16" s="262"/>
      <c r="AJ16" s="256"/>
    </row>
    <row r="17" spans="2:36" ht="22.5">
      <c r="B17" s="164"/>
      <c r="C17" s="280"/>
      <c r="D17" s="2" t="s">
        <v>141</v>
      </c>
      <c r="E17" s="1">
        <v>1</v>
      </c>
      <c r="F17" s="165"/>
      <c r="G17" s="286"/>
      <c r="H17" s="279"/>
      <c r="I17" s="279"/>
      <c r="J17" s="161"/>
      <c r="K17" s="283"/>
      <c r="L17" s="283"/>
      <c r="M17" s="283"/>
      <c r="N17" s="283"/>
      <c r="O17" s="291"/>
      <c r="P17" s="14"/>
      <c r="Q17" s="18"/>
      <c r="R17" s="15"/>
      <c r="S17" s="16"/>
      <c r="T17" s="15"/>
      <c r="U17" s="15"/>
      <c r="V17" s="15"/>
      <c r="W17" s="15"/>
      <c r="X17" s="15"/>
      <c r="Y17" s="15"/>
      <c r="Z17" s="15"/>
      <c r="AA17" s="15"/>
      <c r="AB17" s="15"/>
      <c r="AC17" s="15"/>
      <c r="AD17" s="15"/>
      <c r="AE17" s="253"/>
      <c r="AF17" s="253"/>
      <c r="AG17" s="259"/>
      <c r="AH17" s="262"/>
      <c r="AI17" s="262"/>
      <c r="AJ17" s="256"/>
    </row>
    <row r="18" spans="2:36" ht="45">
      <c r="B18" s="164"/>
      <c r="C18" s="280"/>
      <c r="D18" s="2" t="s">
        <v>142</v>
      </c>
      <c r="E18" s="1">
        <v>1</v>
      </c>
      <c r="F18" s="165"/>
      <c r="G18" s="286"/>
      <c r="H18" s="279"/>
      <c r="I18" s="279"/>
      <c r="J18" s="161"/>
      <c r="K18" s="283"/>
      <c r="L18" s="283"/>
      <c r="M18" s="283"/>
      <c r="N18" s="283"/>
      <c r="O18" s="291"/>
      <c r="P18" s="14"/>
      <c r="Q18" s="18"/>
      <c r="R18" s="15"/>
      <c r="S18" s="16"/>
      <c r="T18" s="15"/>
      <c r="U18" s="15"/>
      <c r="V18" s="15"/>
      <c r="W18" s="15"/>
      <c r="X18" s="15"/>
      <c r="Y18" s="15"/>
      <c r="Z18" s="15"/>
      <c r="AA18" s="15"/>
      <c r="AB18" s="15"/>
      <c r="AC18" s="15"/>
      <c r="AD18" s="15"/>
      <c r="AE18" s="253"/>
      <c r="AF18" s="253"/>
      <c r="AG18" s="259"/>
      <c r="AH18" s="262"/>
      <c r="AI18" s="262"/>
      <c r="AJ18" s="256"/>
    </row>
    <row r="19" spans="2:36" ht="56.25">
      <c r="B19" s="164"/>
      <c r="C19" s="280"/>
      <c r="D19" s="2" t="s">
        <v>143</v>
      </c>
      <c r="E19" s="1">
        <v>1</v>
      </c>
      <c r="F19" s="165"/>
      <c r="G19" s="286"/>
      <c r="H19" s="279"/>
      <c r="I19" s="279"/>
      <c r="J19" s="161"/>
      <c r="K19" s="283"/>
      <c r="L19" s="283"/>
      <c r="M19" s="283"/>
      <c r="N19" s="283"/>
      <c r="O19" s="292"/>
      <c r="P19" s="14"/>
      <c r="Q19" s="18"/>
      <c r="R19" s="15"/>
      <c r="S19" s="16"/>
      <c r="T19" s="15"/>
      <c r="U19" s="15"/>
      <c r="V19" s="15"/>
      <c r="W19" s="15"/>
      <c r="X19" s="15"/>
      <c r="Y19" s="15"/>
      <c r="Z19" s="15"/>
      <c r="AA19" s="15"/>
      <c r="AB19" s="15"/>
      <c r="AC19" s="15"/>
      <c r="AD19" s="15"/>
      <c r="AE19" s="254"/>
      <c r="AF19" s="254"/>
      <c r="AG19" s="260"/>
      <c r="AH19" s="263"/>
      <c r="AI19" s="263"/>
      <c r="AJ19" s="257"/>
    </row>
  </sheetData>
  <sheetProtection/>
  <mergeCells count="52">
    <mergeCell ref="AI14:AI19"/>
    <mergeCell ref="AJ14:AJ19"/>
    <mergeCell ref="AE14:AE19"/>
    <mergeCell ref="AF14:AF19"/>
    <mergeCell ref="AG14:AG19"/>
    <mergeCell ref="AH14:AH19"/>
    <mergeCell ref="J14:J19"/>
    <mergeCell ref="K14:K19"/>
    <mergeCell ref="L14:L19"/>
    <mergeCell ref="M14:M19"/>
    <mergeCell ref="N14:N19"/>
    <mergeCell ref="O14:O19"/>
    <mergeCell ref="B14:B19"/>
    <mergeCell ref="C14:C19"/>
    <mergeCell ref="F14:F19"/>
    <mergeCell ref="G14:G19"/>
    <mergeCell ref="H14:H19"/>
    <mergeCell ref="I14:I19"/>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J68"/>
  <sheetViews>
    <sheetView zoomScalePageLayoutView="0" workbookViewId="0" topLeftCell="A37">
      <selection activeCell="H65" sqref="H65:H68"/>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6.2812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1:36" ht="15">
      <c r="A2">
        <v>1</v>
      </c>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28</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2</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147</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159</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264" t="s">
        <v>82</v>
      </c>
      <c r="P9" s="264"/>
      <c r="Q9" s="264" t="s">
        <v>83</v>
      </c>
      <c r="R9" s="264"/>
      <c r="S9" s="264" t="s">
        <v>84</v>
      </c>
      <c r="T9" s="264"/>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21</v>
      </c>
      <c r="D11" s="155"/>
      <c r="E11" s="155"/>
      <c r="F11" s="155"/>
      <c r="G11" s="155"/>
      <c r="H11" s="156" t="s">
        <v>50</v>
      </c>
      <c r="I11" s="156"/>
      <c r="J11" s="109">
        <v>30</v>
      </c>
      <c r="K11" s="93">
        <v>15</v>
      </c>
      <c r="L11" s="110">
        <v>7</v>
      </c>
      <c r="M11" s="91"/>
      <c r="N11" s="91"/>
      <c r="O11" s="79">
        <v>21250000</v>
      </c>
      <c r="P11" s="79" t="e">
        <f>P13+#REF!+#REF!</f>
        <v>#REF!</v>
      </c>
      <c r="Q11" s="79" t="e">
        <f>Q13+#REF!+#REF!</f>
        <v>#REF!</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f>+O11</f>
        <v>21250000</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SUM(O14:O16)</f>
        <v>0</v>
      </c>
      <c r="P13" s="55">
        <f>SUM(P14:P16)</f>
        <v>0</v>
      </c>
      <c r="Q13" s="82">
        <f>SUM(Q14:Q16)</f>
        <v>6050000</v>
      </c>
      <c r="R13" s="55">
        <f>SUM(R14:R16)</f>
        <v>0</v>
      </c>
      <c r="S13" s="82"/>
      <c r="T13" s="55"/>
      <c r="U13" s="82"/>
      <c r="V13" s="55"/>
      <c r="W13" s="82"/>
      <c r="X13" s="55"/>
      <c r="Y13" s="82"/>
      <c r="Z13" s="55"/>
      <c r="AA13" s="82"/>
      <c r="AB13" s="55"/>
      <c r="AC13" s="82"/>
      <c r="AD13" s="55"/>
      <c r="AE13" s="83">
        <f>O13+Q13</f>
        <v>6050000</v>
      </c>
      <c r="AF13" s="55">
        <f>AF14</f>
        <v>0</v>
      </c>
      <c r="AG13" s="84">
        <f>SUM(AG14:AG16)</f>
        <v>0</v>
      </c>
      <c r="AH13" s="85"/>
      <c r="AI13" s="85"/>
      <c r="AJ13" s="86"/>
    </row>
    <row r="14" spans="2:36" ht="68.25" customHeight="1">
      <c r="B14" s="164" t="s">
        <v>3</v>
      </c>
      <c r="C14" s="280"/>
      <c r="D14" s="2" t="s">
        <v>190</v>
      </c>
      <c r="E14" s="1">
        <v>2</v>
      </c>
      <c r="F14" s="286"/>
      <c r="G14" s="286"/>
      <c r="H14" s="167" t="s">
        <v>148</v>
      </c>
      <c r="I14" s="167" t="s">
        <v>22</v>
      </c>
      <c r="J14" s="161">
        <v>30</v>
      </c>
      <c r="K14" s="293">
        <v>100</v>
      </c>
      <c r="L14" s="293">
        <v>25</v>
      </c>
      <c r="M14" s="294"/>
      <c r="N14" s="294"/>
      <c r="O14" s="130"/>
      <c r="P14" s="14"/>
      <c r="Q14" s="306">
        <v>6050000</v>
      </c>
      <c r="R14" s="15"/>
      <c r="S14" s="68"/>
      <c r="T14" s="15"/>
      <c r="U14" s="15"/>
      <c r="V14" s="15"/>
      <c r="W14" s="15"/>
      <c r="X14" s="15"/>
      <c r="Y14" s="15"/>
      <c r="Z14" s="15"/>
      <c r="AA14" s="15"/>
      <c r="AB14" s="15"/>
      <c r="AC14" s="15"/>
      <c r="AD14" s="15"/>
      <c r="AE14" s="169">
        <f>+Q14</f>
        <v>6050000</v>
      </c>
      <c r="AF14" s="169"/>
      <c r="AG14" s="170" t="s">
        <v>103</v>
      </c>
      <c r="AH14" s="171" t="s">
        <v>123</v>
      </c>
      <c r="AI14" s="171"/>
      <c r="AJ14" s="175" t="s">
        <v>36</v>
      </c>
    </row>
    <row r="15" spans="2:36" ht="33.75">
      <c r="B15" s="280"/>
      <c r="C15" s="280"/>
      <c r="D15" s="2" t="s">
        <v>206</v>
      </c>
      <c r="E15" s="1">
        <v>1</v>
      </c>
      <c r="F15" s="286"/>
      <c r="G15" s="286"/>
      <c r="H15" s="167"/>
      <c r="I15" s="167"/>
      <c r="J15" s="161"/>
      <c r="K15" s="293"/>
      <c r="L15" s="293"/>
      <c r="M15" s="294"/>
      <c r="N15" s="294"/>
      <c r="O15" s="130"/>
      <c r="P15" s="14"/>
      <c r="Q15" s="307"/>
      <c r="R15" s="15"/>
      <c r="S15" s="68"/>
      <c r="T15" s="15"/>
      <c r="U15" s="15"/>
      <c r="V15" s="15"/>
      <c r="W15" s="15"/>
      <c r="X15" s="15"/>
      <c r="Y15" s="15"/>
      <c r="Z15" s="15"/>
      <c r="AA15" s="15"/>
      <c r="AB15" s="15"/>
      <c r="AC15" s="15"/>
      <c r="AD15" s="15"/>
      <c r="AE15" s="169"/>
      <c r="AF15" s="169"/>
      <c r="AG15" s="170"/>
      <c r="AH15" s="171"/>
      <c r="AI15" s="171"/>
      <c r="AJ15" s="175"/>
    </row>
    <row r="16" spans="2:36" ht="37.5" customHeight="1">
      <c r="B16" s="280"/>
      <c r="C16" s="280"/>
      <c r="D16" s="2" t="s">
        <v>207</v>
      </c>
      <c r="E16" s="1">
        <v>1</v>
      </c>
      <c r="F16" s="286"/>
      <c r="G16" s="286"/>
      <c r="H16" s="167"/>
      <c r="I16" s="167"/>
      <c r="J16" s="161"/>
      <c r="K16" s="293"/>
      <c r="L16" s="293"/>
      <c r="M16" s="294"/>
      <c r="N16" s="294"/>
      <c r="O16" s="130"/>
      <c r="P16" s="14"/>
      <c r="Q16" s="307"/>
      <c r="R16" s="15"/>
      <c r="S16" s="68"/>
      <c r="T16" s="15"/>
      <c r="U16" s="15"/>
      <c r="V16" s="15"/>
      <c r="W16" s="15"/>
      <c r="X16" s="15"/>
      <c r="Y16" s="15"/>
      <c r="Z16" s="15"/>
      <c r="AA16" s="15"/>
      <c r="AB16" s="15"/>
      <c r="AC16" s="15"/>
      <c r="AD16" s="15"/>
      <c r="AE16" s="169"/>
      <c r="AF16" s="169"/>
      <c r="AG16" s="170"/>
      <c r="AH16" s="171"/>
      <c r="AI16" s="171"/>
      <c r="AJ16" s="175"/>
    </row>
    <row r="17" spans="2:36" ht="33.75">
      <c r="B17" s="280"/>
      <c r="C17" s="280"/>
      <c r="D17" s="2" t="s">
        <v>201</v>
      </c>
      <c r="E17" s="1">
        <v>1</v>
      </c>
      <c r="F17" s="286"/>
      <c r="G17" s="286"/>
      <c r="H17" s="167"/>
      <c r="I17" s="167"/>
      <c r="J17" s="161"/>
      <c r="K17" s="293"/>
      <c r="L17" s="293"/>
      <c r="M17" s="294"/>
      <c r="N17" s="294"/>
      <c r="O17" s="130"/>
      <c r="P17" s="14"/>
      <c r="Q17" s="307"/>
      <c r="R17" s="15"/>
      <c r="S17" s="16"/>
      <c r="T17" s="15"/>
      <c r="U17" s="15"/>
      <c r="V17" s="15"/>
      <c r="W17" s="15"/>
      <c r="X17" s="15"/>
      <c r="Y17" s="15"/>
      <c r="Z17" s="15"/>
      <c r="AA17" s="15"/>
      <c r="AB17" s="15"/>
      <c r="AC17" s="15"/>
      <c r="AD17" s="15"/>
      <c r="AE17" s="169"/>
      <c r="AF17" s="169"/>
      <c r="AG17" s="170"/>
      <c r="AH17" s="171"/>
      <c r="AI17" s="171"/>
      <c r="AJ17" s="175"/>
    </row>
    <row r="18" spans="2:36" ht="22.5">
      <c r="B18" s="280"/>
      <c r="C18" s="280"/>
      <c r="D18" s="2" t="s">
        <v>208</v>
      </c>
      <c r="E18" s="1">
        <v>1</v>
      </c>
      <c r="F18" s="286"/>
      <c r="G18" s="286"/>
      <c r="H18" s="167"/>
      <c r="I18" s="167"/>
      <c r="J18" s="161"/>
      <c r="K18" s="293"/>
      <c r="L18" s="293"/>
      <c r="M18" s="294"/>
      <c r="N18" s="294"/>
      <c r="O18" s="130"/>
      <c r="P18" s="14"/>
      <c r="Q18" s="308"/>
      <c r="R18" s="15"/>
      <c r="S18" s="16"/>
      <c r="T18" s="15"/>
      <c r="U18" s="15"/>
      <c r="V18" s="15"/>
      <c r="W18" s="15"/>
      <c r="X18" s="15"/>
      <c r="Y18" s="15"/>
      <c r="Z18" s="15"/>
      <c r="AA18" s="15"/>
      <c r="AB18" s="15"/>
      <c r="AC18" s="15"/>
      <c r="AD18" s="15"/>
      <c r="AE18" s="169"/>
      <c r="AF18" s="169"/>
      <c r="AG18" s="170"/>
      <c r="AH18" s="171"/>
      <c r="AI18" s="171"/>
      <c r="AJ18" s="175"/>
    </row>
    <row r="19" spans="2:36" s="129" customFormat="1" ht="15">
      <c r="B19" s="113"/>
      <c r="C19" s="113"/>
      <c r="D19" s="114"/>
      <c r="E19" s="115"/>
      <c r="F19" s="116"/>
      <c r="G19" s="116"/>
      <c r="H19" s="117"/>
      <c r="I19" s="117"/>
      <c r="J19" s="118"/>
      <c r="K19" s="119"/>
      <c r="L19" s="119"/>
      <c r="M19" s="120"/>
      <c r="N19" s="120"/>
      <c r="O19" s="121"/>
      <c r="P19" s="122"/>
      <c r="Q19" s="123"/>
      <c r="R19" s="124"/>
      <c r="S19" s="125"/>
      <c r="T19" s="124"/>
      <c r="U19" s="124"/>
      <c r="V19" s="124"/>
      <c r="W19" s="124"/>
      <c r="X19" s="124"/>
      <c r="Y19" s="124"/>
      <c r="Z19" s="124"/>
      <c r="AA19" s="124"/>
      <c r="AB19" s="124"/>
      <c r="AC19" s="124"/>
      <c r="AD19" s="124"/>
      <c r="AE19" s="125"/>
      <c r="AF19" s="125"/>
      <c r="AG19" s="126"/>
      <c r="AH19" s="127"/>
      <c r="AI19" s="127"/>
      <c r="AJ19" s="128"/>
    </row>
    <row r="20" spans="1:36" ht="15">
      <c r="A20">
        <v>2</v>
      </c>
      <c r="B20" s="137" t="s">
        <v>66</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row>
    <row r="21" spans="2:36" ht="15">
      <c r="B21" s="137" t="s">
        <v>67</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row>
    <row r="22" spans="2:36" ht="15">
      <c r="B22" s="191" t="s">
        <v>108</v>
      </c>
      <c r="C22" s="191"/>
      <c r="D22" s="191"/>
      <c r="E22" s="191"/>
      <c r="F22" s="191"/>
      <c r="G22" s="191"/>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2:36" ht="15">
      <c r="B23" s="30" t="s">
        <v>68</v>
      </c>
      <c r="C23" s="192" t="s">
        <v>28</v>
      </c>
      <c r="D23" s="193"/>
      <c r="E23" s="193"/>
      <c r="F23" s="193"/>
      <c r="G23" s="193"/>
      <c r="H23" s="193"/>
      <c r="I23" s="193"/>
      <c r="J23" s="193"/>
      <c r="K23" s="193"/>
      <c r="L23" s="193"/>
      <c r="M23" s="193"/>
      <c r="N23" s="193"/>
      <c r="O23" s="193"/>
      <c r="P23" s="193"/>
      <c r="Q23" s="193"/>
      <c r="R23" s="193"/>
      <c r="S23" s="194"/>
      <c r="T23" s="31"/>
      <c r="U23" s="195"/>
      <c r="V23" s="196"/>
      <c r="W23" s="196"/>
      <c r="X23" s="196"/>
      <c r="Y23" s="196"/>
      <c r="Z23" s="196"/>
      <c r="AA23" s="196"/>
      <c r="AB23" s="196"/>
      <c r="AC23" s="196"/>
      <c r="AD23" s="196"/>
      <c r="AE23" s="196"/>
      <c r="AF23" s="196"/>
      <c r="AG23" s="196"/>
      <c r="AH23" s="196"/>
      <c r="AI23" s="196"/>
      <c r="AJ23" s="196"/>
    </row>
    <row r="24" spans="2:36" ht="15">
      <c r="B24" s="97" t="s">
        <v>69</v>
      </c>
      <c r="C24" s="192" t="s">
        <v>2</v>
      </c>
      <c r="D24" s="193"/>
      <c r="E24" s="193"/>
      <c r="F24" s="193"/>
      <c r="G24" s="193"/>
      <c r="H24" s="193"/>
      <c r="I24" s="193"/>
      <c r="J24" s="193"/>
      <c r="K24" s="193"/>
      <c r="L24" s="193"/>
      <c r="M24" s="193"/>
      <c r="N24" s="193"/>
      <c r="O24" s="193"/>
      <c r="P24" s="193"/>
      <c r="Q24" s="193"/>
      <c r="R24" s="193"/>
      <c r="S24" s="194"/>
      <c r="T24" s="100"/>
      <c r="U24" s="100"/>
      <c r="V24" s="101"/>
      <c r="W24" s="101"/>
      <c r="X24" s="101"/>
      <c r="Y24" s="101"/>
      <c r="Z24" s="101"/>
      <c r="AA24" s="101"/>
      <c r="AB24" s="101"/>
      <c r="AC24" s="101"/>
      <c r="AD24" s="101"/>
      <c r="AE24" s="101"/>
      <c r="AF24" s="101"/>
      <c r="AG24" s="101"/>
      <c r="AH24" s="101"/>
      <c r="AI24" s="101"/>
      <c r="AJ24" s="101"/>
    </row>
    <row r="25" spans="2:36" ht="15">
      <c r="B25" s="97" t="s">
        <v>70</v>
      </c>
      <c r="C25" s="192" t="s">
        <v>147</v>
      </c>
      <c r="D25" s="193"/>
      <c r="E25" s="193"/>
      <c r="F25" s="193"/>
      <c r="G25" s="193"/>
      <c r="H25" s="193"/>
      <c r="I25" s="193"/>
      <c r="J25" s="193"/>
      <c r="K25" s="193"/>
      <c r="L25" s="193"/>
      <c r="M25" s="193"/>
      <c r="N25" s="193"/>
      <c r="O25" s="193"/>
      <c r="P25" s="193"/>
      <c r="Q25" s="193"/>
      <c r="R25" s="193"/>
      <c r="S25" s="193"/>
      <c r="T25" s="100"/>
      <c r="U25" s="100"/>
      <c r="V25" s="101"/>
      <c r="W25" s="101"/>
      <c r="X25" s="101"/>
      <c r="Y25" s="101"/>
      <c r="Z25" s="101"/>
      <c r="AA25" s="101"/>
      <c r="AB25" s="101"/>
      <c r="AC25" s="101"/>
      <c r="AD25" s="101"/>
      <c r="AE25" s="101"/>
      <c r="AF25" s="101"/>
      <c r="AG25" s="101"/>
      <c r="AH25" s="101"/>
      <c r="AI25" s="101"/>
      <c r="AJ25" s="101"/>
    </row>
    <row r="26" spans="2:36" ht="30.75" customHeight="1">
      <c r="B26" s="77" t="s">
        <v>71</v>
      </c>
      <c r="C26" s="212" t="s">
        <v>159</v>
      </c>
      <c r="D26" s="213"/>
      <c r="E26" s="213"/>
      <c r="F26" s="213"/>
      <c r="G26" s="213"/>
      <c r="H26" s="213"/>
      <c r="I26" s="213"/>
      <c r="J26" s="213"/>
      <c r="K26" s="213"/>
      <c r="L26" s="213"/>
      <c r="M26" s="213"/>
      <c r="N26" s="214"/>
      <c r="O26" s="270" t="s">
        <v>72</v>
      </c>
      <c r="P26" s="271"/>
      <c r="Q26" s="271"/>
      <c r="R26" s="271"/>
      <c r="S26" s="271"/>
      <c r="T26" s="271"/>
      <c r="U26" s="271"/>
      <c r="V26" s="271"/>
      <c r="W26" s="271"/>
      <c r="X26" s="271"/>
      <c r="Y26" s="271"/>
      <c r="Z26" s="271"/>
      <c r="AA26" s="271"/>
      <c r="AB26" s="271"/>
      <c r="AC26" s="271"/>
      <c r="AD26" s="271"/>
      <c r="AE26" s="271"/>
      <c r="AF26" s="272"/>
      <c r="AG26" s="265" t="s">
        <v>73</v>
      </c>
      <c r="AH26" s="266"/>
      <c r="AI26" s="266"/>
      <c r="AJ26" s="267"/>
    </row>
    <row r="27" spans="2:36" ht="20.25" customHeight="1">
      <c r="B27" s="145" t="s">
        <v>74</v>
      </c>
      <c r="C27" s="146" t="s">
        <v>75</v>
      </c>
      <c r="D27" s="146"/>
      <c r="E27" s="146"/>
      <c r="F27" s="146"/>
      <c r="G27" s="146"/>
      <c r="H27" s="147" t="s">
        <v>76</v>
      </c>
      <c r="I27" s="147"/>
      <c r="J27" s="148" t="s">
        <v>77</v>
      </c>
      <c r="K27" s="148" t="s">
        <v>78</v>
      </c>
      <c r="L27" s="149" t="s">
        <v>79</v>
      </c>
      <c r="M27" s="152" t="s">
        <v>80</v>
      </c>
      <c r="N27" s="152" t="s">
        <v>81</v>
      </c>
      <c r="O27" s="264" t="s">
        <v>82</v>
      </c>
      <c r="P27" s="264"/>
      <c r="Q27" s="264" t="s">
        <v>83</v>
      </c>
      <c r="R27" s="264"/>
      <c r="S27" s="264" t="s">
        <v>84</v>
      </c>
      <c r="T27" s="264"/>
      <c r="U27" s="264" t="s">
        <v>85</v>
      </c>
      <c r="V27" s="264"/>
      <c r="W27" s="264" t="s">
        <v>61</v>
      </c>
      <c r="X27" s="264"/>
      <c r="Y27" s="264" t="s">
        <v>86</v>
      </c>
      <c r="Z27" s="264"/>
      <c r="AA27" s="264" t="s">
        <v>87</v>
      </c>
      <c r="AB27" s="264"/>
      <c r="AC27" s="264" t="s">
        <v>88</v>
      </c>
      <c r="AD27" s="264"/>
      <c r="AE27" s="264" t="s">
        <v>62</v>
      </c>
      <c r="AF27" s="264"/>
      <c r="AG27" s="273" t="s">
        <v>89</v>
      </c>
      <c r="AH27" s="268" t="s">
        <v>90</v>
      </c>
      <c r="AI27" s="269" t="s">
        <v>91</v>
      </c>
      <c r="AJ27" s="268" t="s">
        <v>92</v>
      </c>
    </row>
    <row r="28" spans="2:36" ht="18">
      <c r="B28" s="145"/>
      <c r="C28" s="146"/>
      <c r="D28" s="146"/>
      <c r="E28" s="146"/>
      <c r="F28" s="146"/>
      <c r="G28" s="146"/>
      <c r="H28" s="147"/>
      <c r="I28" s="147"/>
      <c r="J28" s="148" t="s">
        <v>77</v>
      </c>
      <c r="K28" s="148"/>
      <c r="L28" s="149"/>
      <c r="M28" s="152"/>
      <c r="N28" s="152"/>
      <c r="O28" s="78" t="s">
        <v>93</v>
      </c>
      <c r="P28" s="42" t="s">
        <v>94</v>
      </c>
      <c r="Q28" s="78" t="s">
        <v>93</v>
      </c>
      <c r="R28" s="42" t="s">
        <v>94</v>
      </c>
      <c r="S28" s="78" t="s">
        <v>93</v>
      </c>
      <c r="T28" s="42" t="s">
        <v>94</v>
      </c>
      <c r="U28" s="78" t="s">
        <v>93</v>
      </c>
      <c r="V28" s="42" t="s">
        <v>94</v>
      </c>
      <c r="W28" s="78" t="s">
        <v>93</v>
      </c>
      <c r="X28" s="42" t="s">
        <v>94</v>
      </c>
      <c r="Y28" s="78" t="s">
        <v>93</v>
      </c>
      <c r="Z28" s="42" t="s">
        <v>94</v>
      </c>
      <c r="AA28" s="78" t="s">
        <v>93</v>
      </c>
      <c r="AB28" s="42" t="s">
        <v>95</v>
      </c>
      <c r="AC28" s="78" t="s">
        <v>93</v>
      </c>
      <c r="AD28" s="42" t="s">
        <v>95</v>
      </c>
      <c r="AE28" s="78" t="s">
        <v>93</v>
      </c>
      <c r="AF28" s="42" t="s">
        <v>95</v>
      </c>
      <c r="AG28" s="273"/>
      <c r="AH28" s="268"/>
      <c r="AI28" s="269"/>
      <c r="AJ28" s="268"/>
    </row>
    <row r="29" spans="2:36" ht="63.75" customHeight="1">
      <c r="B29" s="99" t="s">
        <v>109</v>
      </c>
      <c r="C29" s="155" t="s">
        <v>209</v>
      </c>
      <c r="D29" s="155"/>
      <c r="E29" s="155"/>
      <c r="F29" s="155"/>
      <c r="G29" s="155"/>
      <c r="H29" s="156" t="s">
        <v>210</v>
      </c>
      <c r="I29" s="156"/>
      <c r="J29" s="109">
        <v>250</v>
      </c>
      <c r="K29" s="93">
        <v>50</v>
      </c>
      <c r="L29" s="110">
        <v>6</v>
      </c>
      <c r="M29" s="91"/>
      <c r="N29" s="91"/>
      <c r="O29" s="79">
        <v>325900000</v>
      </c>
      <c r="P29" s="79" t="e">
        <f>P37+#REF!+#REF!</f>
        <v>#REF!</v>
      </c>
      <c r="Q29" s="79" t="e">
        <f>Q37+#REF!+#REF!</f>
        <v>#REF!</v>
      </c>
      <c r="R29" s="79" t="e">
        <f>R37+#REF!+#REF!</f>
        <v>#REF!</v>
      </c>
      <c r="S29" s="79" t="e">
        <f>S37+#REF!+#REF!</f>
        <v>#REF!</v>
      </c>
      <c r="T29" s="79" t="e">
        <f>T37+#REF!+#REF!</f>
        <v>#REF!</v>
      </c>
      <c r="U29" s="79" t="e">
        <f>U37+#REF!+#REF!</f>
        <v>#REF!</v>
      </c>
      <c r="V29" s="79" t="e">
        <f>V37+#REF!+#REF!</f>
        <v>#REF!</v>
      </c>
      <c r="W29" s="79" t="e">
        <f>W37+#REF!+#REF!</f>
        <v>#REF!</v>
      </c>
      <c r="X29" s="79" t="e">
        <f>X37+#REF!+#REF!</f>
        <v>#REF!</v>
      </c>
      <c r="Y29" s="79" t="e">
        <f>Y37+#REF!+#REF!</f>
        <v>#REF!</v>
      </c>
      <c r="Z29" s="79" t="e">
        <f>Z37+#REF!+#REF!</f>
        <v>#REF!</v>
      </c>
      <c r="AA29" s="79" t="e">
        <f>AA37+#REF!+#REF!</f>
        <v>#REF!</v>
      </c>
      <c r="AB29" s="79" t="e">
        <f>AB37+#REF!+#REF!</f>
        <v>#REF!</v>
      </c>
      <c r="AC29" s="79" t="e">
        <f>AC37+#REF!+#REF!</f>
        <v>#REF!</v>
      </c>
      <c r="AD29" s="79" t="e">
        <f>AD37+#REF!+#REF!</f>
        <v>#REF!</v>
      </c>
      <c r="AE29" s="79">
        <f>+O29</f>
        <v>325900000</v>
      </c>
      <c r="AF29" s="79" t="e">
        <f>AF37+#REF!+#REF!</f>
        <v>#REF!</v>
      </c>
      <c r="AG29" s="80" t="e">
        <f>AG37+#REF!+#REF!</f>
        <v>#REF!</v>
      </c>
      <c r="AH29" s="80"/>
      <c r="AI29" s="80"/>
      <c r="AJ29" s="81"/>
    </row>
    <row r="30" spans="2:36" ht="15">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row>
    <row r="31" spans="2:36" ht="63" customHeight="1">
      <c r="B31" s="51" t="s">
        <v>34</v>
      </c>
      <c r="C31" s="98" t="s">
        <v>96</v>
      </c>
      <c r="D31" s="98" t="s">
        <v>97</v>
      </c>
      <c r="E31" s="98" t="s">
        <v>98</v>
      </c>
      <c r="F31" s="98" t="s">
        <v>99</v>
      </c>
      <c r="G31" s="98" t="s">
        <v>100</v>
      </c>
      <c r="H31" s="52" t="s">
        <v>101</v>
      </c>
      <c r="I31" s="98" t="s">
        <v>102</v>
      </c>
      <c r="J31" s="53"/>
      <c r="K31" s="53"/>
      <c r="L31" s="53"/>
      <c r="M31" s="53"/>
      <c r="N31" s="53"/>
      <c r="O31" s="82">
        <f>SUM(O32:O34)</f>
        <v>0</v>
      </c>
      <c r="P31" s="55">
        <f>SUM(P32:P34)</f>
        <v>0</v>
      </c>
      <c r="Q31" s="82">
        <f>SUM(Q32:Q34)</f>
        <v>30000000</v>
      </c>
      <c r="R31" s="55">
        <f>SUM(R32:R34)</f>
        <v>0</v>
      </c>
      <c r="S31" s="82"/>
      <c r="T31" s="55"/>
      <c r="U31" s="82"/>
      <c r="V31" s="55"/>
      <c r="W31" s="82"/>
      <c r="X31" s="55"/>
      <c r="Y31" s="82"/>
      <c r="Z31" s="55"/>
      <c r="AA31" s="82"/>
      <c r="AB31" s="55"/>
      <c r="AC31" s="82"/>
      <c r="AD31" s="55"/>
      <c r="AE31" s="83">
        <f>O31+Q31</f>
        <v>30000000</v>
      </c>
      <c r="AF31" s="55">
        <f>AF32</f>
        <v>0</v>
      </c>
      <c r="AG31" s="84">
        <f>SUM(AG32:AG34)</f>
        <v>0</v>
      </c>
      <c r="AH31" s="85"/>
      <c r="AI31" s="85"/>
      <c r="AJ31" s="86"/>
    </row>
    <row r="32" spans="2:36" ht="45">
      <c r="B32" s="164" t="s">
        <v>65</v>
      </c>
      <c r="C32" s="280"/>
      <c r="D32" s="2" t="s">
        <v>190</v>
      </c>
      <c r="E32" s="1">
        <v>2</v>
      </c>
      <c r="F32" s="286"/>
      <c r="G32" s="286"/>
      <c r="H32" s="167" t="s">
        <v>23</v>
      </c>
      <c r="I32" s="167" t="s">
        <v>51</v>
      </c>
      <c r="J32" s="296"/>
      <c r="K32" s="300">
        <v>0.25</v>
      </c>
      <c r="L32" s="300">
        <v>0.12</v>
      </c>
      <c r="M32" s="294"/>
      <c r="N32" s="294"/>
      <c r="O32" s="130"/>
      <c r="P32" s="14"/>
      <c r="Q32" s="306">
        <v>30000000</v>
      </c>
      <c r="R32" s="15"/>
      <c r="S32" s="68"/>
      <c r="T32" s="15"/>
      <c r="U32" s="15"/>
      <c r="V32" s="15"/>
      <c r="W32" s="15"/>
      <c r="X32" s="15"/>
      <c r="Y32" s="15"/>
      <c r="Z32" s="15"/>
      <c r="AA32" s="15"/>
      <c r="AB32" s="15"/>
      <c r="AC32" s="15"/>
      <c r="AD32" s="15"/>
      <c r="AE32" s="252">
        <f>+Q32</f>
        <v>30000000</v>
      </c>
      <c r="AF32" s="252"/>
      <c r="AG32" s="258" t="s">
        <v>103</v>
      </c>
      <c r="AH32" s="261" t="s">
        <v>123</v>
      </c>
      <c r="AI32" s="261"/>
      <c r="AJ32" s="255" t="s">
        <v>36</v>
      </c>
    </row>
    <row r="33" spans="2:36" ht="45">
      <c r="B33" s="280"/>
      <c r="C33" s="280"/>
      <c r="D33" s="2" t="s">
        <v>211</v>
      </c>
      <c r="E33" s="1">
        <v>1</v>
      </c>
      <c r="F33" s="286"/>
      <c r="G33" s="286"/>
      <c r="H33" s="279"/>
      <c r="I33" s="279"/>
      <c r="J33" s="296"/>
      <c r="K33" s="301"/>
      <c r="L33" s="301"/>
      <c r="M33" s="294"/>
      <c r="N33" s="294"/>
      <c r="O33" s="130"/>
      <c r="P33" s="14"/>
      <c r="Q33" s="307"/>
      <c r="R33" s="15"/>
      <c r="S33" s="68"/>
      <c r="T33" s="15"/>
      <c r="U33" s="15"/>
      <c r="V33" s="15"/>
      <c r="W33" s="15"/>
      <c r="X33" s="15"/>
      <c r="Y33" s="15"/>
      <c r="Z33" s="15"/>
      <c r="AA33" s="15"/>
      <c r="AB33" s="15"/>
      <c r="AC33" s="15"/>
      <c r="AD33" s="15"/>
      <c r="AE33" s="253"/>
      <c r="AF33" s="253"/>
      <c r="AG33" s="259"/>
      <c r="AH33" s="262"/>
      <c r="AI33" s="262"/>
      <c r="AJ33" s="256"/>
    </row>
    <row r="34" spans="2:36" ht="22.5">
      <c r="B34" s="280"/>
      <c r="C34" s="280"/>
      <c r="D34" s="2" t="s">
        <v>212</v>
      </c>
      <c r="E34" s="1">
        <v>1</v>
      </c>
      <c r="F34" s="286"/>
      <c r="G34" s="286"/>
      <c r="H34" s="279"/>
      <c r="I34" s="279"/>
      <c r="J34" s="296"/>
      <c r="K34" s="301"/>
      <c r="L34" s="301"/>
      <c r="M34" s="294"/>
      <c r="N34" s="294"/>
      <c r="O34" s="130"/>
      <c r="P34" s="14"/>
      <c r="Q34" s="307"/>
      <c r="R34" s="15"/>
      <c r="S34" s="68"/>
      <c r="T34" s="15"/>
      <c r="U34" s="15"/>
      <c r="V34" s="15"/>
      <c r="W34" s="15"/>
      <c r="X34" s="15"/>
      <c r="Y34" s="15"/>
      <c r="Z34" s="15"/>
      <c r="AA34" s="15"/>
      <c r="AB34" s="15"/>
      <c r="AC34" s="15"/>
      <c r="AD34" s="15"/>
      <c r="AE34" s="253"/>
      <c r="AF34" s="253"/>
      <c r="AG34" s="259"/>
      <c r="AH34" s="262"/>
      <c r="AI34" s="262"/>
      <c r="AJ34" s="256"/>
    </row>
    <row r="35" spans="2:36" ht="33.75">
      <c r="B35" s="280"/>
      <c r="C35" s="280"/>
      <c r="D35" s="2" t="s">
        <v>201</v>
      </c>
      <c r="E35" s="1">
        <v>1</v>
      </c>
      <c r="F35" s="286"/>
      <c r="G35" s="286"/>
      <c r="H35" s="279"/>
      <c r="I35" s="279"/>
      <c r="J35" s="296"/>
      <c r="K35" s="301"/>
      <c r="L35" s="301"/>
      <c r="M35" s="294"/>
      <c r="N35" s="294"/>
      <c r="O35" s="130"/>
      <c r="P35" s="14"/>
      <c r="Q35" s="307"/>
      <c r="R35" s="15"/>
      <c r="S35" s="16"/>
      <c r="T35" s="15"/>
      <c r="U35" s="15"/>
      <c r="V35" s="15"/>
      <c r="W35" s="15"/>
      <c r="X35" s="15"/>
      <c r="Y35" s="15"/>
      <c r="Z35" s="15"/>
      <c r="AA35" s="15"/>
      <c r="AB35" s="15"/>
      <c r="AC35" s="15"/>
      <c r="AD35" s="15"/>
      <c r="AE35" s="253"/>
      <c r="AF35" s="253"/>
      <c r="AG35" s="259"/>
      <c r="AH35" s="262"/>
      <c r="AI35" s="262"/>
      <c r="AJ35" s="256"/>
    </row>
    <row r="36" spans="2:36" ht="22.5">
      <c r="B36" s="280"/>
      <c r="C36" s="280"/>
      <c r="D36" s="2" t="s">
        <v>213</v>
      </c>
      <c r="E36" s="1">
        <v>1</v>
      </c>
      <c r="F36" s="286"/>
      <c r="G36" s="286"/>
      <c r="H36" s="279"/>
      <c r="I36" s="279"/>
      <c r="J36" s="296"/>
      <c r="K36" s="302"/>
      <c r="L36" s="302"/>
      <c r="M36" s="294"/>
      <c r="N36" s="294"/>
      <c r="O36" s="130"/>
      <c r="P36" s="14"/>
      <c r="Q36" s="308"/>
      <c r="R36" s="15"/>
      <c r="S36" s="16"/>
      <c r="T36" s="15"/>
      <c r="U36" s="15"/>
      <c r="V36" s="15"/>
      <c r="W36" s="15"/>
      <c r="X36" s="15"/>
      <c r="Y36" s="15"/>
      <c r="Z36" s="15"/>
      <c r="AA36" s="15"/>
      <c r="AB36" s="15"/>
      <c r="AC36" s="15"/>
      <c r="AD36" s="15"/>
      <c r="AE36" s="254"/>
      <c r="AF36" s="254"/>
      <c r="AG36" s="260"/>
      <c r="AH36" s="263"/>
      <c r="AI36" s="263"/>
      <c r="AJ36" s="257"/>
    </row>
    <row r="37" spans="2:36" ht="50.25" customHeight="1">
      <c r="B37" s="51" t="s">
        <v>34</v>
      </c>
      <c r="C37" s="98" t="s">
        <v>96</v>
      </c>
      <c r="D37" s="98" t="s">
        <v>97</v>
      </c>
      <c r="E37" s="98" t="s">
        <v>98</v>
      </c>
      <c r="F37" s="98" t="s">
        <v>99</v>
      </c>
      <c r="G37" s="98" t="s">
        <v>100</v>
      </c>
      <c r="H37" s="52" t="s">
        <v>101</v>
      </c>
      <c r="I37" s="98" t="s">
        <v>102</v>
      </c>
      <c r="J37" s="53"/>
      <c r="K37" s="53"/>
      <c r="L37" s="53"/>
      <c r="M37" s="53"/>
      <c r="N37" s="53"/>
      <c r="O37" s="82">
        <f>SUM(O38:O40)</f>
        <v>0</v>
      </c>
      <c r="P37" s="55">
        <f>SUM(P38:P40)</f>
        <v>0</v>
      </c>
      <c r="Q37" s="82">
        <f>SUM(Q38:Q40)</f>
        <v>48400000</v>
      </c>
      <c r="R37" s="55">
        <f>SUM(R38:R40)</f>
        <v>0</v>
      </c>
      <c r="S37" s="82"/>
      <c r="T37" s="55"/>
      <c r="U37" s="82"/>
      <c r="V37" s="55"/>
      <c r="W37" s="82"/>
      <c r="X37" s="55"/>
      <c r="Y37" s="82"/>
      <c r="Z37" s="55"/>
      <c r="AA37" s="82"/>
      <c r="AB37" s="55"/>
      <c r="AC37" s="82"/>
      <c r="AD37" s="55"/>
      <c r="AE37" s="83">
        <f>O37+Q37</f>
        <v>48400000</v>
      </c>
      <c r="AF37" s="55">
        <f>AF38</f>
        <v>0</v>
      </c>
      <c r="AG37" s="84">
        <f>SUM(AG38:AG40)</f>
        <v>0</v>
      </c>
      <c r="AH37" s="85"/>
      <c r="AI37" s="85"/>
      <c r="AJ37" s="86"/>
    </row>
    <row r="38" spans="2:36" ht="45">
      <c r="B38" s="164" t="s">
        <v>24</v>
      </c>
      <c r="C38" s="280"/>
      <c r="D38" s="111" t="s">
        <v>190</v>
      </c>
      <c r="E38" s="112">
        <v>2</v>
      </c>
      <c r="F38" s="286"/>
      <c r="G38" s="286"/>
      <c r="H38" s="295" t="s">
        <v>214</v>
      </c>
      <c r="I38" s="295" t="s">
        <v>215</v>
      </c>
      <c r="J38" s="296"/>
      <c r="K38" s="297">
        <v>25</v>
      </c>
      <c r="L38" s="297">
        <v>10</v>
      </c>
      <c r="M38" s="294"/>
      <c r="N38" s="294"/>
      <c r="O38" s="131"/>
      <c r="P38" s="14"/>
      <c r="Q38" s="306">
        <v>48400000</v>
      </c>
      <c r="R38" s="15"/>
      <c r="S38" s="68"/>
      <c r="T38" s="15"/>
      <c r="U38" s="15"/>
      <c r="V38" s="15"/>
      <c r="W38" s="15"/>
      <c r="X38" s="15"/>
      <c r="Y38" s="15"/>
      <c r="Z38" s="15"/>
      <c r="AA38" s="15"/>
      <c r="AB38" s="15"/>
      <c r="AC38" s="15"/>
      <c r="AD38" s="15"/>
      <c r="AE38" s="252">
        <f>+Q38</f>
        <v>48400000</v>
      </c>
      <c r="AF38" s="252"/>
      <c r="AG38" s="258" t="s">
        <v>103</v>
      </c>
      <c r="AH38" s="261" t="s">
        <v>123</v>
      </c>
      <c r="AI38" s="261"/>
      <c r="AJ38" s="255" t="s">
        <v>36</v>
      </c>
    </row>
    <row r="39" spans="2:36" ht="33.75">
      <c r="B39" s="280"/>
      <c r="C39" s="280"/>
      <c r="D39" s="111" t="s">
        <v>206</v>
      </c>
      <c r="E39" s="112">
        <v>1</v>
      </c>
      <c r="F39" s="286"/>
      <c r="G39" s="286"/>
      <c r="H39" s="279"/>
      <c r="I39" s="279"/>
      <c r="J39" s="296"/>
      <c r="K39" s="298"/>
      <c r="L39" s="298"/>
      <c r="M39" s="294"/>
      <c r="N39" s="294"/>
      <c r="O39" s="131"/>
      <c r="P39" s="14"/>
      <c r="Q39" s="307"/>
      <c r="R39" s="15"/>
      <c r="S39" s="68"/>
      <c r="T39" s="15"/>
      <c r="U39" s="15"/>
      <c r="V39" s="15"/>
      <c r="W39" s="15"/>
      <c r="X39" s="15"/>
      <c r="Y39" s="15"/>
      <c r="Z39" s="15"/>
      <c r="AA39" s="15"/>
      <c r="AB39" s="15"/>
      <c r="AC39" s="15"/>
      <c r="AD39" s="15"/>
      <c r="AE39" s="253"/>
      <c r="AF39" s="253"/>
      <c r="AG39" s="259"/>
      <c r="AH39" s="262"/>
      <c r="AI39" s="262"/>
      <c r="AJ39" s="256"/>
    </row>
    <row r="40" spans="2:36" ht="22.5">
      <c r="B40" s="280"/>
      <c r="C40" s="280"/>
      <c r="D40" s="111" t="s">
        <v>216</v>
      </c>
      <c r="E40" s="112">
        <v>1</v>
      </c>
      <c r="F40" s="286"/>
      <c r="G40" s="286"/>
      <c r="H40" s="279"/>
      <c r="I40" s="279"/>
      <c r="J40" s="296"/>
      <c r="K40" s="298"/>
      <c r="L40" s="298"/>
      <c r="M40" s="294"/>
      <c r="N40" s="294"/>
      <c r="O40" s="131"/>
      <c r="P40" s="14"/>
      <c r="Q40" s="307"/>
      <c r="R40" s="15"/>
      <c r="S40" s="68"/>
      <c r="T40" s="15"/>
      <c r="U40" s="15"/>
      <c r="V40" s="15"/>
      <c r="W40" s="15"/>
      <c r="X40" s="15"/>
      <c r="Y40" s="15"/>
      <c r="Z40" s="15"/>
      <c r="AA40" s="15"/>
      <c r="AB40" s="15"/>
      <c r="AC40" s="15"/>
      <c r="AD40" s="15"/>
      <c r="AE40" s="253"/>
      <c r="AF40" s="253"/>
      <c r="AG40" s="259"/>
      <c r="AH40" s="262"/>
      <c r="AI40" s="262"/>
      <c r="AJ40" s="256"/>
    </row>
    <row r="41" spans="2:36" ht="33.75">
      <c r="B41" s="280"/>
      <c r="C41" s="280"/>
      <c r="D41" s="111" t="s">
        <v>201</v>
      </c>
      <c r="E41" s="112">
        <v>1</v>
      </c>
      <c r="F41" s="286"/>
      <c r="G41" s="286"/>
      <c r="H41" s="279"/>
      <c r="I41" s="279"/>
      <c r="J41" s="296"/>
      <c r="K41" s="298"/>
      <c r="L41" s="298"/>
      <c r="M41" s="294"/>
      <c r="N41" s="294"/>
      <c r="O41" s="131"/>
      <c r="P41" s="14"/>
      <c r="Q41" s="307"/>
      <c r="R41" s="15"/>
      <c r="S41" s="16"/>
      <c r="T41" s="15"/>
      <c r="U41" s="15"/>
      <c r="V41" s="15"/>
      <c r="W41" s="15"/>
      <c r="X41" s="15"/>
      <c r="Y41" s="15"/>
      <c r="Z41" s="15"/>
      <c r="AA41" s="15"/>
      <c r="AB41" s="15"/>
      <c r="AC41" s="15"/>
      <c r="AD41" s="15"/>
      <c r="AE41" s="253"/>
      <c r="AF41" s="253"/>
      <c r="AG41" s="259"/>
      <c r="AH41" s="262"/>
      <c r="AI41" s="262"/>
      <c r="AJ41" s="256"/>
    </row>
    <row r="42" spans="2:36" ht="22.5">
      <c r="B42" s="280"/>
      <c r="C42" s="280"/>
      <c r="D42" s="111" t="s">
        <v>149</v>
      </c>
      <c r="E42" s="112">
        <v>1</v>
      </c>
      <c r="F42" s="286"/>
      <c r="G42" s="286"/>
      <c r="H42" s="279"/>
      <c r="I42" s="279"/>
      <c r="J42" s="296"/>
      <c r="K42" s="299"/>
      <c r="L42" s="299"/>
      <c r="M42" s="294"/>
      <c r="N42" s="294"/>
      <c r="O42" s="131"/>
      <c r="P42" s="14"/>
      <c r="Q42" s="308"/>
      <c r="R42" s="15"/>
      <c r="S42" s="16"/>
      <c r="T42" s="15"/>
      <c r="U42" s="15"/>
      <c r="V42" s="15"/>
      <c r="W42" s="15"/>
      <c r="X42" s="15"/>
      <c r="Y42" s="15"/>
      <c r="Z42" s="15"/>
      <c r="AA42" s="15"/>
      <c r="AB42" s="15"/>
      <c r="AC42" s="15"/>
      <c r="AD42" s="15"/>
      <c r="AE42" s="254"/>
      <c r="AF42" s="254"/>
      <c r="AG42" s="260"/>
      <c r="AH42" s="263"/>
      <c r="AI42" s="263"/>
      <c r="AJ42" s="257"/>
    </row>
    <row r="43" ht="15"/>
    <row r="44" spans="1:36" ht="15">
      <c r="A44">
        <v>3</v>
      </c>
      <c r="B44" s="137" t="s">
        <v>66</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row>
    <row r="45" spans="2:36" ht="15">
      <c r="B45" s="137" t="s">
        <v>67</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2:36" ht="15">
      <c r="B46" s="191" t="s">
        <v>108</v>
      </c>
      <c r="C46" s="191"/>
      <c r="D46" s="191"/>
      <c r="E46" s="191"/>
      <c r="F46" s="191"/>
      <c r="G46" s="191"/>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row>
    <row r="47" spans="2:36" ht="15">
      <c r="B47" s="30" t="s">
        <v>68</v>
      </c>
      <c r="C47" s="192" t="s">
        <v>28</v>
      </c>
      <c r="D47" s="193"/>
      <c r="E47" s="193"/>
      <c r="F47" s="193"/>
      <c r="G47" s="193"/>
      <c r="H47" s="193"/>
      <c r="I47" s="193"/>
      <c r="J47" s="193"/>
      <c r="K47" s="193"/>
      <c r="L47" s="193"/>
      <c r="M47" s="193"/>
      <c r="N47" s="193"/>
      <c r="O47" s="193"/>
      <c r="P47" s="193"/>
      <c r="Q47" s="193"/>
      <c r="R47" s="193"/>
      <c r="S47" s="194"/>
      <c r="T47" s="31"/>
      <c r="U47" s="195"/>
      <c r="V47" s="196"/>
      <c r="W47" s="196"/>
      <c r="X47" s="196"/>
      <c r="Y47" s="196"/>
      <c r="Z47" s="196"/>
      <c r="AA47" s="196"/>
      <c r="AB47" s="196"/>
      <c r="AC47" s="196"/>
      <c r="AD47" s="196"/>
      <c r="AE47" s="196"/>
      <c r="AF47" s="196"/>
      <c r="AG47" s="196"/>
      <c r="AH47" s="196"/>
      <c r="AI47" s="196"/>
      <c r="AJ47" s="196"/>
    </row>
    <row r="48" spans="2:36" ht="15">
      <c r="B48" s="97" t="s">
        <v>69</v>
      </c>
      <c r="C48" s="192" t="s">
        <v>2</v>
      </c>
      <c r="D48" s="193"/>
      <c r="E48" s="193"/>
      <c r="F48" s="193"/>
      <c r="G48" s="193"/>
      <c r="H48" s="193"/>
      <c r="I48" s="193"/>
      <c r="J48" s="193"/>
      <c r="K48" s="193"/>
      <c r="L48" s="193"/>
      <c r="M48" s="193"/>
      <c r="N48" s="193"/>
      <c r="O48" s="193"/>
      <c r="P48" s="193"/>
      <c r="Q48" s="193"/>
      <c r="R48" s="193"/>
      <c r="S48" s="194"/>
      <c r="T48" s="100"/>
      <c r="U48" s="100"/>
      <c r="V48" s="101"/>
      <c r="W48" s="101"/>
      <c r="X48" s="101"/>
      <c r="Y48" s="101"/>
      <c r="Z48" s="101"/>
      <c r="AA48" s="101"/>
      <c r="AB48" s="101"/>
      <c r="AC48" s="101"/>
      <c r="AD48" s="101"/>
      <c r="AE48" s="101"/>
      <c r="AF48" s="101"/>
      <c r="AG48" s="101"/>
      <c r="AH48" s="101"/>
      <c r="AI48" s="101"/>
      <c r="AJ48" s="101"/>
    </row>
    <row r="49" spans="2:36" ht="15">
      <c r="B49" s="97" t="s">
        <v>70</v>
      </c>
      <c r="C49" s="192" t="s">
        <v>147</v>
      </c>
      <c r="D49" s="193"/>
      <c r="E49" s="193"/>
      <c r="F49" s="193"/>
      <c r="G49" s="193"/>
      <c r="H49" s="193"/>
      <c r="I49" s="193"/>
      <c r="J49" s="193"/>
      <c r="K49" s="193"/>
      <c r="L49" s="193"/>
      <c r="M49" s="193"/>
      <c r="N49" s="193"/>
      <c r="O49" s="193"/>
      <c r="P49" s="193"/>
      <c r="Q49" s="193"/>
      <c r="R49" s="193"/>
      <c r="S49" s="193"/>
      <c r="T49" s="100"/>
      <c r="U49" s="100"/>
      <c r="V49" s="101"/>
      <c r="W49" s="101"/>
      <c r="X49" s="101"/>
      <c r="Y49" s="101"/>
      <c r="Z49" s="101"/>
      <c r="AA49" s="101"/>
      <c r="AB49" s="101"/>
      <c r="AC49" s="101"/>
      <c r="AD49" s="101"/>
      <c r="AE49" s="101"/>
      <c r="AF49" s="101"/>
      <c r="AG49" s="101"/>
      <c r="AH49" s="101"/>
      <c r="AI49" s="101"/>
      <c r="AJ49" s="101"/>
    </row>
    <row r="50" spans="2:36" ht="29.25" customHeight="1">
      <c r="B50" s="77" t="s">
        <v>71</v>
      </c>
      <c r="C50" s="212" t="s">
        <v>159</v>
      </c>
      <c r="D50" s="213"/>
      <c r="E50" s="213"/>
      <c r="F50" s="213"/>
      <c r="G50" s="213"/>
      <c r="H50" s="213"/>
      <c r="I50" s="213"/>
      <c r="J50" s="213"/>
      <c r="K50" s="213"/>
      <c r="L50" s="213"/>
      <c r="M50" s="213"/>
      <c r="N50" s="214"/>
      <c r="O50" s="270" t="s">
        <v>72</v>
      </c>
      <c r="P50" s="271"/>
      <c r="Q50" s="271"/>
      <c r="R50" s="271"/>
      <c r="S50" s="271"/>
      <c r="T50" s="271"/>
      <c r="U50" s="271"/>
      <c r="V50" s="271"/>
      <c r="W50" s="271"/>
      <c r="X50" s="271"/>
      <c r="Y50" s="271"/>
      <c r="Z50" s="271"/>
      <c r="AA50" s="271"/>
      <c r="AB50" s="271"/>
      <c r="AC50" s="271"/>
      <c r="AD50" s="271"/>
      <c r="AE50" s="271"/>
      <c r="AF50" s="272"/>
      <c r="AG50" s="265" t="s">
        <v>73</v>
      </c>
      <c r="AH50" s="266"/>
      <c r="AI50" s="266"/>
      <c r="AJ50" s="267"/>
    </row>
    <row r="51" spans="2:36" ht="15">
      <c r="B51" s="145" t="s">
        <v>74</v>
      </c>
      <c r="C51" s="146" t="s">
        <v>75</v>
      </c>
      <c r="D51" s="146"/>
      <c r="E51" s="146"/>
      <c r="F51" s="146"/>
      <c r="G51" s="146"/>
      <c r="H51" s="147" t="s">
        <v>76</v>
      </c>
      <c r="I51" s="147"/>
      <c r="J51" s="148" t="s">
        <v>77</v>
      </c>
      <c r="K51" s="148" t="s">
        <v>78</v>
      </c>
      <c r="L51" s="149" t="s">
        <v>79</v>
      </c>
      <c r="M51" s="152" t="s">
        <v>80</v>
      </c>
      <c r="N51" s="152" t="s">
        <v>81</v>
      </c>
      <c r="O51" s="264" t="s">
        <v>82</v>
      </c>
      <c r="P51" s="264"/>
      <c r="Q51" s="264" t="s">
        <v>83</v>
      </c>
      <c r="R51" s="264"/>
      <c r="S51" s="264" t="s">
        <v>84</v>
      </c>
      <c r="T51" s="264"/>
      <c r="U51" s="264" t="s">
        <v>85</v>
      </c>
      <c r="V51" s="264"/>
      <c r="W51" s="264" t="s">
        <v>61</v>
      </c>
      <c r="X51" s="264"/>
      <c r="Y51" s="264" t="s">
        <v>86</v>
      </c>
      <c r="Z51" s="264"/>
      <c r="AA51" s="264" t="s">
        <v>87</v>
      </c>
      <c r="AB51" s="264"/>
      <c r="AC51" s="264" t="s">
        <v>88</v>
      </c>
      <c r="AD51" s="264"/>
      <c r="AE51" s="264" t="s">
        <v>62</v>
      </c>
      <c r="AF51" s="264"/>
      <c r="AG51" s="273" t="s">
        <v>89</v>
      </c>
      <c r="AH51" s="268" t="s">
        <v>90</v>
      </c>
      <c r="AI51" s="269" t="s">
        <v>91</v>
      </c>
      <c r="AJ51" s="268" t="s">
        <v>92</v>
      </c>
    </row>
    <row r="52" spans="2:36" ht="18">
      <c r="B52" s="145"/>
      <c r="C52" s="146"/>
      <c r="D52" s="146"/>
      <c r="E52" s="146"/>
      <c r="F52" s="146"/>
      <c r="G52" s="146"/>
      <c r="H52" s="147"/>
      <c r="I52" s="147"/>
      <c r="J52" s="148" t="s">
        <v>77</v>
      </c>
      <c r="K52" s="148"/>
      <c r="L52" s="149"/>
      <c r="M52" s="152"/>
      <c r="N52" s="152"/>
      <c r="O52" s="78" t="s">
        <v>93</v>
      </c>
      <c r="P52" s="42" t="s">
        <v>94</v>
      </c>
      <c r="Q52" s="78" t="s">
        <v>93</v>
      </c>
      <c r="R52" s="42" t="s">
        <v>94</v>
      </c>
      <c r="S52" s="78" t="s">
        <v>93</v>
      </c>
      <c r="T52" s="42" t="s">
        <v>94</v>
      </c>
      <c r="U52" s="78" t="s">
        <v>93</v>
      </c>
      <c r="V52" s="42" t="s">
        <v>94</v>
      </c>
      <c r="W52" s="78" t="s">
        <v>93</v>
      </c>
      <c r="X52" s="42" t="s">
        <v>94</v>
      </c>
      <c r="Y52" s="78" t="s">
        <v>93</v>
      </c>
      <c r="Z52" s="42" t="s">
        <v>94</v>
      </c>
      <c r="AA52" s="78" t="s">
        <v>93</v>
      </c>
      <c r="AB52" s="42" t="s">
        <v>95</v>
      </c>
      <c r="AC52" s="78" t="s">
        <v>93</v>
      </c>
      <c r="AD52" s="42" t="s">
        <v>95</v>
      </c>
      <c r="AE52" s="78" t="s">
        <v>93</v>
      </c>
      <c r="AF52" s="42" t="s">
        <v>95</v>
      </c>
      <c r="AG52" s="273"/>
      <c r="AH52" s="268"/>
      <c r="AI52" s="269"/>
      <c r="AJ52" s="268"/>
    </row>
    <row r="53" spans="2:36" ht="57.75" customHeight="1">
      <c r="B53" s="99" t="s">
        <v>109</v>
      </c>
      <c r="C53" s="155" t="s">
        <v>217</v>
      </c>
      <c r="D53" s="155"/>
      <c r="E53" s="155"/>
      <c r="F53" s="155"/>
      <c r="G53" s="155"/>
      <c r="H53" s="156" t="s">
        <v>52</v>
      </c>
      <c r="I53" s="156"/>
      <c r="J53" s="109">
        <v>250</v>
      </c>
      <c r="K53" s="93">
        <v>50</v>
      </c>
      <c r="L53" s="90">
        <v>0.12</v>
      </c>
      <c r="M53" s="91"/>
      <c r="N53" s="91"/>
      <c r="O53" s="79">
        <v>325900000</v>
      </c>
      <c r="P53" s="79" t="e">
        <f>P61+#REF!+#REF!</f>
        <v>#REF!</v>
      </c>
      <c r="Q53" s="79" t="e">
        <f>Q61+#REF!+#REF!</f>
        <v>#REF!</v>
      </c>
      <c r="R53" s="79" t="e">
        <f>R61+#REF!+#REF!</f>
        <v>#REF!</v>
      </c>
      <c r="S53" s="79" t="e">
        <f>S61+#REF!+#REF!</f>
        <v>#REF!</v>
      </c>
      <c r="T53" s="79" t="e">
        <f>T61+#REF!+#REF!</f>
        <v>#REF!</v>
      </c>
      <c r="U53" s="79" t="e">
        <f>U61+#REF!+#REF!</f>
        <v>#REF!</v>
      </c>
      <c r="V53" s="79" t="e">
        <f>V61+#REF!+#REF!</f>
        <v>#REF!</v>
      </c>
      <c r="W53" s="79" t="e">
        <f>W61+#REF!+#REF!</f>
        <v>#REF!</v>
      </c>
      <c r="X53" s="79" t="e">
        <f>X61+#REF!+#REF!</f>
        <v>#REF!</v>
      </c>
      <c r="Y53" s="79" t="e">
        <f>Y61+#REF!+#REF!</f>
        <v>#REF!</v>
      </c>
      <c r="Z53" s="79" t="e">
        <f>Z61+#REF!+#REF!</f>
        <v>#REF!</v>
      </c>
      <c r="AA53" s="79" t="e">
        <f>AA61+#REF!+#REF!</f>
        <v>#REF!</v>
      </c>
      <c r="AB53" s="79" t="e">
        <f>AB61+#REF!+#REF!</f>
        <v>#REF!</v>
      </c>
      <c r="AC53" s="79" t="e">
        <f>AC61+#REF!+#REF!</f>
        <v>#REF!</v>
      </c>
      <c r="AD53" s="79" t="e">
        <f>AD61+#REF!+#REF!</f>
        <v>#REF!</v>
      </c>
      <c r="AE53" s="79">
        <f>+O53</f>
        <v>325900000</v>
      </c>
      <c r="AF53" s="79" t="e">
        <f>AF61+#REF!+#REF!</f>
        <v>#REF!</v>
      </c>
      <c r="AG53" s="80" t="e">
        <f>AG61+#REF!+#REF!</f>
        <v>#REF!</v>
      </c>
      <c r="AH53" s="80"/>
      <c r="AI53" s="80"/>
      <c r="AJ53" s="81"/>
    </row>
    <row r="54" spans="2:36" ht="15">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row>
    <row r="55" spans="2:36" ht="48.75" customHeight="1">
      <c r="B55" s="51" t="s">
        <v>34</v>
      </c>
      <c r="C55" s="98" t="s">
        <v>96</v>
      </c>
      <c r="D55" s="98" t="s">
        <v>97</v>
      </c>
      <c r="E55" s="98" t="s">
        <v>98</v>
      </c>
      <c r="F55" s="98" t="s">
        <v>99</v>
      </c>
      <c r="G55" s="98" t="s">
        <v>100</v>
      </c>
      <c r="H55" s="52" t="s">
        <v>101</v>
      </c>
      <c r="I55" s="98" t="s">
        <v>102</v>
      </c>
      <c r="J55" s="53"/>
      <c r="K55" s="53"/>
      <c r="L55" s="53"/>
      <c r="M55" s="53"/>
      <c r="N55" s="53"/>
      <c r="O55" s="82">
        <f>SUM(O56:O58)</f>
        <v>0</v>
      </c>
      <c r="P55" s="55">
        <f>SUM(P56:P58)</f>
        <v>0</v>
      </c>
      <c r="Q55" s="82">
        <f>SUM(Q56:Q58)</f>
        <v>3100000</v>
      </c>
      <c r="R55" s="55">
        <f>SUM(R56:R58)</f>
        <v>0</v>
      </c>
      <c r="S55" s="82"/>
      <c r="T55" s="55"/>
      <c r="U55" s="82"/>
      <c r="V55" s="55"/>
      <c r="W55" s="82"/>
      <c r="X55" s="55"/>
      <c r="Y55" s="82"/>
      <c r="Z55" s="55"/>
      <c r="AA55" s="82"/>
      <c r="AB55" s="55"/>
      <c r="AC55" s="82"/>
      <c r="AD55" s="55"/>
      <c r="AE55" s="83">
        <f>O55+Q55</f>
        <v>3100000</v>
      </c>
      <c r="AF55" s="55">
        <f>AF56</f>
        <v>0</v>
      </c>
      <c r="AG55" s="84">
        <f>SUM(AG56:AG58)</f>
        <v>0</v>
      </c>
      <c r="AH55" s="85"/>
      <c r="AI55" s="85"/>
      <c r="AJ55" s="86"/>
    </row>
    <row r="56" spans="2:36" ht="45">
      <c r="B56" s="164" t="s">
        <v>25</v>
      </c>
      <c r="C56" s="280"/>
      <c r="D56" s="2" t="s">
        <v>190</v>
      </c>
      <c r="E56" s="1">
        <v>2</v>
      </c>
      <c r="F56" s="286"/>
      <c r="G56" s="286"/>
      <c r="H56" s="167" t="s">
        <v>26</v>
      </c>
      <c r="I56" s="167" t="s">
        <v>53</v>
      </c>
      <c r="J56" s="296"/>
      <c r="K56" s="303">
        <v>10</v>
      </c>
      <c r="L56" s="303">
        <v>3</v>
      </c>
      <c r="M56" s="294"/>
      <c r="N56" s="294"/>
      <c r="O56" s="131"/>
      <c r="P56" s="14"/>
      <c r="Q56" s="306">
        <v>3100000</v>
      </c>
      <c r="R56" s="15"/>
      <c r="S56" s="68"/>
      <c r="T56" s="15"/>
      <c r="U56" s="15"/>
      <c r="V56" s="15"/>
      <c r="W56" s="15"/>
      <c r="X56" s="15"/>
      <c r="Y56" s="15"/>
      <c r="Z56" s="15"/>
      <c r="AA56" s="15"/>
      <c r="AB56" s="15"/>
      <c r="AC56" s="15"/>
      <c r="AD56" s="15"/>
      <c r="AE56" s="252">
        <f>+Q56</f>
        <v>3100000</v>
      </c>
      <c r="AF56" s="252"/>
      <c r="AG56" s="258" t="s">
        <v>103</v>
      </c>
      <c r="AH56" s="261" t="s">
        <v>123</v>
      </c>
      <c r="AI56" s="261"/>
      <c r="AJ56" s="255" t="s">
        <v>153</v>
      </c>
    </row>
    <row r="57" spans="2:36" ht="22.5">
      <c r="B57" s="280"/>
      <c r="C57" s="280"/>
      <c r="D57" s="2" t="s">
        <v>199</v>
      </c>
      <c r="E57" s="1">
        <v>1</v>
      </c>
      <c r="F57" s="286"/>
      <c r="G57" s="286"/>
      <c r="H57" s="279"/>
      <c r="I57" s="279"/>
      <c r="J57" s="296"/>
      <c r="K57" s="304"/>
      <c r="L57" s="304"/>
      <c r="M57" s="294"/>
      <c r="N57" s="294"/>
      <c r="O57" s="131"/>
      <c r="P57" s="14"/>
      <c r="Q57" s="307"/>
      <c r="R57" s="15"/>
      <c r="S57" s="68"/>
      <c r="T57" s="15"/>
      <c r="U57" s="15"/>
      <c r="V57" s="15"/>
      <c r="W57" s="15"/>
      <c r="X57" s="15"/>
      <c r="Y57" s="15"/>
      <c r="Z57" s="15"/>
      <c r="AA57" s="15"/>
      <c r="AB57" s="15"/>
      <c r="AC57" s="15"/>
      <c r="AD57" s="15"/>
      <c r="AE57" s="253"/>
      <c r="AF57" s="253"/>
      <c r="AG57" s="259"/>
      <c r="AH57" s="262"/>
      <c r="AI57" s="262"/>
      <c r="AJ57" s="256"/>
    </row>
    <row r="58" spans="2:36" ht="22.5">
      <c r="B58" s="280"/>
      <c r="C58" s="280"/>
      <c r="D58" s="2" t="s">
        <v>200</v>
      </c>
      <c r="E58" s="1">
        <v>1</v>
      </c>
      <c r="F58" s="286"/>
      <c r="G58" s="286"/>
      <c r="H58" s="279"/>
      <c r="I58" s="279"/>
      <c r="J58" s="296"/>
      <c r="K58" s="304"/>
      <c r="L58" s="304"/>
      <c r="M58" s="294"/>
      <c r="N58" s="294"/>
      <c r="O58" s="131"/>
      <c r="P58" s="14"/>
      <c r="Q58" s="307"/>
      <c r="R58" s="15"/>
      <c r="S58" s="68"/>
      <c r="T58" s="15"/>
      <c r="U58" s="15"/>
      <c r="V58" s="15"/>
      <c r="W58" s="15"/>
      <c r="X58" s="15"/>
      <c r="Y58" s="15"/>
      <c r="Z58" s="15"/>
      <c r="AA58" s="15"/>
      <c r="AB58" s="15"/>
      <c r="AC58" s="15"/>
      <c r="AD58" s="15"/>
      <c r="AE58" s="253"/>
      <c r="AF58" s="253"/>
      <c r="AG58" s="259"/>
      <c r="AH58" s="262"/>
      <c r="AI58" s="262"/>
      <c r="AJ58" s="256"/>
    </row>
    <row r="59" spans="2:36" ht="33.75">
      <c r="B59" s="280"/>
      <c r="C59" s="280"/>
      <c r="D59" s="2" t="s">
        <v>201</v>
      </c>
      <c r="E59" s="1">
        <v>1</v>
      </c>
      <c r="F59" s="286"/>
      <c r="G59" s="286"/>
      <c r="H59" s="279"/>
      <c r="I59" s="279"/>
      <c r="J59" s="296"/>
      <c r="K59" s="304"/>
      <c r="L59" s="304"/>
      <c r="M59" s="294"/>
      <c r="N59" s="294"/>
      <c r="O59" s="131"/>
      <c r="P59" s="14"/>
      <c r="Q59" s="307"/>
      <c r="R59" s="15"/>
      <c r="S59" s="16"/>
      <c r="T59" s="15"/>
      <c r="U59" s="15"/>
      <c r="V59" s="15"/>
      <c r="W59" s="15"/>
      <c r="X59" s="15"/>
      <c r="Y59" s="15"/>
      <c r="Z59" s="15"/>
      <c r="AA59" s="15"/>
      <c r="AB59" s="15"/>
      <c r="AC59" s="15"/>
      <c r="AD59" s="15"/>
      <c r="AE59" s="253"/>
      <c r="AF59" s="253"/>
      <c r="AG59" s="259"/>
      <c r="AH59" s="262"/>
      <c r="AI59" s="262"/>
      <c r="AJ59" s="256"/>
    </row>
    <row r="60" spans="2:36" ht="15">
      <c r="B60" s="280"/>
      <c r="C60" s="280"/>
      <c r="D60" s="2" t="s">
        <v>202</v>
      </c>
      <c r="E60" s="1">
        <v>1</v>
      </c>
      <c r="F60" s="286"/>
      <c r="G60" s="286"/>
      <c r="H60" s="279"/>
      <c r="I60" s="279"/>
      <c r="J60" s="296"/>
      <c r="K60" s="305"/>
      <c r="L60" s="305"/>
      <c r="M60" s="294"/>
      <c r="N60" s="294"/>
      <c r="O60" s="131"/>
      <c r="P60" s="14"/>
      <c r="Q60" s="308"/>
      <c r="R60" s="15"/>
      <c r="S60" s="16"/>
      <c r="T60" s="15"/>
      <c r="U60" s="15"/>
      <c r="V60" s="15"/>
      <c r="W60" s="15"/>
      <c r="X60" s="15"/>
      <c r="Y60" s="15"/>
      <c r="Z60" s="15"/>
      <c r="AA60" s="15"/>
      <c r="AB60" s="15"/>
      <c r="AC60" s="15"/>
      <c r="AD60" s="15"/>
      <c r="AE60" s="254"/>
      <c r="AF60" s="254"/>
      <c r="AG60" s="260"/>
      <c r="AH60" s="263"/>
      <c r="AI60" s="263"/>
      <c r="AJ60" s="257"/>
    </row>
    <row r="61" spans="2:36" ht="49.5" customHeight="1">
      <c r="B61" s="51" t="s">
        <v>34</v>
      </c>
      <c r="C61" s="98" t="s">
        <v>96</v>
      </c>
      <c r="D61" s="98" t="s">
        <v>97</v>
      </c>
      <c r="E61" s="98" t="s">
        <v>98</v>
      </c>
      <c r="F61" s="98" t="s">
        <v>99</v>
      </c>
      <c r="G61" s="98" t="s">
        <v>100</v>
      </c>
      <c r="H61" s="52" t="s">
        <v>101</v>
      </c>
      <c r="I61" s="98" t="s">
        <v>102</v>
      </c>
      <c r="J61" s="53"/>
      <c r="K61" s="53"/>
      <c r="L61" s="53"/>
      <c r="M61" s="53"/>
      <c r="N61" s="53"/>
      <c r="O61" s="82">
        <f>SUM(O62:O63)</f>
        <v>0</v>
      </c>
      <c r="P61" s="55">
        <f>SUM(P62:P63)</f>
        <v>0</v>
      </c>
      <c r="Q61" s="82">
        <f>SUM(Q62:Q63)</f>
        <v>5150000</v>
      </c>
      <c r="R61" s="55">
        <f>SUM(R62:R63)</f>
        <v>0</v>
      </c>
      <c r="S61" s="82"/>
      <c r="T61" s="55"/>
      <c r="U61" s="82"/>
      <c r="V61" s="55"/>
      <c r="W61" s="82"/>
      <c r="X61" s="55"/>
      <c r="Y61" s="82"/>
      <c r="Z61" s="55"/>
      <c r="AA61" s="82"/>
      <c r="AB61" s="55"/>
      <c r="AC61" s="82"/>
      <c r="AD61" s="55"/>
      <c r="AE61" s="83">
        <f>O61+Q61</f>
        <v>5150000</v>
      </c>
      <c r="AF61" s="55">
        <f>AF62</f>
        <v>0</v>
      </c>
      <c r="AG61" s="84">
        <f>SUM(AG62:AG63)</f>
        <v>0</v>
      </c>
      <c r="AH61" s="85"/>
      <c r="AI61" s="85"/>
      <c r="AJ61" s="86"/>
    </row>
    <row r="62" spans="2:36" ht="22.5" customHeight="1">
      <c r="B62" s="158" t="s">
        <v>27</v>
      </c>
      <c r="C62" s="280"/>
      <c r="D62" s="2" t="s">
        <v>150</v>
      </c>
      <c r="E62" s="1">
        <v>1</v>
      </c>
      <c r="F62" s="286"/>
      <c r="G62" s="286"/>
      <c r="H62" s="167" t="s">
        <v>203</v>
      </c>
      <c r="I62" s="167" t="s">
        <v>204</v>
      </c>
      <c r="J62" s="296"/>
      <c r="K62" s="300">
        <v>0.5</v>
      </c>
      <c r="L62" s="300">
        <v>0.15</v>
      </c>
      <c r="M62" s="294"/>
      <c r="N62" s="294"/>
      <c r="O62" s="132"/>
      <c r="P62" s="133"/>
      <c r="Q62" s="306">
        <v>5150000</v>
      </c>
      <c r="R62" s="15"/>
      <c r="S62" s="68"/>
      <c r="T62" s="15"/>
      <c r="U62" s="15"/>
      <c r="V62" s="15"/>
      <c r="W62" s="15"/>
      <c r="X62" s="15"/>
      <c r="Y62" s="15"/>
      <c r="Z62" s="15"/>
      <c r="AA62" s="15"/>
      <c r="AB62" s="15"/>
      <c r="AC62" s="15"/>
      <c r="AD62" s="15"/>
      <c r="AE62" s="252">
        <f>+Q62</f>
        <v>5150000</v>
      </c>
      <c r="AF62" s="252"/>
      <c r="AG62" s="258" t="s">
        <v>103</v>
      </c>
      <c r="AH62" s="261" t="s">
        <v>123</v>
      </c>
      <c r="AI62" s="261"/>
      <c r="AJ62" s="255" t="s">
        <v>36</v>
      </c>
    </row>
    <row r="63" spans="2:36" ht="45">
      <c r="B63" s="159"/>
      <c r="C63" s="280"/>
      <c r="D63" s="2" t="s">
        <v>205</v>
      </c>
      <c r="E63" s="1">
        <v>1</v>
      </c>
      <c r="F63" s="286"/>
      <c r="G63" s="286"/>
      <c r="H63" s="279"/>
      <c r="I63" s="279"/>
      <c r="J63" s="296"/>
      <c r="K63" s="301"/>
      <c r="L63" s="301"/>
      <c r="M63" s="294"/>
      <c r="N63" s="294"/>
      <c r="O63" s="134"/>
      <c r="P63" s="133"/>
      <c r="Q63" s="307"/>
      <c r="R63" s="15"/>
      <c r="S63" s="68"/>
      <c r="T63" s="15"/>
      <c r="U63" s="15"/>
      <c r="V63" s="15"/>
      <c r="W63" s="15"/>
      <c r="X63" s="15"/>
      <c r="Y63" s="15"/>
      <c r="Z63" s="15"/>
      <c r="AA63" s="15"/>
      <c r="AB63" s="15"/>
      <c r="AC63" s="15"/>
      <c r="AD63" s="15"/>
      <c r="AE63" s="253"/>
      <c r="AF63" s="253"/>
      <c r="AG63" s="259"/>
      <c r="AH63" s="262"/>
      <c r="AI63" s="262"/>
      <c r="AJ63" s="256"/>
    </row>
    <row r="64" spans="2:36" ht="33.75">
      <c r="B64" s="159"/>
      <c r="C64" s="280"/>
      <c r="D64" s="2" t="s">
        <v>201</v>
      </c>
      <c r="E64" s="1">
        <v>1</v>
      </c>
      <c r="F64" s="286"/>
      <c r="G64" s="286"/>
      <c r="H64" s="279"/>
      <c r="I64" s="279"/>
      <c r="J64" s="296"/>
      <c r="K64" s="301"/>
      <c r="L64" s="301"/>
      <c r="M64" s="294"/>
      <c r="N64" s="294"/>
      <c r="O64" s="134"/>
      <c r="P64" s="133"/>
      <c r="Q64" s="307"/>
      <c r="R64" s="15"/>
      <c r="S64" s="16"/>
      <c r="T64" s="15"/>
      <c r="U64" s="15"/>
      <c r="V64" s="15"/>
      <c r="W64" s="15"/>
      <c r="X64" s="15"/>
      <c r="Y64" s="15"/>
      <c r="Z64" s="15"/>
      <c r="AA64" s="15"/>
      <c r="AB64" s="15"/>
      <c r="AC64" s="15"/>
      <c r="AD64" s="15"/>
      <c r="AE64" s="253"/>
      <c r="AF64" s="253"/>
      <c r="AG64" s="259"/>
      <c r="AH64" s="262"/>
      <c r="AI64" s="262"/>
      <c r="AJ64" s="256"/>
    </row>
    <row r="65" spans="2:36" ht="45" customHeight="1">
      <c r="B65" s="159"/>
      <c r="C65" s="280"/>
      <c r="D65" s="2" t="s">
        <v>190</v>
      </c>
      <c r="E65" s="1">
        <v>2</v>
      </c>
      <c r="F65" s="286"/>
      <c r="G65" s="286"/>
      <c r="H65" s="167" t="s">
        <v>54</v>
      </c>
      <c r="I65" s="167" t="s">
        <v>55</v>
      </c>
      <c r="J65" s="296"/>
      <c r="K65" s="300">
        <v>0.8</v>
      </c>
      <c r="L65" s="300">
        <v>0.2</v>
      </c>
      <c r="M65" s="294"/>
      <c r="N65" s="294"/>
      <c r="O65" s="132"/>
      <c r="P65" s="133"/>
      <c r="Q65" s="306">
        <v>8200000</v>
      </c>
      <c r="R65" s="15"/>
      <c r="S65" s="68"/>
      <c r="T65" s="15"/>
      <c r="U65" s="15"/>
      <c r="V65" s="15"/>
      <c r="W65" s="15"/>
      <c r="X65" s="15"/>
      <c r="Y65" s="15"/>
      <c r="Z65" s="15"/>
      <c r="AA65" s="15"/>
      <c r="AB65" s="15"/>
      <c r="AC65" s="15"/>
      <c r="AD65" s="15"/>
      <c r="AE65" s="252">
        <f>+Q65</f>
        <v>8200000</v>
      </c>
      <c r="AF65" s="252"/>
      <c r="AG65" s="258" t="s">
        <v>103</v>
      </c>
      <c r="AH65" s="261" t="s">
        <v>123</v>
      </c>
      <c r="AI65" s="261"/>
      <c r="AJ65" s="255" t="s">
        <v>36</v>
      </c>
    </row>
    <row r="66" spans="2:36" ht="22.5">
      <c r="B66" s="159"/>
      <c r="C66" s="280"/>
      <c r="D66" s="2" t="s">
        <v>151</v>
      </c>
      <c r="E66" s="1">
        <v>3</v>
      </c>
      <c r="F66" s="286"/>
      <c r="G66" s="286"/>
      <c r="H66" s="167"/>
      <c r="I66" s="279"/>
      <c r="J66" s="296"/>
      <c r="K66" s="301"/>
      <c r="L66" s="301"/>
      <c r="M66" s="294"/>
      <c r="N66" s="294"/>
      <c r="O66" s="134"/>
      <c r="P66" s="133"/>
      <c r="Q66" s="307"/>
      <c r="R66" s="15"/>
      <c r="S66" s="68"/>
      <c r="T66" s="15"/>
      <c r="U66" s="15"/>
      <c r="V66" s="15"/>
      <c r="W66" s="15"/>
      <c r="X66" s="15"/>
      <c r="Y66" s="15"/>
      <c r="Z66" s="15"/>
      <c r="AA66" s="15"/>
      <c r="AB66" s="15"/>
      <c r="AC66" s="15"/>
      <c r="AD66" s="15"/>
      <c r="AE66" s="253"/>
      <c r="AF66" s="253"/>
      <c r="AG66" s="259"/>
      <c r="AH66" s="262"/>
      <c r="AI66" s="262"/>
      <c r="AJ66" s="256"/>
    </row>
    <row r="67" spans="2:36" ht="33.75">
      <c r="B67" s="159"/>
      <c r="C67" s="280"/>
      <c r="D67" s="2" t="s">
        <v>201</v>
      </c>
      <c r="E67" s="1">
        <v>1</v>
      </c>
      <c r="F67" s="286"/>
      <c r="G67" s="286"/>
      <c r="H67" s="167"/>
      <c r="I67" s="279"/>
      <c r="J67" s="296"/>
      <c r="K67" s="301"/>
      <c r="L67" s="301"/>
      <c r="M67" s="294"/>
      <c r="N67" s="294"/>
      <c r="O67" s="134"/>
      <c r="P67" s="133"/>
      <c r="Q67" s="307"/>
      <c r="R67" s="15"/>
      <c r="S67" s="16"/>
      <c r="T67" s="15"/>
      <c r="U67" s="15"/>
      <c r="V67" s="15"/>
      <c r="W67" s="15"/>
      <c r="X67" s="15"/>
      <c r="Y67" s="15"/>
      <c r="Z67" s="15"/>
      <c r="AA67" s="15"/>
      <c r="AB67" s="15"/>
      <c r="AC67" s="15"/>
      <c r="AD67" s="15"/>
      <c r="AE67" s="253"/>
      <c r="AF67" s="253"/>
      <c r="AG67" s="259"/>
      <c r="AH67" s="262"/>
      <c r="AI67" s="262"/>
      <c r="AJ67" s="256"/>
    </row>
    <row r="68" spans="2:36" ht="22.5">
      <c r="B68" s="160"/>
      <c r="C68" s="280"/>
      <c r="D68" s="2" t="s">
        <v>152</v>
      </c>
      <c r="E68" s="1">
        <v>1</v>
      </c>
      <c r="F68" s="286"/>
      <c r="G68" s="286"/>
      <c r="H68" s="167"/>
      <c r="I68" s="279"/>
      <c r="J68" s="296"/>
      <c r="K68" s="302"/>
      <c r="L68" s="302"/>
      <c r="M68" s="294"/>
      <c r="N68" s="294"/>
      <c r="O68" s="135"/>
      <c r="P68" s="133"/>
      <c r="Q68" s="308"/>
      <c r="R68" s="15"/>
      <c r="S68" s="16"/>
      <c r="T68" s="15"/>
      <c r="U68" s="15"/>
      <c r="V68" s="15"/>
      <c r="W68" s="15"/>
      <c r="X68" s="15"/>
      <c r="Y68" s="15"/>
      <c r="Z68" s="15"/>
      <c r="AA68" s="15"/>
      <c r="AB68" s="15"/>
      <c r="AC68" s="15"/>
      <c r="AD68" s="15"/>
      <c r="AE68" s="254"/>
      <c r="AF68" s="254"/>
      <c r="AG68" s="260"/>
      <c r="AH68" s="263"/>
      <c r="AI68" s="263"/>
      <c r="AJ68" s="257"/>
    </row>
  </sheetData>
  <sheetProtection/>
  <mergeCells count="209">
    <mergeCell ref="AI65:AI68"/>
    <mergeCell ref="I65:I68"/>
    <mergeCell ref="J65:J68"/>
    <mergeCell ref="B62:B68"/>
    <mergeCell ref="Q65:Q68"/>
    <mergeCell ref="AE65:AE68"/>
    <mergeCell ref="AF65:AF68"/>
    <mergeCell ref="AG65:AG68"/>
    <mergeCell ref="AH65:AH68"/>
    <mergeCell ref="AJ51:AJ52"/>
    <mergeCell ref="K65:K68"/>
    <mergeCell ref="L65:L68"/>
    <mergeCell ref="M65:M68"/>
    <mergeCell ref="N65:N68"/>
    <mergeCell ref="C65:C68"/>
    <mergeCell ref="F65:F68"/>
    <mergeCell ref="G65:G68"/>
    <mergeCell ref="H65:H68"/>
    <mergeCell ref="AJ65:AJ68"/>
    <mergeCell ref="Q14:Q18"/>
    <mergeCell ref="Q32:Q36"/>
    <mergeCell ref="Q38:Q42"/>
    <mergeCell ref="Q56:Q60"/>
    <mergeCell ref="Q62:Q64"/>
    <mergeCell ref="AI51:AI52"/>
    <mergeCell ref="AE62:AE64"/>
    <mergeCell ref="AF62:AF64"/>
    <mergeCell ref="AG62:AG64"/>
    <mergeCell ref="AJ56:AJ60"/>
    <mergeCell ref="AI56:AI60"/>
    <mergeCell ref="AH62:AH64"/>
    <mergeCell ref="AI62:AI64"/>
    <mergeCell ref="AJ62:AJ64"/>
    <mergeCell ref="AE56:AE60"/>
    <mergeCell ref="AF56:AF60"/>
    <mergeCell ref="AG56:AG60"/>
    <mergeCell ref="AH56:AH60"/>
    <mergeCell ref="C62:C64"/>
    <mergeCell ref="F62:F64"/>
    <mergeCell ref="G62:G64"/>
    <mergeCell ref="H62:H64"/>
    <mergeCell ref="I62:I64"/>
    <mergeCell ref="J62:J64"/>
    <mergeCell ref="K56:K60"/>
    <mergeCell ref="L56:L60"/>
    <mergeCell ref="M56:M60"/>
    <mergeCell ref="N56:N60"/>
    <mergeCell ref="K62:K64"/>
    <mergeCell ref="L62:L64"/>
    <mergeCell ref="M62:M64"/>
    <mergeCell ref="N62:N64"/>
    <mergeCell ref="C53:G53"/>
    <mergeCell ref="H53:I53"/>
    <mergeCell ref="B54:AJ54"/>
    <mergeCell ref="B56:B60"/>
    <mergeCell ref="C56:C60"/>
    <mergeCell ref="F56:F60"/>
    <mergeCell ref="G56:G60"/>
    <mergeCell ref="H56:H60"/>
    <mergeCell ref="I56:I60"/>
    <mergeCell ref="J56:J60"/>
    <mergeCell ref="AE32:AE36"/>
    <mergeCell ref="AF32:AF36"/>
    <mergeCell ref="AG32:AG36"/>
    <mergeCell ref="AH32:AH36"/>
    <mergeCell ref="AI32:AI36"/>
    <mergeCell ref="AJ32:AJ36"/>
    <mergeCell ref="N32:N36"/>
    <mergeCell ref="B32:B36"/>
    <mergeCell ref="C32:C36"/>
    <mergeCell ref="F32:F36"/>
    <mergeCell ref="G32:G36"/>
    <mergeCell ref="H32:H36"/>
    <mergeCell ref="I32:I36"/>
    <mergeCell ref="AE38:AE42"/>
    <mergeCell ref="AF38:AF42"/>
    <mergeCell ref="AG38:AG42"/>
    <mergeCell ref="AH38:AH42"/>
    <mergeCell ref="AI38:AI42"/>
    <mergeCell ref="J32:J36"/>
    <mergeCell ref="K32:K36"/>
    <mergeCell ref="L32:L36"/>
    <mergeCell ref="M32:M36"/>
    <mergeCell ref="AJ38:AJ42"/>
    <mergeCell ref="J38:J42"/>
    <mergeCell ref="K38:K42"/>
    <mergeCell ref="L38:L42"/>
    <mergeCell ref="M38:M42"/>
    <mergeCell ref="N38:N42"/>
    <mergeCell ref="B38:B42"/>
    <mergeCell ref="C38:C42"/>
    <mergeCell ref="F38:F42"/>
    <mergeCell ref="G38:G42"/>
    <mergeCell ref="H38:H42"/>
    <mergeCell ref="I38:I42"/>
    <mergeCell ref="AH27:AH28"/>
    <mergeCell ref="AI27:AI28"/>
    <mergeCell ref="AJ27:AJ28"/>
    <mergeCell ref="C29:G29"/>
    <mergeCell ref="H29:I29"/>
    <mergeCell ref="B30:AJ30"/>
    <mergeCell ref="W27:X27"/>
    <mergeCell ref="Y27:Z27"/>
    <mergeCell ref="AA27:AB27"/>
    <mergeCell ref="AC27:AD27"/>
    <mergeCell ref="L27:L28"/>
    <mergeCell ref="AE27:AF27"/>
    <mergeCell ref="AG27:AG28"/>
    <mergeCell ref="M27:M28"/>
    <mergeCell ref="N27:N28"/>
    <mergeCell ref="O27:P27"/>
    <mergeCell ref="Q27:R27"/>
    <mergeCell ref="S27:T27"/>
    <mergeCell ref="U27:V27"/>
    <mergeCell ref="C24:S24"/>
    <mergeCell ref="C25:S25"/>
    <mergeCell ref="C26:N26"/>
    <mergeCell ref="O26:AF26"/>
    <mergeCell ref="AG26:AJ26"/>
    <mergeCell ref="B27:B28"/>
    <mergeCell ref="C27:G28"/>
    <mergeCell ref="H27:I28"/>
    <mergeCell ref="J27:J28"/>
    <mergeCell ref="K27:K28"/>
    <mergeCell ref="B20:AJ20"/>
    <mergeCell ref="B21:AJ21"/>
    <mergeCell ref="B44:AJ44"/>
    <mergeCell ref="B45:AJ45"/>
    <mergeCell ref="B46:G46"/>
    <mergeCell ref="C47:S47"/>
    <mergeCell ref="U47:AJ47"/>
    <mergeCell ref="B22:G22"/>
    <mergeCell ref="C23:S23"/>
    <mergeCell ref="U23:AJ23"/>
    <mergeCell ref="C48:S48"/>
    <mergeCell ref="C49:S49"/>
    <mergeCell ref="C50:N50"/>
    <mergeCell ref="O50:AF50"/>
    <mergeCell ref="AG50:AJ50"/>
    <mergeCell ref="B51:B52"/>
    <mergeCell ref="C51:G52"/>
    <mergeCell ref="H51:I52"/>
    <mergeCell ref="J51:J52"/>
    <mergeCell ref="K51:K52"/>
    <mergeCell ref="AI14:AI18"/>
    <mergeCell ref="AJ14:AJ18"/>
    <mergeCell ref="L51:L52"/>
    <mergeCell ref="M51:M52"/>
    <mergeCell ref="N51:N52"/>
    <mergeCell ref="O51:P51"/>
    <mergeCell ref="Q51:R51"/>
    <mergeCell ref="S51:T51"/>
    <mergeCell ref="U51:V51"/>
    <mergeCell ref="W51:X51"/>
    <mergeCell ref="AE14:AE18"/>
    <mergeCell ref="AF14:AF18"/>
    <mergeCell ref="AG14:AG18"/>
    <mergeCell ref="AH14:AH18"/>
    <mergeCell ref="Y51:Z51"/>
    <mergeCell ref="AA51:AB51"/>
    <mergeCell ref="AC51:AD51"/>
    <mergeCell ref="AE51:AF51"/>
    <mergeCell ref="AG51:AG52"/>
    <mergeCell ref="AH51:AH52"/>
    <mergeCell ref="J14:J18"/>
    <mergeCell ref="K14:K18"/>
    <mergeCell ref="L14:L18"/>
    <mergeCell ref="M14:M18"/>
    <mergeCell ref="N14:N18"/>
    <mergeCell ref="B14:B18"/>
    <mergeCell ref="C14:C18"/>
    <mergeCell ref="F14:F18"/>
    <mergeCell ref="G14:G18"/>
    <mergeCell ref="H14:H18"/>
    <mergeCell ref="I14:I18"/>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B1:AJ19"/>
  <sheetViews>
    <sheetView zoomScalePageLayoutView="0" workbookViewId="0" topLeftCell="A13">
      <selection activeCell="F21" sqref="F21"/>
    </sheetView>
  </sheetViews>
  <sheetFormatPr defaultColWidth="11.421875" defaultRowHeight="15"/>
  <cols>
    <col min="1" max="1" width="4.57421875" style="0" customWidth="1"/>
    <col min="2" max="2" width="15.8515625" style="21" customWidth="1"/>
    <col min="3" max="3" width="10.00390625" style="21" customWidth="1"/>
    <col min="4" max="4" width="27.7109375" style="0" customWidth="1"/>
    <col min="5" max="5" width="10.00390625" style="0" customWidth="1"/>
    <col min="8" max="8" width="19.28125" style="22" customWidth="1"/>
    <col min="9" max="9" width="15.7109375" style="22" customWidth="1"/>
    <col min="10" max="10" width="6.28125" style="22" bestFit="1" customWidth="1"/>
    <col min="11" max="11" width="6.421875" style="0" customWidth="1"/>
    <col min="12" max="12" width="5.7109375" style="0" customWidth="1"/>
    <col min="13" max="13" width="6.57421875" style="0" customWidth="1"/>
    <col min="14" max="14" width="6.140625" style="0" customWidth="1"/>
    <col min="15" max="32" width="5.00390625" style="0" customWidth="1"/>
    <col min="33" max="33" width="5.140625" style="3" customWidth="1"/>
    <col min="34" max="34" width="5.421875" style="0" customWidth="1"/>
    <col min="35" max="35" width="4.8515625" style="0" customWidth="1"/>
    <col min="36" max="36" width="7.140625" style="0" customWidth="1"/>
  </cols>
  <sheetData>
    <row r="1" spans="2:36" ht="15">
      <c r="B1" s="4"/>
      <c r="C1" s="4"/>
      <c r="D1" s="5"/>
      <c r="E1" s="5"/>
      <c r="F1" s="5"/>
      <c r="G1" s="5"/>
      <c r="H1" s="6"/>
      <c r="I1" s="6"/>
      <c r="J1" s="6"/>
      <c r="K1" s="5"/>
      <c r="L1" s="5"/>
      <c r="M1" s="5"/>
      <c r="N1" s="5"/>
      <c r="O1" s="5"/>
      <c r="P1" s="5"/>
      <c r="Q1" s="5"/>
      <c r="R1" s="5"/>
      <c r="S1" s="5"/>
      <c r="T1" s="5"/>
      <c r="U1" s="5"/>
      <c r="V1" s="5"/>
      <c r="W1" s="5"/>
      <c r="X1" s="5"/>
      <c r="Y1" s="5"/>
      <c r="Z1" s="5"/>
      <c r="AA1" s="5"/>
      <c r="AB1" s="5"/>
      <c r="AC1" s="5"/>
      <c r="AD1" s="5"/>
      <c r="AE1" s="5"/>
      <c r="AF1" s="5"/>
      <c r="AG1" s="5"/>
      <c r="AH1" s="5"/>
      <c r="AI1" s="5"/>
      <c r="AJ1" s="5"/>
    </row>
    <row r="2" spans="2:36" ht="15">
      <c r="B2" s="137" t="s">
        <v>66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row>
    <row r="3" spans="2:36" ht="15">
      <c r="B3" s="137" t="s">
        <v>67</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2:36" ht="27" customHeight="1">
      <c r="B4" s="191" t="s">
        <v>108</v>
      </c>
      <c r="C4" s="191"/>
      <c r="D4" s="191"/>
      <c r="E4" s="191"/>
      <c r="F4" s="191"/>
      <c r="G4" s="19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2:36" ht="33.75" customHeight="1">
      <c r="B5" s="30" t="s">
        <v>68</v>
      </c>
      <c r="C5" s="192" t="s">
        <v>28</v>
      </c>
      <c r="D5" s="193"/>
      <c r="E5" s="193"/>
      <c r="F5" s="193"/>
      <c r="G5" s="193"/>
      <c r="H5" s="193"/>
      <c r="I5" s="193"/>
      <c r="J5" s="193"/>
      <c r="K5" s="193"/>
      <c r="L5" s="193"/>
      <c r="M5" s="193"/>
      <c r="N5" s="193"/>
      <c r="O5" s="193"/>
      <c r="P5" s="193"/>
      <c r="Q5" s="193"/>
      <c r="R5" s="193"/>
      <c r="S5" s="194"/>
      <c r="T5" s="31"/>
      <c r="U5" s="195"/>
      <c r="V5" s="196"/>
      <c r="W5" s="196"/>
      <c r="X5" s="196"/>
      <c r="Y5" s="196"/>
      <c r="Z5" s="196"/>
      <c r="AA5" s="196"/>
      <c r="AB5" s="196"/>
      <c r="AC5" s="196"/>
      <c r="AD5" s="196"/>
      <c r="AE5" s="196"/>
      <c r="AF5" s="196"/>
      <c r="AG5" s="196"/>
      <c r="AH5" s="196"/>
      <c r="AI5" s="196"/>
      <c r="AJ5" s="196"/>
    </row>
    <row r="6" spans="2:36" ht="33.75" customHeight="1">
      <c r="B6" s="32" t="s">
        <v>69</v>
      </c>
      <c r="C6" s="192" t="s">
        <v>59</v>
      </c>
      <c r="D6" s="193"/>
      <c r="E6" s="193"/>
      <c r="F6" s="193"/>
      <c r="G6" s="193"/>
      <c r="H6" s="193"/>
      <c r="I6" s="193"/>
      <c r="J6" s="193"/>
      <c r="K6" s="193"/>
      <c r="L6" s="193"/>
      <c r="M6" s="193"/>
      <c r="N6" s="193"/>
      <c r="O6" s="193"/>
      <c r="P6" s="193"/>
      <c r="Q6" s="193"/>
      <c r="R6" s="193"/>
      <c r="S6" s="194"/>
      <c r="T6" s="33"/>
      <c r="U6" s="33"/>
      <c r="V6" s="34"/>
      <c r="W6" s="34"/>
      <c r="X6" s="34"/>
      <c r="Y6" s="34"/>
      <c r="Z6" s="34"/>
      <c r="AA6" s="34"/>
      <c r="AB6" s="34"/>
      <c r="AC6" s="34"/>
      <c r="AD6" s="34"/>
      <c r="AE6" s="34"/>
      <c r="AF6" s="34"/>
      <c r="AG6" s="34"/>
      <c r="AH6" s="34"/>
      <c r="AI6" s="34"/>
      <c r="AJ6" s="34"/>
    </row>
    <row r="7" spans="2:36" ht="33.75" customHeight="1">
      <c r="B7" s="32" t="s">
        <v>70</v>
      </c>
      <c r="C7" s="192" t="s">
        <v>60</v>
      </c>
      <c r="D7" s="193"/>
      <c r="E7" s="193"/>
      <c r="F7" s="193"/>
      <c r="G7" s="193"/>
      <c r="H7" s="193"/>
      <c r="I7" s="193"/>
      <c r="J7" s="193"/>
      <c r="K7" s="193"/>
      <c r="L7" s="193"/>
      <c r="M7" s="193"/>
      <c r="N7" s="193"/>
      <c r="O7" s="193"/>
      <c r="P7" s="193"/>
      <c r="Q7" s="193"/>
      <c r="R7" s="193"/>
      <c r="S7" s="193"/>
      <c r="T7" s="33"/>
      <c r="U7" s="33"/>
      <c r="V7" s="34"/>
      <c r="W7" s="34"/>
      <c r="X7" s="34"/>
      <c r="Y7" s="34"/>
      <c r="Z7" s="34"/>
      <c r="AA7" s="34"/>
      <c r="AB7" s="34"/>
      <c r="AC7" s="34"/>
      <c r="AD7" s="34"/>
      <c r="AE7" s="34"/>
      <c r="AF7" s="34"/>
      <c r="AG7" s="34"/>
      <c r="AH7" s="34"/>
      <c r="AI7" s="34"/>
      <c r="AJ7" s="34"/>
    </row>
    <row r="8" spans="2:36" ht="59.25" customHeight="1">
      <c r="B8" s="77" t="s">
        <v>71</v>
      </c>
      <c r="C8" s="212" t="s">
        <v>159</v>
      </c>
      <c r="D8" s="213"/>
      <c r="E8" s="213"/>
      <c r="F8" s="213"/>
      <c r="G8" s="213"/>
      <c r="H8" s="213"/>
      <c r="I8" s="213"/>
      <c r="J8" s="213"/>
      <c r="K8" s="213"/>
      <c r="L8" s="213"/>
      <c r="M8" s="213"/>
      <c r="N8" s="214"/>
      <c r="O8" s="270" t="s">
        <v>72</v>
      </c>
      <c r="P8" s="271"/>
      <c r="Q8" s="271"/>
      <c r="R8" s="271"/>
      <c r="S8" s="271"/>
      <c r="T8" s="271"/>
      <c r="U8" s="271"/>
      <c r="V8" s="271"/>
      <c r="W8" s="271"/>
      <c r="X8" s="271"/>
      <c r="Y8" s="271"/>
      <c r="Z8" s="271"/>
      <c r="AA8" s="271"/>
      <c r="AB8" s="271"/>
      <c r="AC8" s="271"/>
      <c r="AD8" s="271"/>
      <c r="AE8" s="271"/>
      <c r="AF8" s="272"/>
      <c r="AG8" s="265" t="s">
        <v>73</v>
      </c>
      <c r="AH8" s="266"/>
      <c r="AI8" s="266"/>
      <c r="AJ8" s="267"/>
    </row>
    <row r="9" spans="2:36" ht="30.75" customHeight="1">
      <c r="B9" s="145" t="s">
        <v>74</v>
      </c>
      <c r="C9" s="146" t="s">
        <v>75</v>
      </c>
      <c r="D9" s="146"/>
      <c r="E9" s="146"/>
      <c r="F9" s="146"/>
      <c r="G9" s="146"/>
      <c r="H9" s="147" t="s">
        <v>76</v>
      </c>
      <c r="I9" s="147"/>
      <c r="J9" s="148" t="s">
        <v>77</v>
      </c>
      <c r="K9" s="148" t="s">
        <v>78</v>
      </c>
      <c r="L9" s="149" t="s">
        <v>79</v>
      </c>
      <c r="M9" s="152" t="s">
        <v>80</v>
      </c>
      <c r="N9" s="152" t="s">
        <v>81</v>
      </c>
      <c r="O9" s="309" t="s">
        <v>82</v>
      </c>
      <c r="P9" s="309"/>
      <c r="Q9" s="264" t="s">
        <v>83</v>
      </c>
      <c r="R9" s="264"/>
      <c r="S9" s="309" t="s">
        <v>84</v>
      </c>
      <c r="T9" s="309"/>
      <c r="U9" s="264" t="s">
        <v>85</v>
      </c>
      <c r="V9" s="264"/>
      <c r="W9" s="264" t="s">
        <v>61</v>
      </c>
      <c r="X9" s="264"/>
      <c r="Y9" s="264" t="s">
        <v>86</v>
      </c>
      <c r="Z9" s="264"/>
      <c r="AA9" s="264" t="s">
        <v>87</v>
      </c>
      <c r="AB9" s="264"/>
      <c r="AC9" s="264" t="s">
        <v>88</v>
      </c>
      <c r="AD9" s="264"/>
      <c r="AE9" s="264" t="s">
        <v>62</v>
      </c>
      <c r="AF9" s="264"/>
      <c r="AG9" s="273" t="s">
        <v>89</v>
      </c>
      <c r="AH9" s="268" t="s">
        <v>90</v>
      </c>
      <c r="AI9" s="269" t="s">
        <v>91</v>
      </c>
      <c r="AJ9" s="268" t="s">
        <v>92</v>
      </c>
    </row>
    <row r="10" spans="2:36" ht="76.5" customHeight="1">
      <c r="B10" s="145"/>
      <c r="C10" s="146"/>
      <c r="D10" s="146"/>
      <c r="E10" s="146"/>
      <c r="F10" s="146"/>
      <c r="G10" s="146"/>
      <c r="H10" s="147"/>
      <c r="I10" s="147"/>
      <c r="J10" s="148" t="s">
        <v>77</v>
      </c>
      <c r="K10" s="148"/>
      <c r="L10" s="149"/>
      <c r="M10" s="152"/>
      <c r="N10" s="152"/>
      <c r="O10" s="78" t="s">
        <v>93</v>
      </c>
      <c r="P10" s="42" t="s">
        <v>94</v>
      </c>
      <c r="Q10" s="78" t="s">
        <v>93</v>
      </c>
      <c r="R10" s="42" t="s">
        <v>94</v>
      </c>
      <c r="S10" s="78" t="s">
        <v>93</v>
      </c>
      <c r="T10" s="42" t="s">
        <v>94</v>
      </c>
      <c r="U10" s="78" t="s">
        <v>93</v>
      </c>
      <c r="V10" s="42" t="s">
        <v>94</v>
      </c>
      <c r="W10" s="78" t="s">
        <v>93</v>
      </c>
      <c r="X10" s="42" t="s">
        <v>94</v>
      </c>
      <c r="Y10" s="78" t="s">
        <v>93</v>
      </c>
      <c r="Z10" s="42" t="s">
        <v>94</v>
      </c>
      <c r="AA10" s="78" t="s">
        <v>93</v>
      </c>
      <c r="AB10" s="42" t="s">
        <v>95</v>
      </c>
      <c r="AC10" s="78" t="s">
        <v>93</v>
      </c>
      <c r="AD10" s="42" t="s">
        <v>95</v>
      </c>
      <c r="AE10" s="78" t="s">
        <v>93</v>
      </c>
      <c r="AF10" s="42" t="s">
        <v>95</v>
      </c>
      <c r="AG10" s="273"/>
      <c r="AH10" s="268"/>
      <c r="AI10" s="269"/>
      <c r="AJ10" s="268"/>
    </row>
    <row r="11" spans="2:36" ht="78" customHeight="1">
      <c r="B11" s="43" t="s">
        <v>109</v>
      </c>
      <c r="C11" s="155" t="s">
        <v>29</v>
      </c>
      <c r="D11" s="155"/>
      <c r="E11" s="155"/>
      <c r="F11" s="155"/>
      <c r="G11" s="155"/>
      <c r="H11" s="156" t="s">
        <v>56</v>
      </c>
      <c r="I11" s="156"/>
      <c r="J11" s="92">
        <v>1</v>
      </c>
      <c r="K11" s="93">
        <v>5</v>
      </c>
      <c r="L11" s="94">
        <v>2</v>
      </c>
      <c r="M11" s="95"/>
      <c r="N11" s="95"/>
      <c r="O11" s="79" t="e">
        <f>O13+#REF!+#REF!</f>
        <v>#REF!</v>
      </c>
      <c r="P11" s="79" t="e">
        <f>P13+#REF!+#REF!</f>
        <v>#REF!</v>
      </c>
      <c r="Q11" s="79">
        <v>11600000</v>
      </c>
      <c r="R11" s="79" t="e">
        <f>R13+#REF!+#REF!</f>
        <v>#REF!</v>
      </c>
      <c r="S11" s="79" t="e">
        <f>S13+#REF!+#REF!</f>
        <v>#REF!</v>
      </c>
      <c r="T11" s="79" t="e">
        <f>T13+#REF!+#REF!</f>
        <v>#REF!</v>
      </c>
      <c r="U11" s="79" t="e">
        <f>U13+#REF!+#REF!</f>
        <v>#REF!</v>
      </c>
      <c r="V11" s="79" t="e">
        <f>V13+#REF!+#REF!</f>
        <v>#REF!</v>
      </c>
      <c r="W11" s="79" t="e">
        <f>W13+#REF!+#REF!</f>
        <v>#REF!</v>
      </c>
      <c r="X11" s="79" t="e">
        <f>X13+#REF!+#REF!</f>
        <v>#REF!</v>
      </c>
      <c r="Y11" s="79" t="e">
        <f>Y13+#REF!+#REF!</f>
        <v>#REF!</v>
      </c>
      <c r="Z11" s="79" t="e">
        <f>Z13+#REF!+#REF!</f>
        <v>#REF!</v>
      </c>
      <c r="AA11" s="79" t="e">
        <f>AA13+#REF!+#REF!</f>
        <v>#REF!</v>
      </c>
      <c r="AB11" s="79" t="e">
        <f>AB13+#REF!+#REF!</f>
        <v>#REF!</v>
      </c>
      <c r="AC11" s="79" t="e">
        <f>AC13+#REF!+#REF!</f>
        <v>#REF!</v>
      </c>
      <c r="AD11" s="79" t="e">
        <f>AD13+#REF!+#REF!</f>
        <v>#REF!</v>
      </c>
      <c r="AE11" s="79" t="e">
        <f>+AE13+#REF!+#REF!</f>
        <v>#REF!</v>
      </c>
      <c r="AF11" s="79" t="e">
        <f>AF13+#REF!+#REF!</f>
        <v>#REF!</v>
      </c>
      <c r="AG11" s="80" t="e">
        <f>AG13+#REF!+#REF!</f>
        <v>#REF!</v>
      </c>
      <c r="AH11" s="80"/>
      <c r="AI11" s="80"/>
      <c r="AJ11" s="81"/>
    </row>
    <row r="12" spans="2:36" ht="5.25" customHeight="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row>
    <row r="13" spans="2:36" ht="74.25" customHeight="1">
      <c r="B13" s="51" t="s">
        <v>34</v>
      </c>
      <c r="C13" s="40" t="s">
        <v>96</v>
      </c>
      <c r="D13" s="40" t="s">
        <v>97</v>
      </c>
      <c r="E13" s="40" t="s">
        <v>98</v>
      </c>
      <c r="F13" s="40" t="s">
        <v>99</v>
      </c>
      <c r="G13" s="40" t="s">
        <v>100</v>
      </c>
      <c r="H13" s="52" t="s">
        <v>101</v>
      </c>
      <c r="I13" s="40" t="s">
        <v>102</v>
      </c>
      <c r="J13" s="53"/>
      <c r="K13" s="53"/>
      <c r="L13" s="53"/>
      <c r="M13" s="53"/>
      <c r="N13" s="53"/>
      <c r="O13" s="82">
        <f>SUM(O14:O16)</f>
        <v>0</v>
      </c>
      <c r="P13" s="55">
        <f>SUM(P14:P16)</f>
        <v>0</v>
      </c>
      <c r="Q13" s="82">
        <f>+Q14</f>
        <v>8200000</v>
      </c>
      <c r="R13" s="55">
        <f>SUM(R14:R16)</f>
        <v>0</v>
      </c>
      <c r="S13" s="82"/>
      <c r="T13" s="55"/>
      <c r="U13" s="82"/>
      <c r="V13" s="55"/>
      <c r="W13" s="82"/>
      <c r="X13" s="55"/>
      <c r="Y13" s="82"/>
      <c r="Z13" s="55"/>
      <c r="AA13" s="82"/>
      <c r="AB13" s="55"/>
      <c r="AC13" s="82"/>
      <c r="AD13" s="55"/>
      <c r="AE13" s="83">
        <f>O13+Q13</f>
        <v>8200000</v>
      </c>
      <c r="AF13" s="55">
        <f>AF14</f>
        <v>0</v>
      </c>
      <c r="AG13" s="84">
        <f>SUM(AG14:AG16)</f>
        <v>0</v>
      </c>
      <c r="AH13" s="85"/>
      <c r="AI13" s="85"/>
      <c r="AJ13" s="86"/>
    </row>
    <row r="14" spans="2:36" ht="45" customHeight="1">
      <c r="B14" s="164" t="s">
        <v>25</v>
      </c>
      <c r="C14" s="280"/>
      <c r="D14" s="2" t="s">
        <v>144</v>
      </c>
      <c r="E14" s="1">
        <v>2</v>
      </c>
      <c r="F14" s="165"/>
      <c r="G14" s="165"/>
      <c r="H14" s="167" t="s">
        <v>57</v>
      </c>
      <c r="I14" s="167" t="s">
        <v>58</v>
      </c>
      <c r="J14" s="161">
        <v>1</v>
      </c>
      <c r="K14" s="310">
        <v>5</v>
      </c>
      <c r="L14" s="310">
        <v>2</v>
      </c>
      <c r="M14" s="289"/>
      <c r="N14" s="289"/>
      <c r="O14" s="136"/>
      <c r="P14" s="14"/>
      <c r="Q14" s="306">
        <v>8200000</v>
      </c>
      <c r="R14" s="15"/>
      <c r="S14" s="68"/>
      <c r="T14" s="15"/>
      <c r="U14" s="15"/>
      <c r="V14" s="15"/>
      <c r="W14" s="15"/>
      <c r="X14" s="15"/>
      <c r="Y14" s="15"/>
      <c r="Z14" s="15"/>
      <c r="AA14" s="15"/>
      <c r="AB14" s="15"/>
      <c r="AC14" s="15"/>
      <c r="AD14" s="15"/>
      <c r="AE14" s="252">
        <f>+Q14</f>
        <v>8200000</v>
      </c>
      <c r="AF14" s="252"/>
      <c r="AG14" s="258" t="s">
        <v>103</v>
      </c>
      <c r="AH14" s="261" t="s">
        <v>123</v>
      </c>
      <c r="AI14" s="261"/>
      <c r="AJ14" s="255" t="s">
        <v>36</v>
      </c>
    </row>
    <row r="15" spans="2:36" ht="33.75">
      <c r="B15" s="164"/>
      <c r="C15" s="280"/>
      <c r="D15" s="2" t="s">
        <v>218</v>
      </c>
      <c r="E15" s="1">
        <v>1</v>
      </c>
      <c r="F15" s="165"/>
      <c r="G15" s="165"/>
      <c r="H15" s="279"/>
      <c r="I15" s="167"/>
      <c r="J15" s="161"/>
      <c r="K15" s="310"/>
      <c r="L15" s="310"/>
      <c r="M15" s="289"/>
      <c r="N15" s="289"/>
      <c r="O15" s="136"/>
      <c r="P15" s="14"/>
      <c r="Q15" s="307"/>
      <c r="R15" s="15"/>
      <c r="S15" s="68"/>
      <c r="T15" s="15"/>
      <c r="U15" s="15"/>
      <c r="V15" s="15"/>
      <c r="W15" s="15"/>
      <c r="X15" s="15"/>
      <c r="Y15" s="15"/>
      <c r="Z15" s="15"/>
      <c r="AA15" s="15"/>
      <c r="AB15" s="15"/>
      <c r="AC15" s="15"/>
      <c r="AD15" s="15"/>
      <c r="AE15" s="253"/>
      <c r="AF15" s="253"/>
      <c r="AG15" s="259"/>
      <c r="AH15" s="262"/>
      <c r="AI15" s="262"/>
      <c r="AJ15" s="256"/>
    </row>
    <row r="16" spans="2:36" ht="45">
      <c r="B16" s="164"/>
      <c r="C16" s="280"/>
      <c r="D16" s="2" t="s">
        <v>219</v>
      </c>
      <c r="E16" s="1">
        <v>1</v>
      </c>
      <c r="F16" s="165"/>
      <c r="G16" s="165"/>
      <c r="H16" s="279"/>
      <c r="I16" s="167"/>
      <c r="J16" s="161"/>
      <c r="K16" s="310"/>
      <c r="L16" s="310"/>
      <c r="M16" s="289"/>
      <c r="N16" s="289"/>
      <c r="O16" s="136"/>
      <c r="P16" s="14"/>
      <c r="Q16" s="307"/>
      <c r="R16" s="15"/>
      <c r="S16" s="68"/>
      <c r="T16" s="15"/>
      <c r="U16" s="15"/>
      <c r="V16" s="15"/>
      <c r="W16" s="15"/>
      <c r="X16" s="15"/>
      <c r="Y16" s="15"/>
      <c r="Z16" s="15"/>
      <c r="AA16" s="15"/>
      <c r="AB16" s="15"/>
      <c r="AC16" s="15"/>
      <c r="AD16" s="15"/>
      <c r="AE16" s="253"/>
      <c r="AF16" s="253"/>
      <c r="AG16" s="259"/>
      <c r="AH16" s="262"/>
      <c r="AI16" s="262"/>
      <c r="AJ16" s="256"/>
    </row>
    <row r="17" spans="2:36" ht="45">
      <c r="B17" s="164"/>
      <c r="C17" s="280"/>
      <c r="D17" s="2" t="s">
        <v>220</v>
      </c>
      <c r="E17" s="1">
        <v>2</v>
      </c>
      <c r="F17" s="165"/>
      <c r="G17" s="165"/>
      <c r="H17" s="279"/>
      <c r="I17" s="167"/>
      <c r="J17" s="161"/>
      <c r="K17" s="310"/>
      <c r="L17" s="310"/>
      <c r="M17" s="289"/>
      <c r="N17" s="289"/>
      <c r="O17" s="136"/>
      <c r="P17" s="14"/>
      <c r="Q17" s="307"/>
      <c r="R17" s="15"/>
      <c r="S17" s="16"/>
      <c r="T17" s="15"/>
      <c r="U17" s="15"/>
      <c r="V17" s="15"/>
      <c r="W17" s="15"/>
      <c r="X17" s="15"/>
      <c r="Y17" s="15"/>
      <c r="Z17" s="15"/>
      <c r="AA17" s="15"/>
      <c r="AB17" s="15"/>
      <c r="AC17" s="15"/>
      <c r="AD17" s="15"/>
      <c r="AE17" s="253"/>
      <c r="AF17" s="253"/>
      <c r="AG17" s="259"/>
      <c r="AH17" s="262"/>
      <c r="AI17" s="262"/>
      <c r="AJ17" s="256"/>
    </row>
    <row r="18" spans="2:36" ht="33.75">
      <c r="B18" s="164"/>
      <c r="C18" s="280"/>
      <c r="D18" s="2" t="s">
        <v>221</v>
      </c>
      <c r="E18" s="1">
        <v>1</v>
      </c>
      <c r="F18" s="165"/>
      <c r="G18" s="165"/>
      <c r="H18" s="279"/>
      <c r="I18" s="167"/>
      <c r="J18" s="161"/>
      <c r="K18" s="310"/>
      <c r="L18" s="310"/>
      <c r="M18" s="289"/>
      <c r="N18" s="289"/>
      <c r="O18" s="136"/>
      <c r="P18" s="14"/>
      <c r="Q18" s="307"/>
      <c r="R18" s="15"/>
      <c r="S18" s="16"/>
      <c r="T18" s="15"/>
      <c r="U18" s="15"/>
      <c r="V18" s="15"/>
      <c r="W18" s="15"/>
      <c r="X18" s="15"/>
      <c r="Y18" s="15"/>
      <c r="Z18" s="15"/>
      <c r="AA18" s="15"/>
      <c r="AB18" s="15"/>
      <c r="AC18" s="15"/>
      <c r="AD18" s="15"/>
      <c r="AE18" s="253"/>
      <c r="AF18" s="253"/>
      <c r="AG18" s="259"/>
      <c r="AH18" s="262"/>
      <c r="AI18" s="262"/>
      <c r="AJ18" s="256"/>
    </row>
    <row r="19" spans="2:36" ht="67.5">
      <c r="B19" s="164"/>
      <c r="C19" s="280"/>
      <c r="D19" s="2" t="s">
        <v>222</v>
      </c>
      <c r="E19" s="1">
        <v>4</v>
      </c>
      <c r="F19" s="165"/>
      <c r="G19" s="165"/>
      <c r="H19" s="279"/>
      <c r="I19" s="167"/>
      <c r="J19" s="161"/>
      <c r="K19" s="310"/>
      <c r="L19" s="310"/>
      <c r="M19" s="289"/>
      <c r="N19" s="289"/>
      <c r="O19" s="136"/>
      <c r="P19" s="14"/>
      <c r="Q19" s="308"/>
      <c r="R19" s="15"/>
      <c r="S19" s="16"/>
      <c r="T19" s="15"/>
      <c r="U19" s="15"/>
      <c r="V19" s="15"/>
      <c r="W19" s="15"/>
      <c r="X19" s="15"/>
      <c r="Y19" s="15"/>
      <c r="Z19" s="15"/>
      <c r="AA19" s="15"/>
      <c r="AB19" s="15"/>
      <c r="AC19" s="15"/>
      <c r="AD19" s="15"/>
      <c r="AE19" s="254"/>
      <c r="AF19" s="254"/>
      <c r="AG19" s="260"/>
      <c r="AH19" s="263"/>
      <c r="AI19" s="263"/>
      <c r="AJ19" s="257"/>
    </row>
  </sheetData>
  <sheetProtection/>
  <mergeCells count="52">
    <mergeCell ref="AH14:AH19"/>
    <mergeCell ref="AI14:AI19"/>
    <mergeCell ref="AJ14:AJ19"/>
    <mergeCell ref="J14:J19"/>
    <mergeCell ref="K14:K19"/>
    <mergeCell ref="L14:L19"/>
    <mergeCell ref="M14:M19"/>
    <mergeCell ref="N14:N19"/>
    <mergeCell ref="Q14:Q19"/>
    <mergeCell ref="AE14:AE19"/>
    <mergeCell ref="AF14:AF19"/>
    <mergeCell ref="AG14:AG19"/>
    <mergeCell ref="B14:B19"/>
    <mergeCell ref="C14:C19"/>
    <mergeCell ref="F14:F19"/>
    <mergeCell ref="G14:G19"/>
    <mergeCell ref="H14:H19"/>
    <mergeCell ref="I14:I19"/>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S9:T9"/>
    <mergeCell ref="U9:V9"/>
    <mergeCell ref="C7:S7"/>
    <mergeCell ref="C8:N8"/>
    <mergeCell ref="O8:AF8"/>
    <mergeCell ref="AG8:AJ8"/>
    <mergeCell ref="B9:B10"/>
    <mergeCell ref="C9:G10"/>
    <mergeCell ref="H9:I10"/>
    <mergeCell ref="J9:J10"/>
    <mergeCell ref="K9:K10"/>
    <mergeCell ref="L9:L10"/>
    <mergeCell ref="B2:AJ2"/>
    <mergeCell ref="B3:AJ3"/>
    <mergeCell ref="B4:G4"/>
    <mergeCell ref="C5:S5"/>
    <mergeCell ref="U5:AJ5"/>
    <mergeCell ref="C6:S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nohosala</cp:lastModifiedBy>
  <dcterms:created xsi:type="dcterms:W3CDTF">2012-09-16T20:02:53Z</dcterms:created>
  <dcterms:modified xsi:type="dcterms:W3CDTF">2013-04-06T20:57:23Z</dcterms:modified>
  <cp:category/>
  <cp:version/>
  <cp:contentType/>
  <cp:contentStatus/>
</cp:coreProperties>
</file>