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tabRatio="760" activeTab="0"/>
  </bookViews>
  <sheets>
    <sheet name="DESARROLLO SOCIAL" sheetId="1" r:id="rId1"/>
    <sheet name="INFRAESTRUCTURA" sheetId="2" r:id="rId2"/>
    <sheet name="DESARROLLO  INSTITUCIONAL" sheetId="3" r:id="rId3"/>
    <sheet name="DESARROLLO ECONOMICO" sheetId="4" r:id="rId4"/>
  </sheets>
  <definedNames>
    <definedName name="_xlnm.Print_Area" localSheetId="2">'DESARROLLO  INSTITUCIONAL'!$B$2:$S$52</definedName>
    <definedName name="_xlnm.Print_Area" localSheetId="3">'DESARROLLO ECONOMICO'!$B$1:$S$20</definedName>
    <definedName name="_xlnm.Print_Area" localSheetId="0">'DESARROLLO SOCIAL'!$A$2:$R$230</definedName>
    <definedName name="_xlnm.Print_Area" localSheetId="1">'INFRAESTRUCTURA'!$B$2:$S$238</definedName>
  </definedNames>
  <calcPr fullCalcOnLoad="1"/>
</workbook>
</file>

<file path=xl/comments1.xml><?xml version="1.0" encoding="utf-8"?>
<comments xmlns="http://schemas.openxmlformats.org/spreadsheetml/2006/main">
  <authors>
    <author>gob2003admin</author>
  </authors>
  <commentList>
    <comment ref="B14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  <comment ref="B37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  <comment ref="B58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  <comment ref="B78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  <comment ref="B121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  <comment ref="B139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  <comment ref="B159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  <comment ref="B176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  <comment ref="B101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  <comment ref="B194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  <comment ref="B211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  <comment ref="B228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gob2003admin</author>
  </authors>
  <commentList>
    <comment ref="C48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  <comment ref="C70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  <comment ref="C88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  <comment ref="C236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  <comment ref="C128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  <comment ref="C183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  <comment ref="C108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  <comment ref="C164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  <comment ref="C218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  <comment ref="C147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  <comment ref="C202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gob2003admin</author>
  </authors>
  <commentList>
    <comment ref="C48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gob2003admin</author>
  </authors>
  <commentList>
    <comment ref="C14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<sst xmlns="http://schemas.openxmlformats.org/spreadsheetml/2006/main" count="1262" uniqueCount="281">
  <si>
    <t xml:space="preserve">SISTEMA DEPARTAMENTAL DE EVALUACIÓN A LA GESTIÓN MUNICIPAL </t>
  </si>
  <si>
    <t>hoja No -- de ----</t>
  </si>
  <si>
    <t>FORMATO DAPC  No 2</t>
  </si>
  <si>
    <t xml:space="preserve">FUENTES DE RECURSOS DE INVERSIÓN EN EL PRESENTE AÑO </t>
  </si>
  <si>
    <t>ENTIDAD RESPONSABLE</t>
  </si>
  <si>
    <t xml:space="preserve">OBSERVACIONES </t>
  </si>
  <si>
    <t>No</t>
  </si>
  <si>
    <t xml:space="preserve">PROYECTO Y SUS ACCIONES </t>
  </si>
  <si>
    <t xml:space="preserve">NOMBRE DEL PROYECTO </t>
  </si>
  <si>
    <t>META FISICA</t>
  </si>
  <si>
    <t>AVANCE FISICO A LA FECHA</t>
  </si>
  <si>
    <t xml:space="preserve">% DE AVANCE FISICO A LA FECHA </t>
  </si>
  <si>
    <t>SGP</t>
  </si>
  <si>
    <t>PROPIOS</t>
  </si>
  <si>
    <t>NACIONALES</t>
  </si>
  <si>
    <t xml:space="preserve">DEPARTAMENTALES </t>
  </si>
  <si>
    <t xml:space="preserve">REGALIAS </t>
  </si>
  <si>
    <t xml:space="preserve">CREDITO </t>
  </si>
  <si>
    <t>OTROS</t>
  </si>
  <si>
    <t xml:space="preserve"> $ TOTAL PROGRAMADO</t>
  </si>
  <si>
    <t xml:space="preserve"> $ TOTAL EJECUTADO</t>
  </si>
  <si>
    <t>TOTAL PROGRAMA</t>
  </si>
  <si>
    <t xml:space="preserve">SUBPROGRAMA </t>
  </si>
  <si>
    <t>No. De logro de meta de resultado (población beneficiada)</t>
  </si>
  <si>
    <t>SECTOR: EDUCACION</t>
  </si>
  <si>
    <t>EJE / AREA/ DIMENSIÓN: INFRAESTRUCTURA SOCIAL Y REGIONAL</t>
  </si>
  <si>
    <t>EJE / AREA/ DIMENSIÓN: DESARROLLO SOCIAL Y BIENESTAR COMUNITARIO</t>
  </si>
  <si>
    <t>EJE / AREA/ DIMENSIÓN: DESARROLLO INSTITUCIONAL</t>
  </si>
  <si>
    <t>EJE / AREA/ DIMENSIÓN: DESARROLLO ECONOMICO</t>
  </si>
  <si>
    <t>PROGRAMA:  FORTALECIMIENTO INSTITUCIONAL</t>
  </si>
  <si>
    <t>EJE / AREA/ DIMENSIÓN: DESARROLLO SOCIAL Y COMUNITARIO</t>
  </si>
  <si>
    <t xml:space="preserve">SECTOR: EDUCACION </t>
  </si>
  <si>
    <t xml:space="preserve">PROGRAMA:FOMENTO Y CONSERVACION DEL PATRIMONIO ARTISTICO Y CULTURAL </t>
  </si>
  <si>
    <t>Oficina de Planeacion</t>
  </si>
  <si>
    <t xml:space="preserve"> </t>
  </si>
  <si>
    <t>Oficina de la UMATA</t>
  </si>
  <si>
    <t xml:space="preserve">Oficina de planeacion </t>
  </si>
  <si>
    <t>Secretaria de Gobierno</t>
  </si>
  <si>
    <t>No. de logro de meta de resultado (población beneficiada)</t>
  </si>
  <si>
    <t>SECTOR: EDUCACIÓN</t>
  </si>
  <si>
    <t>Oficina de Planeación</t>
  </si>
  <si>
    <r>
      <t xml:space="preserve">DEPARTAMENTO: </t>
    </r>
    <r>
      <rPr>
        <sz val="8"/>
        <rFont val="Arial"/>
        <family val="2"/>
      </rPr>
      <t>CUNDINAMARCA</t>
    </r>
  </si>
  <si>
    <t>Alcaldia-Departamento</t>
  </si>
  <si>
    <t>Alcaldia</t>
  </si>
  <si>
    <t xml:space="preserve">SECTOR: CULTURA </t>
  </si>
  <si>
    <t>Red de Solidaridad</t>
  </si>
  <si>
    <t>OTROS CAR</t>
  </si>
  <si>
    <t>Secretaria de Gob.</t>
  </si>
  <si>
    <t>NACIONAL</t>
  </si>
  <si>
    <t>FORTALECER EN UN 100%  FISICA Y ADMINISTRATIVAMENTE LAS INSTITUCIONES MUNICIPALES</t>
  </si>
  <si>
    <t>AUMENTAR LA CALIDAD DE AGUA  POTABLE  EN UN 80%  TANTO EN EL AREA RURAL COMO URBANA</t>
  </si>
  <si>
    <t>ADECUACIÓN Y MANTENIMIENTO DEL ALUMBRADO PUBLICO EN EL 100% EN EL CASCO URBANO Y LOS CENTROS POBLADOS DE GRAMALOTAL, PAQUILO Y LA POPA</t>
  </si>
  <si>
    <t>OPTIMIZAR LA INFRAESTRUCTURA EDUCATIVA DEL MUNICIPIO EN UN 35 %</t>
  </si>
  <si>
    <t>Oficina de servicios publicos</t>
  </si>
  <si>
    <t xml:space="preserve">Despacho Alcaldia </t>
  </si>
  <si>
    <t>Invías - Nación</t>
  </si>
  <si>
    <t>Aseguramiento en el régimen subsidiado, de la población pobre y vulnerable, continuidad de cobertura, suscripción convenios y/o contratos P.O.S.</t>
  </si>
  <si>
    <t>FOSYGA</t>
  </si>
  <si>
    <t>Etesa</t>
  </si>
  <si>
    <t>Plan de Atención Básica: Promoción de la salud, prevención  de enfermedades, salud oral</t>
  </si>
  <si>
    <t>Pago servicios públicos instituciones educativas</t>
  </si>
  <si>
    <t>Adecuación, Mantenimiento escenarios Deportivos recreativos y de fomento al esparcimiento</t>
  </si>
  <si>
    <t>Mejoramiento de la Gestión y fortalecimiento Institucional (incluye indemnizaciones por reestructuracion de la planta de personal)</t>
  </si>
  <si>
    <t xml:space="preserve">Capacitacion </t>
  </si>
  <si>
    <t>Construcción redes de Acueducto  y potabilización del agua.</t>
  </si>
  <si>
    <t>REALIZAR UN ADECUADO MANEJO DE LOS RESIDUOS SOLIDOS</t>
  </si>
  <si>
    <t>Programa de Mejoramiento y operación de equipos y parque automotor destinado a la prestación del servicio de aseo y a proyectos de saneamiento básico.</t>
  </si>
  <si>
    <t>MEJORAR LA CALIDAD DE LA INFRAESTRUCTURA VIAL DEL MUNICIPIO</t>
  </si>
  <si>
    <t>MEJORAR LA RESPUESTA DEL MUNICIPIO ANTE UN DESASTRE</t>
  </si>
  <si>
    <t>Conservación microcuencas, protección fuentes y reforestación</t>
  </si>
  <si>
    <t>Preservación del orden público</t>
  </si>
  <si>
    <t>Promoción de Asociaciones y Alianzas de pequeños y medianos productores</t>
  </si>
  <si>
    <t>Reactivación Agropecuaria Ferias y Exposicion Agropecuarias )</t>
  </si>
  <si>
    <t xml:space="preserve">Programa Proyecto dirigidos a la generacion de Empleo Proteccion al desempleo </t>
  </si>
  <si>
    <t>PROGRAMA: DESARROLLO COMUNITARIO</t>
  </si>
  <si>
    <t>Descontaminación de corrientes o depósitos de agua</t>
  </si>
  <si>
    <t>Defensa contra inundaciones y regulación de cauces o corrientes de agua</t>
  </si>
  <si>
    <t>Adquisición predios en áreas de interés hídrico</t>
  </si>
  <si>
    <t>PROGRAMA: PREVENCION Y ATENCION DE DESASTRES</t>
  </si>
  <si>
    <t>Despacho Alcaldia - Cultura</t>
  </si>
  <si>
    <t>Estudios y diseños de programas de vivienda Interés  social.</t>
  </si>
  <si>
    <t>META DE RESULTADO ANUAL: 100/100 PARA EL 2007</t>
  </si>
  <si>
    <t>MUNICIPIO  DE BELTRÀN</t>
  </si>
  <si>
    <t>Organización de eventos deportivos</t>
  </si>
  <si>
    <t>Coofinanciación régimen Subsidiado.</t>
  </si>
  <si>
    <t>Cofinanciación</t>
  </si>
  <si>
    <t>Cofinanción secretaría educación</t>
  </si>
  <si>
    <t>Dotación establecimientos educativos, número de escuelas</t>
  </si>
  <si>
    <t>Estudiantes desertores, para nueva vinvulación</t>
  </si>
  <si>
    <t>Programas a ejecutar</t>
  </si>
  <si>
    <t>meta (Dirigido a estudiantes de 10 y 11)</t>
  </si>
  <si>
    <t>Proyectos</t>
  </si>
  <si>
    <t>Dotacion de unifomes y elementos deportivos (Población beneficiada)</t>
  </si>
  <si>
    <t>Talleres</t>
  </si>
  <si>
    <t>Niños menos favorecidos</t>
  </si>
  <si>
    <t>Capacitaciones</t>
  </si>
  <si>
    <t>Despacho Alcaldia, sec Gobierno</t>
  </si>
  <si>
    <t>meta medida en km.</t>
  </si>
  <si>
    <t>maquinaria nueva y usada</t>
  </si>
  <si>
    <t>Mejoramiento, ampliación y mantenimiento planta física establecimientos educativos, educación básica primaria y  secundaria, colegios y escuelas del municipio</t>
  </si>
  <si>
    <t>Cofinanciación, viviendas</t>
  </si>
  <si>
    <t>viviendas reubicadas</t>
  </si>
  <si>
    <t>Proyectos y convenios</t>
  </si>
  <si>
    <t>Programas</t>
  </si>
  <si>
    <t>Ferias y exposiciones</t>
  </si>
  <si>
    <t xml:space="preserve">% logro de avance de resultado EN TERMINOS DE POBLACION BENEFICIADA </t>
  </si>
  <si>
    <t xml:space="preserve">Ampliación de Cobertura en salud </t>
  </si>
  <si>
    <t>Promoción de la Salud y prevención de la enfermedad (P.O.S)</t>
  </si>
  <si>
    <t>SECTOR: SALUD - ATENCION A LA DEMANDA Y SALUD PUBLICA</t>
  </si>
  <si>
    <t xml:space="preserve">ALCANZAR EL  93% DE LA  COBERTURA EN  REGIMEN SUBSIDIADO Y 90% EN EL PLAN DE ATENCION BASICA  </t>
  </si>
  <si>
    <t>Coofinanciación Salud Pública</t>
  </si>
  <si>
    <t xml:space="preserve">PROGRAMA:  CALIDAD EDUCATIVA </t>
  </si>
  <si>
    <t>META DE RESULTADO PARA EL PERIODO DE GOBIERNO: MEJORAR LA CALIDAD  EDUCATIVA DE LOS ESTUDIANTES DE LAS INSTITUCINES DEL MUNICIPIO</t>
  </si>
  <si>
    <t>Transporte Escolar población pobre según SISBEN</t>
  </si>
  <si>
    <t>Acciones para garantizar la permanencia y acceso de los estudiantes dentro del sistema educativo (%)</t>
  </si>
  <si>
    <t>Fondo Municipal para la educación Superior en el Municipio de Beltrán</t>
  </si>
  <si>
    <t>PROGRAMA: ALIMENTACION ESCOLAR</t>
  </si>
  <si>
    <t>Compra de alimentos</t>
  </si>
  <si>
    <t>Compra menaje de cocina</t>
  </si>
  <si>
    <t>META DE RESULTADO PARA EL PERIODO DE GOBIERNO: AUMENTAR LA COBERTURA DE NIÑOS ALIMENTADOS EN LAS ESCUELAS DEL MUNICIPIO</t>
  </si>
  <si>
    <t>Escuelas beneficiadas</t>
  </si>
  <si>
    <t>META DE RESULTADO PARA EL PERIODO DE GOBIERNO: INCENTIVAR EN LA POBLACIÓN LA FORMACIÓN CULTURAL MEDIANTE DIVERSOS PROGRAMAS</t>
  </si>
  <si>
    <t>SECTOR: DEPORTE</t>
  </si>
  <si>
    <t>PROGRAMA: DEPORTE, EDUCACION FISICA, RECREACIÓN Y APROVECHAMIENTO DEL TIEMPO LIBRE</t>
  </si>
  <si>
    <t>META DE RESULTADO PARA EL PERIODO DE GOBIERNO: INCENTIVAR  LA FORMACIÓN DEPORTIVA Y EL ADECUADO USO DEL TIEMPO LIBRE MEDIANTE DIVERSOS PROGRAMAS Y MEJORAR LA CALIDAD DE LOS ESCENARIOS DEPORTIVOS</t>
  </si>
  <si>
    <t>Capacitación comunitaria</t>
  </si>
  <si>
    <t>Número de capacitaciones</t>
  </si>
  <si>
    <t>EJE / AREA/ DIMENSIÓN: DESARROLLO SOCIAL Y BIENESATAR COMUNITARIO</t>
  </si>
  <si>
    <t>PROGRAMA: ATENCION A LA POBLACION VULNERABLE</t>
  </si>
  <si>
    <t>META DE RESULTADO PARA EL PERIODO DE GOBIERNO: DISMINUIR EL PORCENTAJE DE DESEMPLEO DEL MUNICIPIO</t>
  </si>
  <si>
    <t>META DE RESULTADO PARA EL PERIODO DE GOBIERNO: AUMENTAR LA COBERURA DE ATENCIÓN A LA POBLACION VULNERABLE</t>
  </si>
  <si>
    <t>Población juvenil (Incluye actividades dirigidas a la implementación del código del menor)</t>
  </si>
  <si>
    <t>Concejo munipal de política social</t>
  </si>
  <si>
    <t>SECTOR: OTROS</t>
  </si>
  <si>
    <t>SUBPROGRAMA: ATENCION A LA POBLACION VULNERABLE</t>
  </si>
  <si>
    <t>SUBPROGRAMA : ATENCION INTEGRAL ADULTO MAYOR</t>
  </si>
  <si>
    <t>META DE RESULTADO PARA EL PERIODO DE GOBIERNO: AUMENTAR LA COBERURA DE ATENCIÓN DE NECESIDADES BASICAS EN ADULTOS MAYORES</t>
  </si>
  <si>
    <t>Atención a la Tercera Edad, (Programas que incluyen los hogares de paso y cubrir NBI en adultos mayores)</t>
  </si>
  <si>
    <t>SUBPROGRAMA : ATENCION OTROS GRUPOS</t>
  </si>
  <si>
    <t>META DE RESULTADO PARA EL PERIODO DE GOBIERNO: AUMENTAR LA COBERURA DE ATENCIÓN DE NECESIDADES BASICAS PARA LOS DESPLAZADOS</t>
  </si>
  <si>
    <t>Atención y apoyo integral a Mujer Cabeza de Hogar</t>
  </si>
  <si>
    <t>SECTOR: AGUA POTABLE</t>
  </si>
  <si>
    <t>SUBPROGRAMA : ACUEDUCTO</t>
  </si>
  <si>
    <t>PROGRAMA:  PROPOSITO GENERAL</t>
  </si>
  <si>
    <t>SUBPROGRAMA : AGUA POTABLE Y SANEAMIENTO BASICO</t>
  </si>
  <si>
    <t>META DE RESULTADO PARA EL PERIODO DE GOBIERNO: DAR CONTINUIDAD AL FONDO DE SOLIDARIDAD Y REDISTRIBUCION DE INGRESOS</t>
  </si>
  <si>
    <t>Fondo de solidaridad y redistribución de ingresos</t>
  </si>
  <si>
    <t>Despacho Alcaldia</t>
  </si>
  <si>
    <t>Ampliación,  mejoramiento y mantenimiento redes y sistemas de acueductos.</t>
  </si>
  <si>
    <t xml:space="preserve">Programas de micro y macromedición </t>
  </si>
  <si>
    <t>plantas de tratamiento beneficiadas</t>
  </si>
  <si>
    <t>Veredas beneficiadas</t>
  </si>
  <si>
    <t>SUBPROGRAMA : ALCANTARILLADO</t>
  </si>
  <si>
    <t>META DE RESULTADO PARA EL PERIODO DE GOBIERNO: MEJORAR LA COBERTURA DEL ALCANTARILLADO TANTO EN LA ZONA URBANA COMO LA RURAL</t>
  </si>
  <si>
    <t>Estudios de preinversión y diseños planta de tratamiento y  disposición final de aguas residuales</t>
  </si>
  <si>
    <t>Construcción y Mejoramiento alcantarillado urbano</t>
  </si>
  <si>
    <t>Construcción, ampliación, mantenimiento y optimización  sistemas alcantarillados rurales  y pozos sépticos.</t>
  </si>
  <si>
    <t>Pozos sépticos construidos</t>
  </si>
  <si>
    <t>Metros lineales</t>
  </si>
  <si>
    <t>PROGRAMA: PROPOSITO GENERAL</t>
  </si>
  <si>
    <t>SUBPROGRAMA: ASEO Y SANEAMIENTO BASICO</t>
  </si>
  <si>
    <t xml:space="preserve">Disposición Final de Residuos Solidos </t>
  </si>
  <si>
    <t>Construcción unidades sanitarias  a viviendas de familias de menores ingresos según SISBEN</t>
  </si>
  <si>
    <t>Casco Urbano, paquiló y la popa</t>
  </si>
  <si>
    <t>Cobertura area</t>
  </si>
  <si>
    <t>Programas de mejoramiento</t>
  </si>
  <si>
    <t>Unidades a construir</t>
  </si>
  <si>
    <t>SUBPROGRAMA: MEDIO AMBIENTE</t>
  </si>
  <si>
    <t>META DE RESULTADO PARA EL PERIODO DE GOBIERNO: DAR CONTINUIDAD A LOS PROGRAMAS TENDIENTES  CONSERVAR EL MEDIO AMBIENTE</t>
  </si>
  <si>
    <t>Tratamiento y disposición final aguas residuales</t>
  </si>
  <si>
    <t>Tasas retributivas CAR</t>
  </si>
  <si>
    <t>SUBPROGRAMA: VIVIENDA</t>
  </si>
  <si>
    <t>Participación en el Sistema Nacional de Vivienda de Interés Social, subsidios para construcción, reparación, mejoramiento de vivienda y dotación de servicios básicos a usuarios de menores ingresos según sisben.</t>
  </si>
  <si>
    <t>Estudios</t>
  </si>
  <si>
    <t>Compra terrenos para construcción de programas de vivienda de interes social</t>
  </si>
  <si>
    <t>Hectáreas de terreno</t>
  </si>
  <si>
    <t>SUBPROGRAMA: SECTOR MEDIO AMBIENTE</t>
  </si>
  <si>
    <t>PROGRAMA: OTROS SECTORES</t>
  </si>
  <si>
    <t>SECTOR: PROPOSITO GENERAL</t>
  </si>
  <si>
    <t>Poblacion beneficiada</t>
  </si>
  <si>
    <t>Familias beneficiadas</t>
  </si>
  <si>
    <t>SUBPROGRAMA: MEJORAMIENTO AMPLIACION REPOSICION  MALLA VIAL RURAL</t>
  </si>
  <si>
    <t>PROGRAMA: MALLA VIAL</t>
  </si>
  <si>
    <t>Construcción, mantenimiento, ampliación y mejoramiento de la malla vial urbana y rural</t>
  </si>
  <si>
    <t>Construcción y mejoramiento puentes y pontones</t>
  </si>
  <si>
    <t>SUBPROGRAMA: PREVENCION Y ATENCION DE DESASTRES</t>
  </si>
  <si>
    <t>Atención y prevención de desastres y adecuación zonas de alto riesgo y reubicación pobladores</t>
  </si>
  <si>
    <t>Apoyo a la actividad bomberil</t>
  </si>
  <si>
    <t>PROGRAMA: EQUIPAMIENTO MUNICIPAL</t>
  </si>
  <si>
    <t>SUBPROGRAMA: EQUIPAMIENTO MUNICIPAL</t>
  </si>
  <si>
    <t>MEJORAR LA INFRAESTRUCTURA DE LOS BIENES DE USO PUBLICO PROPIEDAD DEL MUNICIPIO</t>
  </si>
  <si>
    <t>Construcción, ampliación y mantenimiento de infraestructura de la administración municipal, plazas públicas, cementerio y demás bienes de uso público ropiedad del municipio</t>
  </si>
  <si>
    <t>Edificaciones a intervenir</t>
  </si>
  <si>
    <t>PROGRAMA: SERVICIOS PUBLICOS DOMICILIARIOS</t>
  </si>
  <si>
    <t>SUBPROGRAMA: AMPLIACION. DOTACION Y MEJORAMIENTO DE LOS SERVICIOS PUBLICO DOMICILIARIOS</t>
  </si>
  <si>
    <t xml:space="preserve">Extensión Red de Electrificación Rural  y  alumbrado público y mantenimiento. </t>
  </si>
  <si>
    <t>Alumbrado público vigencia actual</t>
  </si>
  <si>
    <t>Población beneficiada</t>
  </si>
  <si>
    <t>Escuelas beneficicadas</t>
  </si>
  <si>
    <t>PROGRAMA: EDUCACION</t>
  </si>
  <si>
    <t>SUBPROGRAMA: CALIDAD EDUCATIVA</t>
  </si>
  <si>
    <t>Proyectos relacionados con Distrito de Riego, contrucción, mantenimiento y desarrollo de programas</t>
  </si>
  <si>
    <t>Proyectos a realizar</t>
  </si>
  <si>
    <t>PROGRAMA: SECTOR AGROPECUARIO</t>
  </si>
  <si>
    <t xml:space="preserve">SUBPROGRAMA: SECTOR AGROPECUARIO </t>
  </si>
  <si>
    <t>GENERAR MEJORAS EN LOS DISTRITOS DE RIEGO</t>
  </si>
  <si>
    <t>PROGRAMA: SEGURIDAD CIUDADANA</t>
  </si>
  <si>
    <t xml:space="preserve">SUBPROGRAMA: SEGURIDAD Y CONVIVENCIA CIUDADANA </t>
  </si>
  <si>
    <t>GARANTIZAR LA PRESERVACIÓN DEL ORDEN PUBLICO</t>
  </si>
  <si>
    <t xml:space="preserve">Seguridad Ciudadana </t>
  </si>
  <si>
    <t>SECTOR:  OTROS</t>
  </si>
  <si>
    <t>SUBPROGRAMA: FORTALECIMIENTO INSTITUCIONAL</t>
  </si>
  <si>
    <t>Instituciones</t>
  </si>
  <si>
    <t>SECTOR: JUSTICIA</t>
  </si>
  <si>
    <t>PROGRAMA:  JUSTICIA</t>
  </si>
  <si>
    <t>MEJORAR  LA SEGURUDAD DE LOS CIUDADANOS MEDIANTE EL MEJORAMIENTO DEL SECTOR</t>
  </si>
  <si>
    <t>Inspección de policia</t>
  </si>
  <si>
    <t>Programa de sostenimiento y vigilancia de las personas detenidas</t>
  </si>
  <si>
    <t>PROGRAMA: AGROPECUARIO</t>
  </si>
  <si>
    <t>SUBPROGRAMA:SECTOR AGROPECUARIO</t>
  </si>
  <si>
    <t>META DE RESULTADO PARA EL PERIODO DE GOBIERNO: ASISTIR AL 90% DE LOS PEQUEÑOS AGRICULTORES</t>
  </si>
  <si>
    <t xml:space="preserve">Asistencia Técnica Agropecuaria  </t>
  </si>
  <si>
    <t>PROGRAMA: FONDO PENSIONAL</t>
  </si>
  <si>
    <t>SECTOR: FONDO PENSIONAL</t>
  </si>
  <si>
    <t xml:space="preserve">SUBPROGRAMA: </t>
  </si>
  <si>
    <t>Fondo pensional (FONPET) Ley 863/03</t>
  </si>
  <si>
    <t>SECTOR: MUNICIPIO RIBEREÑO</t>
  </si>
  <si>
    <t>PROGRAMA: MUNICIPIO RIBEREÑO</t>
  </si>
  <si>
    <t>Programa</t>
  </si>
  <si>
    <t>MUNICIPIO Y CODIGO DANE: 086</t>
  </si>
  <si>
    <t>Sonia Acosta</t>
  </si>
  <si>
    <t xml:space="preserve">SECRETARIA DE PLANEACIÓN: </t>
  </si>
  <si>
    <t xml:space="preserve">                                                    MUNICIPIO  DE BELTRÀN</t>
  </si>
  <si>
    <t>COMPONENTE DE EFICACIA -   PLAN DE ACCIÓN - AÑO 2012</t>
  </si>
  <si>
    <r>
      <t>PLAN DE DESARROLLO</t>
    </r>
    <r>
      <rPr>
        <sz val="8"/>
        <rFont val="Arial"/>
        <family val="2"/>
      </rPr>
      <t>: POR UN GOBIERNO SOCIAL Y HUMANO PARA TODOS, COMPROMISO TOTAL</t>
    </r>
  </si>
  <si>
    <t>Fecha de elaboración: 30 de Enero de 2012</t>
  </si>
  <si>
    <t>Henry Alexander Barragan</t>
  </si>
  <si>
    <t xml:space="preserve">SECRETARIO DE PLANEACIÓN: </t>
  </si>
  <si>
    <t>COMPONENTE DE EFICACIA - PLAN DE ACCIÓN - AÑO 2012</t>
  </si>
  <si>
    <r>
      <t>PLAN DE DESARROLLO</t>
    </r>
    <r>
      <rPr>
        <sz val="8"/>
        <rFont val="Arial"/>
        <family val="2"/>
      </rPr>
      <t>: ENT RAMITE DE FORMULACION</t>
    </r>
  </si>
  <si>
    <t>PROGRAMA: CONTINUIDAD DEL SERVICIO, AMPLIACION DE LA COBERTURA Y EL MEJORAMIENTO DEL SERVICIO DE LA SALUD EN EL MUN.</t>
  </si>
  <si>
    <t>Despacho Alcaldia, PIC</t>
  </si>
  <si>
    <t xml:space="preserve">Despacho Alcaldia, </t>
  </si>
  <si>
    <t>Despacho Alcaldia, Pic</t>
  </si>
  <si>
    <r>
      <t>PLAN DE DESARROLLO</t>
    </r>
    <r>
      <rPr>
        <sz val="8"/>
        <rFont val="Arial"/>
        <family val="2"/>
      </rPr>
      <t>: EN TRAMITE DE FORMULACION</t>
    </r>
  </si>
  <si>
    <t>Niños de las veredas Tabor, Honduras, Chácara, Cofinanciación Departamento</t>
  </si>
  <si>
    <t>Preparación de alimentos</t>
  </si>
  <si>
    <t xml:space="preserve">Alcaldía </t>
  </si>
  <si>
    <t xml:space="preserve">Acciones encaminadas a la Formulación y ejecución de programas proyectos y actividades de formación y promoción cultural </t>
  </si>
  <si>
    <t xml:space="preserve"> Mejoramiento de la infraestructura del sector.</t>
  </si>
  <si>
    <t xml:space="preserve"> Formación y divulgación turística cultural</t>
  </si>
  <si>
    <t>apoyo y promoción de las diferentes formas de expresión cultural  y desarrollo del talento humano (Meta personas beneficiadas)</t>
  </si>
  <si>
    <t>Adquisición y Mantenimiento de instrumentos musicales</t>
  </si>
  <si>
    <t>Biblioteca municipal  (Incluye mejoramiento de la infrestructura)</t>
  </si>
  <si>
    <t xml:space="preserve">Acciones encaminadas a la formulación de proyectos y actividades de promoción del  deporte, la recreación y la utilización del tiempo libre y educación fisica. </t>
  </si>
  <si>
    <t>Despacho Alcaldia /ente deportivo</t>
  </si>
  <si>
    <t xml:space="preserve">Despacho Alcaldia/ente deportivo </t>
  </si>
  <si>
    <t xml:space="preserve">Despacho Alcaldia, Ente Deportivo </t>
  </si>
  <si>
    <t>Apoyo y atención integral a  la niñez, apoyo  a Hogares Infantiles y hogares comunitarios de Bienestar - Educación familiar Política Primera Infancia</t>
  </si>
  <si>
    <t>Clubes Juveniles y Prejuveniles</t>
  </si>
  <si>
    <t>Atención a desplazados/Justicia Transiciona (Ley 1448/2011 ( Atención en salud, educación y NBI)</t>
  </si>
  <si>
    <t>sin situación de fondos</t>
  </si>
  <si>
    <t>Municipio ribereño recuperación río grande de la magdalena y demás acciones previstas en la Ley</t>
  </si>
  <si>
    <r>
      <t>PLAN DE DESARROLLO</t>
    </r>
    <r>
      <rPr>
        <sz val="8"/>
        <rFont val="Arial"/>
        <family val="2"/>
      </rPr>
      <t>:EN TRAMITE DE FORMULACION</t>
    </r>
  </si>
  <si>
    <t xml:space="preserve"> Operación Mejoramiento y Mantenimiento del sistema de Acueducto </t>
  </si>
  <si>
    <t>Insumos,  elementos, planta de tratamiento y potabilización del agua.</t>
  </si>
  <si>
    <t>Construccion,Ampliación,Mantenimiento,reparación y Optimización Plantas de tratamiento</t>
  </si>
  <si>
    <t>Aseo de calles, Tratamiento, recolección  de residuos sólidos</t>
  </si>
  <si>
    <t>Operación y Mantenimiento  y/o reparación Maquinaria Pesada y vehiculos asignados a ejecución de proyectos de la malla vial</t>
  </si>
  <si>
    <t>Apoyo a la Actividad Bomberil</t>
  </si>
  <si>
    <t>Apoyo al CLOPAD</t>
  </si>
  <si>
    <t>Comisaría de Familia (Código del Menor)</t>
  </si>
  <si>
    <t xml:space="preserve">Comisaría </t>
  </si>
  <si>
    <t>Inspección</t>
  </si>
  <si>
    <t>Alcaldía</t>
  </si>
  <si>
    <t>META DE RESULTADO ANUAL: 100/100</t>
  </si>
  <si>
    <t xml:space="preserve">META DE RESULTADO ANUAL: 100/100 </t>
  </si>
  <si>
    <t xml:space="preserve">Acciones para la Promoción y Financiación proyectos de desarrollo del área rural, coofinanciación programas </t>
  </si>
  <si>
    <t>Junta defensora de animales y coso municipal</t>
  </si>
  <si>
    <t>Ministerio</t>
  </si>
  <si>
    <t>Disposición Legal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</si>
</sst>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[$€-2]\ * #,##0.00_ ;_ [$€-2]\ * \-#,##0.00_ ;_ [$€-2]\ * &quot;-&quot;??_ "/>
    <numFmt numFmtId="166" formatCode="_(* #,##0_);_(* \(#,##0\);_(* &quot;-&quot;??_);_(@_)"/>
    <numFmt numFmtId="167" formatCode="_ * #,##0.0_ ;_ * \-#,##0.0_ ;_ * &quot;-&quot;??_ ;_ @_ "/>
    <numFmt numFmtId="168" formatCode="_ * #,##0_ ;_ * \-#,##0_ ;_ * &quot;-&quot;??_ ;_ @_ "/>
    <numFmt numFmtId="169" formatCode="#,##0_ ;\-#,##0\ "/>
    <numFmt numFmtId="170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6"/>
      <name val="Arial"/>
      <family val="2"/>
    </font>
    <font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5" fontId="0" fillId="0" borderId="0" applyFont="0" applyFill="0" applyBorder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80">
    <xf numFmtId="0" fontId="0" fillId="0" borderId="0" xfId="0" applyAlignment="1">
      <alignment/>
    </xf>
    <xf numFmtId="165" fontId="0" fillId="0" borderId="10" xfId="45" applyFont="1" applyBorder="1" applyAlignment="1">
      <alignment/>
    </xf>
    <xf numFmtId="165" fontId="0" fillId="0" borderId="0" xfId="45" applyFont="1" applyAlignment="1">
      <alignment/>
    </xf>
    <xf numFmtId="165" fontId="2" fillId="0" borderId="11" xfId="45" applyFont="1" applyBorder="1" applyAlignment="1">
      <alignment/>
    </xf>
    <xf numFmtId="165" fontId="2" fillId="0" borderId="12" xfId="45" applyFont="1" applyBorder="1" applyAlignment="1">
      <alignment/>
    </xf>
    <xf numFmtId="165" fontId="2" fillId="0" borderId="13" xfId="45" applyFont="1" applyBorder="1" applyAlignment="1">
      <alignment/>
    </xf>
    <xf numFmtId="165" fontId="2" fillId="0" borderId="14" xfId="45" applyFont="1" applyBorder="1" applyAlignment="1">
      <alignment/>
    </xf>
    <xf numFmtId="165" fontId="2" fillId="0" borderId="0" xfId="45" applyFont="1" applyBorder="1" applyAlignment="1">
      <alignment/>
    </xf>
    <xf numFmtId="165" fontId="2" fillId="0" borderId="15" xfId="45" applyFont="1" applyBorder="1" applyAlignment="1">
      <alignment/>
    </xf>
    <xf numFmtId="165" fontId="0" fillId="0" borderId="14" xfId="45" applyFont="1" applyBorder="1" applyAlignment="1">
      <alignment horizontal="center" vertical="center" wrapText="1"/>
    </xf>
    <xf numFmtId="165" fontId="0" fillId="0" borderId="15" xfId="45" applyFont="1" applyBorder="1" applyAlignment="1">
      <alignment horizontal="center" vertical="center" wrapText="1"/>
    </xf>
    <xf numFmtId="165" fontId="2" fillId="0" borderId="16" xfId="45" applyFont="1" applyBorder="1" applyAlignment="1">
      <alignment/>
    </xf>
    <xf numFmtId="165" fontId="2" fillId="0" borderId="17" xfId="45" applyFont="1" applyBorder="1" applyAlignment="1">
      <alignment/>
    </xf>
    <xf numFmtId="165" fontId="2" fillId="0" borderId="18" xfId="45" applyFont="1" applyBorder="1" applyAlignment="1">
      <alignment/>
    </xf>
    <xf numFmtId="165" fontId="0" fillId="0" borderId="0" xfId="45" applyFont="1" applyAlignment="1">
      <alignment/>
    </xf>
    <xf numFmtId="165" fontId="0" fillId="0" borderId="0" xfId="45" applyFont="1" applyBorder="1" applyAlignment="1">
      <alignment horizontal="center" vertical="center" wrapText="1"/>
    </xf>
    <xf numFmtId="165" fontId="2" fillId="0" borderId="19" xfId="45" applyFont="1" applyBorder="1" applyAlignment="1">
      <alignment horizontal="center" vertical="center" wrapText="1"/>
    </xf>
    <xf numFmtId="165" fontId="0" fillId="0" borderId="19" xfId="45" applyFont="1" applyBorder="1" applyAlignment="1">
      <alignment horizontal="left" vertical="center" wrapText="1"/>
    </xf>
    <xf numFmtId="166" fontId="6" fillId="0" borderId="20" xfId="47" applyNumberFormat="1" applyFont="1" applyFill="1" applyBorder="1" applyAlignment="1">
      <alignment horizontal="left" vertical="center" wrapText="1"/>
    </xf>
    <xf numFmtId="0" fontId="0" fillId="0" borderId="19" xfId="45" applyNumberFormat="1" applyFont="1" applyBorder="1" applyAlignment="1">
      <alignment horizontal="center" vertical="center" wrapText="1"/>
    </xf>
    <xf numFmtId="0" fontId="2" fillId="0" borderId="19" xfId="45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166" fontId="6" fillId="0" borderId="21" xfId="47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165" fontId="6" fillId="0" borderId="0" xfId="45" applyFont="1" applyFill="1" applyAlignment="1">
      <alignment/>
    </xf>
    <xf numFmtId="165" fontId="7" fillId="0" borderId="11" xfId="45" applyFont="1" applyFill="1" applyBorder="1" applyAlignment="1">
      <alignment/>
    </xf>
    <xf numFmtId="165" fontId="7" fillId="0" borderId="12" xfId="45" applyFont="1" applyFill="1" applyBorder="1" applyAlignment="1">
      <alignment/>
    </xf>
    <xf numFmtId="165" fontId="7" fillId="0" borderId="13" xfId="45" applyFont="1" applyFill="1" applyBorder="1" applyAlignment="1">
      <alignment/>
    </xf>
    <xf numFmtId="0" fontId="7" fillId="0" borderId="0" xfId="0" applyFont="1" applyFill="1" applyAlignment="1">
      <alignment horizontal="center"/>
    </xf>
    <xf numFmtId="165" fontId="7" fillId="0" borderId="14" xfId="45" applyFont="1" applyFill="1" applyBorder="1" applyAlignment="1">
      <alignment/>
    </xf>
    <xf numFmtId="165" fontId="7" fillId="0" borderId="0" xfId="45" applyFont="1" applyFill="1" applyBorder="1" applyAlignment="1">
      <alignment/>
    </xf>
    <xf numFmtId="165" fontId="7" fillId="0" borderId="15" xfId="45" applyFont="1" applyFill="1" applyBorder="1" applyAlignment="1">
      <alignment/>
    </xf>
    <xf numFmtId="165" fontId="6" fillId="0" borderId="14" xfId="45" applyFont="1" applyFill="1" applyBorder="1" applyAlignment="1">
      <alignment horizontal="center" vertical="center" wrapText="1"/>
    </xf>
    <xf numFmtId="165" fontId="6" fillId="0" borderId="15" xfId="45" applyFont="1" applyFill="1" applyBorder="1" applyAlignment="1">
      <alignment horizontal="center" vertical="center" wrapText="1"/>
    </xf>
    <xf numFmtId="165" fontId="7" fillId="0" borderId="16" xfId="45" applyFont="1" applyFill="1" applyBorder="1" applyAlignment="1">
      <alignment/>
    </xf>
    <xf numFmtId="165" fontId="7" fillId="0" borderId="17" xfId="45" applyFont="1" applyFill="1" applyBorder="1" applyAlignment="1">
      <alignment/>
    </xf>
    <xf numFmtId="165" fontId="7" fillId="0" borderId="18" xfId="45" applyFont="1" applyFill="1" applyBorder="1" applyAlignment="1">
      <alignment/>
    </xf>
    <xf numFmtId="165" fontId="6" fillId="0" borderId="0" xfId="45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45" applyNumberFormat="1" applyFont="1" applyFill="1" applyBorder="1" applyAlignment="1">
      <alignment horizontal="center" vertical="center" wrapText="1"/>
    </xf>
    <xf numFmtId="9" fontId="6" fillId="0" borderId="19" xfId="45" applyNumberFormat="1" applyFont="1" applyFill="1" applyBorder="1" applyAlignment="1">
      <alignment horizontal="center" vertical="center" wrapText="1"/>
    </xf>
    <xf numFmtId="168" fontId="6" fillId="0" borderId="19" xfId="47" applyNumberFormat="1" applyFont="1" applyFill="1" applyBorder="1" applyAlignment="1">
      <alignment horizontal="center" vertical="center" wrapText="1"/>
    </xf>
    <xf numFmtId="165" fontId="6" fillId="0" borderId="19" xfId="45" applyFont="1" applyFill="1" applyBorder="1" applyAlignment="1">
      <alignment horizontal="left" vertical="center" wrapText="1"/>
    </xf>
    <xf numFmtId="165" fontId="6" fillId="0" borderId="19" xfId="45" applyFont="1" applyFill="1" applyBorder="1" applyAlignment="1">
      <alignment/>
    </xf>
    <xf numFmtId="165" fontId="6" fillId="0" borderId="22" xfId="45" applyFont="1" applyFill="1" applyBorder="1" applyAlignment="1">
      <alignment/>
    </xf>
    <xf numFmtId="165" fontId="7" fillId="0" borderId="10" xfId="45" applyFont="1" applyFill="1" applyBorder="1" applyAlignment="1">
      <alignment/>
    </xf>
    <xf numFmtId="165" fontId="6" fillId="0" borderId="23" xfId="45" applyFont="1" applyFill="1" applyBorder="1" applyAlignment="1">
      <alignment/>
    </xf>
    <xf numFmtId="165" fontId="6" fillId="0" borderId="10" xfId="45" applyFont="1" applyFill="1" applyBorder="1" applyAlignment="1">
      <alignment/>
    </xf>
    <xf numFmtId="165" fontId="6" fillId="0" borderId="24" xfId="45" applyFont="1" applyFill="1" applyBorder="1" applyAlignment="1">
      <alignment/>
    </xf>
    <xf numFmtId="0" fontId="6" fillId="0" borderId="25" xfId="45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7" fillId="0" borderId="19" xfId="45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5" fontId="6" fillId="0" borderId="0" xfId="45" applyFont="1" applyFill="1" applyBorder="1" applyAlignment="1">
      <alignment/>
    </xf>
    <xf numFmtId="165" fontId="7" fillId="0" borderId="0" xfId="45" applyFont="1" applyFill="1" applyBorder="1" applyAlignment="1">
      <alignment/>
    </xf>
    <xf numFmtId="165" fontId="7" fillId="0" borderId="11" xfId="45" applyFont="1" applyFill="1" applyBorder="1" applyAlignment="1">
      <alignment/>
    </xf>
    <xf numFmtId="165" fontId="7" fillId="0" borderId="12" xfId="45" applyFont="1" applyFill="1" applyBorder="1" applyAlignment="1">
      <alignment/>
    </xf>
    <xf numFmtId="165" fontId="7" fillId="0" borderId="13" xfId="45" applyFont="1" applyFill="1" applyBorder="1" applyAlignment="1">
      <alignment/>
    </xf>
    <xf numFmtId="165" fontId="7" fillId="0" borderId="14" xfId="45" applyFont="1" applyFill="1" applyBorder="1" applyAlignment="1">
      <alignment/>
    </xf>
    <xf numFmtId="165" fontId="7" fillId="0" borderId="0" xfId="45" applyFont="1" applyFill="1" applyBorder="1" applyAlignment="1">
      <alignment/>
    </xf>
    <xf numFmtId="165" fontId="7" fillId="0" borderId="15" xfId="45" applyFont="1" applyFill="1" applyBorder="1" applyAlignment="1">
      <alignment/>
    </xf>
    <xf numFmtId="165" fontId="7" fillId="0" borderId="16" xfId="45" applyFont="1" applyFill="1" applyBorder="1" applyAlignment="1">
      <alignment/>
    </xf>
    <xf numFmtId="165" fontId="7" fillId="0" borderId="17" xfId="45" applyFont="1" applyFill="1" applyBorder="1" applyAlignment="1">
      <alignment/>
    </xf>
    <xf numFmtId="165" fontId="7" fillId="0" borderId="18" xfId="45" applyFont="1" applyFill="1" applyBorder="1" applyAlignment="1">
      <alignment/>
    </xf>
    <xf numFmtId="165" fontId="6" fillId="0" borderId="0" xfId="45" applyFont="1" applyFill="1" applyAlignment="1">
      <alignment/>
    </xf>
    <xf numFmtId="0" fontId="6" fillId="0" borderId="19" xfId="45" applyNumberFormat="1" applyFont="1" applyFill="1" applyBorder="1" applyAlignment="1">
      <alignment horizontal="center" vertical="center" wrapText="1"/>
    </xf>
    <xf numFmtId="168" fontId="6" fillId="0" borderId="19" xfId="47" applyNumberFormat="1" applyFont="1" applyFill="1" applyBorder="1" applyAlignment="1">
      <alignment horizontal="center" vertical="center" wrapText="1"/>
    </xf>
    <xf numFmtId="165" fontId="6" fillId="0" borderId="19" xfId="45" applyFont="1" applyFill="1" applyBorder="1" applyAlignment="1">
      <alignment horizontal="left" vertical="center" wrapText="1"/>
    </xf>
    <xf numFmtId="165" fontId="7" fillId="0" borderId="10" xfId="45" applyFont="1" applyFill="1" applyBorder="1" applyAlignment="1">
      <alignment/>
    </xf>
    <xf numFmtId="0" fontId="6" fillId="0" borderId="0" xfId="0" applyFont="1" applyFill="1" applyAlignment="1">
      <alignment vertical="center" wrapText="1"/>
    </xf>
    <xf numFmtId="165" fontId="7" fillId="0" borderId="27" xfId="45" applyFont="1" applyFill="1" applyBorder="1" applyAlignment="1">
      <alignment horizontal="center" vertical="center" wrapText="1"/>
    </xf>
    <xf numFmtId="9" fontId="6" fillId="0" borderId="19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10" fontId="6" fillId="0" borderId="19" xfId="45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19" xfId="0" applyNumberFormat="1" applyFont="1" applyFill="1" applyBorder="1" applyAlignment="1">
      <alignment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19" xfId="45" applyNumberFormat="1" applyFont="1" applyFill="1" applyBorder="1" applyAlignment="1">
      <alignment horizontal="center" vertical="center" textRotation="90" wrapText="1"/>
    </xf>
    <xf numFmtId="165" fontId="7" fillId="0" borderId="0" xfId="45" applyFont="1" applyFill="1" applyBorder="1" applyAlignment="1">
      <alignment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textRotation="90" wrapText="1"/>
    </xf>
    <xf numFmtId="0" fontId="7" fillId="0" borderId="30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/>
    </xf>
    <xf numFmtId="9" fontId="6" fillId="0" borderId="1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22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2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68" fontId="6" fillId="0" borderId="19" xfId="47" applyNumberFormat="1" applyFont="1" applyFill="1" applyBorder="1" applyAlignment="1">
      <alignment vertical="center"/>
    </xf>
    <xf numFmtId="165" fontId="6" fillId="0" borderId="22" xfId="45" applyFont="1" applyFill="1" applyBorder="1" applyAlignment="1">
      <alignment/>
    </xf>
    <xf numFmtId="165" fontId="6" fillId="0" borderId="10" xfId="45" applyFont="1" applyFill="1" applyBorder="1" applyAlignment="1">
      <alignment/>
    </xf>
    <xf numFmtId="0" fontId="6" fillId="0" borderId="2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6" fillId="0" borderId="32" xfId="0" applyFont="1" applyFill="1" applyBorder="1" applyAlignment="1">
      <alignment horizontal="center" vertical="center" wrapText="1"/>
    </xf>
    <xf numFmtId="9" fontId="6" fillId="0" borderId="27" xfId="0" applyNumberFormat="1" applyFont="1" applyFill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9" fontId="6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left"/>
    </xf>
    <xf numFmtId="0" fontId="6" fillId="0" borderId="19" xfId="0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9" fontId="6" fillId="0" borderId="33" xfId="0" applyNumberFormat="1" applyFont="1" applyFill="1" applyBorder="1" applyAlignment="1">
      <alignment horizontal="center" vertical="center" wrapText="1"/>
    </xf>
    <xf numFmtId="9" fontId="6" fillId="0" borderId="3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166" fontId="6" fillId="0" borderId="0" xfId="47" applyNumberFormat="1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165" fontId="6" fillId="0" borderId="0" xfId="45" applyFont="1" applyFill="1" applyBorder="1" applyAlignment="1">
      <alignment/>
    </xf>
    <xf numFmtId="1" fontId="6" fillId="0" borderId="33" xfId="0" applyNumberFormat="1" applyFont="1" applyFill="1" applyBorder="1" applyAlignment="1">
      <alignment horizontal="center" vertical="center" wrapText="1"/>
    </xf>
    <xf numFmtId="168" fontId="6" fillId="0" borderId="33" xfId="47" applyNumberFormat="1" applyFont="1" applyFill="1" applyBorder="1" applyAlignment="1">
      <alignment horizontal="center" vertical="center" wrapText="1"/>
    </xf>
    <xf numFmtId="165" fontId="0" fillId="0" borderId="10" xfId="45" applyFont="1" applyBorder="1" applyAlignment="1">
      <alignment horizontal="center"/>
    </xf>
    <xf numFmtId="165" fontId="0" fillId="0" borderId="10" xfId="45" applyFont="1" applyBorder="1" applyAlignment="1">
      <alignment horizontal="center"/>
    </xf>
    <xf numFmtId="165" fontId="0" fillId="0" borderId="10" xfId="45" applyFont="1" applyBorder="1" applyAlignment="1">
      <alignment/>
    </xf>
    <xf numFmtId="165" fontId="0" fillId="0" borderId="19" xfId="45" applyFont="1" applyBorder="1" applyAlignment="1">
      <alignment/>
    </xf>
    <xf numFmtId="168" fontId="6" fillId="0" borderId="34" xfId="47" applyNumberFormat="1" applyFont="1" applyFill="1" applyBorder="1" applyAlignment="1">
      <alignment horizontal="center" vertical="center" wrapText="1"/>
    </xf>
    <xf numFmtId="166" fontId="6" fillId="0" borderId="26" xfId="47" applyNumberFormat="1" applyFont="1" applyFill="1" applyBorder="1" applyAlignment="1">
      <alignment horizontal="left" vertical="center" wrapText="1"/>
    </xf>
    <xf numFmtId="166" fontId="9" fillId="0" borderId="0" xfId="47" applyNumberFormat="1" applyFont="1" applyFill="1" applyBorder="1" applyAlignment="1">
      <alignment horizontal="left" vertical="center" wrapText="1"/>
    </xf>
    <xf numFmtId="9" fontId="6" fillId="0" borderId="33" xfId="45" applyNumberFormat="1" applyFont="1" applyFill="1" applyBorder="1" applyAlignment="1">
      <alignment horizontal="center" vertical="center" wrapText="1"/>
    </xf>
    <xf numFmtId="0" fontId="6" fillId="0" borderId="33" xfId="45" applyNumberFormat="1" applyFont="1" applyFill="1" applyBorder="1" applyAlignment="1">
      <alignment horizontal="center" vertical="center" wrapText="1"/>
    </xf>
    <xf numFmtId="168" fontId="7" fillId="0" borderId="33" xfId="47" applyNumberFormat="1" applyFont="1" applyFill="1" applyBorder="1" applyAlignment="1">
      <alignment horizontal="center" vertical="center" wrapText="1"/>
    </xf>
    <xf numFmtId="165" fontId="6" fillId="0" borderId="33" xfId="45" applyFont="1" applyFill="1" applyBorder="1" applyAlignment="1">
      <alignment horizontal="left" vertical="center" wrapText="1"/>
    </xf>
    <xf numFmtId="165" fontId="7" fillId="0" borderId="24" xfId="45" applyFont="1" applyFill="1" applyBorder="1" applyAlignment="1">
      <alignment/>
    </xf>
    <xf numFmtId="0" fontId="6" fillId="0" borderId="3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65" fontId="7" fillId="0" borderId="0" xfId="45" applyFont="1" applyFill="1" applyAlignment="1">
      <alignment horizontal="center"/>
    </xf>
    <xf numFmtId="1" fontId="6" fillId="0" borderId="26" xfId="45" applyNumberFormat="1" applyFont="1" applyFill="1" applyBorder="1" applyAlignment="1">
      <alignment horizontal="center" vertical="center" wrapText="1"/>
    </xf>
    <xf numFmtId="166" fontId="6" fillId="0" borderId="34" xfId="47" applyNumberFormat="1" applyFont="1" applyFill="1" applyBorder="1" applyAlignment="1">
      <alignment horizontal="left"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0" fontId="6" fillId="0" borderId="35" xfId="45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1" fontId="6" fillId="0" borderId="10" xfId="45" applyNumberFormat="1" applyFont="1" applyFill="1" applyBorder="1" applyAlignment="1">
      <alignment/>
    </xf>
    <xf numFmtId="1" fontId="6" fillId="0" borderId="36" xfId="0" applyNumberFormat="1" applyFont="1" applyFill="1" applyBorder="1" applyAlignment="1">
      <alignment horizontal="center" vertical="center" wrapText="1"/>
    </xf>
    <xf numFmtId="166" fontId="6" fillId="0" borderId="12" xfId="47" applyNumberFormat="1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/>
    </xf>
    <xf numFmtId="1" fontId="6" fillId="0" borderId="0" xfId="0" applyNumberFormat="1" applyFont="1" applyFill="1" applyAlignment="1">
      <alignment/>
    </xf>
    <xf numFmtId="1" fontId="6" fillId="0" borderId="19" xfId="45" applyNumberFormat="1" applyFont="1" applyFill="1" applyBorder="1" applyAlignment="1">
      <alignment horizontal="center" vertical="center" wrapText="1"/>
    </xf>
    <xf numFmtId="169" fontId="6" fillId="0" borderId="19" xfId="45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165" fontId="0" fillId="0" borderId="24" xfId="45" applyFont="1" applyBorder="1" applyAlignment="1">
      <alignment/>
    </xf>
    <xf numFmtId="168" fontId="6" fillId="0" borderId="26" xfId="47" applyNumberFormat="1" applyFont="1" applyFill="1" applyBorder="1" applyAlignment="1">
      <alignment horizontal="center" vertical="center" wrapText="1"/>
    </xf>
    <xf numFmtId="165" fontId="0" fillId="0" borderId="23" xfId="45" applyFont="1" applyBorder="1" applyAlignment="1">
      <alignment/>
    </xf>
    <xf numFmtId="0" fontId="2" fillId="0" borderId="31" xfId="45" applyNumberFormat="1" applyFont="1" applyBorder="1" applyAlignment="1">
      <alignment horizontal="center" vertical="center" wrapText="1"/>
    </xf>
    <xf numFmtId="0" fontId="2" fillId="0" borderId="26" xfId="45" applyNumberFormat="1" applyFont="1" applyBorder="1" applyAlignment="1">
      <alignment horizontal="center" vertical="center" wrapText="1"/>
    </xf>
    <xf numFmtId="165" fontId="0" fillId="0" borderId="23" xfId="45" applyFont="1" applyBorder="1" applyAlignment="1">
      <alignment horizontal="center"/>
    </xf>
    <xf numFmtId="0" fontId="0" fillId="0" borderId="19" xfId="45" applyNumberFormat="1" applyFont="1" applyFill="1" applyBorder="1" applyAlignment="1">
      <alignment horizontal="center" vertical="center" wrapText="1"/>
    </xf>
    <xf numFmtId="168" fontId="6" fillId="0" borderId="21" xfId="47" applyNumberFormat="1" applyFont="1" applyFill="1" applyBorder="1" applyAlignment="1">
      <alignment horizontal="center" vertical="center" wrapText="1"/>
    </xf>
    <xf numFmtId="0" fontId="2" fillId="0" borderId="28" xfId="45" applyNumberFormat="1" applyFont="1" applyBorder="1" applyAlignment="1">
      <alignment horizontal="center" vertical="center" wrapText="1"/>
    </xf>
    <xf numFmtId="0" fontId="2" fillId="0" borderId="21" xfId="45" applyNumberFormat="1" applyFont="1" applyBorder="1" applyAlignment="1">
      <alignment horizontal="center" vertical="center" wrapText="1"/>
    </xf>
    <xf numFmtId="0" fontId="2" fillId="0" borderId="37" xfId="45" applyNumberFormat="1" applyFont="1" applyBorder="1" applyAlignment="1">
      <alignment horizontal="center" vertical="center" wrapText="1"/>
    </xf>
    <xf numFmtId="168" fontId="6" fillId="0" borderId="28" xfId="47" applyNumberFormat="1" applyFont="1" applyBorder="1" applyAlignment="1">
      <alignment horizontal="center" vertical="center" wrapText="1"/>
    </xf>
    <xf numFmtId="168" fontId="6" fillId="0" borderId="38" xfId="47" applyNumberFormat="1" applyFont="1" applyBorder="1" applyAlignment="1">
      <alignment horizontal="center" vertical="center" wrapText="1"/>
    </xf>
    <xf numFmtId="165" fontId="2" fillId="0" borderId="39" xfId="45" applyFont="1" applyBorder="1" applyAlignment="1">
      <alignment horizontal="center" vertical="center" textRotation="90" wrapText="1"/>
    </xf>
    <xf numFmtId="165" fontId="7" fillId="0" borderId="39" xfId="45" applyFont="1" applyBorder="1" applyAlignment="1">
      <alignment horizontal="center" vertical="center" textRotation="90" wrapText="1"/>
    </xf>
    <xf numFmtId="0" fontId="7" fillId="0" borderId="40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textRotation="90" wrapText="1"/>
    </xf>
    <xf numFmtId="165" fontId="7" fillId="0" borderId="0" xfId="45" applyFont="1" applyFill="1" applyAlignment="1">
      <alignment horizontal="left"/>
    </xf>
    <xf numFmtId="165" fontId="6" fillId="0" borderId="0" xfId="45" applyFont="1" applyFill="1" applyAlignment="1">
      <alignment horizontal="left"/>
    </xf>
    <xf numFmtId="165" fontId="7" fillId="0" borderId="0" xfId="45" applyFont="1" applyFill="1" applyAlignment="1">
      <alignment horizontal="center"/>
    </xf>
    <xf numFmtId="0" fontId="8" fillId="0" borderId="39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horizontal="center" vertical="center" textRotation="90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166" fontId="6" fillId="0" borderId="42" xfId="47" applyNumberFormat="1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/>
    </xf>
    <xf numFmtId="166" fontId="6" fillId="0" borderId="27" xfId="47" applyNumberFormat="1" applyFont="1" applyFill="1" applyBorder="1" applyAlignment="1">
      <alignment horizontal="left" vertical="center" wrapText="1"/>
    </xf>
    <xf numFmtId="166" fontId="6" fillId="0" borderId="19" xfId="47" applyNumberFormat="1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textRotation="90" wrapText="1"/>
    </xf>
    <xf numFmtId="0" fontId="6" fillId="0" borderId="38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textRotation="90" wrapText="1"/>
    </xf>
    <xf numFmtId="9" fontId="6" fillId="0" borderId="28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justify"/>
    </xf>
    <xf numFmtId="166" fontId="6" fillId="0" borderId="19" xfId="47" applyNumberFormat="1" applyFont="1" applyFill="1" applyBorder="1" applyAlignment="1">
      <alignment horizontal="center" vertical="center" wrapText="1"/>
    </xf>
    <xf numFmtId="166" fontId="6" fillId="0" borderId="28" xfId="47" applyNumberFormat="1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168" fontId="6" fillId="0" borderId="19" xfId="47" applyNumberFormat="1" applyFont="1" applyFill="1" applyBorder="1" applyAlignment="1">
      <alignment horizontal="left" vertical="center" wrapText="1"/>
    </xf>
    <xf numFmtId="168" fontId="6" fillId="0" borderId="26" xfId="47" applyNumberFormat="1" applyFont="1" applyFill="1" applyBorder="1" applyAlignment="1">
      <alignment vertical="center"/>
    </xf>
    <xf numFmtId="1" fontId="6" fillId="0" borderId="25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65" fontId="6" fillId="0" borderId="23" xfId="45" applyFont="1" applyFill="1" applyBorder="1" applyAlignment="1">
      <alignment/>
    </xf>
    <xf numFmtId="1" fontId="6" fillId="0" borderId="38" xfId="0" applyNumberFormat="1" applyFont="1" applyFill="1" applyBorder="1" applyAlignment="1">
      <alignment horizontal="center" vertical="center"/>
    </xf>
    <xf numFmtId="168" fontId="6" fillId="0" borderId="28" xfId="47" applyNumberFormat="1" applyFont="1" applyFill="1" applyBorder="1" applyAlignment="1">
      <alignment horizontal="left" vertical="center" wrapText="1"/>
    </xf>
    <xf numFmtId="168" fontId="6" fillId="0" borderId="28" xfId="47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textRotation="90" wrapText="1"/>
    </xf>
    <xf numFmtId="168" fontId="6" fillId="0" borderId="26" xfId="47" applyNumberFormat="1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168" fontId="6" fillId="0" borderId="21" xfId="47" applyNumberFormat="1" applyFont="1" applyFill="1" applyBorder="1" applyAlignment="1">
      <alignment horizontal="left" vertical="center" wrapText="1"/>
    </xf>
    <xf numFmtId="168" fontId="6" fillId="0" borderId="21" xfId="47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7" fillId="0" borderId="43" xfId="0" applyFont="1" applyFill="1" applyBorder="1" applyAlignment="1">
      <alignment horizontal="center" vertical="center" textRotation="90" wrapText="1"/>
    </xf>
    <xf numFmtId="0" fontId="7" fillId="0" borderId="44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44" xfId="0" applyFont="1" applyFill="1" applyBorder="1" applyAlignment="1">
      <alignment horizontal="center" vertical="center" textRotation="90" wrapText="1"/>
    </xf>
    <xf numFmtId="0" fontId="6" fillId="0" borderId="48" xfId="0" applyFont="1" applyFill="1" applyBorder="1" applyAlignment="1">
      <alignment horizontal="center" vertical="center" wrapText="1"/>
    </xf>
    <xf numFmtId="9" fontId="6" fillId="0" borderId="49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166" fontId="6" fillId="0" borderId="21" xfId="47" applyNumberFormat="1" applyFont="1" applyFill="1" applyBorder="1" applyAlignment="1">
      <alignment horizontal="center" vertical="center" wrapText="1"/>
    </xf>
    <xf numFmtId="166" fontId="6" fillId="0" borderId="27" xfId="47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66" fontId="6" fillId="0" borderId="50" xfId="47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165" fontId="6" fillId="0" borderId="28" xfId="45" applyFont="1" applyFill="1" applyBorder="1" applyAlignment="1">
      <alignment horizontal="left" vertical="center" wrapText="1"/>
    </xf>
    <xf numFmtId="168" fontId="6" fillId="0" borderId="28" xfId="47" applyNumberFormat="1" applyFont="1" applyFill="1" applyBorder="1" applyAlignment="1">
      <alignment horizontal="center" vertical="center" wrapText="1"/>
    </xf>
    <xf numFmtId="0" fontId="6" fillId="0" borderId="38" xfId="45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9" fontId="6" fillId="0" borderId="28" xfId="45" applyNumberFormat="1" applyFont="1" applyFill="1" applyBorder="1" applyAlignment="1">
      <alignment horizontal="center" vertical="center" wrapText="1"/>
    </xf>
    <xf numFmtId="0" fontId="6" fillId="0" borderId="28" xfId="45" applyNumberFormat="1" applyFont="1" applyFill="1" applyBorder="1" applyAlignment="1">
      <alignment horizontal="center" vertical="center" wrapText="1"/>
    </xf>
    <xf numFmtId="168" fontId="6" fillId="0" borderId="42" xfId="47" applyNumberFormat="1" applyFont="1" applyFill="1" applyBorder="1" applyAlignment="1">
      <alignment horizontal="center" vertical="center" wrapText="1"/>
    </xf>
    <xf numFmtId="168" fontId="7" fillId="0" borderId="28" xfId="47" applyNumberFormat="1" applyFont="1" applyFill="1" applyBorder="1" applyAlignment="1">
      <alignment horizontal="center" vertical="center" wrapText="1"/>
    </xf>
    <xf numFmtId="165" fontId="7" fillId="0" borderId="43" xfId="45" applyFont="1" applyFill="1" applyBorder="1" applyAlignment="1">
      <alignment horizontal="center" vertical="center" wrapText="1"/>
    </xf>
    <xf numFmtId="165" fontId="7" fillId="0" borderId="39" xfId="45" applyFont="1" applyFill="1" applyBorder="1" applyAlignment="1">
      <alignment horizontal="center" vertical="center" wrapText="1"/>
    </xf>
    <xf numFmtId="165" fontId="10" fillId="0" borderId="45" xfId="45" applyFont="1" applyFill="1" applyBorder="1" applyAlignment="1">
      <alignment horizontal="center" vertical="center" wrapText="1"/>
    </xf>
    <xf numFmtId="165" fontId="10" fillId="0" borderId="44" xfId="45" applyFont="1" applyFill="1" applyBorder="1" applyAlignment="1">
      <alignment horizontal="center" vertical="center" wrapText="1"/>
    </xf>
    <xf numFmtId="165" fontId="10" fillId="0" borderId="39" xfId="45" applyFont="1" applyFill="1" applyBorder="1" applyAlignment="1">
      <alignment horizontal="center" vertical="center" wrapText="1"/>
    </xf>
    <xf numFmtId="165" fontId="7" fillId="0" borderId="39" xfId="45" applyFont="1" applyFill="1" applyBorder="1" applyAlignment="1">
      <alignment horizontal="center" vertical="center" textRotation="90" wrapText="1"/>
    </xf>
    <xf numFmtId="165" fontId="8" fillId="0" borderId="39" xfId="45" applyFont="1" applyFill="1" applyBorder="1" applyAlignment="1">
      <alignment horizontal="center" vertical="center" textRotation="90" wrapText="1"/>
    </xf>
    <xf numFmtId="165" fontId="8" fillId="0" borderId="39" xfId="45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10" fontId="6" fillId="0" borderId="28" xfId="45" applyNumberFormat="1" applyFont="1" applyFill="1" applyBorder="1" applyAlignment="1">
      <alignment horizontal="center" vertical="center" wrapText="1"/>
    </xf>
    <xf numFmtId="165" fontId="8" fillId="0" borderId="45" xfId="45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165" fontId="8" fillId="0" borderId="44" xfId="45" applyFont="1" applyFill="1" applyBorder="1" applyAlignment="1">
      <alignment horizontal="center" vertical="center" wrapText="1"/>
    </xf>
    <xf numFmtId="0" fontId="6" fillId="0" borderId="28" xfId="45" applyNumberFormat="1" applyFont="1" applyFill="1" applyBorder="1" applyAlignment="1">
      <alignment horizontal="left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7" fillId="0" borderId="28" xfId="45" applyNumberFormat="1" applyFont="1" applyFill="1" applyBorder="1" applyAlignment="1">
      <alignment horizontal="center" vertical="center" textRotation="90" wrapText="1"/>
    </xf>
    <xf numFmtId="165" fontId="6" fillId="0" borderId="28" xfId="45" applyFont="1" applyFill="1" applyBorder="1" applyAlignment="1">
      <alignment/>
    </xf>
    <xf numFmtId="165" fontId="7" fillId="0" borderId="45" xfId="45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68" fontId="9" fillId="0" borderId="28" xfId="47" applyNumberFormat="1" applyFont="1" applyFill="1" applyBorder="1" applyAlignment="1">
      <alignment horizontal="center" vertical="center" wrapText="1"/>
    </xf>
    <xf numFmtId="0" fontId="6" fillId="0" borderId="38" xfId="45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9" fontId="6" fillId="0" borderId="28" xfId="45" applyNumberFormat="1" applyFont="1" applyFill="1" applyBorder="1" applyAlignment="1">
      <alignment horizontal="center" vertical="center" wrapText="1"/>
    </xf>
    <xf numFmtId="0" fontId="6" fillId="0" borderId="28" xfId="45" applyNumberFormat="1" applyFont="1" applyFill="1" applyBorder="1" applyAlignment="1">
      <alignment horizontal="center" vertical="center" wrapText="1"/>
    </xf>
    <xf numFmtId="165" fontId="7" fillId="0" borderId="39" xfId="45" applyFont="1" applyFill="1" applyBorder="1" applyAlignment="1">
      <alignment horizontal="center" vertical="center" wrapText="1"/>
    </xf>
    <xf numFmtId="165" fontId="7" fillId="0" borderId="43" xfId="45" applyFont="1" applyFill="1" applyBorder="1" applyAlignment="1">
      <alignment horizontal="center" vertical="center" wrapText="1"/>
    </xf>
    <xf numFmtId="165" fontId="7" fillId="0" borderId="44" xfId="45" applyFont="1" applyFill="1" applyBorder="1" applyAlignment="1">
      <alignment horizontal="center" vertical="center" wrapText="1"/>
    </xf>
    <xf numFmtId="165" fontId="10" fillId="0" borderId="39" xfId="45" applyFont="1" applyFill="1" applyBorder="1" applyAlignment="1">
      <alignment horizontal="center" vertical="center" wrapText="1"/>
    </xf>
    <xf numFmtId="165" fontId="7" fillId="0" borderId="39" xfId="45" applyFont="1" applyFill="1" applyBorder="1" applyAlignment="1">
      <alignment horizontal="center" vertical="center" textRotation="90" wrapText="1"/>
    </xf>
    <xf numFmtId="165" fontId="8" fillId="0" borderId="39" xfId="45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169" fontId="6" fillId="0" borderId="28" xfId="45" applyNumberFormat="1" applyFont="1" applyFill="1" applyBorder="1" applyAlignment="1">
      <alignment horizontal="center" vertical="center" wrapText="1"/>
    </xf>
    <xf numFmtId="0" fontId="7" fillId="0" borderId="28" xfId="45" applyNumberFormat="1" applyFont="1" applyFill="1" applyBorder="1" applyAlignment="1">
      <alignment horizontal="center" vertical="center" wrapText="1"/>
    </xf>
    <xf numFmtId="165" fontId="6" fillId="0" borderId="28" xfId="45" applyFont="1" applyFill="1" applyBorder="1" applyAlignment="1">
      <alignment horizontal="left" vertical="center" wrapText="1"/>
    </xf>
    <xf numFmtId="165" fontId="7" fillId="0" borderId="45" xfId="45" applyFont="1" applyFill="1" applyBorder="1" applyAlignment="1">
      <alignment horizontal="center" vertical="center" wrapText="1"/>
    </xf>
    <xf numFmtId="165" fontId="7" fillId="0" borderId="43" xfId="45" applyFont="1" applyFill="1" applyBorder="1" applyAlignment="1">
      <alignment horizontal="center" vertical="center" textRotation="90" wrapText="1"/>
    </xf>
    <xf numFmtId="166" fontId="6" fillId="0" borderId="50" xfId="47" applyNumberFormat="1" applyFont="1" applyFill="1" applyBorder="1" applyAlignment="1">
      <alignment horizontal="left" vertical="center" wrapText="1"/>
    </xf>
    <xf numFmtId="168" fontId="6" fillId="0" borderId="25" xfId="47" applyNumberFormat="1" applyFont="1" applyFill="1" applyBorder="1" applyAlignment="1">
      <alignment horizontal="center" vertical="center" wrapText="1"/>
    </xf>
    <xf numFmtId="166" fontId="6" fillId="0" borderId="28" xfId="47" applyNumberFormat="1" applyFont="1" applyFill="1" applyBorder="1" applyAlignment="1">
      <alignment horizontal="left" vertical="center" wrapText="1"/>
    </xf>
    <xf numFmtId="0" fontId="7" fillId="0" borderId="31" xfId="45" applyNumberFormat="1" applyFont="1" applyFill="1" applyBorder="1" applyAlignment="1">
      <alignment horizontal="center" vertical="center" wrapText="1"/>
    </xf>
    <xf numFmtId="166" fontId="6" fillId="0" borderId="47" xfId="47" applyNumberFormat="1" applyFont="1" applyFill="1" applyBorder="1" applyAlignment="1">
      <alignment horizontal="left" vertical="center" wrapText="1"/>
    </xf>
    <xf numFmtId="165" fontId="7" fillId="0" borderId="45" xfId="45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left" vertical="center" wrapText="1"/>
    </xf>
    <xf numFmtId="0" fontId="0" fillId="0" borderId="28" xfId="0" applyNumberFormat="1" applyBorder="1" applyAlignment="1">
      <alignment horizontal="center"/>
    </xf>
    <xf numFmtId="9" fontId="0" fillId="0" borderId="21" xfId="45" applyNumberFormat="1" applyFont="1" applyBorder="1" applyAlignment="1">
      <alignment horizontal="center" vertical="center" wrapText="1"/>
    </xf>
    <xf numFmtId="0" fontId="0" fillId="0" borderId="28" xfId="45" applyNumberFormat="1" applyFont="1" applyBorder="1" applyAlignment="1">
      <alignment horizontal="center" vertical="center" wrapText="1"/>
    </xf>
    <xf numFmtId="9" fontId="0" fillId="0" borderId="28" xfId="45" applyNumberFormat="1" applyFont="1" applyBorder="1" applyAlignment="1">
      <alignment horizontal="center" vertical="center" wrapText="1"/>
    </xf>
    <xf numFmtId="165" fontId="2" fillId="0" borderId="43" xfId="45" applyFont="1" applyBorder="1" applyAlignment="1">
      <alignment horizontal="center" vertical="center" wrapText="1"/>
    </xf>
    <xf numFmtId="165" fontId="2" fillId="0" borderId="39" xfId="45" applyFont="1" applyBorder="1" applyAlignment="1">
      <alignment horizontal="center" vertical="center" wrapText="1"/>
    </xf>
    <xf numFmtId="165" fontId="2" fillId="0" borderId="44" xfId="45" applyFont="1" applyBorder="1" applyAlignment="1">
      <alignment horizontal="center" vertical="center" wrapText="1"/>
    </xf>
    <xf numFmtId="165" fontId="2" fillId="0" borderId="45" xfId="45" applyFont="1" applyBorder="1" applyAlignment="1">
      <alignment horizontal="center" vertical="center" wrapText="1"/>
    </xf>
    <xf numFmtId="165" fontId="0" fillId="0" borderId="28" xfId="45" applyFont="1" applyBorder="1" applyAlignment="1">
      <alignment horizontal="left" vertical="center" wrapText="1"/>
    </xf>
    <xf numFmtId="165" fontId="0" fillId="0" borderId="26" xfId="45" applyFont="1" applyBorder="1" applyAlignment="1">
      <alignment horizontal="left" vertical="center" wrapText="1"/>
    </xf>
    <xf numFmtId="165" fontId="2" fillId="0" borderId="23" xfId="45" applyFont="1" applyBorder="1" applyAlignment="1">
      <alignment/>
    </xf>
    <xf numFmtId="0" fontId="0" fillId="0" borderId="27" xfId="45" applyNumberFormat="1" applyFont="1" applyFill="1" applyBorder="1" applyAlignment="1">
      <alignment horizontal="center" vertical="center" wrapText="1"/>
    </xf>
    <xf numFmtId="165" fontId="2" fillId="0" borderId="27" xfId="45" applyFont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textRotation="90" wrapText="1"/>
    </xf>
    <xf numFmtId="9" fontId="6" fillId="0" borderId="27" xfId="45" applyNumberFormat="1" applyFont="1" applyFill="1" applyBorder="1" applyAlignment="1">
      <alignment horizontal="center" vertical="center" wrapText="1"/>
    </xf>
    <xf numFmtId="168" fontId="6" fillId="0" borderId="38" xfId="47" applyNumberFormat="1" applyFont="1" applyFill="1" applyBorder="1" applyAlignment="1">
      <alignment horizontal="center" vertical="center" wrapText="1"/>
    </xf>
    <xf numFmtId="166" fontId="6" fillId="0" borderId="26" xfId="47" applyNumberFormat="1" applyFont="1" applyFill="1" applyBorder="1" applyAlignment="1">
      <alignment horizontal="center" vertical="center" wrapText="1"/>
    </xf>
    <xf numFmtId="3" fontId="6" fillId="0" borderId="28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168" fontId="6" fillId="0" borderId="27" xfId="47" applyNumberFormat="1" applyFont="1" applyBorder="1" applyAlignment="1">
      <alignment horizontal="center" vertical="center" wrapText="1"/>
    </xf>
    <xf numFmtId="165" fontId="7" fillId="0" borderId="51" xfId="45" applyFont="1" applyFill="1" applyBorder="1" applyAlignment="1">
      <alignment horizontal="center" vertical="center" wrapText="1"/>
    </xf>
    <xf numFmtId="168" fontId="6" fillId="0" borderId="20" xfId="47" applyNumberFormat="1" applyFont="1" applyFill="1" applyBorder="1" applyAlignment="1">
      <alignment vertical="center"/>
    </xf>
    <xf numFmtId="3" fontId="6" fillId="0" borderId="20" xfId="47" applyNumberFormat="1" applyFont="1" applyFill="1" applyBorder="1" applyAlignment="1">
      <alignment horizontal="right" vertical="center"/>
    </xf>
    <xf numFmtId="0" fontId="6" fillId="0" borderId="5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168" fontId="6" fillId="0" borderId="27" xfId="47" applyNumberFormat="1" applyFont="1" applyFill="1" applyBorder="1" applyAlignment="1">
      <alignment vertical="center"/>
    </xf>
    <xf numFmtId="3" fontId="6" fillId="0" borderId="19" xfId="47" applyNumberFormat="1" applyFont="1" applyFill="1" applyBorder="1" applyAlignment="1">
      <alignment horizontal="right" vertical="center"/>
    </xf>
    <xf numFmtId="166" fontId="6" fillId="0" borderId="33" xfId="47" applyNumberFormat="1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165" fontId="7" fillId="0" borderId="51" xfId="45" applyFont="1" applyFill="1" applyBorder="1" applyAlignment="1">
      <alignment horizontal="center" vertical="center" textRotation="90" wrapText="1"/>
    </xf>
    <xf numFmtId="165" fontId="8" fillId="0" borderId="51" xfId="45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justify" vertical="center" wrapText="1"/>
    </xf>
    <xf numFmtId="0" fontId="4" fillId="0" borderId="19" xfId="0" applyFont="1" applyFill="1" applyBorder="1" applyAlignment="1">
      <alignment horizontal="justify" vertical="center" wrapText="1"/>
    </xf>
    <xf numFmtId="0" fontId="4" fillId="0" borderId="33" xfId="0" applyFont="1" applyFill="1" applyBorder="1" applyAlignment="1">
      <alignment horizontal="justify" vertical="center" wrapText="1"/>
    </xf>
    <xf numFmtId="165" fontId="7" fillId="0" borderId="28" xfId="45" applyFont="1" applyFill="1" applyBorder="1" applyAlignment="1">
      <alignment horizontal="center" vertical="center" textRotation="90" wrapText="1"/>
    </xf>
    <xf numFmtId="165" fontId="8" fillId="0" borderId="28" xfId="45" applyFont="1" applyFill="1" applyBorder="1" applyAlignment="1">
      <alignment horizontal="center" vertical="center" textRotation="90" wrapText="1"/>
    </xf>
    <xf numFmtId="165" fontId="7" fillId="0" borderId="19" xfId="45" applyFont="1" applyFill="1" applyBorder="1" applyAlignment="1">
      <alignment horizontal="center" vertical="center" textRotation="90" wrapText="1"/>
    </xf>
    <xf numFmtId="165" fontId="7" fillId="0" borderId="25" xfId="45" applyFont="1" applyFill="1" applyBorder="1" applyAlignment="1">
      <alignment horizontal="center" vertical="center" textRotation="90" wrapText="1"/>
    </xf>
    <xf numFmtId="165" fontId="7" fillId="0" borderId="31" xfId="45" applyFont="1" applyFill="1" applyBorder="1" applyAlignment="1">
      <alignment horizontal="center" vertical="center" textRotation="90" wrapText="1"/>
    </xf>
    <xf numFmtId="165" fontId="8" fillId="0" borderId="19" xfId="45" applyFont="1" applyFill="1" applyBorder="1" applyAlignment="1">
      <alignment horizontal="center" vertical="center" textRotation="90" wrapText="1"/>
    </xf>
    <xf numFmtId="1" fontId="6" fillId="0" borderId="0" xfId="45" applyNumberFormat="1" applyFont="1" applyFill="1" applyBorder="1" applyAlignment="1">
      <alignment/>
    </xf>
    <xf numFmtId="165" fontId="6" fillId="0" borderId="51" xfId="45" applyFont="1" applyFill="1" applyBorder="1" applyAlignment="1">
      <alignment horizontal="left" vertical="center" wrapText="1"/>
    </xf>
    <xf numFmtId="165" fontId="6" fillId="0" borderId="27" xfId="45" applyFont="1" applyFill="1" applyBorder="1" applyAlignment="1">
      <alignment horizontal="left" vertical="center" wrapText="1"/>
    </xf>
    <xf numFmtId="1" fontId="6" fillId="0" borderId="48" xfId="0" applyNumberFormat="1" applyFont="1" applyFill="1" applyBorder="1" applyAlignment="1">
      <alignment horizontal="center" vertical="center" wrapText="1"/>
    </xf>
    <xf numFmtId="0" fontId="6" fillId="0" borderId="27" xfId="45" applyNumberFormat="1" applyFont="1" applyFill="1" applyBorder="1" applyAlignment="1">
      <alignment horizontal="center" vertical="center" wrapText="1"/>
    </xf>
    <xf numFmtId="9" fontId="6" fillId="0" borderId="27" xfId="45" applyNumberFormat="1" applyFont="1" applyFill="1" applyBorder="1" applyAlignment="1">
      <alignment horizontal="center" vertical="center" wrapText="1"/>
    </xf>
    <xf numFmtId="168" fontId="6" fillId="0" borderId="27" xfId="47" applyNumberFormat="1" applyFont="1" applyFill="1" applyBorder="1" applyAlignment="1">
      <alignment horizontal="center" vertical="center" wrapText="1"/>
    </xf>
    <xf numFmtId="165" fontId="7" fillId="0" borderId="27" xfId="45" applyFont="1" applyFill="1" applyBorder="1" applyAlignment="1">
      <alignment horizontal="center" vertical="center" textRotation="90" wrapText="1"/>
    </xf>
    <xf numFmtId="165" fontId="8" fillId="0" borderId="27" xfId="45" applyFont="1" applyFill="1" applyBorder="1" applyAlignment="1">
      <alignment horizontal="center" vertical="center" textRotation="90" wrapText="1"/>
    </xf>
    <xf numFmtId="0" fontId="6" fillId="0" borderId="27" xfId="45" applyNumberFormat="1" applyFont="1" applyFill="1" applyBorder="1" applyAlignment="1">
      <alignment horizontal="center" vertical="center" wrapText="1"/>
    </xf>
    <xf numFmtId="1" fontId="6" fillId="0" borderId="28" xfId="47" applyNumberFormat="1" applyFont="1" applyFill="1" applyBorder="1" applyAlignment="1">
      <alignment horizontal="center" vertical="center" wrapText="1"/>
    </xf>
    <xf numFmtId="1" fontId="7" fillId="0" borderId="19" xfId="45" applyNumberFormat="1" applyFont="1" applyFill="1" applyBorder="1" applyAlignment="1">
      <alignment horizontal="center" vertical="center" wrapText="1"/>
    </xf>
    <xf numFmtId="1" fontId="6" fillId="0" borderId="20" xfId="47" applyNumberFormat="1" applyFont="1" applyFill="1" applyBorder="1" applyAlignment="1">
      <alignment horizontal="center" vertical="center"/>
    </xf>
    <xf numFmtId="1" fontId="6" fillId="0" borderId="19" xfId="45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/>
    </xf>
    <xf numFmtId="0" fontId="0" fillId="0" borderId="21" xfId="0" applyBorder="1" applyAlignment="1">
      <alignment vertical="center" wrapText="1"/>
    </xf>
    <xf numFmtId="168" fontId="6" fillId="0" borderId="14" xfId="47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7" fillId="0" borderId="45" xfId="0" applyFont="1" applyFill="1" applyBorder="1" applyAlignment="1">
      <alignment horizontal="center" vertical="center" textRotation="90" wrapText="1"/>
    </xf>
    <xf numFmtId="0" fontId="6" fillId="0" borderId="51" xfId="0" applyFont="1" applyFill="1" applyBorder="1" applyAlignment="1">
      <alignment horizontal="center" vertical="center" wrapText="1"/>
    </xf>
    <xf numFmtId="165" fontId="6" fillId="0" borderId="51" xfId="45" applyFont="1" applyFill="1" applyBorder="1" applyAlignment="1">
      <alignment/>
    </xf>
    <xf numFmtId="166" fontId="6" fillId="0" borderId="51" xfId="47" applyNumberFormat="1" applyFont="1" applyFill="1" applyBorder="1" applyAlignment="1">
      <alignment horizontal="left" vertical="center" wrapText="1"/>
    </xf>
    <xf numFmtId="0" fontId="7" fillId="0" borderId="51" xfId="45" applyNumberFormat="1" applyFont="1" applyFill="1" applyBorder="1" applyAlignment="1">
      <alignment horizontal="center" vertical="center" textRotation="90" wrapText="1"/>
    </xf>
    <xf numFmtId="166" fontId="6" fillId="0" borderId="51" xfId="47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166" fontId="6" fillId="0" borderId="28" xfId="47" applyNumberFormat="1" applyFont="1" applyFill="1" applyBorder="1" applyAlignment="1">
      <alignment horizontal="left" vertical="center" wrapText="1"/>
    </xf>
    <xf numFmtId="166" fontId="6" fillId="0" borderId="53" xfId="47" applyNumberFormat="1" applyFont="1" applyFill="1" applyBorder="1" applyAlignment="1">
      <alignment horizontal="center" vertical="center" wrapText="1"/>
    </xf>
    <xf numFmtId="165" fontId="6" fillId="0" borderId="19" xfId="45" applyFont="1" applyFill="1" applyBorder="1" applyAlignment="1">
      <alignment vertical="center" wrapText="1"/>
    </xf>
    <xf numFmtId="1" fontId="6" fillId="0" borderId="37" xfId="0" applyNumberFormat="1" applyFont="1" applyFill="1" applyBorder="1" applyAlignment="1">
      <alignment horizontal="center" vertical="center" wrapText="1"/>
    </xf>
    <xf numFmtId="165" fontId="2" fillId="0" borderId="0" xfId="45" applyFont="1" applyAlignment="1">
      <alignment/>
    </xf>
    <xf numFmtId="0" fontId="6" fillId="0" borderId="0" xfId="0" applyFont="1" applyFill="1" applyBorder="1" applyAlignment="1">
      <alignment horizontal="center" vertical="justify" wrapText="1"/>
    </xf>
    <xf numFmtId="0" fontId="6" fillId="0" borderId="0" xfId="0" applyFont="1" applyFill="1" applyAlignment="1">
      <alignment vertical="justify" wrapText="1"/>
    </xf>
    <xf numFmtId="0" fontId="6" fillId="0" borderId="19" xfId="0" applyFont="1" applyFill="1" applyBorder="1" applyAlignment="1">
      <alignment horizontal="left" vertical="justify" wrapText="1"/>
    </xf>
    <xf numFmtId="0" fontId="6" fillId="0" borderId="33" xfId="0" applyFont="1" applyFill="1" applyBorder="1" applyAlignment="1">
      <alignment horizontal="left" vertical="justify" wrapText="1"/>
    </xf>
    <xf numFmtId="0" fontId="6" fillId="0" borderId="10" xfId="0" applyFont="1" applyFill="1" applyBorder="1" applyAlignment="1">
      <alignment vertical="justify" wrapText="1"/>
    </xf>
    <xf numFmtId="0" fontId="6" fillId="0" borderId="0" xfId="0" applyFont="1" applyFill="1" applyBorder="1" applyAlignment="1">
      <alignment vertical="justify" wrapText="1"/>
    </xf>
    <xf numFmtId="0" fontId="6" fillId="0" borderId="28" xfId="0" applyFont="1" applyFill="1" applyBorder="1" applyAlignment="1">
      <alignment horizontal="center" vertical="justify" wrapText="1"/>
    </xf>
    <xf numFmtId="0" fontId="6" fillId="0" borderId="33" xfId="0" applyFont="1" applyFill="1" applyBorder="1" applyAlignment="1">
      <alignment vertical="justify" wrapText="1"/>
    </xf>
    <xf numFmtId="0" fontId="7" fillId="0" borderId="0" xfId="0" applyFont="1" applyFill="1" applyAlignment="1">
      <alignment horizontal="center" vertical="justify" wrapText="1"/>
    </xf>
    <xf numFmtId="0" fontId="6" fillId="0" borderId="31" xfId="0" applyFont="1" applyFill="1" applyBorder="1" applyAlignment="1">
      <alignment vertical="justify" wrapText="1"/>
    </xf>
    <xf numFmtId="165" fontId="6" fillId="0" borderId="10" xfId="45" applyFont="1" applyFill="1" applyBorder="1" applyAlignment="1">
      <alignment vertical="justify" wrapText="1"/>
    </xf>
    <xf numFmtId="165" fontId="6" fillId="0" borderId="0" xfId="45" applyFont="1" applyFill="1" applyAlignment="1">
      <alignment vertical="justify" wrapText="1"/>
    </xf>
    <xf numFmtId="165" fontId="6" fillId="0" borderId="0" xfId="45" applyFont="1" applyFill="1" applyBorder="1" applyAlignment="1">
      <alignment vertical="justify" wrapText="1"/>
    </xf>
    <xf numFmtId="0" fontId="6" fillId="0" borderId="27" xfId="0" applyFont="1" applyFill="1" applyBorder="1" applyAlignment="1">
      <alignment horizontal="center" vertical="justify" wrapText="1"/>
    </xf>
    <xf numFmtId="0" fontId="7" fillId="0" borderId="0" xfId="0" applyFont="1" applyFill="1" applyBorder="1" applyAlignment="1">
      <alignment horizontal="center" vertical="justify" wrapText="1"/>
    </xf>
    <xf numFmtId="167" fontId="6" fillId="0" borderId="28" xfId="47" applyNumberFormat="1" applyFont="1" applyBorder="1" applyAlignment="1">
      <alignment horizontal="center" vertical="center" wrapText="1"/>
    </xf>
    <xf numFmtId="165" fontId="9" fillId="0" borderId="10" xfId="45" applyFont="1" applyFill="1" applyBorder="1" applyAlignment="1">
      <alignment/>
    </xf>
    <xf numFmtId="0" fontId="7" fillId="0" borderId="10" xfId="45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165" fontId="10" fillId="0" borderId="40" xfId="45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9" fontId="6" fillId="0" borderId="0" xfId="45" applyNumberFormat="1" applyFont="1" applyFill="1" applyBorder="1" applyAlignment="1">
      <alignment horizontal="center" vertical="center" wrapText="1"/>
    </xf>
    <xf numFmtId="168" fontId="6" fillId="0" borderId="0" xfId="47" applyNumberFormat="1" applyFont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justify" wrapText="1"/>
    </xf>
    <xf numFmtId="168" fontId="6" fillId="0" borderId="51" xfId="47" applyNumberFormat="1" applyFont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/>
    </xf>
    <xf numFmtId="166" fontId="9" fillId="0" borderId="19" xfId="47" applyNumberFormat="1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vertical="justify" wrapText="1"/>
    </xf>
    <xf numFmtId="0" fontId="6" fillId="0" borderId="51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textRotation="90" wrapText="1"/>
    </xf>
    <xf numFmtId="0" fontId="6" fillId="0" borderId="55" xfId="0" applyFont="1" applyFill="1" applyBorder="1" applyAlignment="1">
      <alignment/>
    </xf>
    <xf numFmtId="1" fontId="6" fillId="0" borderId="55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55" xfId="0" applyFont="1" applyFill="1" applyBorder="1" applyAlignment="1">
      <alignment vertical="justify" wrapText="1"/>
    </xf>
    <xf numFmtId="0" fontId="7" fillId="0" borderId="55" xfId="0" applyFont="1" applyFill="1" applyBorder="1" applyAlignment="1">
      <alignment/>
    </xf>
    <xf numFmtId="0" fontId="12" fillId="0" borderId="2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/>
    </xf>
    <xf numFmtId="0" fontId="6" fillId="0" borderId="34" xfId="0" applyFont="1" applyFill="1" applyBorder="1" applyAlignment="1">
      <alignment vertical="center" wrapText="1"/>
    </xf>
    <xf numFmtId="1" fontId="6" fillId="0" borderId="35" xfId="0" applyNumberFormat="1" applyFont="1" applyFill="1" applyBorder="1" applyAlignment="1">
      <alignment horizontal="center" vertical="center"/>
    </xf>
    <xf numFmtId="168" fontId="6" fillId="0" borderId="34" xfId="47" applyNumberFormat="1" applyFont="1" applyFill="1" applyBorder="1" applyAlignment="1">
      <alignment vertical="center"/>
    </xf>
    <xf numFmtId="168" fontId="6" fillId="0" borderId="33" xfId="47" applyNumberFormat="1" applyFont="1" applyFill="1" applyBorder="1" applyAlignment="1">
      <alignment horizontal="left" vertical="center" wrapText="1"/>
    </xf>
    <xf numFmtId="168" fontId="6" fillId="0" borderId="33" xfId="47" applyNumberFormat="1" applyFont="1" applyFill="1" applyBorder="1" applyAlignment="1">
      <alignment vertical="center"/>
    </xf>
    <xf numFmtId="0" fontId="6" fillId="0" borderId="36" xfId="0" applyFont="1" applyFill="1" applyBorder="1" applyAlignment="1">
      <alignment vertical="justify" wrapText="1"/>
    </xf>
    <xf numFmtId="165" fontId="6" fillId="0" borderId="55" xfId="45" applyFont="1" applyFill="1" applyBorder="1" applyAlignment="1">
      <alignment/>
    </xf>
    <xf numFmtId="165" fontId="7" fillId="0" borderId="55" xfId="45" applyFont="1" applyFill="1" applyBorder="1" applyAlignment="1">
      <alignment/>
    </xf>
    <xf numFmtId="165" fontId="6" fillId="0" borderId="18" xfId="45" applyFont="1" applyFill="1" applyBorder="1" applyAlignment="1">
      <alignment/>
    </xf>
    <xf numFmtId="165" fontId="6" fillId="0" borderId="16" xfId="45" applyFont="1" applyFill="1" applyBorder="1" applyAlignment="1">
      <alignment/>
    </xf>
    <xf numFmtId="165" fontId="6" fillId="0" borderId="17" xfId="45" applyFont="1" applyFill="1" applyBorder="1" applyAlignment="1">
      <alignment/>
    </xf>
    <xf numFmtId="165" fontId="6" fillId="0" borderId="18" xfId="45" applyFont="1" applyFill="1" applyBorder="1" applyAlignment="1">
      <alignment vertical="justify" wrapText="1"/>
    </xf>
    <xf numFmtId="1" fontId="6" fillId="0" borderId="51" xfId="0" applyNumberFormat="1" applyFont="1" applyFill="1" applyBorder="1" applyAlignment="1">
      <alignment horizontal="center" vertical="center" wrapText="1"/>
    </xf>
    <xf numFmtId="9" fontId="6" fillId="0" borderId="51" xfId="0" applyNumberFormat="1" applyFont="1" applyFill="1" applyBorder="1" applyAlignment="1">
      <alignment horizontal="center" vertical="center" wrapText="1"/>
    </xf>
    <xf numFmtId="166" fontId="6" fillId="0" borderId="0" xfId="47" applyNumberFormat="1" applyFont="1" applyFill="1" applyBorder="1" applyAlignment="1">
      <alignment horizontal="center" vertical="center" wrapText="1"/>
    </xf>
    <xf numFmtId="3" fontId="6" fillId="0" borderId="51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51" xfId="0" applyFont="1" applyFill="1" applyBorder="1" applyAlignment="1">
      <alignment horizontal="left" vertical="center" wrapText="1"/>
    </xf>
    <xf numFmtId="9" fontId="6" fillId="0" borderId="15" xfId="45" applyNumberFormat="1" applyFont="1" applyFill="1" applyBorder="1" applyAlignment="1">
      <alignment horizontal="center" vertical="center" wrapText="1"/>
    </xf>
    <xf numFmtId="9" fontId="6" fillId="0" borderId="15" xfId="0" applyNumberFormat="1" applyFont="1" applyFill="1" applyBorder="1" applyAlignment="1">
      <alignment horizontal="center" vertical="center" wrapText="1"/>
    </xf>
    <xf numFmtId="165" fontId="6" fillId="0" borderId="51" xfId="45" applyFont="1" applyFill="1" applyBorder="1" applyAlignment="1">
      <alignment vertical="center" wrapText="1"/>
    </xf>
    <xf numFmtId="165" fontId="6" fillId="0" borderId="27" xfId="45" applyFont="1" applyFill="1" applyBorder="1" applyAlignment="1">
      <alignment horizontal="center" vertical="center" wrapText="1"/>
    </xf>
    <xf numFmtId="165" fontId="6" fillId="0" borderId="19" xfId="45" applyFont="1" applyFill="1" applyBorder="1" applyAlignment="1">
      <alignment horizontal="center" vertical="center" wrapText="1"/>
    </xf>
    <xf numFmtId="165" fontId="6" fillId="0" borderId="27" xfId="45" applyFont="1" applyFill="1" applyBorder="1" applyAlignment="1">
      <alignment vertical="center" wrapText="1"/>
    </xf>
    <xf numFmtId="165" fontId="6" fillId="0" borderId="19" xfId="45" applyFont="1" applyFill="1" applyBorder="1" applyAlignment="1">
      <alignment vertical="center" wrapText="1"/>
    </xf>
    <xf numFmtId="0" fontId="6" fillId="0" borderId="14" xfId="0" applyFont="1" applyFill="1" applyBorder="1" applyAlignment="1">
      <alignment/>
    </xf>
    <xf numFmtId="165" fontId="13" fillId="0" borderId="33" xfId="45" applyFont="1" applyFill="1" applyBorder="1" applyAlignment="1">
      <alignment horizontal="left" vertical="center" wrapText="1"/>
    </xf>
    <xf numFmtId="0" fontId="7" fillId="0" borderId="0" xfId="45" applyNumberFormat="1" applyFont="1" applyFill="1" applyBorder="1" applyAlignment="1">
      <alignment horizontal="center" vertical="center" wrapText="1"/>
    </xf>
    <xf numFmtId="165" fontId="6" fillId="0" borderId="28" xfId="45" applyFont="1" applyFill="1" applyBorder="1" applyAlignment="1">
      <alignment horizontal="center" vertical="center" wrapText="1"/>
    </xf>
    <xf numFmtId="165" fontId="6" fillId="0" borderId="51" xfId="45" applyFont="1" applyFill="1" applyBorder="1" applyAlignment="1">
      <alignment horizontal="center" vertical="center" wrapText="1"/>
    </xf>
    <xf numFmtId="165" fontId="6" fillId="0" borderId="33" xfId="45" applyFont="1" applyFill="1" applyBorder="1" applyAlignment="1">
      <alignment horizontal="center" vertical="center" wrapText="1"/>
    </xf>
    <xf numFmtId="168" fontId="6" fillId="0" borderId="31" xfId="47" applyNumberFormat="1" applyFont="1" applyFill="1" applyBorder="1" applyAlignment="1">
      <alignment horizontal="center" vertical="center" wrapText="1"/>
    </xf>
    <xf numFmtId="9" fontId="6" fillId="0" borderId="31" xfId="45" applyNumberFormat="1" applyFont="1" applyFill="1" applyBorder="1" applyAlignment="1">
      <alignment horizontal="center" vertical="center" wrapText="1"/>
    </xf>
    <xf numFmtId="165" fontId="6" fillId="0" borderId="40" xfId="45" applyFont="1" applyFill="1" applyBorder="1" applyAlignment="1">
      <alignment vertical="center" wrapText="1"/>
    </xf>
    <xf numFmtId="0" fontId="6" fillId="0" borderId="38" xfId="47" applyNumberFormat="1" applyFont="1" applyBorder="1" applyAlignment="1">
      <alignment horizontal="center" vertical="center" wrapText="1"/>
    </xf>
    <xf numFmtId="170" fontId="6" fillId="0" borderId="38" xfId="47" applyNumberFormat="1" applyFont="1" applyBorder="1" applyAlignment="1">
      <alignment horizontal="center" vertical="center" wrapText="1"/>
    </xf>
    <xf numFmtId="168" fontId="6" fillId="0" borderId="34" xfId="0" applyNumberFormat="1" applyFont="1" applyFill="1" applyBorder="1" applyAlignment="1">
      <alignment/>
    </xf>
    <xf numFmtId="165" fontId="8" fillId="0" borderId="45" xfId="45" applyFont="1" applyFill="1" applyBorder="1" applyAlignment="1">
      <alignment horizontal="center" vertical="center" wrapText="1"/>
    </xf>
    <xf numFmtId="9" fontId="6" fillId="0" borderId="51" xfId="45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9" fontId="6" fillId="0" borderId="20" xfId="45" applyNumberFormat="1" applyFont="1" applyFill="1" applyBorder="1" applyAlignment="1">
      <alignment horizontal="center" vertical="center" wrapText="1"/>
    </xf>
    <xf numFmtId="9" fontId="6" fillId="0" borderId="20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justify" wrapText="1"/>
    </xf>
    <xf numFmtId="0" fontId="6" fillId="0" borderId="27" xfId="0" applyFont="1" applyFill="1" applyBorder="1" applyAlignment="1">
      <alignment horizontal="justify" vertical="top"/>
    </xf>
    <xf numFmtId="0" fontId="6" fillId="0" borderId="19" xfId="0" applyFont="1" applyFill="1" applyBorder="1" applyAlignment="1">
      <alignment horizontal="justify" vertical="top"/>
    </xf>
    <xf numFmtId="168" fontId="6" fillId="0" borderId="20" xfId="47" applyNumberFormat="1" applyFont="1" applyFill="1" applyBorder="1" applyAlignment="1">
      <alignment horizontal="center" vertical="center" wrapText="1"/>
    </xf>
    <xf numFmtId="167" fontId="6" fillId="0" borderId="28" xfId="47" applyNumberFormat="1" applyFont="1" applyFill="1" applyBorder="1" applyAlignment="1">
      <alignment horizontal="center" vertical="center" wrapText="1"/>
    </xf>
    <xf numFmtId="167" fontId="6" fillId="0" borderId="19" xfId="47" applyNumberFormat="1" applyFont="1" applyFill="1" applyBorder="1" applyAlignment="1">
      <alignment horizontal="center" vertical="center" wrapText="1"/>
    </xf>
    <xf numFmtId="168" fontId="6" fillId="0" borderId="25" xfId="47" applyNumberFormat="1" applyFont="1" applyFill="1" applyBorder="1" applyAlignment="1">
      <alignment horizontal="center" vertical="center" wrapText="1"/>
    </xf>
    <xf numFmtId="0" fontId="6" fillId="0" borderId="14" xfId="45" applyNumberFormat="1" applyFont="1" applyFill="1" applyBorder="1" applyAlignment="1">
      <alignment horizontal="center" vertical="center" wrapText="1"/>
    </xf>
    <xf numFmtId="0" fontId="6" fillId="0" borderId="51" xfId="0" applyNumberFormat="1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51" xfId="45" applyNumberFormat="1" applyFont="1" applyFill="1" applyBorder="1" applyAlignment="1">
      <alignment horizontal="center" vertical="center" wrapText="1"/>
    </xf>
    <xf numFmtId="168" fontId="6" fillId="0" borderId="51" xfId="47" applyNumberFormat="1" applyFont="1" applyFill="1" applyBorder="1" applyAlignment="1">
      <alignment horizontal="center" vertical="center" wrapText="1"/>
    </xf>
    <xf numFmtId="167" fontId="6" fillId="0" borderId="51" xfId="47" applyNumberFormat="1" applyFont="1" applyBorder="1" applyAlignment="1">
      <alignment horizontal="center" vertical="center" wrapText="1"/>
    </xf>
    <xf numFmtId="0" fontId="6" fillId="0" borderId="51" xfId="45" applyNumberFormat="1" applyFont="1" applyFill="1" applyBorder="1" applyAlignment="1">
      <alignment horizontal="left" vertical="center" wrapText="1"/>
    </xf>
    <xf numFmtId="1" fontId="6" fillId="0" borderId="26" xfId="47" applyNumberFormat="1" applyFont="1" applyFill="1" applyBorder="1" applyAlignment="1">
      <alignment horizontal="center" vertical="center"/>
    </xf>
    <xf numFmtId="165" fontId="6" fillId="0" borderId="51" xfId="45" applyFont="1" applyFill="1" applyBorder="1" applyAlignment="1">
      <alignment vertical="center" wrapText="1"/>
    </xf>
    <xf numFmtId="165" fontId="7" fillId="0" borderId="11" xfId="45" applyFont="1" applyFill="1" applyBorder="1" applyAlignment="1">
      <alignment horizontal="left" vertical="center" wrapText="1"/>
    </xf>
    <xf numFmtId="165" fontId="7" fillId="0" borderId="12" xfId="45" applyFont="1" applyFill="1" applyBorder="1" applyAlignment="1">
      <alignment horizontal="left" vertical="center" wrapText="1"/>
    </xf>
    <xf numFmtId="165" fontId="7" fillId="0" borderId="13" xfId="45" applyFont="1" applyFill="1" applyBorder="1" applyAlignment="1">
      <alignment horizontal="left" vertical="center" wrapText="1"/>
    </xf>
    <xf numFmtId="165" fontId="6" fillId="0" borderId="14" xfId="45" applyFont="1" applyFill="1" applyBorder="1" applyAlignment="1">
      <alignment horizontal="left" vertical="center" wrapText="1"/>
    </xf>
    <xf numFmtId="165" fontId="6" fillId="0" borderId="0" xfId="45" applyFont="1" applyFill="1" applyAlignment="1">
      <alignment horizontal="left" vertical="center" wrapText="1"/>
    </xf>
    <xf numFmtId="165" fontId="6" fillId="0" borderId="15" xfId="45" applyFont="1" applyFill="1" applyBorder="1" applyAlignment="1">
      <alignment horizontal="left" vertical="center" wrapText="1"/>
    </xf>
    <xf numFmtId="165" fontId="6" fillId="0" borderId="16" xfId="45" applyFont="1" applyFill="1" applyBorder="1" applyAlignment="1">
      <alignment horizontal="left" vertical="center" wrapText="1"/>
    </xf>
    <xf numFmtId="165" fontId="6" fillId="0" borderId="17" xfId="45" applyFont="1" applyFill="1" applyBorder="1" applyAlignment="1">
      <alignment horizontal="left" vertical="center" wrapText="1"/>
    </xf>
    <xf numFmtId="165" fontId="6" fillId="0" borderId="18" xfId="45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5" fontId="7" fillId="0" borderId="11" xfId="45" applyFont="1" applyFill="1" applyBorder="1" applyAlignment="1">
      <alignment horizontal="center" vertical="center" wrapText="1"/>
    </xf>
    <xf numFmtId="165" fontId="7" fillId="0" borderId="12" xfId="45" applyFont="1" applyFill="1" applyBorder="1" applyAlignment="1">
      <alignment horizontal="center" vertical="center" wrapText="1"/>
    </xf>
    <xf numFmtId="165" fontId="7" fillId="0" borderId="13" xfId="45" applyFont="1" applyFill="1" applyBorder="1" applyAlignment="1">
      <alignment horizontal="center" vertical="center" wrapText="1"/>
    </xf>
    <xf numFmtId="165" fontId="7" fillId="0" borderId="40" xfId="45" applyFont="1" applyFill="1" applyBorder="1" applyAlignment="1">
      <alignment horizontal="center" vertical="center" wrapText="1"/>
    </xf>
    <xf numFmtId="165" fontId="7" fillId="0" borderId="51" xfId="45" applyFont="1" applyFill="1" applyBorder="1" applyAlignment="1">
      <alignment horizontal="center" vertical="center" wrapText="1"/>
    </xf>
    <xf numFmtId="165" fontId="7" fillId="0" borderId="55" xfId="45" applyFont="1" applyFill="1" applyBorder="1" applyAlignment="1">
      <alignment horizontal="center" vertical="center" wrapText="1"/>
    </xf>
    <xf numFmtId="165" fontId="2" fillId="0" borderId="0" xfId="45" applyFont="1" applyAlignment="1">
      <alignment horizontal="left"/>
    </xf>
    <xf numFmtId="0" fontId="6" fillId="0" borderId="43" xfId="0" applyFont="1" applyFill="1" applyBorder="1" applyAlignment="1">
      <alignment horizontal="left"/>
    </xf>
    <xf numFmtId="0" fontId="6" fillId="0" borderId="45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7" fillId="0" borderId="39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justify" textRotation="90" wrapText="1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justify" textRotation="90" wrapText="1"/>
    </xf>
    <xf numFmtId="0" fontId="8" fillId="0" borderId="55" xfId="0" applyFont="1" applyFill="1" applyBorder="1" applyAlignment="1">
      <alignment horizontal="center" vertical="justify" textRotation="90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justify" textRotation="90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justify" textRotation="90" wrapText="1"/>
    </xf>
    <xf numFmtId="0" fontId="8" fillId="0" borderId="18" xfId="0" applyFont="1" applyFill="1" applyBorder="1" applyAlignment="1">
      <alignment horizontal="center" vertical="justify" textRotation="90" wrapText="1"/>
    </xf>
    <xf numFmtId="0" fontId="6" fillId="0" borderId="17" xfId="0" applyFont="1" applyFill="1" applyBorder="1" applyAlignment="1">
      <alignment horizontal="center"/>
    </xf>
    <xf numFmtId="165" fontId="6" fillId="0" borderId="14" xfId="45" applyFont="1" applyFill="1" applyBorder="1" applyAlignment="1">
      <alignment horizontal="center" vertical="center" wrapText="1"/>
    </xf>
    <xf numFmtId="165" fontId="6" fillId="0" borderId="15" xfId="45" applyFont="1" applyFill="1" applyBorder="1" applyAlignment="1">
      <alignment horizontal="center" vertical="center" wrapText="1"/>
    </xf>
    <xf numFmtId="165" fontId="6" fillId="0" borderId="16" xfId="45" applyFont="1" applyFill="1" applyBorder="1" applyAlignment="1">
      <alignment horizontal="center" vertical="center" wrapText="1"/>
    </xf>
    <xf numFmtId="165" fontId="6" fillId="0" borderId="18" xfId="45" applyFont="1" applyFill="1" applyBorder="1" applyAlignment="1">
      <alignment horizontal="center" vertical="center" wrapText="1"/>
    </xf>
    <xf numFmtId="165" fontId="7" fillId="0" borderId="0" xfId="45" applyFont="1" applyFill="1" applyAlignment="1">
      <alignment horizontal="center"/>
    </xf>
    <xf numFmtId="165" fontId="2" fillId="0" borderId="0" xfId="45" applyFont="1" applyAlignment="1">
      <alignment horizontal="center"/>
    </xf>
    <xf numFmtId="165" fontId="7" fillId="0" borderId="0" xfId="45" applyFont="1" applyFill="1" applyAlignment="1">
      <alignment horizontal="center"/>
    </xf>
    <xf numFmtId="165" fontId="7" fillId="0" borderId="11" xfId="45" applyFont="1" applyFill="1" applyBorder="1" applyAlignment="1">
      <alignment horizontal="center" vertical="center" wrapText="1"/>
    </xf>
    <xf numFmtId="165" fontId="7" fillId="0" borderId="12" xfId="45" applyFont="1" applyFill="1" applyBorder="1" applyAlignment="1">
      <alignment horizontal="center" vertical="center" wrapText="1"/>
    </xf>
    <xf numFmtId="165" fontId="7" fillId="0" borderId="13" xfId="45" applyFont="1" applyFill="1" applyBorder="1" applyAlignment="1">
      <alignment horizontal="center" vertical="center" wrapText="1"/>
    </xf>
    <xf numFmtId="165" fontId="10" fillId="0" borderId="40" xfId="45" applyFont="1" applyFill="1" applyBorder="1" applyAlignment="1">
      <alignment horizontal="center" vertical="center" wrapText="1"/>
    </xf>
    <xf numFmtId="165" fontId="10" fillId="0" borderId="55" xfId="45" applyFont="1" applyFill="1" applyBorder="1" applyAlignment="1">
      <alignment horizontal="center" vertical="center" wrapText="1"/>
    </xf>
    <xf numFmtId="165" fontId="7" fillId="0" borderId="40" xfId="45" applyFont="1" applyFill="1" applyBorder="1" applyAlignment="1">
      <alignment horizontal="center" vertical="center" textRotation="90" wrapText="1"/>
    </xf>
    <xf numFmtId="165" fontId="7" fillId="0" borderId="55" xfId="45" applyFont="1" applyFill="1" applyBorder="1" applyAlignment="1">
      <alignment horizontal="center" vertical="center" textRotation="90" wrapText="1"/>
    </xf>
    <xf numFmtId="165" fontId="7" fillId="0" borderId="11" xfId="45" applyFont="1" applyFill="1" applyBorder="1" applyAlignment="1">
      <alignment horizontal="left" vertical="center" wrapText="1"/>
    </xf>
    <xf numFmtId="165" fontId="7" fillId="0" borderId="12" xfId="45" applyFont="1" applyFill="1" applyBorder="1" applyAlignment="1">
      <alignment horizontal="left" vertical="center" wrapText="1"/>
    </xf>
    <xf numFmtId="165" fontId="7" fillId="0" borderId="13" xfId="45" applyFont="1" applyFill="1" applyBorder="1" applyAlignment="1">
      <alignment horizontal="left" vertical="center" wrapText="1"/>
    </xf>
    <xf numFmtId="165" fontId="7" fillId="0" borderId="43" xfId="45" applyFont="1" applyFill="1" applyBorder="1" applyAlignment="1">
      <alignment horizontal="center" vertical="center" wrapText="1"/>
    </xf>
    <xf numFmtId="165" fontId="7" fillId="0" borderId="44" xfId="45" applyFont="1" applyFill="1" applyBorder="1" applyAlignment="1">
      <alignment horizontal="center" vertical="center" wrapText="1"/>
    </xf>
    <xf numFmtId="165" fontId="7" fillId="0" borderId="45" xfId="45" applyFont="1" applyFill="1" applyBorder="1" applyAlignment="1">
      <alignment horizontal="center" vertical="center" wrapText="1"/>
    </xf>
    <xf numFmtId="165" fontId="7" fillId="0" borderId="14" xfId="45" applyFont="1" applyFill="1" applyBorder="1" applyAlignment="1">
      <alignment horizontal="left" vertical="center" wrapText="1"/>
    </xf>
    <xf numFmtId="165" fontId="7" fillId="0" borderId="0" xfId="45" applyFont="1" applyFill="1" applyAlignment="1">
      <alignment horizontal="left" vertical="center" wrapText="1"/>
    </xf>
    <xf numFmtId="165" fontId="7" fillId="0" borderId="15" xfId="45" applyFont="1" applyFill="1" applyBorder="1" applyAlignment="1">
      <alignment horizontal="left" vertical="center" wrapText="1"/>
    </xf>
    <xf numFmtId="165" fontId="7" fillId="0" borderId="16" xfId="45" applyFont="1" applyFill="1" applyBorder="1" applyAlignment="1">
      <alignment horizontal="left" vertical="center" wrapText="1"/>
    </xf>
    <xf numFmtId="165" fontId="7" fillId="0" borderId="17" xfId="45" applyFont="1" applyFill="1" applyBorder="1" applyAlignment="1">
      <alignment horizontal="left" vertical="center" wrapText="1"/>
    </xf>
    <xf numFmtId="165" fontId="7" fillId="0" borderId="18" xfId="45" applyFont="1" applyFill="1" applyBorder="1" applyAlignment="1">
      <alignment horizontal="left" vertical="center" wrapText="1"/>
    </xf>
    <xf numFmtId="165" fontId="2" fillId="0" borderId="11" xfId="45" applyFont="1" applyBorder="1" applyAlignment="1">
      <alignment horizontal="center" vertical="center" wrapText="1"/>
    </xf>
    <xf numFmtId="165" fontId="2" fillId="0" borderId="12" xfId="45" applyFont="1" applyBorder="1" applyAlignment="1">
      <alignment horizontal="center" vertical="center" wrapText="1"/>
    </xf>
    <xf numFmtId="165" fontId="2" fillId="0" borderId="13" xfId="45" applyFont="1" applyBorder="1" applyAlignment="1">
      <alignment horizontal="center" vertical="center" wrapText="1"/>
    </xf>
    <xf numFmtId="165" fontId="2" fillId="0" borderId="40" xfId="45" applyFont="1" applyBorder="1" applyAlignment="1">
      <alignment horizontal="center" vertical="center" textRotation="90" wrapText="1"/>
    </xf>
    <xf numFmtId="165" fontId="2" fillId="0" borderId="51" xfId="45" applyFont="1" applyBorder="1" applyAlignment="1">
      <alignment horizontal="center" vertical="center" textRotation="90" wrapText="1"/>
    </xf>
    <xf numFmtId="165" fontId="2" fillId="0" borderId="55" xfId="45" applyFont="1" applyBorder="1" applyAlignment="1">
      <alignment horizontal="center" vertical="center" textRotation="90" wrapText="1"/>
    </xf>
    <xf numFmtId="165" fontId="7" fillId="0" borderId="11" xfId="45" applyFont="1" applyBorder="1" applyAlignment="1">
      <alignment horizontal="left" vertical="center" wrapText="1"/>
    </xf>
    <xf numFmtId="165" fontId="7" fillId="0" borderId="12" xfId="45" applyFont="1" applyBorder="1" applyAlignment="1">
      <alignment horizontal="left" vertical="center" wrapText="1"/>
    </xf>
    <xf numFmtId="165" fontId="7" fillId="0" borderId="13" xfId="45" applyFont="1" applyBorder="1" applyAlignment="1">
      <alignment horizontal="left" vertical="center" wrapText="1"/>
    </xf>
    <xf numFmtId="165" fontId="6" fillId="0" borderId="14" xfId="45" applyFont="1" applyBorder="1" applyAlignment="1">
      <alignment horizontal="left" vertical="center" wrapText="1"/>
    </xf>
    <xf numFmtId="165" fontId="6" fillId="0" borderId="0" xfId="45" applyFont="1" applyBorder="1" applyAlignment="1">
      <alignment horizontal="left" vertical="center" wrapText="1"/>
    </xf>
    <xf numFmtId="165" fontId="6" fillId="0" borderId="15" xfId="45" applyFont="1" applyBorder="1" applyAlignment="1">
      <alignment horizontal="left" vertical="center" wrapText="1"/>
    </xf>
    <xf numFmtId="165" fontId="6" fillId="0" borderId="16" xfId="45" applyFont="1" applyBorder="1" applyAlignment="1">
      <alignment horizontal="left" vertical="center" wrapText="1"/>
    </xf>
    <xf numFmtId="165" fontId="6" fillId="0" borderId="17" xfId="45" applyFont="1" applyBorder="1" applyAlignment="1">
      <alignment horizontal="left" vertical="center" wrapText="1"/>
    </xf>
    <xf numFmtId="165" fontId="6" fillId="0" borderId="18" xfId="45" applyFont="1" applyBorder="1" applyAlignment="1">
      <alignment horizontal="left" vertical="center" wrapText="1"/>
    </xf>
    <xf numFmtId="165" fontId="2" fillId="0" borderId="14" xfId="45" applyFont="1" applyBorder="1" applyAlignment="1">
      <alignment horizontal="center" vertical="center" wrapText="1"/>
    </xf>
    <xf numFmtId="165" fontId="2" fillId="0" borderId="15" xfId="45" applyFont="1" applyBorder="1" applyAlignment="1">
      <alignment horizontal="center" vertical="center" wrapText="1"/>
    </xf>
    <xf numFmtId="165" fontId="2" fillId="0" borderId="16" xfId="45" applyFont="1" applyBorder="1" applyAlignment="1">
      <alignment horizontal="center" vertical="center" wrapText="1"/>
    </xf>
    <xf numFmtId="165" fontId="2" fillId="0" borderId="18" xfId="45" applyFont="1" applyBorder="1" applyAlignment="1">
      <alignment horizontal="center" vertical="center" wrapText="1"/>
    </xf>
    <xf numFmtId="165" fontId="3" fillId="0" borderId="0" xfId="45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0"/>
  <sheetViews>
    <sheetView tabSelected="1" zoomScale="85" zoomScaleNormal="85" zoomScalePageLayoutView="0" workbookViewId="0" topLeftCell="A1">
      <selection activeCell="Q9" sqref="Q9:R11"/>
    </sheetView>
  </sheetViews>
  <sheetFormatPr defaultColWidth="11.421875" defaultRowHeight="12.75"/>
  <cols>
    <col min="1" max="1" width="5.421875" style="81" customWidth="1"/>
    <col min="2" max="2" width="39.8515625" style="81" customWidth="1"/>
    <col min="3" max="3" width="7.8515625" style="81" customWidth="1"/>
    <col min="4" max="4" width="9.00390625" style="81" customWidth="1"/>
    <col min="5" max="5" width="9.7109375" style="81" customWidth="1"/>
    <col min="6" max="6" width="12.140625" style="81" customWidth="1"/>
    <col min="7" max="7" width="16.28125" style="81" customWidth="1"/>
    <col min="8" max="8" width="9.140625" style="81" customWidth="1"/>
    <col min="9" max="9" width="6.28125" style="81" customWidth="1"/>
    <col min="10" max="10" width="6.57421875" style="81" customWidth="1"/>
    <col min="11" max="11" width="7.8515625" style="81" customWidth="1"/>
    <col min="12" max="12" width="4.57421875" style="81" customWidth="1"/>
    <col min="13" max="13" width="4.8515625" style="81" customWidth="1"/>
    <col min="14" max="14" width="6.7109375" style="81" customWidth="1"/>
    <col min="15" max="15" width="9.140625" style="81" customWidth="1"/>
    <col min="16" max="16" width="11.57421875" style="81" customWidth="1"/>
    <col min="17" max="17" width="21.00390625" style="81" customWidth="1"/>
    <col min="18" max="18" width="17.421875" style="376" customWidth="1"/>
    <col min="19" max="16384" width="11.421875" style="81" customWidth="1"/>
  </cols>
  <sheetData>
    <row r="1" ht="11.25"/>
    <row r="2" spans="1:18" ht="11.25">
      <c r="A2" s="504" t="s">
        <v>0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</row>
    <row r="3" spans="1:18" ht="12" thickBot="1">
      <c r="A3" s="511" t="s">
        <v>233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</row>
    <row r="4" spans="1:18" ht="13.5" thickBot="1">
      <c r="A4" s="195"/>
      <c r="B4" s="195"/>
      <c r="C4" s="195"/>
      <c r="D4" s="195"/>
      <c r="E4" s="498" t="s">
        <v>232</v>
      </c>
      <c r="F4" s="498"/>
      <c r="G4" s="498"/>
      <c r="H4" s="498"/>
      <c r="I4" s="498"/>
      <c r="J4" s="498"/>
      <c r="K4" s="498"/>
      <c r="L4" s="498"/>
      <c r="M4" s="498"/>
      <c r="N4" s="498"/>
      <c r="O4" s="195"/>
      <c r="P4" s="195"/>
      <c r="Q4" s="499" t="s">
        <v>2</v>
      </c>
      <c r="R4" s="500"/>
    </row>
    <row r="5" spans="1:18" ht="11.25">
      <c r="A5" s="501" t="s">
        <v>41</v>
      </c>
      <c r="B5" s="501"/>
      <c r="C5" s="501"/>
      <c r="D5" s="501"/>
      <c r="E5" s="501"/>
      <c r="F5" s="501"/>
      <c r="G5" s="501"/>
      <c r="Q5" s="395" t="s">
        <v>1</v>
      </c>
      <c r="R5" s="396">
        <v>1</v>
      </c>
    </row>
    <row r="6" spans="1:18" ht="11.25">
      <c r="A6" s="501" t="s">
        <v>229</v>
      </c>
      <c r="B6" s="501"/>
      <c r="C6" s="501"/>
      <c r="D6" s="501"/>
      <c r="E6" s="501"/>
      <c r="F6" s="501"/>
      <c r="G6" s="501"/>
      <c r="Q6" s="502" t="s">
        <v>237</v>
      </c>
      <c r="R6" s="502"/>
    </row>
    <row r="7" spans="1:18" ht="12">
      <c r="A7" s="501" t="s">
        <v>239</v>
      </c>
      <c r="B7" s="501"/>
      <c r="C7" s="501"/>
      <c r="D7" s="501"/>
      <c r="E7" s="501"/>
      <c r="F7" s="501"/>
      <c r="G7" s="501"/>
      <c r="H7" s="81" t="s">
        <v>235</v>
      </c>
      <c r="Q7" s="503" t="s">
        <v>236</v>
      </c>
      <c r="R7" s="503"/>
    </row>
    <row r="8" spans="1:18" ht="12" thickBot="1">
      <c r="A8" s="131"/>
      <c r="B8" s="131"/>
      <c r="C8" s="131"/>
      <c r="D8" s="131"/>
      <c r="E8" s="131"/>
      <c r="F8" s="131"/>
      <c r="G8" s="131"/>
      <c r="Q8" s="173"/>
      <c r="R8" s="375"/>
    </row>
    <row r="9" spans="1:18" ht="12.75" customHeight="1">
      <c r="A9" s="86" t="s">
        <v>30</v>
      </c>
      <c r="B9" s="87"/>
      <c r="C9" s="87"/>
      <c r="D9" s="87"/>
      <c r="E9" s="87"/>
      <c r="F9" s="87"/>
      <c r="G9" s="88"/>
      <c r="H9" s="517" t="s">
        <v>109</v>
      </c>
      <c r="I9" s="518"/>
      <c r="J9" s="518"/>
      <c r="K9" s="518"/>
      <c r="L9" s="518"/>
      <c r="M9" s="518"/>
      <c r="N9" s="518"/>
      <c r="O9" s="518"/>
      <c r="P9" s="519"/>
      <c r="Q9" s="486" t="s">
        <v>276</v>
      </c>
      <c r="R9" s="487"/>
    </row>
    <row r="10" spans="1:18" ht="11.25">
      <c r="A10" s="90" t="s">
        <v>108</v>
      </c>
      <c r="B10" s="91"/>
      <c r="C10" s="91"/>
      <c r="D10" s="91"/>
      <c r="E10" s="91"/>
      <c r="F10" s="91"/>
      <c r="G10" s="92"/>
      <c r="H10" s="520"/>
      <c r="I10" s="521"/>
      <c r="J10" s="521"/>
      <c r="K10" s="521"/>
      <c r="L10" s="521"/>
      <c r="M10" s="521"/>
      <c r="N10" s="521"/>
      <c r="O10" s="521"/>
      <c r="P10" s="522"/>
      <c r="Q10" s="488"/>
      <c r="R10" s="489"/>
    </row>
    <row r="11" spans="1:18" ht="12" thickBot="1">
      <c r="A11" s="505" t="s">
        <v>240</v>
      </c>
      <c r="B11" s="506"/>
      <c r="C11" s="506"/>
      <c r="D11" s="506"/>
      <c r="E11" s="506"/>
      <c r="F11" s="506"/>
      <c r="G11" s="507"/>
      <c r="H11" s="505"/>
      <c r="I11" s="506"/>
      <c r="J11" s="506"/>
      <c r="K11" s="506"/>
      <c r="L11" s="506"/>
      <c r="M11" s="506"/>
      <c r="N11" s="506"/>
      <c r="O11" s="506"/>
      <c r="P11" s="507"/>
      <c r="Q11" s="490"/>
      <c r="R11" s="491"/>
    </row>
    <row r="12" ht="12" thickBot="1">
      <c r="A12" s="81" t="s">
        <v>22</v>
      </c>
    </row>
    <row r="13" spans="1:18" ht="12.75" customHeight="1" thickBot="1">
      <c r="A13" s="486" t="s">
        <v>7</v>
      </c>
      <c r="B13" s="512"/>
      <c r="C13" s="512"/>
      <c r="D13" s="512"/>
      <c r="E13" s="512"/>
      <c r="F13" s="512"/>
      <c r="G13" s="487"/>
      <c r="H13" s="486" t="s">
        <v>3</v>
      </c>
      <c r="I13" s="512"/>
      <c r="J13" s="512"/>
      <c r="K13" s="512"/>
      <c r="L13" s="512"/>
      <c r="M13" s="512"/>
      <c r="N13" s="512"/>
      <c r="O13" s="512"/>
      <c r="P13" s="487"/>
      <c r="Q13" s="513" t="s">
        <v>4</v>
      </c>
      <c r="R13" s="515" t="s">
        <v>5</v>
      </c>
    </row>
    <row r="14" spans="1:18" ht="83.25" customHeight="1" thickBot="1">
      <c r="A14" s="202" t="s">
        <v>6</v>
      </c>
      <c r="B14" s="196" t="s">
        <v>8</v>
      </c>
      <c r="C14" s="203" t="s">
        <v>9</v>
      </c>
      <c r="D14" s="196" t="s">
        <v>10</v>
      </c>
      <c r="E14" s="196" t="s">
        <v>11</v>
      </c>
      <c r="F14" s="204" t="s">
        <v>38</v>
      </c>
      <c r="G14" s="285" t="s">
        <v>105</v>
      </c>
      <c r="H14" s="98" t="s">
        <v>12</v>
      </c>
      <c r="I14" s="99" t="s">
        <v>13</v>
      </c>
      <c r="J14" s="99" t="s">
        <v>14</v>
      </c>
      <c r="K14" s="130" t="s">
        <v>15</v>
      </c>
      <c r="L14" s="99" t="s">
        <v>16</v>
      </c>
      <c r="M14" s="199" t="s">
        <v>17</v>
      </c>
      <c r="N14" s="99" t="s">
        <v>18</v>
      </c>
      <c r="O14" s="199" t="s">
        <v>19</v>
      </c>
      <c r="P14" s="206" t="s">
        <v>20</v>
      </c>
      <c r="Q14" s="514"/>
      <c r="R14" s="516"/>
    </row>
    <row r="15" spans="1:18" s="73" customFormat="1" ht="45">
      <c r="A15" s="85">
        <v>1</v>
      </c>
      <c r="B15" s="200" t="s">
        <v>56</v>
      </c>
      <c r="C15" s="201">
        <v>1795</v>
      </c>
      <c r="D15" s="201">
        <v>1998</v>
      </c>
      <c r="E15" s="280">
        <f>D15/C15</f>
        <v>1.113091922005571</v>
      </c>
      <c r="F15" s="85">
        <v>1795</v>
      </c>
      <c r="G15" s="128">
        <v>1</v>
      </c>
      <c r="H15" s="327">
        <v>206400</v>
      </c>
      <c r="I15" s="197"/>
      <c r="J15" s="197"/>
      <c r="K15" s="197"/>
      <c r="L15" s="197"/>
      <c r="M15" s="198"/>
      <c r="N15" s="197"/>
      <c r="O15" s="249">
        <f>SUM(H15:N15)</f>
        <v>206400</v>
      </c>
      <c r="P15" s="321">
        <f aca="true" t="shared" si="0" ref="P15:P22">E15*(H15+I15+J15+K15+L15+M15+N15)</f>
        <v>229742.17270194986</v>
      </c>
      <c r="Q15" s="140" t="s">
        <v>147</v>
      </c>
      <c r="R15" s="377"/>
    </row>
    <row r="16" spans="1:18" s="73" customFormat="1" ht="11.25">
      <c r="A16" s="100">
        <v>2</v>
      </c>
      <c r="B16" s="325" t="s">
        <v>106</v>
      </c>
      <c r="C16" s="101">
        <v>174</v>
      </c>
      <c r="D16" s="101">
        <v>0</v>
      </c>
      <c r="E16" s="280">
        <f>D16/C16</f>
        <v>0</v>
      </c>
      <c r="F16" s="100">
        <v>174</v>
      </c>
      <c r="G16" s="75">
        <v>0</v>
      </c>
      <c r="H16" s="22">
        <v>0</v>
      </c>
      <c r="I16" s="102"/>
      <c r="J16" s="102"/>
      <c r="K16" s="102"/>
      <c r="L16" s="102"/>
      <c r="M16" s="102"/>
      <c r="N16" s="102"/>
      <c r="O16" s="185">
        <f aca="true" t="shared" si="1" ref="O16:O22">SUM(H16:N16)</f>
        <v>0</v>
      </c>
      <c r="P16" s="185">
        <f t="shared" si="0"/>
        <v>0</v>
      </c>
      <c r="Q16" s="140" t="s">
        <v>147</v>
      </c>
      <c r="R16" s="377"/>
    </row>
    <row r="17" spans="1:18" s="73" customFormat="1" ht="11.25">
      <c r="A17" s="100">
        <v>3</v>
      </c>
      <c r="B17" s="326" t="s">
        <v>57</v>
      </c>
      <c r="C17" s="101">
        <v>1</v>
      </c>
      <c r="D17" s="101">
        <v>1</v>
      </c>
      <c r="E17" s="280">
        <f aca="true" t="shared" si="2" ref="E17:E22">D17/C17</f>
        <v>1</v>
      </c>
      <c r="F17" s="100">
        <v>1930</v>
      </c>
      <c r="G17" s="75">
        <v>1</v>
      </c>
      <c r="H17" s="22">
        <v>0</v>
      </c>
      <c r="I17" s="102"/>
      <c r="J17" s="102"/>
      <c r="K17" s="102"/>
      <c r="L17" s="102"/>
      <c r="M17" s="102"/>
      <c r="N17" s="323">
        <v>120000</v>
      </c>
      <c r="O17" s="185">
        <f>SUM(I17:N17)</f>
        <v>120000</v>
      </c>
      <c r="P17" s="185">
        <f t="shared" si="0"/>
        <v>120000</v>
      </c>
      <c r="Q17" s="140" t="s">
        <v>147</v>
      </c>
      <c r="R17" s="377" t="s">
        <v>279</v>
      </c>
    </row>
    <row r="18" spans="1:18" s="73" customFormat="1" ht="22.5">
      <c r="A18" s="100">
        <v>4</v>
      </c>
      <c r="B18" s="326" t="s">
        <v>107</v>
      </c>
      <c r="C18" s="101">
        <v>1930</v>
      </c>
      <c r="D18" s="101">
        <v>1998</v>
      </c>
      <c r="E18" s="280">
        <v>0</v>
      </c>
      <c r="F18" s="100">
        <v>1930</v>
      </c>
      <c r="G18" s="75">
        <v>1</v>
      </c>
      <c r="H18" s="22"/>
      <c r="I18" s="102"/>
      <c r="J18" s="102"/>
      <c r="K18" s="102"/>
      <c r="L18" s="102"/>
      <c r="M18" s="102"/>
      <c r="N18" s="233"/>
      <c r="O18" s="249"/>
      <c r="P18" s="185"/>
      <c r="Q18" s="140" t="s">
        <v>147</v>
      </c>
      <c r="R18" s="377"/>
    </row>
    <row r="19" spans="1:18" s="73" customFormat="1" ht="11.25">
      <c r="A19" s="100">
        <v>5</v>
      </c>
      <c r="B19" s="326" t="s">
        <v>58</v>
      </c>
      <c r="C19" s="101">
        <v>2</v>
      </c>
      <c r="D19" s="101">
        <v>2</v>
      </c>
      <c r="E19" s="280">
        <f t="shared" si="2"/>
        <v>1</v>
      </c>
      <c r="F19" s="100">
        <v>500</v>
      </c>
      <c r="G19" s="75">
        <v>1</v>
      </c>
      <c r="H19" s="22">
        <v>0</v>
      </c>
      <c r="I19" s="102">
        <v>13000</v>
      </c>
      <c r="J19" s="102"/>
      <c r="K19" s="102"/>
      <c r="L19" s="102"/>
      <c r="M19" s="102"/>
      <c r="N19" s="22"/>
      <c r="O19" s="185">
        <f t="shared" si="1"/>
        <v>13000</v>
      </c>
      <c r="P19" s="185">
        <f t="shared" si="0"/>
        <v>13000</v>
      </c>
      <c r="Q19" s="140" t="s">
        <v>241</v>
      </c>
      <c r="R19" s="377" t="s">
        <v>280</v>
      </c>
    </row>
    <row r="20" spans="1:18" ht="11.25">
      <c r="A20" s="100">
        <v>6</v>
      </c>
      <c r="B20" s="326" t="s">
        <v>84</v>
      </c>
      <c r="C20" s="134">
        <v>2</v>
      </c>
      <c r="D20" s="134">
        <v>2</v>
      </c>
      <c r="E20" s="280">
        <f t="shared" si="2"/>
        <v>1</v>
      </c>
      <c r="F20" s="100">
        <v>800</v>
      </c>
      <c r="G20" s="135">
        <v>1</v>
      </c>
      <c r="H20" s="209">
        <v>0</v>
      </c>
      <c r="I20" s="324"/>
      <c r="J20" s="104"/>
      <c r="K20" s="104"/>
      <c r="L20" s="104"/>
      <c r="M20" s="104"/>
      <c r="N20" s="22"/>
      <c r="O20" s="185">
        <f t="shared" si="1"/>
        <v>0</v>
      </c>
      <c r="P20" s="185">
        <f t="shared" si="0"/>
        <v>0</v>
      </c>
      <c r="Q20" s="140" t="s">
        <v>242</v>
      </c>
      <c r="R20" s="377"/>
    </row>
    <row r="21" spans="1:18" ht="22.5">
      <c r="A21" s="156">
        <v>7</v>
      </c>
      <c r="B21" s="326" t="s">
        <v>59</v>
      </c>
      <c r="C21" s="134">
        <v>1795</v>
      </c>
      <c r="D21" s="134">
        <v>1998</v>
      </c>
      <c r="E21" s="280">
        <f t="shared" si="2"/>
        <v>1.113091922005571</v>
      </c>
      <c r="F21" s="100">
        <v>160</v>
      </c>
      <c r="G21" s="135">
        <v>1</v>
      </c>
      <c r="H21" s="323">
        <v>19000000</v>
      </c>
      <c r="I21" s="133"/>
      <c r="J21" s="133"/>
      <c r="K21" s="133"/>
      <c r="L21" s="133"/>
      <c r="M21" s="133"/>
      <c r="N21" s="133"/>
      <c r="O21" s="185">
        <f t="shared" si="1"/>
        <v>19000000</v>
      </c>
      <c r="P21" s="185">
        <f>SUM(H21:N21)</f>
        <v>19000000</v>
      </c>
      <c r="Q21" s="140" t="s">
        <v>243</v>
      </c>
      <c r="R21" s="378"/>
    </row>
    <row r="22" spans="1:18" ht="11.25">
      <c r="A22" s="156">
        <v>8</v>
      </c>
      <c r="B22" s="326" t="s">
        <v>110</v>
      </c>
      <c r="C22" s="134">
        <v>1</v>
      </c>
      <c r="D22" s="134">
        <v>1</v>
      </c>
      <c r="E22" s="280">
        <f t="shared" si="2"/>
        <v>1</v>
      </c>
      <c r="F22" s="134">
        <v>650</v>
      </c>
      <c r="G22" s="135">
        <v>1</v>
      </c>
      <c r="H22" s="138"/>
      <c r="I22" s="328">
        <f>(1650000*12)/1000</f>
        <v>19800</v>
      </c>
      <c r="J22" s="133"/>
      <c r="K22" s="133"/>
      <c r="L22" s="133"/>
      <c r="M22" s="133"/>
      <c r="N22" s="133"/>
      <c r="O22" s="185">
        <f t="shared" si="1"/>
        <v>19800</v>
      </c>
      <c r="P22" s="185">
        <f t="shared" si="0"/>
        <v>19800</v>
      </c>
      <c r="Q22" s="140" t="s">
        <v>243</v>
      </c>
      <c r="R22" s="378"/>
    </row>
    <row r="23" spans="1:18" ht="12" thickBot="1">
      <c r="A23" s="105"/>
      <c r="B23" s="106" t="s">
        <v>21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452">
        <f>SUM(O15:O23)</f>
        <v>0</v>
      </c>
      <c r="P23" s="452">
        <f>SUM(P15:P23)</f>
        <v>0</v>
      </c>
      <c r="Q23" s="105"/>
      <c r="R23" s="379"/>
    </row>
    <row r="24" spans="1:18" ht="11.25">
      <c r="A24" s="114"/>
      <c r="B24" s="115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207"/>
      <c r="P24" s="168"/>
      <c r="Q24" s="114"/>
      <c r="R24" s="380"/>
    </row>
    <row r="25" spans="1:18" ht="11.25">
      <c r="A25" s="511" t="str">
        <f>A2</f>
        <v>SISTEMA DEPARTAMENTAL DE EVALUACIÓN A LA GESTIÓN MUNICIPAL </v>
      </c>
      <c r="B25" s="511"/>
      <c r="C25" s="511"/>
      <c r="D25" s="511"/>
      <c r="E25" s="511"/>
      <c r="F25" s="511"/>
      <c r="G25" s="511"/>
      <c r="H25" s="511"/>
      <c r="I25" s="511"/>
      <c r="J25" s="511"/>
      <c r="K25" s="511"/>
      <c r="L25" s="511"/>
      <c r="M25" s="511"/>
      <c r="N25" s="511"/>
      <c r="O25" s="511"/>
      <c r="P25" s="511"/>
      <c r="Q25" s="511"/>
      <c r="R25" s="511"/>
    </row>
    <row r="26" spans="1:18" ht="12" thickBot="1">
      <c r="A26" s="511" t="str">
        <f>A3</f>
        <v>COMPONENTE DE EFICACIA -   PLAN DE ACCIÓN - AÑO 2012</v>
      </c>
      <c r="B26" s="511"/>
      <c r="C26" s="511"/>
      <c r="D26" s="511"/>
      <c r="E26" s="511"/>
      <c r="F26" s="511"/>
      <c r="G26" s="511"/>
      <c r="H26" s="511"/>
      <c r="I26" s="511"/>
      <c r="J26" s="511"/>
      <c r="K26" s="511"/>
      <c r="L26" s="511"/>
      <c r="M26" s="511"/>
      <c r="N26" s="511"/>
      <c r="O26" s="511"/>
      <c r="P26" s="511"/>
      <c r="Q26" s="511"/>
      <c r="R26" s="511"/>
    </row>
    <row r="27" spans="1:18" ht="13.5" thickBot="1">
      <c r="A27" s="195"/>
      <c r="B27" s="195"/>
      <c r="C27" s="195"/>
      <c r="D27" s="195"/>
      <c r="E27" s="498" t="str">
        <f>E4</f>
        <v>                                                    MUNICIPIO  DE BELTRÀN</v>
      </c>
      <c r="F27" s="498"/>
      <c r="G27" s="498"/>
      <c r="H27" s="498"/>
      <c r="I27" s="498"/>
      <c r="J27" s="498"/>
      <c r="K27" s="498"/>
      <c r="L27" s="498"/>
      <c r="M27" s="498"/>
      <c r="N27" s="498"/>
      <c r="O27" s="195"/>
      <c r="P27" s="195"/>
      <c r="Q27" s="499" t="s">
        <v>2</v>
      </c>
      <c r="R27" s="500"/>
    </row>
    <row r="28" spans="1:18" ht="11.25">
      <c r="A28" s="501" t="s">
        <v>41</v>
      </c>
      <c r="B28" s="501"/>
      <c r="C28" s="501"/>
      <c r="D28" s="501"/>
      <c r="E28" s="501"/>
      <c r="F28" s="501"/>
      <c r="G28" s="501"/>
      <c r="Q28" s="395" t="s">
        <v>1</v>
      </c>
      <c r="R28" s="396">
        <v>1</v>
      </c>
    </row>
    <row r="29" spans="1:18" ht="11.25">
      <c r="A29" s="501" t="s">
        <v>229</v>
      </c>
      <c r="B29" s="501"/>
      <c r="C29" s="501"/>
      <c r="D29" s="501"/>
      <c r="E29" s="501"/>
      <c r="F29" s="501"/>
      <c r="G29" s="501"/>
      <c r="Q29" s="502" t="s">
        <v>237</v>
      </c>
      <c r="R29" s="502"/>
    </row>
    <row r="30" spans="1:18" ht="12">
      <c r="A30" s="501" t="s">
        <v>244</v>
      </c>
      <c r="B30" s="501"/>
      <c r="C30" s="501"/>
      <c r="D30" s="501"/>
      <c r="E30" s="501"/>
      <c r="F30" s="501"/>
      <c r="G30" s="501"/>
      <c r="H30" s="81" t="s">
        <v>235</v>
      </c>
      <c r="Q30" s="503" t="s">
        <v>236</v>
      </c>
      <c r="R30" s="503"/>
    </row>
    <row r="31" spans="1:18" ht="12" thickBot="1">
      <c r="A31" s="131"/>
      <c r="B31" s="122"/>
      <c r="C31" s="122"/>
      <c r="D31" s="122"/>
      <c r="E31" s="122"/>
      <c r="F31" s="122"/>
      <c r="G31" s="122"/>
      <c r="Q31" s="173"/>
      <c r="R31" s="375"/>
    </row>
    <row r="32" spans="1:18" ht="11.25">
      <c r="A32" s="86" t="s">
        <v>30</v>
      </c>
      <c r="B32" s="87"/>
      <c r="C32" s="87"/>
      <c r="D32" s="87"/>
      <c r="E32" s="87"/>
      <c r="F32" s="87"/>
      <c r="G32" s="88"/>
      <c r="H32" s="517" t="s">
        <v>112</v>
      </c>
      <c r="I32" s="518"/>
      <c r="J32" s="518"/>
      <c r="K32" s="518"/>
      <c r="L32" s="518"/>
      <c r="M32" s="518"/>
      <c r="N32" s="518"/>
      <c r="O32" s="518"/>
      <c r="P32" s="519"/>
      <c r="Q32" s="486" t="str">
        <f>Q9</f>
        <v>META DE RESULTADO ANUAL: 100/100 </v>
      </c>
      <c r="R32" s="487"/>
    </row>
    <row r="33" spans="1:18" ht="11.25">
      <c r="A33" s="90" t="s">
        <v>31</v>
      </c>
      <c r="B33" s="91"/>
      <c r="C33" s="91"/>
      <c r="D33" s="91"/>
      <c r="E33" s="91"/>
      <c r="F33" s="91"/>
      <c r="G33" s="92"/>
      <c r="H33" s="525"/>
      <c r="I33" s="526"/>
      <c r="J33" s="526"/>
      <c r="K33" s="526"/>
      <c r="L33" s="526"/>
      <c r="M33" s="526"/>
      <c r="N33" s="526"/>
      <c r="O33" s="526"/>
      <c r="P33" s="527"/>
      <c r="Q33" s="488"/>
      <c r="R33" s="489"/>
    </row>
    <row r="34" spans="1:18" ht="12" thickBot="1">
      <c r="A34" s="93" t="s">
        <v>111</v>
      </c>
      <c r="B34" s="94"/>
      <c r="C34" s="94"/>
      <c r="D34" s="94"/>
      <c r="E34" s="94"/>
      <c r="F34" s="94"/>
      <c r="G34" s="95"/>
      <c r="H34" s="528"/>
      <c r="I34" s="529"/>
      <c r="J34" s="529"/>
      <c r="K34" s="529"/>
      <c r="L34" s="529"/>
      <c r="M34" s="529"/>
      <c r="N34" s="529"/>
      <c r="O34" s="529"/>
      <c r="P34" s="530"/>
      <c r="Q34" s="490"/>
      <c r="R34" s="491"/>
    </row>
    <row r="35" ht="12" thickBot="1">
      <c r="A35" s="81" t="s">
        <v>22</v>
      </c>
    </row>
    <row r="36" spans="1:18" ht="15" customHeight="1" thickBot="1">
      <c r="A36" s="486" t="s">
        <v>7</v>
      </c>
      <c r="B36" s="512"/>
      <c r="C36" s="512"/>
      <c r="D36" s="512"/>
      <c r="E36" s="512"/>
      <c r="F36" s="512"/>
      <c r="G36" s="487"/>
      <c r="H36" s="509" t="s">
        <v>3</v>
      </c>
      <c r="I36" s="509"/>
      <c r="J36" s="509"/>
      <c r="K36" s="509"/>
      <c r="L36" s="509"/>
      <c r="M36" s="509"/>
      <c r="N36" s="509"/>
      <c r="O36" s="509"/>
      <c r="P36" s="509"/>
      <c r="Q36" s="509" t="s">
        <v>4</v>
      </c>
      <c r="R36" s="510" t="s">
        <v>5</v>
      </c>
    </row>
    <row r="37" spans="1:18" ht="87.75" customHeight="1" thickBot="1">
      <c r="A37" s="202" t="s">
        <v>6</v>
      </c>
      <c r="B37" s="202" t="s">
        <v>8</v>
      </c>
      <c r="C37" s="202" t="s">
        <v>9</v>
      </c>
      <c r="D37" s="196" t="s">
        <v>10</v>
      </c>
      <c r="E37" s="204" t="s">
        <v>11</v>
      </c>
      <c r="F37" s="196" t="s">
        <v>23</v>
      </c>
      <c r="G37" s="285" t="s">
        <v>105</v>
      </c>
      <c r="H37" s="212" t="s">
        <v>12</v>
      </c>
      <c r="I37" s="212" t="s">
        <v>13</v>
      </c>
      <c r="J37" s="212" t="s">
        <v>14</v>
      </c>
      <c r="K37" s="194" t="s">
        <v>15</v>
      </c>
      <c r="L37" s="212" t="s">
        <v>16</v>
      </c>
      <c r="M37" s="212" t="s">
        <v>17</v>
      </c>
      <c r="N37" s="212" t="s">
        <v>18</v>
      </c>
      <c r="O37" s="214" t="s">
        <v>19</v>
      </c>
      <c r="P37" s="212" t="s">
        <v>20</v>
      </c>
      <c r="Q37" s="509"/>
      <c r="R37" s="510"/>
    </row>
    <row r="38" spans="1:18" s="109" customFormat="1" ht="11.25">
      <c r="A38" s="210">
        <v>1</v>
      </c>
      <c r="B38" s="216" t="s">
        <v>60</v>
      </c>
      <c r="C38" s="210">
        <v>4</v>
      </c>
      <c r="D38" s="210">
        <v>4</v>
      </c>
      <c r="E38" s="280">
        <f>D38/C38</f>
        <v>1</v>
      </c>
      <c r="F38" s="210">
        <v>695</v>
      </c>
      <c r="G38" s="215">
        <v>1</v>
      </c>
      <c r="H38" s="205">
        <v>1000</v>
      </c>
      <c r="I38" s="210"/>
      <c r="J38" s="210"/>
      <c r="K38" s="205"/>
      <c r="L38" s="211"/>
      <c r="M38" s="211"/>
      <c r="N38" s="213"/>
      <c r="O38" s="321">
        <f>SUM(H38:N38)</f>
        <v>1000</v>
      </c>
      <c r="P38" s="186">
        <f>E38*(H38+I38+J38+K38+L38+M38+N38)</f>
        <v>1000</v>
      </c>
      <c r="Q38" s="127" t="s">
        <v>43</v>
      </c>
      <c r="R38" s="381" t="s">
        <v>85</v>
      </c>
    </row>
    <row r="39" spans="1:18" s="111" customFormat="1" ht="56.25">
      <c r="A39" s="210">
        <v>3</v>
      </c>
      <c r="B39" s="326" t="s">
        <v>113</v>
      </c>
      <c r="C39" s="85">
        <v>102</v>
      </c>
      <c r="D39" s="211">
        <v>120</v>
      </c>
      <c r="E39" s="280">
        <f>D39/C39</f>
        <v>1.1764705882352942</v>
      </c>
      <c r="F39" s="402">
        <v>102</v>
      </c>
      <c r="G39" s="215">
        <v>1</v>
      </c>
      <c r="H39" s="218">
        <v>27000</v>
      </c>
      <c r="I39" s="219"/>
      <c r="J39" s="210"/>
      <c r="K39" s="210"/>
      <c r="L39" s="210"/>
      <c r="M39" s="210"/>
      <c r="N39" s="210"/>
      <c r="O39" s="185">
        <f>SUM(H39:N39)</f>
        <v>27000</v>
      </c>
      <c r="P39" s="186">
        <f>E39*(H39+I39+J39+K39+L39+M39+N39)</f>
        <v>31764.70588235294</v>
      </c>
      <c r="Q39" s="234" t="s">
        <v>54</v>
      </c>
      <c r="R39" s="404" t="s">
        <v>245</v>
      </c>
    </row>
    <row r="40" spans="1:18" ht="22.5">
      <c r="A40" s="107">
        <v>4</v>
      </c>
      <c r="B40" s="326" t="s">
        <v>87</v>
      </c>
      <c r="C40" s="132">
        <v>5</v>
      </c>
      <c r="D40" s="132">
        <v>5</v>
      </c>
      <c r="E40" s="280">
        <f>D40/C40</f>
        <v>1</v>
      </c>
      <c r="F40" s="399">
        <v>695</v>
      </c>
      <c r="G40" s="136">
        <v>1</v>
      </c>
      <c r="H40" s="138">
        <v>1700</v>
      </c>
      <c r="I40" s="133"/>
      <c r="J40" s="133"/>
      <c r="K40" s="104"/>
      <c r="L40" s="133"/>
      <c r="M40" s="133"/>
      <c r="N40" s="169"/>
      <c r="O40" s="185">
        <f>SUM(H40:N40)</f>
        <v>1700</v>
      </c>
      <c r="P40" s="186">
        <f>E40*(H40+I40+J40+K40+L40+M40+N40)</f>
        <v>1700</v>
      </c>
      <c r="Q40" s="104" t="s">
        <v>42</v>
      </c>
      <c r="R40" s="382" t="s">
        <v>86</v>
      </c>
    </row>
    <row r="41" spans="1:18" ht="22.5" customHeight="1">
      <c r="A41" s="107">
        <v>5</v>
      </c>
      <c r="B41" s="330" t="s">
        <v>114</v>
      </c>
      <c r="C41" s="156">
        <v>91</v>
      </c>
      <c r="D41" s="156">
        <v>91</v>
      </c>
      <c r="E41" s="280">
        <f>D41/C41</f>
        <v>1</v>
      </c>
      <c r="F41" s="156">
        <v>80</v>
      </c>
      <c r="G41" s="135">
        <v>1</v>
      </c>
      <c r="H41" s="329">
        <v>1100</v>
      </c>
      <c r="I41" s="330"/>
      <c r="J41" s="330"/>
      <c r="K41" s="150"/>
      <c r="L41" s="133"/>
      <c r="M41" s="133"/>
      <c r="N41" s="169"/>
      <c r="O41" s="185">
        <f>SUM(H41:N41)</f>
        <v>1100</v>
      </c>
      <c r="P41" s="186">
        <f>E41*(H41+I41+J41+K41+L41+M41+N41)</f>
        <v>1100</v>
      </c>
      <c r="Q41" s="104" t="s">
        <v>42</v>
      </c>
      <c r="R41" s="382" t="s">
        <v>88</v>
      </c>
    </row>
    <row r="42" spans="1:18" ht="22.5" customHeight="1">
      <c r="A42" s="157">
        <v>6</v>
      </c>
      <c r="B42" s="330" t="s">
        <v>115</v>
      </c>
      <c r="C42" s="156">
        <v>30</v>
      </c>
      <c r="D42" s="156">
        <v>30</v>
      </c>
      <c r="E42" s="280">
        <v>0</v>
      </c>
      <c r="F42" s="156">
        <v>30</v>
      </c>
      <c r="G42" s="135">
        <v>1</v>
      </c>
      <c r="H42" s="329"/>
      <c r="I42" s="330"/>
      <c r="J42" s="330"/>
      <c r="K42" s="403"/>
      <c r="L42" s="133"/>
      <c r="M42" s="133"/>
      <c r="N42" s="169"/>
      <c r="O42" s="401"/>
      <c r="P42" s="398"/>
      <c r="Q42" s="104" t="s">
        <v>42</v>
      </c>
      <c r="R42" s="382"/>
    </row>
    <row r="43" spans="1:18" ht="12" thickBot="1">
      <c r="A43" s="137"/>
      <c r="B43" s="106" t="s">
        <v>21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12"/>
      <c r="O43" s="105"/>
      <c r="P43" s="113"/>
      <c r="Q43" s="105"/>
      <c r="R43" s="379"/>
    </row>
    <row r="44" spans="1:18" ht="11.25">
      <c r="A44" s="173"/>
      <c r="B44" s="115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380"/>
    </row>
    <row r="45" spans="1:18" ht="11.25">
      <c r="A45" s="511" t="str">
        <f>A2</f>
        <v>SISTEMA DEPARTAMENTAL DE EVALUACIÓN A LA GESTIÓN MUNICIPAL </v>
      </c>
      <c r="B45" s="511"/>
      <c r="C45" s="511"/>
      <c r="D45" s="511"/>
      <c r="E45" s="511"/>
      <c r="F45" s="511"/>
      <c r="G45" s="511"/>
      <c r="H45" s="511"/>
      <c r="I45" s="511"/>
      <c r="J45" s="511"/>
      <c r="K45" s="511"/>
      <c r="L45" s="511"/>
      <c r="M45" s="511"/>
      <c r="N45" s="511"/>
      <c r="O45" s="511"/>
      <c r="P45" s="511"/>
      <c r="Q45" s="511"/>
      <c r="R45" s="511"/>
    </row>
    <row r="46" spans="1:18" ht="12" thickBot="1">
      <c r="A46" s="511" t="str">
        <f>A3</f>
        <v>COMPONENTE DE EFICACIA -   PLAN DE ACCIÓN - AÑO 2012</v>
      </c>
      <c r="B46" s="511"/>
      <c r="C46" s="511"/>
      <c r="D46" s="511"/>
      <c r="E46" s="511"/>
      <c r="F46" s="511"/>
      <c r="G46" s="511"/>
      <c r="H46" s="511"/>
      <c r="I46" s="511"/>
      <c r="J46" s="511"/>
      <c r="K46" s="511"/>
      <c r="L46" s="511"/>
      <c r="M46" s="511"/>
      <c r="N46" s="511"/>
      <c r="O46" s="511"/>
      <c r="P46" s="511"/>
      <c r="Q46" s="511"/>
      <c r="R46" s="511"/>
    </row>
    <row r="47" spans="1:18" ht="13.5" thickBot="1">
      <c r="A47" s="195"/>
      <c r="B47" s="195"/>
      <c r="C47" s="195"/>
      <c r="D47" s="195"/>
      <c r="E47" s="498" t="str">
        <f>E4</f>
        <v>                                                    MUNICIPIO  DE BELTRÀN</v>
      </c>
      <c r="F47" s="498"/>
      <c r="G47" s="498"/>
      <c r="H47" s="498"/>
      <c r="I47" s="498"/>
      <c r="J47" s="498"/>
      <c r="K47" s="498"/>
      <c r="L47" s="498"/>
      <c r="M47" s="498"/>
      <c r="N47" s="498"/>
      <c r="O47" s="195"/>
      <c r="P47" s="195"/>
      <c r="Q47" s="499" t="s">
        <v>2</v>
      </c>
      <c r="R47" s="500"/>
    </row>
    <row r="48" spans="1:18" ht="11.25">
      <c r="A48" s="501" t="s">
        <v>41</v>
      </c>
      <c r="B48" s="501"/>
      <c r="C48" s="501"/>
      <c r="D48" s="501"/>
      <c r="E48" s="501"/>
      <c r="F48" s="501"/>
      <c r="G48" s="501"/>
      <c r="Q48" s="395" t="s">
        <v>1</v>
      </c>
      <c r="R48" s="396">
        <v>1</v>
      </c>
    </row>
    <row r="49" spans="1:18" ht="11.25">
      <c r="A49" s="501" t="s">
        <v>229</v>
      </c>
      <c r="B49" s="501"/>
      <c r="C49" s="501"/>
      <c r="D49" s="501"/>
      <c r="E49" s="501"/>
      <c r="F49" s="501"/>
      <c r="G49" s="501"/>
      <c r="Q49" s="502" t="s">
        <v>237</v>
      </c>
      <c r="R49" s="502"/>
    </row>
    <row r="50" spans="1:18" ht="12">
      <c r="A50" s="501" t="s">
        <v>244</v>
      </c>
      <c r="B50" s="501"/>
      <c r="C50" s="501"/>
      <c r="D50" s="501"/>
      <c r="E50" s="501"/>
      <c r="F50" s="501"/>
      <c r="G50" s="501"/>
      <c r="H50" s="81" t="s">
        <v>235</v>
      </c>
      <c r="Q50" s="503" t="s">
        <v>236</v>
      </c>
      <c r="R50" s="503"/>
    </row>
    <row r="51" ht="12" thickBot="1"/>
    <row r="52" spans="1:18" ht="11.25">
      <c r="A52" s="86" t="s">
        <v>30</v>
      </c>
      <c r="B52" s="87"/>
      <c r="C52" s="87"/>
      <c r="D52" s="87"/>
      <c r="E52" s="87"/>
      <c r="F52" s="87"/>
      <c r="G52" s="88"/>
      <c r="H52" s="517" t="s">
        <v>119</v>
      </c>
      <c r="I52" s="518"/>
      <c r="J52" s="518"/>
      <c r="K52" s="518"/>
      <c r="L52" s="518"/>
      <c r="M52" s="518"/>
      <c r="N52" s="518"/>
      <c r="O52" s="518"/>
      <c r="P52" s="519"/>
      <c r="Q52" s="486" t="str">
        <f>Q9</f>
        <v>META DE RESULTADO ANUAL: 100/100 </v>
      </c>
      <c r="R52" s="487"/>
    </row>
    <row r="53" spans="1:18" ht="11.25">
      <c r="A53" s="90" t="s">
        <v>24</v>
      </c>
      <c r="B53" s="91"/>
      <c r="C53" s="91"/>
      <c r="D53" s="91"/>
      <c r="E53" s="91"/>
      <c r="F53" s="91"/>
      <c r="G53" s="92"/>
      <c r="H53" s="525"/>
      <c r="I53" s="526"/>
      <c r="J53" s="526"/>
      <c r="K53" s="526"/>
      <c r="L53" s="526"/>
      <c r="M53" s="526"/>
      <c r="N53" s="526"/>
      <c r="O53" s="526"/>
      <c r="P53" s="527"/>
      <c r="Q53" s="488"/>
      <c r="R53" s="489"/>
    </row>
    <row r="54" spans="1:18" ht="12" thickBot="1">
      <c r="A54" s="93" t="s">
        <v>116</v>
      </c>
      <c r="B54" s="94"/>
      <c r="C54" s="94"/>
      <c r="D54" s="94"/>
      <c r="E54" s="94"/>
      <c r="F54" s="94"/>
      <c r="G54" s="95"/>
      <c r="H54" s="528"/>
      <c r="I54" s="529"/>
      <c r="J54" s="529"/>
      <c r="K54" s="529"/>
      <c r="L54" s="529"/>
      <c r="M54" s="529"/>
      <c r="N54" s="529"/>
      <c r="O54" s="529"/>
      <c r="P54" s="530"/>
      <c r="Q54" s="490"/>
      <c r="R54" s="491"/>
    </row>
    <row r="55" ht="12" thickBot="1">
      <c r="A55" s="81" t="s">
        <v>22</v>
      </c>
    </row>
    <row r="56" spans="1:18" ht="11.25">
      <c r="A56" s="486" t="s">
        <v>7</v>
      </c>
      <c r="B56" s="512"/>
      <c r="C56" s="512"/>
      <c r="D56" s="512"/>
      <c r="E56" s="512"/>
      <c r="F56" s="512"/>
      <c r="G56" s="487"/>
      <c r="H56" s="486" t="s">
        <v>3</v>
      </c>
      <c r="I56" s="512"/>
      <c r="J56" s="512"/>
      <c r="K56" s="512"/>
      <c r="L56" s="512"/>
      <c r="M56" s="512"/>
      <c r="N56" s="512"/>
      <c r="O56" s="512"/>
      <c r="P56" s="487"/>
      <c r="Q56" s="513" t="s">
        <v>4</v>
      </c>
      <c r="R56" s="515" t="s">
        <v>5</v>
      </c>
    </row>
    <row r="57" spans="1:18" ht="12" thickBot="1">
      <c r="A57" s="38"/>
      <c r="B57" s="97"/>
      <c r="C57" s="97"/>
      <c r="D57" s="97"/>
      <c r="E57" s="97"/>
      <c r="F57" s="97"/>
      <c r="G57" s="39"/>
      <c r="H57" s="38"/>
      <c r="I57" s="97"/>
      <c r="J57" s="97"/>
      <c r="K57" s="97"/>
      <c r="L57" s="97"/>
      <c r="M57" s="97"/>
      <c r="N57" s="97"/>
      <c r="O57" s="97"/>
      <c r="P57" s="39"/>
      <c r="Q57" s="523"/>
      <c r="R57" s="524"/>
    </row>
    <row r="58" spans="1:18" ht="81" customHeight="1" thickBot="1">
      <c r="A58" s="189" t="s">
        <v>6</v>
      </c>
      <c r="B58" s="89" t="s">
        <v>8</v>
      </c>
      <c r="C58" s="189" t="s">
        <v>9</v>
      </c>
      <c r="D58" s="189" t="s">
        <v>10</v>
      </c>
      <c r="E58" s="189" t="s">
        <v>11</v>
      </c>
      <c r="F58" s="189" t="s">
        <v>23</v>
      </c>
      <c r="G58" s="394" t="s">
        <v>105</v>
      </c>
      <c r="H58" s="98" t="s">
        <v>12</v>
      </c>
      <c r="I58" s="99" t="s">
        <v>13</v>
      </c>
      <c r="J58" s="99" t="s">
        <v>14</v>
      </c>
      <c r="K58" s="130" t="s">
        <v>15</v>
      </c>
      <c r="L58" s="99" t="s">
        <v>16</v>
      </c>
      <c r="M58" s="99" t="s">
        <v>17</v>
      </c>
      <c r="N58" s="99" t="s">
        <v>18</v>
      </c>
      <c r="O58" s="99" t="s">
        <v>19</v>
      </c>
      <c r="P58" s="406" t="s">
        <v>20</v>
      </c>
      <c r="Q58" s="514"/>
      <c r="R58" s="524"/>
    </row>
    <row r="59" spans="1:18" ht="23.25" thickBot="1">
      <c r="A59" s="84">
        <v>1</v>
      </c>
      <c r="B59" s="121" t="s">
        <v>117</v>
      </c>
      <c r="C59" s="84">
        <v>8</v>
      </c>
      <c r="D59" s="84">
        <v>8</v>
      </c>
      <c r="E59" s="350">
        <f>+D59/C59</f>
        <v>1</v>
      </c>
      <c r="F59" s="84">
        <v>750</v>
      </c>
      <c r="G59" s="124">
        <v>1</v>
      </c>
      <c r="H59" s="84">
        <v>36500</v>
      </c>
      <c r="I59" s="84"/>
      <c r="J59" s="84"/>
      <c r="K59" s="412"/>
      <c r="L59" s="84"/>
      <c r="M59" s="84"/>
      <c r="N59" s="84"/>
      <c r="O59" s="351">
        <f>SUM(H59:N59)</f>
        <v>36500</v>
      </c>
      <c r="P59" s="317">
        <f>E59*(H59+I59+J59+K59+L59+M59+N59)</f>
        <v>36500</v>
      </c>
      <c r="Q59" s="414" t="s">
        <v>42</v>
      </c>
      <c r="R59" s="388" t="s">
        <v>120</v>
      </c>
    </row>
    <row r="60" spans="1:18" ht="22.5">
      <c r="A60" s="100">
        <v>2</v>
      </c>
      <c r="B60" s="103" t="s">
        <v>118</v>
      </c>
      <c r="C60" s="100">
        <v>8</v>
      </c>
      <c r="D60" s="100">
        <v>8</v>
      </c>
      <c r="E60" s="350">
        <f>+D60/C60</f>
        <v>1</v>
      </c>
      <c r="F60" s="100">
        <v>750</v>
      </c>
      <c r="G60" s="75">
        <v>1</v>
      </c>
      <c r="H60" s="100">
        <v>2450</v>
      </c>
      <c r="I60" s="100"/>
      <c r="J60" s="100"/>
      <c r="K60" s="413"/>
      <c r="L60" s="100"/>
      <c r="M60" s="100"/>
      <c r="N60" s="100"/>
      <c r="O60" s="70">
        <f>SUM(H60:N60)</f>
        <v>2450</v>
      </c>
      <c r="P60" s="317">
        <f>E60*(H60+I60+J60+K60+L60+M60+N60)</f>
        <v>2450</v>
      </c>
      <c r="Q60" s="104" t="s">
        <v>42</v>
      </c>
      <c r="R60" s="388" t="s">
        <v>120</v>
      </c>
    </row>
    <row r="61" spans="1:18" ht="22.5">
      <c r="A61" s="455">
        <v>3</v>
      </c>
      <c r="B61" s="456" t="s">
        <v>246</v>
      </c>
      <c r="C61" s="455">
        <v>8</v>
      </c>
      <c r="D61" s="455">
        <v>8</v>
      </c>
      <c r="E61" s="457">
        <v>1</v>
      </c>
      <c r="F61" s="455">
        <v>750</v>
      </c>
      <c r="G61" s="458">
        <v>1</v>
      </c>
      <c r="H61" s="455"/>
      <c r="I61" s="455"/>
      <c r="J61" s="455"/>
      <c r="K61" s="459"/>
      <c r="L61" s="455"/>
      <c r="M61" s="455"/>
      <c r="N61" s="455"/>
      <c r="O61" s="464"/>
      <c r="P61" s="464"/>
      <c r="Q61" s="460" t="s">
        <v>247</v>
      </c>
      <c r="R61" s="461" t="s">
        <v>120</v>
      </c>
    </row>
    <row r="62" spans="1:18" ht="12" thickBot="1">
      <c r="A62" s="407"/>
      <c r="B62" s="411" t="s">
        <v>21</v>
      </c>
      <c r="C62" s="407"/>
      <c r="D62" s="407"/>
      <c r="E62" s="407"/>
      <c r="F62" s="408"/>
      <c r="G62" s="407"/>
      <c r="H62" s="407"/>
      <c r="I62" s="407"/>
      <c r="J62" s="409"/>
      <c r="K62" s="407"/>
      <c r="L62" s="407"/>
      <c r="M62" s="407"/>
      <c r="N62" s="407"/>
      <c r="O62" s="407"/>
      <c r="P62" s="407"/>
      <c r="Q62" s="409"/>
      <c r="R62" s="410"/>
    </row>
    <row r="63" ht="11.25">
      <c r="F63" s="170"/>
    </row>
    <row r="64" spans="1:18" ht="11.25">
      <c r="A64" s="114"/>
      <c r="B64" s="115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380"/>
    </row>
    <row r="65" spans="1:18" ht="11.25">
      <c r="A65" s="504" t="str">
        <f>A2</f>
        <v>SISTEMA DEPARTAMENTAL DE EVALUACIÓN A LA GESTIÓN MUNICIPAL </v>
      </c>
      <c r="B65" s="504"/>
      <c r="C65" s="504"/>
      <c r="D65" s="504"/>
      <c r="E65" s="504"/>
      <c r="F65" s="504"/>
      <c r="G65" s="504"/>
      <c r="H65" s="504"/>
      <c r="I65" s="504"/>
      <c r="J65" s="504"/>
      <c r="K65" s="504"/>
      <c r="L65" s="504"/>
      <c r="M65" s="504"/>
      <c r="N65" s="504"/>
      <c r="O65" s="504"/>
      <c r="P65" s="504"/>
      <c r="Q65" s="504"/>
      <c r="R65" s="504"/>
    </row>
    <row r="66" spans="1:18" ht="11.25" customHeight="1" thickBot="1">
      <c r="A66" s="28"/>
      <c r="B66" s="28"/>
      <c r="C66" s="28"/>
      <c r="D66" s="28"/>
      <c r="E66" s="504" t="str">
        <f>A3</f>
        <v>COMPONENTE DE EFICACIA -   PLAN DE ACCIÓN - AÑO 2012</v>
      </c>
      <c r="F66" s="504"/>
      <c r="G66" s="504"/>
      <c r="H66" s="504"/>
      <c r="I66" s="504"/>
      <c r="J66" s="504"/>
      <c r="K66" s="504"/>
      <c r="L66" s="28"/>
      <c r="M66" s="28"/>
      <c r="N66" s="28"/>
      <c r="O66" s="28"/>
      <c r="P66" s="28"/>
      <c r="Q66" s="28"/>
      <c r="R66" s="383"/>
    </row>
    <row r="67" spans="5:18" ht="13.5" thickBot="1">
      <c r="E67" s="498" t="str">
        <f>E4</f>
        <v>                                                    MUNICIPIO  DE BELTRÀN</v>
      </c>
      <c r="F67" s="498"/>
      <c r="G67" s="498"/>
      <c r="H67" s="498"/>
      <c r="I67" s="498"/>
      <c r="J67" s="498"/>
      <c r="K67" s="498"/>
      <c r="L67" s="498"/>
      <c r="M67" s="498"/>
      <c r="N67" s="498"/>
      <c r="Q67" s="499" t="s">
        <v>2</v>
      </c>
      <c r="R67" s="500"/>
    </row>
    <row r="68" spans="1:18" ht="11.25">
      <c r="A68" s="501" t="s">
        <v>41</v>
      </c>
      <c r="B68" s="501"/>
      <c r="C68" s="501"/>
      <c r="D68" s="501"/>
      <c r="E68" s="501"/>
      <c r="F68" s="501"/>
      <c r="G68" s="501"/>
      <c r="Q68" s="395" t="s">
        <v>1</v>
      </c>
      <c r="R68" s="396">
        <v>1</v>
      </c>
    </row>
    <row r="69" spans="1:18" ht="11.25">
      <c r="A69" s="501" t="s">
        <v>229</v>
      </c>
      <c r="B69" s="501"/>
      <c r="C69" s="501"/>
      <c r="D69" s="501"/>
      <c r="E69" s="501"/>
      <c r="F69" s="501"/>
      <c r="G69" s="501"/>
      <c r="Q69" s="502" t="s">
        <v>237</v>
      </c>
      <c r="R69" s="502"/>
    </row>
    <row r="70" spans="1:18" ht="12">
      <c r="A70" s="501" t="s">
        <v>244</v>
      </c>
      <c r="B70" s="501"/>
      <c r="C70" s="501"/>
      <c r="D70" s="501"/>
      <c r="E70" s="501"/>
      <c r="F70" s="501"/>
      <c r="G70" s="501"/>
      <c r="H70" s="81" t="s">
        <v>235</v>
      </c>
      <c r="Q70" s="503" t="s">
        <v>236</v>
      </c>
      <c r="R70" s="503"/>
    </row>
    <row r="71" ht="12" thickBot="1"/>
    <row r="72" spans="1:18" ht="12.75" customHeight="1">
      <c r="A72" s="86" t="s">
        <v>26</v>
      </c>
      <c r="B72" s="87"/>
      <c r="C72" s="87"/>
      <c r="D72" s="87"/>
      <c r="E72" s="87"/>
      <c r="F72" s="87"/>
      <c r="G72" s="88"/>
      <c r="H72" s="517" t="s">
        <v>121</v>
      </c>
      <c r="I72" s="518"/>
      <c r="J72" s="518"/>
      <c r="K72" s="518"/>
      <c r="L72" s="518"/>
      <c r="M72" s="518"/>
      <c r="N72" s="518"/>
      <c r="O72" s="518"/>
      <c r="P72" s="519"/>
      <c r="Q72" s="486" t="str">
        <f>Q9</f>
        <v>META DE RESULTADO ANUAL: 100/100 </v>
      </c>
      <c r="R72" s="487"/>
    </row>
    <row r="73" spans="1:18" ht="11.25">
      <c r="A73" s="90" t="s">
        <v>44</v>
      </c>
      <c r="B73" s="91"/>
      <c r="C73" s="91"/>
      <c r="D73" s="91"/>
      <c r="E73" s="91"/>
      <c r="F73" s="91"/>
      <c r="G73" s="92"/>
      <c r="H73" s="525"/>
      <c r="I73" s="526"/>
      <c r="J73" s="526"/>
      <c r="K73" s="526"/>
      <c r="L73" s="526"/>
      <c r="M73" s="526"/>
      <c r="N73" s="526"/>
      <c r="O73" s="526"/>
      <c r="P73" s="527"/>
      <c r="Q73" s="488"/>
      <c r="R73" s="489"/>
    </row>
    <row r="74" spans="1:18" ht="12" thickBot="1">
      <c r="A74" s="93" t="s">
        <v>32</v>
      </c>
      <c r="B74" s="94"/>
      <c r="C74" s="94"/>
      <c r="D74" s="94"/>
      <c r="E74" s="94"/>
      <c r="F74" s="94"/>
      <c r="G74" s="95"/>
      <c r="H74" s="528"/>
      <c r="I74" s="529"/>
      <c r="J74" s="529"/>
      <c r="K74" s="529"/>
      <c r="L74" s="529"/>
      <c r="M74" s="529"/>
      <c r="N74" s="529"/>
      <c r="O74" s="529"/>
      <c r="P74" s="530"/>
      <c r="Q74" s="490"/>
      <c r="R74" s="491"/>
    </row>
    <row r="75" ht="12" thickBot="1">
      <c r="A75" s="81" t="s">
        <v>22</v>
      </c>
    </row>
    <row r="76" spans="1:18" ht="12.75" customHeight="1">
      <c r="A76" s="486" t="s">
        <v>7</v>
      </c>
      <c r="B76" s="512"/>
      <c r="C76" s="512"/>
      <c r="D76" s="512"/>
      <c r="E76" s="512"/>
      <c r="F76" s="512"/>
      <c r="G76" s="487"/>
      <c r="H76" s="486" t="s">
        <v>3</v>
      </c>
      <c r="I76" s="512"/>
      <c r="J76" s="512"/>
      <c r="K76" s="512"/>
      <c r="L76" s="512"/>
      <c r="M76" s="512"/>
      <c r="N76" s="512"/>
      <c r="O76" s="512"/>
      <c r="P76" s="487"/>
      <c r="Q76" s="513" t="s">
        <v>4</v>
      </c>
      <c r="R76" s="515" t="s">
        <v>5</v>
      </c>
    </row>
    <row r="77" spans="1:18" ht="12" thickBot="1">
      <c r="A77" s="38"/>
      <c r="B77" s="97"/>
      <c r="C77" s="97"/>
      <c r="D77" s="97"/>
      <c r="E77" s="97"/>
      <c r="F77" s="97"/>
      <c r="G77" s="39"/>
      <c r="H77" s="38"/>
      <c r="I77" s="97"/>
      <c r="J77" s="97"/>
      <c r="K77" s="97"/>
      <c r="L77" s="97"/>
      <c r="M77" s="97"/>
      <c r="N77" s="97"/>
      <c r="O77" s="97"/>
      <c r="P77" s="39"/>
      <c r="Q77" s="523"/>
      <c r="R77" s="524"/>
    </row>
    <row r="78" spans="1:18" ht="82.5" customHeight="1" thickBot="1">
      <c r="A78" s="196" t="s">
        <v>6</v>
      </c>
      <c r="B78" s="196" t="s">
        <v>8</v>
      </c>
      <c r="C78" s="196" t="s">
        <v>9</v>
      </c>
      <c r="D78" s="203" t="s">
        <v>10</v>
      </c>
      <c r="E78" s="196" t="s">
        <v>11</v>
      </c>
      <c r="F78" s="203" t="s">
        <v>23</v>
      </c>
      <c r="G78" s="285" t="s">
        <v>105</v>
      </c>
      <c r="H78" s="212" t="s">
        <v>12</v>
      </c>
      <c r="I78" s="212" t="s">
        <v>13</v>
      </c>
      <c r="J78" s="212" t="s">
        <v>14</v>
      </c>
      <c r="K78" s="194" t="s">
        <v>15</v>
      </c>
      <c r="L78" s="212" t="s">
        <v>16</v>
      </c>
      <c r="M78" s="212" t="s">
        <v>17</v>
      </c>
      <c r="N78" s="212" t="s">
        <v>18</v>
      </c>
      <c r="O78" s="212" t="s">
        <v>19</v>
      </c>
      <c r="P78" s="212" t="s">
        <v>20</v>
      </c>
      <c r="Q78" s="514"/>
      <c r="R78" s="516"/>
    </row>
    <row r="79" spans="1:18" s="111" customFormat="1" ht="33.75">
      <c r="A79" s="107">
        <v>1</v>
      </c>
      <c r="B79" s="326" t="s">
        <v>248</v>
      </c>
      <c r="C79" s="107">
        <v>4</v>
      </c>
      <c r="D79" s="223">
        <v>4</v>
      </c>
      <c r="E79" s="280">
        <f aca="true" t="shared" si="3" ref="E79:E84">D79/C79</f>
        <v>1</v>
      </c>
      <c r="F79" s="222">
        <v>930</v>
      </c>
      <c r="G79" s="108">
        <v>1</v>
      </c>
      <c r="H79" s="323">
        <v>18000</v>
      </c>
      <c r="I79" s="220">
        <v>1000</v>
      </c>
      <c r="J79" s="220"/>
      <c r="K79" s="220"/>
      <c r="L79" s="118"/>
      <c r="M79" s="118"/>
      <c r="N79" s="118"/>
      <c r="O79" s="390">
        <f aca="true" t="shared" si="4" ref="O79:O84">SUM(H79:N79)</f>
        <v>19000</v>
      </c>
      <c r="P79" s="186">
        <f aca="true" t="shared" si="5" ref="P79:P84">E79*(H79+I79+J79+K79+L79+M79+N79)</f>
        <v>19000</v>
      </c>
      <c r="Q79" s="110" t="s">
        <v>79</v>
      </c>
      <c r="R79" s="384" t="s">
        <v>89</v>
      </c>
    </row>
    <row r="80" spans="1:18" s="111" customFormat="1" ht="22.5">
      <c r="A80" s="107">
        <v>2</v>
      </c>
      <c r="B80" s="326" t="s">
        <v>249</v>
      </c>
      <c r="C80" s="107">
        <v>6</v>
      </c>
      <c r="D80" s="223">
        <v>6</v>
      </c>
      <c r="E80" s="280">
        <f t="shared" si="3"/>
        <v>1</v>
      </c>
      <c r="F80" s="222">
        <v>350</v>
      </c>
      <c r="G80" s="108">
        <v>1</v>
      </c>
      <c r="H80" s="323">
        <v>5500</v>
      </c>
      <c r="I80" s="220"/>
      <c r="J80" s="220"/>
      <c r="K80" s="220"/>
      <c r="L80" s="118"/>
      <c r="M80" s="118"/>
      <c r="N80" s="118"/>
      <c r="O80" s="390">
        <f t="shared" si="4"/>
        <v>5500</v>
      </c>
      <c r="P80" s="186">
        <f t="shared" si="5"/>
        <v>5500</v>
      </c>
      <c r="Q80" s="110" t="s">
        <v>79</v>
      </c>
      <c r="R80" s="384" t="s">
        <v>89</v>
      </c>
    </row>
    <row r="81" spans="1:18" s="111" customFormat="1" ht="22.5">
      <c r="A81" s="107">
        <v>3</v>
      </c>
      <c r="B81" s="326" t="s">
        <v>250</v>
      </c>
      <c r="C81" s="107">
        <v>1</v>
      </c>
      <c r="D81" s="223">
        <v>1</v>
      </c>
      <c r="E81" s="280">
        <f t="shared" si="3"/>
        <v>1</v>
      </c>
      <c r="F81" s="222">
        <v>42</v>
      </c>
      <c r="G81" s="108">
        <v>1</v>
      </c>
      <c r="H81" s="323">
        <v>200</v>
      </c>
      <c r="I81" s="220"/>
      <c r="J81" s="220"/>
      <c r="K81" s="220"/>
      <c r="L81" s="118"/>
      <c r="M81" s="118"/>
      <c r="N81" s="118"/>
      <c r="O81" s="390">
        <f t="shared" si="4"/>
        <v>200</v>
      </c>
      <c r="P81" s="186">
        <f t="shared" si="5"/>
        <v>200</v>
      </c>
      <c r="Q81" s="110" t="s">
        <v>79</v>
      </c>
      <c r="R81" s="384" t="s">
        <v>89</v>
      </c>
    </row>
    <row r="82" spans="1:18" s="111" customFormat="1" ht="33.75">
      <c r="A82" s="107">
        <v>4</v>
      </c>
      <c r="B82" s="326" t="s">
        <v>251</v>
      </c>
      <c r="C82" s="107">
        <v>150</v>
      </c>
      <c r="D82" s="223">
        <v>150</v>
      </c>
      <c r="E82" s="280">
        <f t="shared" si="3"/>
        <v>1</v>
      </c>
      <c r="F82" s="222">
        <v>150</v>
      </c>
      <c r="G82" s="108">
        <v>1</v>
      </c>
      <c r="H82" s="323">
        <v>1800</v>
      </c>
      <c r="I82" s="220"/>
      <c r="J82" s="220"/>
      <c r="K82" s="220"/>
      <c r="L82" s="118"/>
      <c r="M82" s="118"/>
      <c r="N82" s="118"/>
      <c r="O82" s="390">
        <f t="shared" si="4"/>
        <v>1800</v>
      </c>
      <c r="P82" s="186">
        <f t="shared" si="5"/>
        <v>1800</v>
      </c>
      <c r="Q82" s="110" t="s">
        <v>79</v>
      </c>
      <c r="R82" s="384"/>
    </row>
    <row r="83" spans="1:18" s="111" customFormat="1" ht="22.5">
      <c r="A83" s="157">
        <v>5</v>
      </c>
      <c r="B83" s="415" t="s">
        <v>252</v>
      </c>
      <c r="C83" s="157">
        <v>20</v>
      </c>
      <c r="D83" s="223">
        <v>20</v>
      </c>
      <c r="E83" s="280">
        <f t="shared" si="3"/>
        <v>1</v>
      </c>
      <c r="F83" s="416">
        <v>84</v>
      </c>
      <c r="G83" s="108">
        <v>1</v>
      </c>
      <c r="H83" s="417"/>
      <c r="I83" s="418">
        <v>500</v>
      </c>
      <c r="J83" s="418"/>
      <c r="K83" s="418"/>
      <c r="L83" s="419"/>
      <c r="M83" s="419"/>
      <c r="N83" s="419"/>
      <c r="O83" s="390">
        <f t="shared" si="4"/>
        <v>500</v>
      </c>
      <c r="P83" s="186">
        <f t="shared" si="5"/>
        <v>500</v>
      </c>
      <c r="Q83" s="110" t="s">
        <v>79</v>
      </c>
      <c r="R83" s="420"/>
    </row>
    <row r="84" spans="1:18" s="111" customFormat="1" ht="22.5">
      <c r="A84" s="157">
        <v>6</v>
      </c>
      <c r="B84" s="415" t="s">
        <v>253</v>
      </c>
      <c r="C84" s="157">
        <v>1</v>
      </c>
      <c r="D84" s="223">
        <v>1</v>
      </c>
      <c r="E84" s="280">
        <f t="shared" si="3"/>
        <v>1</v>
      </c>
      <c r="F84" s="416">
        <v>1930</v>
      </c>
      <c r="G84" s="108">
        <v>1</v>
      </c>
      <c r="H84" s="417">
        <v>1900</v>
      </c>
      <c r="I84" s="418">
        <v>7000</v>
      </c>
      <c r="J84" s="418"/>
      <c r="K84" s="418"/>
      <c r="L84" s="419"/>
      <c r="M84" s="419"/>
      <c r="N84" s="419"/>
      <c r="O84" s="390">
        <f t="shared" si="4"/>
        <v>8900</v>
      </c>
      <c r="P84" s="186">
        <f t="shared" si="5"/>
        <v>8900</v>
      </c>
      <c r="Q84" s="110" t="s">
        <v>79</v>
      </c>
      <c r="R84" s="420"/>
    </row>
    <row r="85" spans="1:18" ht="12" thickBot="1">
      <c r="A85" s="120"/>
      <c r="B85" s="72" t="s">
        <v>21</v>
      </c>
      <c r="C85" s="120"/>
      <c r="D85" s="224"/>
      <c r="E85" s="120"/>
      <c r="F85" s="119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385"/>
    </row>
    <row r="86" spans="1:18" ht="11.25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386"/>
    </row>
    <row r="87" ht="11.25"/>
    <row r="88" spans="1:18" s="111" customFormat="1" ht="11.25">
      <c r="A88" s="141"/>
      <c r="B88" s="83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387"/>
    </row>
    <row r="89" spans="1:18" ht="11.25">
      <c r="A89" s="504" t="str">
        <f>A2</f>
        <v>SISTEMA DEPARTAMENTAL DE EVALUACIÓN A LA GESTIÓN MUNICIPAL </v>
      </c>
      <c r="B89" s="504"/>
      <c r="C89" s="504"/>
      <c r="D89" s="504"/>
      <c r="E89" s="504"/>
      <c r="F89" s="504"/>
      <c r="G89" s="504"/>
      <c r="H89" s="504"/>
      <c r="I89" s="504"/>
      <c r="J89" s="504"/>
      <c r="K89" s="504"/>
      <c r="L89" s="504"/>
      <c r="M89" s="504"/>
      <c r="N89" s="504"/>
      <c r="O89" s="504"/>
      <c r="P89" s="504"/>
      <c r="Q89" s="504"/>
      <c r="R89" s="504"/>
    </row>
    <row r="90" spans="1:18" ht="12" thickBot="1">
      <c r="A90" s="28"/>
      <c r="B90" s="28"/>
      <c r="C90" s="28"/>
      <c r="D90" s="28"/>
      <c r="E90" s="508" t="str">
        <f>A3</f>
        <v>COMPONENTE DE EFICACIA -   PLAN DE ACCIÓN - AÑO 2012</v>
      </c>
      <c r="F90" s="508"/>
      <c r="G90" s="508"/>
      <c r="H90" s="508"/>
      <c r="I90" s="508"/>
      <c r="J90" s="508"/>
      <c r="K90" s="508"/>
      <c r="L90" s="28"/>
      <c r="M90" s="28"/>
      <c r="N90" s="28"/>
      <c r="O90" s="28"/>
      <c r="P90" s="28"/>
      <c r="Q90" s="28"/>
      <c r="R90" s="383"/>
    </row>
    <row r="91" spans="1:18" ht="13.5" thickBot="1">
      <c r="A91" s="28"/>
      <c r="B91" s="28"/>
      <c r="C91" s="28"/>
      <c r="D91" s="28"/>
      <c r="E91" s="498" t="str">
        <f>E4</f>
        <v>                                                    MUNICIPIO  DE BELTRÀN</v>
      </c>
      <c r="F91" s="498"/>
      <c r="G91" s="498"/>
      <c r="H91" s="498"/>
      <c r="I91" s="498"/>
      <c r="J91" s="498"/>
      <c r="K91" s="498"/>
      <c r="L91" s="498"/>
      <c r="M91" s="498"/>
      <c r="N91" s="498"/>
      <c r="O91" s="28"/>
      <c r="P91" s="28"/>
      <c r="Q91" s="499" t="s">
        <v>2</v>
      </c>
      <c r="R91" s="500"/>
    </row>
    <row r="92" spans="1:18" ht="11.25">
      <c r="A92" s="501" t="s">
        <v>41</v>
      </c>
      <c r="B92" s="501"/>
      <c r="C92" s="501"/>
      <c r="D92" s="501"/>
      <c r="E92" s="501"/>
      <c r="F92" s="501"/>
      <c r="G92" s="501"/>
      <c r="Q92" s="395" t="s">
        <v>1</v>
      </c>
      <c r="R92" s="396">
        <v>1</v>
      </c>
    </row>
    <row r="93" spans="1:18" ht="11.25">
      <c r="A93" s="501" t="s">
        <v>229</v>
      </c>
      <c r="B93" s="501"/>
      <c r="C93" s="501"/>
      <c r="D93" s="501"/>
      <c r="E93" s="501"/>
      <c r="F93" s="501"/>
      <c r="G93" s="501"/>
      <c r="Q93" s="502" t="s">
        <v>237</v>
      </c>
      <c r="R93" s="502"/>
    </row>
    <row r="94" spans="1:18" ht="12">
      <c r="A94" s="501" t="s">
        <v>234</v>
      </c>
      <c r="B94" s="501"/>
      <c r="C94" s="501"/>
      <c r="D94" s="501"/>
      <c r="E94" s="501"/>
      <c r="F94" s="501"/>
      <c r="G94" s="501"/>
      <c r="H94" s="81" t="s">
        <v>235</v>
      </c>
      <c r="Q94" s="503" t="s">
        <v>236</v>
      </c>
      <c r="R94" s="503"/>
    </row>
    <row r="95" spans="1:18" ht="12" thickBot="1">
      <c r="A95" s="131"/>
      <c r="B95" s="131"/>
      <c r="C95" s="131"/>
      <c r="D95" s="131"/>
      <c r="E95" s="131"/>
      <c r="F95" s="131"/>
      <c r="G95" s="131"/>
      <c r="Q95" s="173"/>
      <c r="R95" s="375"/>
    </row>
    <row r="96" spans="1:18" ht="12.75" customHeight="1">
      <c r="A96" s="86" t="s">
        <v>26</v>
      </c>
      <c r="B96" s="87"/>
      <c r="C96" s="87"/>
      <c r="D96" s="87"/>
      <c r="E96" s="87"/>
      <c r="F96" s="87"/>
      <c r="G96" s="88"/>
      <c r="H96" s="517" t="s">
        <v>124</v>
      </c>
      <c r="I96" s="518"/>
      <c r="J96" s="518"/>
      <c r="K96" s="518"/>
      <c r="L96" s="518"/>
      <c r="M96" s="518"/>
      <c r="N96" s="518"/>
      <c r="O96" s="518"/>
      <c r="P96" s="519"/>
      <c r="Q96" s="486" t="str">
        <f>Q9</f>
        <v>META DE RESULTADO ANUAL: 100/100 </v>
      </c>
      <c r="R96" s="487"/>
    </row>
    <row r="97" spans="1:18" ht="11.25">
      <c r="A97" s="90" t="s">
        <v>122</v>
      </c>
      <c r="B97" s="91"/>
      <c r="C97" s="91"/>
      <c r="D97" s="91"/>
      <c r="E97" s="91"/>
      <c r="F97" s="91"/>
      <c r="G97" s="92"/>
      <c r="H97" s="525"/>
      <c r="I97" s="526"/>
      <c r="J97" s="526"/>
      <c r="K97" s="526"/>
      <c r="L97" s="526"/>
      <c r="M97" s="526"/>
      <c r="N97" s="526"/>
      <c r="O97" s="526"/>
      <c r="P97" s="527"/>
      <c r="Q97" s="488"/>
      <c r="R97" s="489"/>
    </row>
    <row r="98" spans="1:18" s="73" customFormat="1" ht="24.75" customHeight="1" thickBot="1">
      <c r="A98" s="505" t="s">
        <v>123</v>
      </c>
      <c r="B98" s="506"/>
      <c r="C98" s="506"/>
      <c r="D98" s="506"/>
      <c r="E98" s="506"/>
      <c r="F98" s="506"/>
      <c r="G98" s="507"/>
      <c r="H98" s="528"/>
      <c r="I98" s="529"/>
      <c r="J98" s="529"/>
      <c r="K98" s="529"/>
      <c r="L98" s="529"/>
      <c r="M98" s="529"/>
      <c r="N98" s="529"/>
      <c r="O98" s="529"/>
      <c r="P98" s="530"/>
      <c r="Q98" s="490"/>
      <c r="R98" s="491"/>
    </row>
    <row r="99" ht="12" thickBot="1">
      <c r="A99" s="81" t="s">
        <v>22</v>
      </c>
    </row>
    <row r="100" spans="1:18" ht="12.75" customHeight="1" thickBot="1">
      <c r="A100" s="486" t="s">
        <v>7</v>
      </c>
      <c r="B100" s="512"/>
      <c r="C100" s="512"/>
      <c r="D100" s="512"/>
      <c r="E100" s="512"/>
      <c r="F100" s="512"/>
      <c r="G100" s="487"/>
      <c r="H100" s="486" t="s">
        <v>3</v>
      </c>
      <c r="I100" s="512"/>
      <c r="J100" s="512"/>
      <c r="K100" s="512"/>
      <c r="L100" s="512"/>
      <c r="M100" s="512"/>
      <c r="N100" s="512"/>
      <c r="O100" s="512"/>
      <c r="P100" s="487"/>
      <c r="Q100" s="513" t="s">
        <v>4</v>
      </c>
      <c r="R100" s="515" t="s">
        <v>5</v>
      </c>
    </row>
    <row r="101" spans="1:18" ht="82.5" customHeight="1" thickBot="1">
      <c r="A101" s="196" t="s">
        <v>6</v>
      </c>
      <c r="B101" s="196" t="s">
        <v>8</v>
      </c>
      <c r="C101" s="203" t="s">
        <v>9</v>
      </c>
      <c r="D101" s="196" t="s">
        <v>10</v>
      </c>
      <c r="E101" s="196" t="s">
        <v>11</v>
      </c>
      <c r="F101" s="203" t="s">
        <v>23</v>
      </c>
      <c r="G101" s="285" t="s">
        <v>105</v>
      </c>
      <c r="H101" s="236" t="s">
        <v>12</v>
      </c>
      <c r="I101" s="212" t="s">
        <v>13</v>
      </c>
      <c r="J101" s="212" t="s">
        <v>14</v>
      </c>
      <c r="K101" s="238" t="s">
        <v>15</v>
      </c>
      <c r="L101" s="212" t="s">
        <v>16</v>
      </c>
      <c r="M101" s="236" t="s">
        <v>17</v>
      </c>
      <c r="N101" s="212" t="s">
        <v>18</v>
      </c>
      <c r="O101" s="236" t="s">
        <v>19</v>
      </c>
      <c r="P101" s="212" t="s">
        <v>20</v>
      </c>
      <c r="Q101" s="491"/>
      <c r="R101" s="516"/>
    </row>
    <row r="102" spans="1:18" s="111" customFormat="1" ht="45">
      <c r="A102" s="210">
        <v>1</v>
      </c>
      <c r="B102" s="197" t="s">
        <v>254</v>
      </c>
      <c r="C102" s="231">
        <v>3</v>
      </c>
      <c r="D102" s="230">
        <v>3</v>
      </c>
      <c r="E102" s="280">
        <f>D102/C102</f>
        <v>1</v>
      </c>
      <c r="F102" s="225">
        <v>860</v>
      </c>
      <c r="G102" s="215">
        <v>0</v>
      </c>
      <c r="H102" s="232">
        <v>15000</v>
      </c>
      <c r="I102" s="226"/>
      <c r="J102" s="226"/>
      <c r="K102" s="232"/>
      <c r="L102" s="227"/>
      <c r="M102" s="233"/>
      <c r="N102" s="227"/>
      <c r="O102" s="465">
        <f>SUM(H102:N102)</f>
        <v>15000</v>
      </c>
      <c r="P102" s="317">
        <f>E102*(H102+I102+J102+K102+L102+M102+N102)</f>
        <v>15000</v>
      </c>
      <c r="Q102" s="462" t="s">
        <v>255</v>
      </c>
      <c r="R102" s="384" t="s">
        <v>90</v>
      </c>
    </row>
    <row r="103" spans="1:18" s="111" customFormat="1" ht="22.5">
      <c r="A103" s="107">
        <v>2</v>
      </c>
      <c r="B103" s="102" t="s">
        <v>61</v>
      </c>
      <c r="C103" s="117">
        <v>5</v>
      </c>
      <c r="D103" s="116">
        <v>5</v>
      </c>
      <c r="E103" s="280">
        <f>D103/C103</f>
        <v>1</v>
      </c>
      <c r="F103" s="222">
        <v>1930</v>
      </c>
      <c r="G103" s="108">
        <v>0</v>
      </c>
      <c r="H103" s="229">
        <v>14000</v>
      </c>
      <c r="I103" s="220"/>
      <c r="J103" s="220"/>
      <c r="K103" s="229"/>
      <c r="L103" s="118"/>
      <c r="M103" s="221"/>
      <c r="N103" s="118"/>
      <c r="O103" s="465">
        <f>SUM(H103:N103)</f>
        <v>14000</v>
      </c>
      <c r="P103" s="317">
        <f>E103*(H103+I103+J103+K103+L103+M103+N103)</f>
        <v>14000</v>
      </c>
      <c r="Q103" s="463" t="s">
        <v>256</v>
      </c>
      <c r="R103" s="384" t="s">
        <v>91</v>
      </c>
    </row>
    <row r="104" spans="1:18" s="111" customFormat="1" ht="22.5">
      <c r="A104" s="107">
        <v>3</v>
      </c>
      <c r="B104" s="102" t="s">
        <v>83</v>
      </c>
      <c r="C104" s="117">
        <v>5</v>
      </c>
      <c r="D104" s="116">
        <v>5</v>
      </c>
      <c r="E104" s="280">
        <f>D104/C104</f>
        <v>1</v>
      </c>
      <c r="F104" s="222">
        <v>340</v>
      </c>
      <c r="G104" s="108">
        <v>0</v>
      </c>
      <c r="H104" s="229">
        <v>2500</v>
      </c>
      <c r="I104" s="220"/>
      <c r="J104" s="220"/>
      <c r="K104" s="229"/>
      <c r="L104" s="118"/>
      <c r="M104" s="221"/>
      <c r="N104" s="118"/>
      <c r="O104" s="465">
        <f>SUM(H104:N104)</f>
        <v>2500</v>
      </c>
      <c r="P104" s="317">
        <f>E104*(H104+I104+J104+K104+L104+M104+N104)</f>
        <v>2500</v>
      </c>
      <c r="Q104" s="463" t="s">
        <v>256</v>
      </c>
      <c r="R104" s="384"/>
    </row>
    <row r="105" spans="1:18" s="111" customFormat="1" ht="22.5">
      <c r="A105" s="107">
        <v>4</v>
      </c>
      <c r="B105" s="102" t="s">
        <v>92</v>
      </c>
      <c r="C105" s="117">
        <v>1</v>
      </c>
      <c r="D105" s="116">
        <v>1</v>
      </c>
      <c r="E105" s="41">
        <f>D105/C105</f>
        <v>1</v>
      </c>
      <c r="F105" s="222">
        <v>680</v>
      </c>
      <c r="G105" s="108">
        <v>0</v>
      </c>
      <c r="H105" s="229">
        <v>4000</v>
      </c>
      <c r="I105" s="220"/>
      <c r="J105" s="220"/>
      <c r="K105" s="229"/>
      <c r="L105" s="118"/>
      <c r="M105" s="221"/>
      <c r="N105" s="118"/>
      <c r="O105" s="466">
        <f>SUM(H105:N105)</f>
        <v>4000</v>
      </c>
      <c r="P105" s="467">
        <f>E105*(H105+I105+J105+K105+L105+M105+N105)</f>
        <v>4000</v>
      </c>
      <c r="Q105" s="463" t="s">
        <v>257</v>
      </c>
      <c r="R105" s="384"/>
    </row>
    <row r="106" spans="1:18" ht="12" thickBot="1">
      <c r="A106" s="421"/>
      <c r="B106" s="422" t="s">
        <v>21</v>
      </c>
      <c r="C106" s="423"/>
      <c r="D106" s="424"/>
      <c r="E106" s="421"/>
      <c r="F106" s="424"/>
      <c r="G106" s="421"/>
      <c r="H106" s="425"/>
      <c r="I106" s="421"/>
      <c r="J106" s="421"/>
      <c r="K106" s="425"/>
      <c r="L106" s="421"/>
      <c r="M106" s="425"/>
      <c r="N106" s="421"/>
      <c r="O106" s="425"/>
      <c r="P106" s="421"/>
      <c r="Q106" s="421"/>
      <c r="R106" s="426"/>
    </row>
    <row r="107" spans="1:18" ht="11.25">
      <c r="A107" s="141"/>
      <c r="B107" s="83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387"/>
    </row>
    <row r="108" spans="1:18" ht="11.25">
      <c r="A108" s="504" t="str">
        <f>A2</f>
        <v>SISTEMA DEPARTAMENTAL DE EVALUACIÓN A LA GESTIÓN MUNICIPAL </v>
      </c>
      <c r="B108" s="504"/>
      <c r="C108" s="504"/>
      <c r="D108" s="504"/>
      <c r="E108" s="504"/>
      <c r="F108" s="504"/>
      <c r="G108" s="504"/>
      <c r="H108" s="504"/>
      <c r="I108" s="504"/>
      <c r="J108" s="504"/>
      <c r="K108" s="504"/>
      <c r="L108" s="504"/>
      <c r="M108" s="504"/>
      <c r="N108" s="504"/>
      <c r="O108" s="504"/>
      <c r="P108" s="504"/>
      <c r="Q108" s="504"/>
      <c r="R108" s="504"/>
    </row>
    <row r="109" spans="1:18" ht="12" thickBot="1">
      <c r="A109" s="504" t="str">
        <f>A3</f>
        <v>COMPONENTE DE EFICACIA -   PLAN DE ACCIÓN - AÑO 2012</v>
      </c>
      <c r="B109" s="504"/>
      <c r="C109" s="504"/>
      <c r="D109" s="504"/>
      <c r="E109" s="504"/>
      <c r="F109" s="504"/>
      <c r="G109" s="504"/>
      <c r="H109" s="504"/>
      <c r="I109" s="504"/>
      <c r="J109" s="504"/>
      <c r="K109" s="504"/>
      <c r="L109" s="504"/>
      <c r="M109" s="504"/>
      <c r="N109" s="504"/>
      <c r="O109" s="504"/>
      <c r="P109" s="504"/>
      <c r="Q109" s="504"/>
      <c r="R109" s="504"/>
    </row>
    <row r="110" spans="1:18" ht="13.5" thickBot="1">
      <c r="A110" s="28"/>
      <c r="B110" s="28"/>
      <c r="C110" s="28"/>
      <c r="D110" s="28"/>
      <c r="E110" s="498" t="str">
        <f>E4</f>
        <v>                                                    MUNICIPIO  DE BELTRÀN</v>
      </c>
      <c r="F110" s="498"/>
      <c r="G110" s="498"/>
      <c r="H110" s="498"/>
      <c r="I110" s="498"/>
      <c r="J110" s="498"/>
      <c r="K110" s="498"/>
      <c r="L110" s="498"/>
      <c r="M110" s="498"/>
      <c r="N110" s="498"/>
      <c r="O110" s="28"/>
      <c r="P110" s="28"/>
      <c r="Q110" s="499" t="s">
        <v>2</v>
      </c>
      <c r="R110" s="500"/>
    </row>
    <row r="111" spans="1:18" ht="11.25">
      <c r="A111" s="501" t="s">
        <v>41</v>
      </c>
      <c r="B111" s="501"/>
      <c r="C111" s="501"/>
      <c r="D111" s="501"/>
      <c r="E111" s="501"/>
      <c r="F111" s="501"/>
      <c r="G111" s="501"/>
      <c r="Q111" s="395" t="s">
        <v>1</v>
      </c>
      <c r="R111" s="396">
        <v>1</v>
      </c>
    </row>
    <row r="112" spans="1:18" ht="11.25">
      <c r="A112" s="501" t="s">
        <v>229</v>
      </c>
      <c r="B112" s="501"/>
      <c r="C112" s="501"/>
      <c r="D112" s="501"/>
      <c r="E112" s="501"/>
      <c r="F112" s="501"/>
      <c r="G112" s="501"/>
      <c r="Q112" s="502" t="s">
        <v>231</v>
      </c>
      <c r="R112" s="502"/>
    </row>
    <row r="113" spans="1:18" ht="12">
      <c r="A113" s="501" t="s">
        <v>234</v>
      </c>
      <c r="B113" s="501"/>
      <c r="C113" s="501"/>
      <c r="D113" s="501"/>
      <c r="E113" s="501"/>
      <c r="F113" s="501"/>
      <c r="G113" s="501"/>
      <c r="H113" s="81" t="s">
        <v>235</v>
      </c>
      <c r="Q113" s="503" t="s">
        <v>236</v>
      </c>
      <c r="R113" s="503"/>
    </row>
    <row r="114" spans="1:18" ht="12" thickBot="1">
      <c r="A114" s="131"/>
      <c r="B114" s="122"/>
      <c r="C114" s="122"/>
      <c r="D114" s="122"/>
      <c r="E114" s="122"/>
      <c r="F114" s="122"/>
      <c r="G114" s="122"/>
      <c r="Q114" s="533"/>
      <c r="R114" s="533"/>
    </row>
    <row r="115" spans="1:18" ht="11.25" customHeight="1">
      <c r="A115" s="86" t="s">
        <v>127</v>
      </c>
      <c r="B115" s="87"/>
      <c r="C115" s="87"/>
      <c r="D115" s="87"/>
      <c r="E115" s="87"/>
      <c r="F115" s="87"/>
      <c r="G115" s="88"/>
      <c r="H115" s="517" t="s">
        <v>129</v>
      </c>
      <c r="I115" s="518"/>
      <c r="J115" s="518"/>
      <c r="K115" s="518"/>
      <c r="L115" s="518"/>
      <c r="M115" s="518"/>
      <c r="N115" s="518"/>
      <c r="O115" s="518"/>
      <c r="P115" s="519"/>
      <c r="Q115" s="486" t="str">
        <f>Q9</f>
        <v>META DE RESULTADO ANUAL: 100/100 </v>
      </c>
      <c r="R115" s="487"/>
    </row>
    <row r="116" spans="1:18" ht="11.25">
      <c r="A116" s="90" t="s">
        <v>133</v>
      </c>
      <c r="B116" s="91"/>
      <c r="C116" s="91"/>
      <c r="D116" s="91"/>
      <c r="E116" s="91"/>
      <c r="F116" s="91"/>
      <c r="G116" s="92"/>
      <c r="H116" s="525"/>
      <c r="I116" s="526"/>
      <c r="J116" s="526"/>
      <c r="K116" s="526"/>
      <c r="L116" s="526"/>
      <c r="M116" s="526"/>
      <c r="N116" s="526"/>
      <c r="O116" s="526"/>
      <c r="P116" s="527"/>
      <c r="Q116" s="488"/>
      <c r="R116" s="489"/>
    </row>
    <row r="117" spans="1:18" ht="12" thickBot="1">
      <c r="A117" s="93" t="s">
        <v>74</v>
      </c>
      <c r="B117" s="94"/>
      <c r="C117" s="94"/>
      <c r="D117" s="94"/>
      <c r="E117" s="94"/>
      <c r="F117" s="94"/>
      <c r="G117" s="95"/>
      <c r="H117" s="528"/>
      <c r="I117" s="529"/>
      <c r="J117" s="529"/>
      <c r="K117" s="529"/>
      <c r="L117" s="529"/>
      <c r="M117" s="529"/>
      <c r="N117" s="529"/>
      <c r="O117" s="529"/>
      <c r="P117" s="530"/>
      <c r="Q117" s="490"/>
      <c r="R117" s="491"/>
    </row>
    <row r="118" ht="11.25">
      <c r="A118" s="81" t="s">
        <v>22</v>
      </c>
    </row>
    <row r="119" ht="12" thickBot="1"/>
    <row r="120" spans="1:18" ht="12" thickBot="1">
      <c r="A120" s="486" t="s">
        <v>7</v>
      </c>
      <c r="B120" s="512"/>
      <c r="C120" s="512"/>
      <c r="D120" s="512"/>
      <c r="E120" s="512"/>
      <c r="F120" s="512"/>
      <c r="G120" s="487"/>
      <c r="H120" s="486" t="s">
        <v>3</v>
      </c>
      <c r="I120" s="512"/>
      <c r="J120" s="512"/>
      <c r="K120" s="512"/>
      <c r="L120" s="512"/>
      <c r="M120" s="512"/>
      <c r="N120" s="512"/>
      <c r="O120" s="512"/>
      <c r="P120" s="512"/>
      <c r="Q120" s="513" t="s">
        <v>4</v>
      </c>
      <c r="R120" s="531" t="s">
        <v>5</v>
      </c>
    </row>
    <row r="121" spans="1:18" ht="66.75" customHeight="1" thickBot="1">
      <c r="A121" s="189" t="s">
        <v>6</v>
      </c>
      <c r="B121" s="202" t="s">
        <v>8</v>
      </c>
      <c r="C121" s="196" t="s">
        <v>9</v>
      </c>
      <c r="D121" s="196" t="s">
        <v>10</v>
      </c>
      <c r="E121" s="203" t="s">
        <v>11</v>
      </c>
      <c r="F121" s="196" t="s">
        <v>23</v>
      </c>
      <c r="G121" s="285" t="s">
        <v>105</v>
      </c>
      <c r="H121" s="235" t="s">
        <v>12</v>
      </c>
      <c r="I121" s="212" t="s">
        <v>13</v>
      </c>
      <c r="J121" s="236" t="s">
        <v>48</v>
      </c>
      <c r="K121" s="194" t="s">
        <v>15</v>
      </c>
      <c r="L121" s="236" t="s">
        <v>16</v>
      </c>
      <c r="M121" s="212" t="s">
        <v>17</v>
      </c>
      <c r="N121" s="363" t="s">
        <v>18</v>
      </c>
      <c r="O121" s="194" t="s">
        <v>19</v>
      </c>
      <c r="P121" s="238" t="s">
        <v>20</v>
      </c>
      <c r="Q121" s="514"/>
      <c r="R121" s="532"/>
    </row>
    <row r="122" spans="1:18" ht="22.5">
      <c r="A122" s="84">
        <v>1</v>
      </c>
      <c r="B122" s="331" t="s">
        <v>73</v>
      </c>
      <c r="C122" s="85">
        <v>4</v>
      </c>
      <c r="D122" s="85">
        <v>4</v>
      </c>
      <c r="E122" s="280">
        <f>D122/C122</f>
        <v>1</v>
      </c>
      <c r="F122" s="129">
        <v>200</v>
      </c>
      <c r="G122" s="128">
        <f>+E122</f>
        <v>1</v>
      </c>
      <c r="H122" s="243">
        <v>9000</v>
      </c>
      <c r="I122" s="319"/>
      <c r="J122" s="245"/>
      <c r="K122" s="85"/>
      <c r="L122" s="245"/>
      <c r="M122" s="85"/>
      <c r="N122" s="245"/>
      <c r="O122" s="390">
        <f>SUM(H122:N122)</f>
        <v>9000</v>
      </c>
      <c r="P122" s="186">
        <f>E122*(H122+I122+J122+K122+L122+M122+N122)</f>
        <v>9000</v>
      </c>
      <c r="Q122" s="234" t="s">
        <v>54</v>
      </c>
      <c r="R122" s="381" t="s">
        <v>93</v>
      </c>
    </row>
    <row r="123" spans="1:18" ht="22.5">
      <c r="A123" s="405">
        <v>4</v>
      </c>
      <c r="B123" s="393" t="s">
        <v>125</v>
      </c>
      <c r="C123" s="405">
        <v>2</v>
      </c>
      <c r="D123" s="405">
        <v>1</v>
      </c>
      <c r="E123" s="397">
        <f>+D123/C123</f>
        <v>0.5</v>
      </c>
      <c r="F123" s="427">
        <v>520</v>
      </c>
      <c r="G123" s="428">
        <f>+E123</f>
        <v>0.5</v>
      </c>
      <c r="H123" s="429">
        <v>4000</v>
      </c>
      <c r="I123" s="430"/>
      <c r="J123" s="97"/>
      <c r="K123" s="405"/>
      <c r="L123" s="97"/>
      <c r="M123" s="405"/>
      <c r="N123" s="97"/>
      <c r="O123" s="390">
        <f>SUM(H123:N123)</f>
        <v>4000</v>
      </c>
      <c r="P123" s="398">
        <f>+O123</f>
        <v>4000</v>
      </c>
      <c r="Q123" s="234" t="s">
        <v>54</v>
      </c>
      <c r="R123" s="400" t="s">
        <v>126</v>
      </c>
    </row>
    <row r="124" spans="1:18" ht="12" thickBot="1">
      <c r="A124" s="105"/>
      <c r="B124" s="242" t="s">
        <v>21</v>
      </c>
      <c r="C124" s="105"/>
      <c r="D124" s="105"/>
      <c r="E124" s="241"/>
      <c r="F124" s="105"/>
      <c r="G124" s="105"/>
      <c r="H124" s="241"/>
      <c r="I124" s="105"/>
      <c r="J124" s="241"/>
      <c r="K124" s="105"/>
      <c r="L124" s="241"/>
      <c r="M124" s="105"/>
      <c r="N124" s="241"/>
      <c r="O124" s="105"/>
      <c r="P124" s="241"/>
      <c r="Q124" s="105"/>
      <c r="R124" s="379"/>
    </row>
    <row r="125" spans="1:18" ht="11.25">
      <c r="A125" s="114"/>
      <c r="B125" s="115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380"/>
    </row>
    <row r="126" spans="1:18" ht="11.25">
      <c r="A126" s="504" t="str">
        <f>A2</f>
        <v>SISTEMA DEPARTAMENTAL DE EVALUACIÓN A LA GESTIÓN MUNICIPAL </v>
      </c>
      <c r="B126" s="504"/>
      <c r="C126" s="504"/>
      <c r="D126" s="504"/>
      <c r="E126" s="504"/>
      <c r="F126" s="504"/>
      <c r="G126" s="504"/>
      <c r="H126" s="504"/>
      <c r="I126" s="504"/>
      <c r="J126" s="504"/>
      <c r="K126" s="504"/>
      <c r="L126" s="504"/>
      <c r="M126" s="504"/>
      <c r="N126" s="504"/>
      <c r="O126" s="504"/>
      <c r="P126" s="504"/>
      <c r="Q126" s="504"/>
      <c r="R126" s="504"/>
    </row>
    <row r="127" spans="1:18" ht="12" thickBot="1">
      <c r="A127" s="504" t="str">
        <f>A3</f>
        <v>COMPONENTE DE EFICACIA -   PLAN DE ACCIÓN - AÑO 2012</v>
      </c>
      <c r="B127" s="504"/>
      <c r="C127" s="504"/>
      <c r="D127" s="504"/>
      <c r="E127" s="504"/>
      <c r="F127" s="504"/>
      <c r="G127" s="504"/>
      <c r="H127" s="504"/>
      <c r="I127" s="504"/>
      <c r="J127" s="504"/>
      <c r="K127" s="504"/>
      <c r="L127" s="504"/>
      <c r="M127" s="504"/>
      <c r="N127" s="504"/>
      <c r="O127" s="504"/>
      <c r="P127" s="504"/>
      <c r="Q127" s="504"/>
      <c r="R127" s="504"/>
    </row>
    <row r="128" spans="1:18" ht="13.5" thickBot="1">
      <c r="A128" s="28"/>
      <c r="B128" s="28"/>
      <c r="C128" s="28"/>
      <c r="D128" s="28"/>
      <c r="E128" s="498" t="str">
        <f>E4</f>
        <v>                                                    MUNICIPIO  DE BELTRÀN</v>
      </c>
      <c r="F128" s="498"/>
      <c r="G128" s="498"/>
      <c r="H128" s="498"/>
      <c r="I128" s="498"/>
      <c r="J128" s="498"/>
      <c r="K128" s="498"/>
      <c r="L128" s="498"/>
      <c r="M128" s="498"/>
      <c r="N128" s="498"/>
      <c r="O128" s="28"/>
      <c r="P128" s="28"/>
      <c r="Q128" s="499" t="s">
        <v>2</v>
      </c>
      <c r="R128" s="500"/>
    </row>
    <row r="129" spans="1:18" ht="11.25">
      <c r="A129" s="501" t="s">
        <v>41</v>
      </c>
      <c r="B129" s="501"/>
      <c r="C129" s="501"/>
      <c r="D129" s="501"/>
      <c r="E129" s="501"/>
      <c r="F129" s="501"/>
      <c r="G129" s="501"/>
      <c r="Q129" s="395" t="s">
        <v>1</v>
      </c>
      <c r="R129" s="396">
        <v>1</v>
      </c>
    </row>
    <row r="130" spans="1:18" ht="11.25">
      <c r="A130" s="501" t="s">
        <v>229</v>
      </c>
      <c r="B130" s="501"/>
      <c r="C130" s="501"/>
      <c r="D130" s="501"/>
      <c r="E130" s="501"/>
      <c r="F130" s="501"/>
      <c r="G130" s="501"/>
      <c r="Q130" s="502" t="s">
        <v>237</v>
      </c>
      <c r="R130" s="502"/>
    </row>
    <row r="131" spans="1:18" ht="12">
      <c r="A131" s="501" t="s">
        <v>244</v>
      </c>
      <c r="B131" s="501"/>
      <c r="C131" s="501"/>
      <c r="D131" s="501"/>
      <c r="E131" s="501"/>
      <c r="F131" s="501"/>
      <c r="G131" s="501"/>
      <c r="H131" s="81" t="s">
        <v>235</v>
      </c>
      <c r="Q131" s="503" t="s">
        <v>236</v>
      </c>
      <c r="R131" s="503"/>
    </row>
    <row r="132" spans="1:18" ht="12" thickBot="1">
      <c r="A132" s="131"/>
      <c r="B132" s="122"/>
      <c r="C132" s="122"/>
      <c r="D132" s="122"/>
      <c r="E132" s="122"/>
      <c r="F132" s="122"/>
      <c r="G132" s="122"/>
      <c r="Q132" s="173"/>
      <c r="R132" s="375"/>
    </row>
    <row r="133" spans="1:18" ht="11.25" customHeight="1">
      <c r="A133" s="86" t="s">
        <v>26</v>
      </c>
      <c r="B133" s="87"/>
      <c r="C133" s="87"/>
      <c r="D133" s="87"/>
      <c r="E133" s="87"/>
      <c r="F133" s="87"/>
      <c r="G133" s="88"/>
      <c r="H133" s="517" t="s">
        <v>130</v>
      </c>
      <c r="I133" s="518"/>
      <c r="J133" s="518"/>
      <c r="K133" s="518"/>
      <c r="L133" s="518"/>
      <c r="M133" s="518"/>
      <c r="N133" s="518"/>
      <c r="O133" s="518"/>
      <c r="P133" s="519"/>
      <c r="Q133" s="486" t="str">
        <f>Q9</f>
        <v>META DE RESULTADO ANUAL: 100/100 </v>
      </c>
      <c r="R133" s="487"/>
    </row>
    <row r="134" spans="1:18" ht="11.25">
      <c r="A134" s="90" t="s">
        <v>133</v>
      </c>
      <c r="B134" s="91"/>
      <c r="C134" s="91"/>
      <c r="D134" s="91"/>
      <c r="E134" s="91"/>
      <c r="F134" s="91"/>
      <c r="G134" s="92"/>
      <c r="H134" s="525"/>
      <c r="I134" s="526"/>
      <c r="J134" s="526"/>
      <c r="K134" s="526"/>
      <c r="L134" s="526"/>
      <c r="M134" s="526"/>
      <c r="N134" s="526"/>
      <c r="O134" s="526"/>
      <c r="P134" s="527"/>
      <c r="Q134" s="488"/>
      <c r="R134" s="489"/>
    </row>
    <row r="135" spans="1:18" ht="12" thickBot="1">
      <c r="A135" s="93" t="s">
        <v>128</v>
      </c>
      <c r="B135" s="94"/>
      <c r="C135" s="94"/>
      <c r="D135" s="94"/>
      <c r="E135" s="94"/>
      <c r="F135" s="94"/>
      <c r="G135" s="95"/>
      <c r="H135" s="528"/>
      <c r="I135" s="529"/>
      <c r="J135" s="529"/>
      <c r="K135" s="529"/>
      <c r="L135" s="529"/>
      <c r="M135" s="529"/>
      <c r="N135" s="529"/>
      <c r="O135" s="529"/>
      <c r="P135" s="530"/>
      <c r="Q135" s="490"/>
      <c r="R135" s="491"/>
    </row>
    <row r="136" spans="1:18" ht="11.25">
      <c r="A136" s="91"/>
      <c r="B136" s="91"/>
      <c r="C136" s="91"/>
      <c r="D136" s="91"/>
      <c r="E136" s="91"/>
      <c r="F136" s="91"/>
      <c r="G136" s="91"/>
      <c r="H136" s="158"/>
      <c r="I136" s="158"/>
      <c r="J136" s="158"/>
      <c r="K136" s="158"/>
      <c r="L136" s="158"/>
      <c r="M136" s="158"/>
      <c r="N136" s="158"/>
      <c r="O136" s="158"/>
      <c r="P136" s="158"/>
      <c r="Q136" s="97"/>
      <c r="R136" s="375"/>
    </row>
    <row r="137" ht="12" thickBot="1">
      <c r="A137" s="81" t="s">
        <v>134</v>
      </c>
    </row>
    <row r="138" spans="1:18" ht="12" thickBot="1">
      <c r="A138" s="486" t="s">
        <v>7</v>
      </c>
      <c r="B138" s="512"/>
      <c r="C138" s="512"/>
      <c r="D138" s="512"/>
      <c r="E138" s="512"/>
      <c r="F138" s="512"/>
      <c r="G138" s="487"/>
      <c r="H138" s="486" t="s">
        <v>3</v>
      </c>
      <c r="I138" s="512"/>
      <c r="J138" s="512"/>
      <c r="K138" s="512"/>
      <c r="L138" s="512"/>
      <c r="M138" s="512"/>
      <c r="N138" s="512"/>
      <c r="O138" s="512"/>
      <c r="P138" s="487"/>
      <c r="Q138" s="513" t="s">
        <v>4</v>
      </c>
      <c r="R138" s="515" t="s">
        <v>5</v>
      </c>
    </row>
    <row r="139" spans="1:18" ht="81" customHeight="1" thickBot="1">
      <c r="A139" s="196" t="s">
        <v>6</v>
      </c>
      <c r="B139" s="196" t="s">
        <v>8</v>
      </c>
      <c r="C139" s="203" t="s">
        <v>9</v>
      </c>
      <c r="D139" s="196" t="s">
        <v>10</v>
      </c>
      <c r="E139" s="196" t="s">
        <v>11</v>
      </c>
      <c r="F139" s="203" t="s">
        <v>23</v>
      </c>
      <c r="G139" s="285" t="s">
        <v>105</v>
      </c>
      <c r="H139" s="212" t="s">
        <v>12</v>
      </c>
      <c r="I139" s="212" t="s">
        <v>13</v>
      </c>
      <c r="J139" s="236" t="s">
        <v>14</v>
      </c>
      <c r="K139" s="194" t="s">
        <v>15</v>
      </c>
      <c r="L139" s="236" t="s">
        <v>16</v>
      </c>
      <c r="M139" s="212" t="s">
        <v>17</v>
      </c>
      <c r="N139" s="363" t="s">
        <v>18</v>
      </c>
      <c r="O139" s="212" t="s">
        <v>19</v>
      </c>
      <c r="P139" s="212" t="s">
        <v>20</v>
      </c>
      <c r="Q139" s="514"/>
      <c r="R139" s="516"/>
    </row>
    <row r="140" spans="1:20" ht="45">
      <c r="A140" s="85">
        <v>1</v>
      </c>
      <c r="B140" s="127" t="s">
        <v>258</v>
      </c>
      <c r="C140" s="245">
        <v>230</v>
      </c>
      <c r="D140" s="85">
        <v>240</v>
      </c>
      <c r="E140" s="280">
        <f>D140/C140</f>
        <v>1.0434782608695652</v>
      </c>
      <c r="F140" s="247">
        <f>230*5</f>
        <v>1150</v>
      </c>
      <c r="G140" s="128">
        <f>+E140</f>
        <v>1.0434782608695652</v>
      </c>
      <c r="H140" s="246">
        <v>10000</v>
      </c>
      <c r="I140" s="319"/>
      <c r="J140" s="245"/>
      <c r="K140" s="85"/>
      <c r="L140" s="245"/>
      <c r="M140" s="85"/>
      <c r="N140" s="320"/>
      <c r="O140" s="390">
        <f>SUM(H140:N140)</f>
        <v>10000</v>
      </c>
      <c r="P140" s="186">
        <f>E140*(H140+I140+J140+K140+L140+M140+N140)</f>
        <v>10434.782608695652</v>
      </c>
      <c r="Q140" s="85" t="s">
        <v>45</v>
      </c>
      <c r="R140" s="381" t="s">
        <v>94</v>
      </c>
      <c r="T140" s="114"/>
    </row>
    <row r="141" spans="1:18" ht="22.5">
      <c r="A141" s="85">
        <v>2</v>
      </c>
      <c r="B141" s="127" t="s">
        <v>131</v>
      </c>
      <c r="C141" s="245">
        <v>140</v>
      </c>
      <c r="D141" s="85">
        <v>110</v>
      </c>
      <c r="E141" s="280">
        <f>D141/C141</f>
        <v>0.7857142857142857</v>
      </c>
      <c r="F141" s="247">
        <v>140</v>
      </c>
      <c r="G141" s="128">
        <f>+E141</f>
        <v>0.7857142857142857</v>
      </c>
      <c r="H141" s="318">
        <v>3500</v>
      </c>
      <c r="I141" s="319"/>
      <c r="J141" s="245"/>
      <c r="K141" s="85"/>
      <c r="L141" s="245"/>
      <c r="M141" s="85"/>
      <c r="N141" s="320"/>
      <c r="O141" s="390">
        <f>SUM(H141:N141)</f>
        <v>3500</v>
      </c>
      <c r="P141" s="317">
        <f>E141*(H141+I141+J141+K141+L141+M141+N141)</f>
        <v>2750</v>
      </c>
      <c r="Q141" s="85" t="s">
        <v>54</v>
      </c>
      <c r="R141" s="381" t="s">
        <v>95</v>
      </c>
    </row>
    <row r="142" spans="1:18" ht="11.25">
      <c r="A142" s="85">
        <v>3</v>
      </c>
      <c r="B142" s="127" t="s">
        <v>259</v>
      </c>
      <c r="C142" s="245">
        <v>100</v>
      </c>
      <c r="D142" s="85">
        <v>100</v>
      </c>
      <c r="E142" s="280"/>
      <c r="F142" s="247"/>
      <c r="G142" s="128"/>
      <c r="H142" s="318">
        <v>500</v>
      </c>
      <c r="I142" s="319"/>
      <c r="J142" s="245"/>
      <c r="K142" s="85"/>
      <c r="L142" s="245"/>
      <c r="M142" s="85"/>
      <c r="N142" s="320"/>
      <c r="O142" s="390">
        <f>SUM(H142:N142)</f>
        <v>500</v>
      </c>
      <c r="P142" s="317"/>
      <c r="Q142" s="85"/>
      <c r="R142" s="381"/>
    </row>
    <row r="143" spans="1:18" s="111" customFormat="1" ht="11.25">
      <c r="A143" s="107">
        <v>3</v>
      </c>
      <c r="B143" s="110" t="s">
        <v>132</v>
      </c>
      <c r="C143" s="245">
        <v>1609</v>
      </c>
      <c r="D143" s="85">
        <v>1400</v>
      </c>
      <c r="E143" s="280">
        <f>D143/C143</f>
        <v>0.870105655686762</v>
      </c>
      <c r="F143" s="247">
        <v>1609</v>
      </c>
      <c r="G143" s="128">
        <f>+E143</f>
        <v>0.870105655686762</v>
      </c>
      <c r="H143" s="431">
        <v>1000</v>
      </c>
      <c r="I143" s="110"/>
      <c r="J143" s="432"/>
      <c r="K143" s="110"/>
      <c r="L143" s="432"/>
      <c r="M143" s="110"/>
      <c r="N143" s="139"/>
      <c r="O143" s="390">
        <f>SUM(H143:N143)</f>
        <v>1000</v>
      </c>
      <c r="P143" s="186">
        <f>E143*(H143+I143+J143+K143+L143+M143+N143)</f>
        <v>870.105655686762</v>
      </c>
      <c r="Q143" s="85" t="s">
        <v>54</v>
      </c>
      <c r="R143" s="102"/>
    </row>
    <row r="144" spans="1:18" ht="12" thickBot="1">
      <c r="A144" s="105"/>
      <c r="B144" s="106" t="s">
        <v>21</v>
      </c>
      <c r="C144" s="241"/>
      <c r="D144" s="105"/>
      <c r="E144" s="105"/>
      <c r="F144" s="112"/>
      <c r="G144" s="105"/>
      <c r="H144" s="112"/>
      <c r="I144" s="105"/>
      <c r="J144" s="241"/>
      <c r="K144" s="105"/>
      <c r="L144" s="241"/>
      <c r="M144" s="105"/>
      <c r="N144" s="113"/>
      <c r="O144" s="105"/>
      <c r="P144" s="105"/>
      <c r="Q144" s="105"/>
      <c r="R144" s="379"/>
    </row>
    <row r="145" spans="1:18" s="126" customFormat="1" ht="11.25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376"/>
    </row>
    <row r="146" spans="1:18" ht="11.25">
      <c r="A146" s="504" t="str">
        <f>A2</f>
        <v>SISTEMA DEPARTAMENTAL DE EVALUACIÓN A LA GESTIÓN MUNICIPAL </v>
      </c>
      <c r="B146" s="504"/>
      <c r="C146" s="504"/>
      <c r="D146" s="504"/>
      <c r="E146" s="504"/>
      <c r="F146" s="504"/>
      <c r="G146" s="504"/>
      <c r="H146" s="504"/>
      <c r="I146" s="504"/>
      <c r="J146" s="504"/>
      <c r="K146" s="504"/>
      <c r="L146" s="504"/>
      <c r="M146" s="504"/>
      <c r="N146" s="504"/>
      <c r="O146" s="504"/>
      <c r="P146" s="504"/>
      <c r="Q146" s="504"/>
      <c r="R146" s="504"/>
    </row>
    <row r="147" spans="1:18" ht="12" thickBot="1">
      <c r="A147" s="504" t="str">
        <f>A3</f>
        <v>COMPONENTE DE EFICACIA -   PLAN DE ACCIÓN - AÑO 2012</v>
      </c>
      <c r="B147" s="504"/>
      <c r="C147" s="504"/>
      <c r="D147" s="504"/>
      <c r="E147" s="504"/>
      <c r="F147" s="504"/>
      <c r="G147" s="504"/>
      <c r="H147" s="504"/>
      <c r="I147" s="504"/>
      <c r="J147" s="504"/>
      <c r="K147" s="504"/>
      <c r="L147" s="504"/>
      <c r="M147" s="504"/>
      <c r="N147" s="504"/>
      <c r="O147" s="504"/>
      <c r="P147" s="504"/>
      <c r="Q147" s="504"/>
      <c r="R147" s="504"/>
    </row>
    <row r="148" spans="5:18" ht="13.5" thickBot="1">
      <c r="E148" s="498" t="str">
        <f>E4</f>
        <v>                                                    MUNICIPIO  DE BELTRÀN</v>
      </c>
      <c r="F148" s="498"/>
      <c r="G148" s="498"/>
      <c r="H148" s="498"/>
      <c r="I148" s="498"/>
      <c r="J148" s="498"/>
      <c r="K148" s="498"/>
      <c r="L148" s="498"/>
      <c r="M148" s="498"/>
      <c r="N148" s="498"/>
      <c r="Q148" s="499" t="s">
        <v>2</v>
      </c>
      <c r="R148" s="500"/>
    </row>
    <row r="149" spans="1:18" ht="11.25">
      <c r="A149" s="501" t="s">
        <v>41</v>
      </c>
      <c r="B149" s="501"/>
      <c r="C149" s="501"/>
      <c r="D149" s="501"/>
      <c r="E149" s="501"/>
      <c r="F149" s="501"/>
      <c r="G149" s="501"/>
      <c r="Q149" s="395" t="s">
        <v>1</v>
      </c>
      <c r="R149" s="396">
        <v>1</v>
      </c>
    </row>
    <row r="150" spans="1:18" ht="11.25">
      <c r="A150" s="501" t="s">
        <v>229</v>
      </c>
      <c r="B150" s="501"/>
      <c r="C150" s="501"/>
      <c r="D150" s="501"/>
      <c r="E150" s="501"/>
      <c r="F150" s="501"/>
      <c r="G150" s="501"/>
      <c r="Q150" s="502" t="s">
        <v>237</v>
      </c>
      <c r="R150" s="502"/>
    </row>
    <row r="151" spans="1:18" ht="12">
      <c r="A151" s="501" t="s">
        <v>244</v>
      </c>
      <c r="B151" s="501"/>
      <c r="C151" s="501"/>
      <c r="D151" s="501"/>
      <c r="E151" s="501"/>
      <c r="F151" s="501"/>
      <c r="G151" s="501"/>
      <c r="H151" s="81" t="s">
        <v>235</v>
      </c>
      <c r="Q151" s="503" t="s">
        <v>236</v>
      </c>
      <c r="R151" s="503"/>
    </row>
    <row r="152" spans="1:18" ht="12" thickBot="1">
      <c r="A152" s="131"/>
      <c r="B152" s="122"/>
      <c r="C152" s="122"/>
      <c r="D152" s="122"/>
      <c r="E152" s="122"/>
      <c r="F152" s="122"/>
      <c r="G152" s="122"/>
      <c r="Q152" s="173"/>
      <c r="R152" s="375"/>
    </row>
    <row r="153" spans="1:18" ht="11.25" customHeight="1">
      <c r="A153" s="86" t="s">
        <v>26</v>
      </c>
      <c r="B153" s="87"/>
      <c r="C153" s="87"/>
      <c r="D153" s="87"/>
      <c r="E153" s="87"/>
      <c r="F153" s="87"/>
      <c r="G153" s="88"/>
      <c r="H153" s="517" t="s">
        <v>136</v>
      </c>
      <c r="I153" s="518"/>
      <c r="J153" s="518"/>
      <c r="K153" s="518"/>
      <c r="L153" s="518"/>
      <c r="M153" s="518"/>
      <c r="N153" s="518"/>
      <c r="O153" s="518"/>
      <c r="P153" s="519"/>
      <c r="Q153" s="486" t="s">
        <v>276</v>
      </c>
      <c r="R153" s="487"/>
    </row>
    <row r="154" spans="1:18" ht="11.25">
      <c r="A154" s="90" t="s">
        <v>133</v>
      </c>
      <c r="B154" s="91"/>
      <c r="C154" s="91"/>
      <c r="D154" s="91"/>
      <c r="E154" s="91"/>
      <c r="F154" s="91"/>
      <c r="G154" s="92"/>
      <c r="H154" s="525"/>
      <c r="I154" s="526"/>
      <c r="J154" s="526"/>
      <c r="K154" s="526"/>
      <c r="L154" s="526"/>
      <c r="M154" s="526"/>
      <c r="N154" s="526"/>
      <c r="O154" s="526"/>
      <c r="P154" s="527"/>
      <c r="Q154" s="488"/>
      <c r="R154" s="489"/>
    </row>
    <row r="155" spans="1:18" ht="12" thickBot="1">
      <c r="A155" s="93" t="s">
        <v>128</v>
      </c>
      <c r="B155" s="94"/>
      <c r="C155" s="94"/>
      <c r="D155" s="94"/>
      <c r="E155" s="94"/>
      <c r="F155" s="94"/>
      <c r="G155" s="95"/>
      <c r="H155" s="528"/>
      <c r="I155" s="529"/>
      <c r="J155" s="529"/>
      <c r="K155" s="529"/>
      <c r="L155" s="529"/>
      <c r="M155" s="529"/>
      <c r="N155" s="529"/>
      <c r="O155" s="529"/>
      <c r="P155" s="530"/>
      <c r="Q155" s="490"/>
      <c r="R155" s="491"/>
    </row>
    <row r="156" ht="12" thickBot="1">
      <c r="A156" s="81" t="s">
        <v>135</v>
      </c>
    </row>
    <row r="157" spans="1:18" ht="11.25">
      <c r="A157" s="486" t="s">
        <v>7</v>
      </c>
      <c r="B157" s="512"/>
      <c r="C157" s="512"/>
      <c r="D157" s="512"/>
      <c r="E157" s="512"/>
      <c r="F157" s="512"/>
      <c r="G157" s="487"/>
      <c r="H157" s="486" t="s">
        <v>3</v>
      </c>
      <c r="I157" s="512"/>
      <c r="J157" s="512"/>
      <c r="K157" s="512"/>
      <c r="L157" s="512"/>
      <c r="M157" s="512"/>
      <c r="N157" s="512"/>
      <c r="O157" s="512"/>
      <c r="P157" s="487"/>
      <c r="Q157" s="513" t="s">
        <v>4</v>
      </c>
      <c r="R157" s="515" t="s">
        <v>5</v>
      </c>
    </row>
    <row r="158" spans="1:18" ht="12" thickBot="1">
      <c r="A158" s="38"/>
      <c r="B158" s="97"/>
      <c r="C158" s="97"/>
      <c r="D158" s="97"/>
      <c r="E158" s="97"/>
      <c r="F158" s="97"/>
      <c r="G158" s="39"/>
      <c r="H158" s="38"/>
      <c r="I158" s="97"/>
      <c r="J158" s="97"/>
      <c r="K158" s="97"/>
      <c r="L158" s="97"/>
      <c r="M158" s="97"/>
      <c r="N158" s="97"/>
      <c r="O158" s="97"/>
      <c r="P158" s="39"/>
      <c r="Q158" s="523"/>
      <c r="R158" s="524"/>
    </row>
    <row r="159" spans="1:18" ht="63.75" customHeight="1" thickBot="1">
      <c r="A159" s="189" t="s">
        <v>6</v>
      </c>
      <c r="B159" s="189" t="s">
        <v>8</v>
      </c>
      <c r="C159" s="96" t="s">
        <v>9</v>
      </c>
      <c r="D159" s="189" t="s">
        <v>10</v>
      </c>
      <c r="E159" s="196" t="s">
        <v>11</v>
      </c>
      <c r="F159" s="189" t="s">
        <v>23</v>
      </c>
      <c r="G159" s="285" t="s">
        <v>105</v>
      </c>
      <c r="H159" s="212" t="s">
        <v>12</v>
      </c>
      <c r="I159" s="228" t="s">
        <v>13</v>
      </c>
      <c r="J159" s="190" t="s">
        <v>14</v>
      </c>
      <c r="K159" s="237" t="s">
        <v>15</v>
      </c>
      <c r="L159" s="214" t="s">
        <v>16</v>
      </c>
      <c r="M159" s="228" t="s">
        <v>17</v>
      </c>
      <c r="N159" s="214" t="s">
        <v>18</v>
      </c>
      <c r="O159" s="238" t="s">
        <v>19</v>
      </c>
      <c r="P159" s="194" t="s">
        <v>20</v>
      </c>
      <c r="Q159" s="523"/>
      <c r="R159" s="516"/>
    </row>
    <row r="160" spans="1:18" ht="33.75">
      <c r="A160" s="84">
        <v>1</v>
      </c>
      <c r="B160" s="197" t="s">
        <v>137</v>
      </c>
      <c r="C160" s="84">
        <v>70</v>
      </c>
      <c r="D160" s="84">
        <v>75</v>
      </c>
      <c r="E160" s="280">
        <f>D160/C160</f>
        <v>1.0714285714285714</v>
      </c>
      <c r="F160" s="125">
        <v>70</v>
      </c>
      <c r="G160" s="240">
        <f>+E160</f>
        <v>1.0714285714285714</v>
      </c>
      <c r="H160" s="218">
        <v>20000</v>
      </c>
      <c r="I160" s="239"/>
      <c r="J160" s="84"/>
      <c r="K160" s="239"/>
      <c r="L160" s="84"/>
      <c r="M160" s="239"/>
      <c r="N160" s="84"/>
      <c r="O160" s="390">
        <f>SUM(H160:N160)</f>
        <v>20000</v>
      </c>
      <c r="P160" s="186">
        <f>E160*(H160+I160+J160+K160+L160+M160+N160)</f>
        <v>21428.571428571428</v>
      </c>
      <c r="Q160" s="84" t="s">
        <v>54</v>
      </c>
      <c r="R160" s="388"/>
    </row>
    <row r="161" spans="1:18" ht="12" thickBot="1">
      <c r="A161" s="105"/>
      <c r="B161" s="106" t="s">
        <v>21</v>
      </c>
      <c r="C161" s="241"/>
      <c r="D161" s="105"/>
      <c r="E161" s="113"/>
      <c r="F161" s="105"/>
      <c r="G161" s="113"/>
      <c r="H161" s="105"/>
      <c r="I161" s="241"/>
      <c r="J161" s="105"/>
      <c r="K161" s="241"/>
      <c r="L161" s="105"/>
      <c r="M161" s="241"/>
      <c r="N161" s="105"/>
      <c r="O161" s="241"/>
      <c r="P161" s="105"/>
      <c r="Q161" s="105"/>
      <c r="R161" s="379"/>
    </row>
    <row r="162" spans="1:18" ht="11.25">
      <c r="A162" s="114"/>
      <c r="B162" s="115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380"/>
    </row>
    <row r="163" spans="1:18" ht="11.25">
      <c r="A163" s="504" t="str">
        <f>A2</f>
        <v>SISTEMA DEPARTAMENTAL DE EVALUACIÓN A LA GESTIÓN MUNICIPAL </v>
      </c>
      <c r="B163" s="504"/>
      <c r="C163" s="504"/>
      <c r="D163" s="504"/>
      <c r="E163" s="504"/>
      <c r="F163" s="504"/>
      <c r="G163" s="504"/>
      <c r="H163" s="504"/>
      <c r="I163" s="504"/>
      <c r="J163" s="504"/>
      <c r="K163" s="504"/>
      <c r="L163" s="504"/>
      <c r="M163" s="504"/>
      <c r="N163" s="504"/>
      <c r="O163" s="504"/>
      <c r="P163" s="504"/>
      <c r="Q163" s="504"/>
      <c r="R163" s="504"/>
    </row>
    <row r="164" spans="1:18" ht="13.5" customHeight="1" thickBot="1">
      <c r="A164" s="28"/>
      <c r="B164" s="28"/>
      <c r="C164" s="28"/>
      <c r="D164" s="28"/>
      <c r="E164" s="504" t="str">
        <f>A3</f>
        <v>COMPONENTE DE EFICACIA -   PLAN DE ACCIÓN - AÑO 2012</v>
      </c>
      <c r="F164" s="504"/>
      <c r="G164" s="504"/>
      <c r="H164" s="504"/>
      <c r="I164" s="504"/>
      <c r="J164" s="504"/>
      <c r="K164" s="504"/>
      <c r="L164" s="28"/>
      <c r="M164" s="28"/>
      <c r="N164" s="28"/>
      <c r="O164" s="28"/>
      <c r="P164" s="28"/>
      <c r="Q164" s="195"/>
      <c r="R164" s="389"/>
    </row>
    <row r="165" spans="1:18" ht="13.5" thickBot="1">
      <c r="A165" s="374"/>
      <c r="B165" s="374"/>
      <c r="C165" s="374"/>
      <c r="D165" s="374"/>
      <c r="E165" s="498" t="str">
        <f>E4</f>
        <v>                                                    MUNICIPIO  DE BELTRÀN</v>
      </c>
      <c r="F165" s="498"/>
      <c r="G165" s="498"/>
      <c r="H165" s="498"/>
      <c r="I165" s="498"/>
      <c r="J165" s="498"/>
      <c r="K165" s="498"/>
      <c r="L165" s="498"/>
      <c r="M165" s="498"/>
      <c r="N165" s="498"/>
      <c r="O165" s="374"/>
      <c r="P165" s="8"/>
      <c r="Q165" s="499" t="s">
        <v>2</v>
      </c>
      <c r="R165" s="500"/>
    </row>
    <row r="166" spans="1:18" ht="11.25">
      <c r="A166" s="501" t="s">
        <v>41</v>
      </c>
      <c r="B166" s="501"/>
      <c r="C166" s="501"/>
      <c r="D166" s="501"/>
      <c r="E166" s="501"/>
      <c r="F166" s="501"/>
      <c r="G166" s="501"/>
      <c r="Q166" s="395" t="s">
        <v>1</v>
      </c>
      <c r="R166" s="396">
        <v>1</v>
      </c>
    </row>
    <row r="167" spans="1:18" ht="11.25">
      <c r="A167" s="501" t="s">
        <v>229</v>
      </c>
      <c r="B167" s="501"/>
      <c r="C167" s="501"/>
      <c r="D167" s="501"/>
      <c r="E167" s="501"/>
      <c r="F167" s="501"/>
      <c r="G167" s="501"/>
      <c r="Q167" s="502" t="s">
        <v>237</v>
      </c>
      <c r="R167" s="502"/>
    </row>
    <row r="168" spans="1:18" ht="12">
      <c r="A168" s="501" t="s">
        <v>244</v>
      </c>
      <c r="B168" s="501"/>
      <c r="C168" s="501"/>
      <c r="D168" s="501"/>
      <c r="E168" s="501"/>
      <c r="F168" s="501"/>
      <c r="G168" s="501"/>
      <c r="H168" s="81" t="s">
        <v>235</v>
      </c>
      <c r="Q168" s="503" t="s">
        <v>236</v>
      </c>
      <c r="R168" s="503"/>
    </row>
    <row r="169" spans="1:18" ht="12" thickBot="1">
      <c r="A169" s="131"/>
      <c r="B169" s="122"/>
      <c r="C169" s="122"/>
      <c r="D169" s="122"/>
      <c r="E169" s="122"/>
      <c r="F169" s="122"/>
      <c r="G169" s="122"/>
      <c r="Q169" s="173"/>
      <c r="R169" s="375"/>
    </row>
    <row r="170" spans="1:18" ht="11.25" customHeight="1">
      <c r="A170" s="86" t="s">
        <v>26</v>
      </c>
      <c r="B170" s="87"/>
      <c r="C170" s="87"/>
      <c r="D170" s="87"/>
      <c r="E170" s="87"/>
      <c r="F170" s="87"/>
      <c r="G170" s="88"/>
      <c r="H170" s="517" t="s">
        <v>139</v>
      </c>
      <c r="I170" s="518"/>
      <c r="J170" s="518"/>
      <c r="K170" s="518"/>
      <c r="L170" s="518"/>
      <c r="M170" s="518"/>
      <c r="N170" s="518"/>
      <c r="O170" s="518"/>
      <c r="P170" s="519"/>
      <c r="Q170" s="486" t="s">
        <v>276</v>
      </c>
      <c r="R170" s="487"/>
    </row>
    <row r="171" spans="1:18" ht="11.25">
      <c r="A171" s="90" t="s">
        <v>133</v>
      </c>
      <c r="B171" s="91"/>
      <c r="C171" s="91"/>
      <c r="D171" s="91"/>
      <c r="E171" s="91"/>
      <c r="F171" s="91"/>
      <c r="G171" s="92"/>
      <c r="H171" s="525"/>
      <c r="I171" s="526"/>
      <c r="J171" s="526"/>
      <c r="K171" s="526"/>
      <c r="L171" s="526"/>
      <c r="M171" s="526"/>
      <c r="N171" s="526"/>
      <c r="O171" s="526"/>
      <c r="P171" s="527"/>
      <c r="Q171" s="488"/>
      <c r="R171" s="489"/>
    </row>
    <row r="172" spans="1:18" ht="12" thickBot="1">
      <c r="A172" s="93" t="s">
        <v>128</v>
      </c>
      <c r="B172" s="94"/>
      <c r="C172" s="94"/>
      <c r="D172" s="94"/>
      <c r="E172" s="94"/>
      <c r="F172" s="94"/>
      <c r="G172" s="95"/>
      <c r="H172" s="528"/>
      <c r="I172" s="529"/>
      <c r="J172" s="529"/>
      <c r="K172" s="529"/>
      <c r="L172" s="529"/>
      <c r="M172" s="529"/>
      <c r="N172" s="529"/>
      <c r="O172" s="529"/>
      <c r="P172" s="530"/>
      <c r="Q172" s="490"/>
      <c r="R172" s="491"/>
    </row>
    <row r="173" ht="12" thickBot="1">
      <c r="A173" s="81" t="s">
        <v>138</v>
      </c>
    </row>
    <row r="174" spans="1:18" ht="11.25">
      <c r="A174" s="486" t="s">
        <v>7</v>
      </c>
      <c r="B174" s="512"/>
      <c r="C174" s="512"/>
      <c r="D174" s="512"/>
      <c r="E174" s="512"/>
      <c r="F174" s="512"/>
      <c r="G174" s="487"/>
      <c r="H174" s="486" t="s">
        <v>3</v>
      </c>
      <c r="I174" s="512"/>
      <c r="J174" s="512"/>
      <c r="K174" s="512"/>
      <c r="L174" s="512"/>
      <c r="M174" s="512"/>
      <c r="N174" s="512"/>
      <c r="O174" s="512"/>
      <c r="P174" s="487"/>
      <c r="Q174" s="513" t="s">
        <v>4</v>
      </c>
      <c r="R174" s="515" t="s">
        <v>5</v>
      </c>
    </row>
    <row r="175" spans="1:18" ht="12" thickBot="1">
      <c r="A175" s="38"/>
      <c r="B175" s="97"/>
      <c r="C175" s="97"/>
      <c r="D175" s="97"/>
      <c r="E175" s="97"/>
      <c r="F175" s="97"/>
      <c r="G175" s="39"/>
      <c r="H175" s="38"/>
      <c r="I175" s="97"/>
      <c r="J175" s="97"/>
      <c r="K175" s="97"/>
      <c r="L175" s="97"/>
      <c r="M175" s="97"/>
      <c r="N175" s="97"/>
      <c r="O175" s="97"/>
      <c r="P175" s="39"/>
      <c r="Q175" s="523"/>
      <c r="R175" s="524"/>
    </row>
    <row r="176" spans="1:18" ht="69" customHeight="1" thickBot="1">
      <c r="A176" s="89" t="s">
        <v>6</v>
      </c>
      <c r="B176" s="189" t="s">
        <v>8</v>
      </c>
      <c r="C176" s="96" t="s">
        <v>9</v>
      </c>
      <c r="D176" s="189" t="s">
        <v>10</v>
      </c>
      <c r="E176" s="196" t="s">
        <v>11</v>
      </c>
      <c r="F176" s="189" t="s">
        <v>23</v>
      </c>
      <c r="G176" s="285" t="s">
        <v>105</v>
      </c>
      <c r="H176" s="212" t="s">
        <v>12</v>
      </c>
      <c r="I176" s="228" t="s">
        <v>13</v>
      </c>
      <c r="J176" s="190" t="s">
        <v>14</v>
      </c>
      <c r="K176" s="237" t="s">
        <v>15</v>
      </c>
      <c r="L176" s="214" t="s">
        <v>16</v>
      </c>
      <c r="M176" s="228" t="s">
        <v>17</v>
      </c>
      <c r="N176" s="214" t="s">
        <v>18</v>
      </c>
      <c r="O176" s="315" t="s">
        <v>19</v>
      </c>
      <c r="P176" s="194" t="s">
        <v>20</v>
      </c>
      <c r="Q176" s="523"/>
      <c r="R176" s="516"/>
    </row>
    <row r="177" spans="1:18" ht="23.25" thickBot="1">
      <c r="A177" s="123">
        <v>1</v>
      </c>
      <c r="B177" s="121" t="s">
        <v>140</v>
      </c>
      <c r="C177" s="239">
        <v>20</v>
      </c>
      <c r="D177" s="84">
        <v>20</v>
      </c>
      <c r="E177" s="280">
        <f>D177/C177</f>
        <v>1</v>
      </c>
      <c r="F177" s="125">
        <v>100</v>
      </c>
      <c r="G177" s="240">
        <f>+E177</f>
        <v>1</v>
      </c>
      <c r="H177" s="218">
        <v>3500</v>
      </c>
      <c r="I177" s="239"/>
      <c r="J177" s="84"/>
      <c r="K177" s="239"/>
      <c r="L177" s="84"/>
      <c r="M177" s="239"/>
      <c r="N177" s="84"/>
      <c r="O177" s="390">
        <f>SUM(H177:N177)</f>
        <v>3500</v>
      </c>
      <c r="P177" s="450">
        <f>E177*(H177+I177+J177+K177+L177+M177+N177)</f>
        <v>3500</v>
      </c>
      <c r="Q177" s="84" t="s">
        <v>96</v>
      </c>
      <c r="R177" s="388"/>
    </row>
    <row r="178" spans="1:18" ht="33.75">
      <c r="A178" s="38">
        <v>2</v>
      </c>
      <c r="B178" s="433" t="s">
        <v>260</v>
      </c>
      <c r="C178" s="97">
        <v>4</v>
      </c>
      <c r="D178" s="405">
        <v>18</v>
      </c>
      <c r="E178" s="434">
        <f>+D178/C178</f>
        <v>4.5</v>
      </c>
      <c r="F178" s="427">
        <v>20</v>
      </c>
      <c r="G178" s="435">
        <v>0</v>
      </c>
      <c r="H178" s="368">
        <v>1000</v>
      </c>
      <c r="I178" s="97"/>
      <c r="J178" s="405"/>
      <c r="K178" s="97"/>
      <c r="L178" s="405"/>
      <c r="M178" s="97"/>
      <c r="N178" s="405"/>
      <c r="O178" s="390">
        <f>SUM(H178:N178)</f>
        <v>1000</v>
      </c>
      <c r="P178" s="450">
        <f>E178*(H178+I178+J178+K178+L178+M178+N178)</f>
        <v>4500</v>
      </c>
      <c r="Q178" s="84" t="s">
        <v>96</v>
      </c>
      <c r="R178" s="400"/>
    </row>
    <row r="179" spans="1:18" ht="12" thickBot="1">
      <c r="A179" s="112"/>
      <c r="B179" s="106" t="s">
        <v>21</v>
      </c>
      <c r="C179" s="241"/>
      <c r="D179" s="105"/>
      <c r="E179" s="113"/>
      <c r="F179" s="105"/>
      <c r="G179" s="113"/>
      <c r="H179" s="105"/>
      <c r="I179" s="241"/>
      <c r="J179" s="105"/>
      <c r="K179" s="241"/>
      <c r="L179" s="105"/>
      <c r="M179" s="241"/>
      <c r="N179" s="105"/>
      <c r="O179" s="241"/>
      <c r="P179" s="105"/>
      <c r="Q179" s="105"/>
      <c r="R179" s="379"/>
    </row>
    <row r="180" ht="11.25"/>
    <row r="181" spans="1:18" ht="11.25">
      <c r="A181" s="504" t="str">
        <f>+A163</f>
        <v>SISTEMA DEPARTAMENTAL DE EVALUACIÓN A LA GESTIÓN MUNICIPAL </v>
      </c>
      <c r="B181" s="504"/>
      <c r="C181" s="504"/>
      <c r="D181" s="504"/>
      <c r="E181" s="504"/>
      <c r="F181" s="504"/>
      <c r="G181" s="504"/>
      <c r="H181" s="504"/>
      <c r="I181" s="504"/>
      <c r="J181" s="504"/>
      <c r="K181" s="504"/>
      <c r="L181" s="504"/>
      <c r="M181" s="504"/>
      <c r="N181" s="504"/>
      <c r="O181" s="504"/>
      <c r="P181" s="504"/>
      <c r="Q181" s="504"/>
      <c r="R181" s="504"/>
    </row>
    <row r="182" spans="1:18" ht="13.5" customHeight="1" thickBot="1">
      <c r="A182" s="28"/>
      <c r="B182" s="28"/>
      <c r="C182" s="28"/>
      <c r="D182" s="28"/>
      <c r="E182" s="504" t="str">
        <f>+E164</f>
        <v>COMPONENTE DE EFICACIA -   PLAN DE ACCIÓN - AÑO 2012</v>
      </c>
      <c r="F182" s="504"/>
      <c r="G182" s="504"/>
      <c r="H182" s="504"/>
      <c r="I182" s="504"/>
      <c r="J182" s="504"/>
      <c r="K182" s="504"/>
      <c r="L182" s="28"/>
      <c r="M182" s="28"/>
      <c r="N182" s="28"/>
      <c r="O182" s="28"/>
      <c r="P182" s="28"/>
      <c r="Q182" s="195"/>
      <c r="R182" s="389"/>
    </row>
    <row r="183" spans="1:18" ht="13.5" thickBot="1">
      <c r="A183" s="374"/>
      <c r="B183" s="374"/>
      <c r="C183" s="374"/>
      <c r="D183" s="374"/>
      <c r="E183" s="498" t="str">
        <f>+E165</f>
        <v>                                                    MUNICIPIO  DE BELTRÀN</v>
      </c>
      <c r="F183" s="498"/>
      <c r="G183" s="498"/>
      <c r="H183" s="498"/>
      <c r="I183" s="498"/>
      <c r="J183" s="498"/>
      <c r="K183" s="498"/>
      <c r="L183" s="498"/>
      <c r="M183" s="498"/>
      <c r="N183" s="498"/>
      <c r="O183" s="374"/>
      <c r="P183" s="8"/>
      <c r="Q183" s="499" t="s">
        <v>2</v>
      </c>
      <c r="R183" s="500"/>
    </row>
    <row r="184" spans="1:18" ht="11.25">
      <c r="A184" s="501" t="s">
        <v>41</v>
      </c>
      <c r="B184" s="501"/>
      <c r="C184" s="501"/>
      <c r="D184" s="501"/>
      <c r="E184" s="501"/>
      <c r="F184" s="501"/>
      <c r="G184" s="501"/>
      <c r="Q184" s="395" t="s">
        <v>1</v>
      </c>
      <c r="R184" s="396">
        <v>1</v>
      </c>
    </row>
    <row r="185" spans="1:18" ht="11.25">
      <c r="A185" s="501" t="s">
        <v>229</v>
      </c>
      <c r="B185" s="501"/>
      <c r="C185" s="501"/>
      <c r="D185" s="501"/>
      <c r="E185" s="501"/>
      <c r="F185" s="501"/>
      <c r="G185" s="501"/>
      <c r="Q185" s="502" t="s">
        <v>237</v>
      </c>
      <c r="R185" s="502"/>
    </row>
    <row r="186" spans="1:18" ht="12">
      <c r="A186" s="501" t="s">
        <v>244</v>
      </c>
      <c r="B186" s="501"/>
      <c r="C186" s="501"/>
      <c r="D186" s="501"/>
      <c r="E186" s="501"/>
      <c r="F186" s="501"/>
      <c r="G186" s="501"/>
      <c r="H186" s="81" t="s">
        <v>235</v>
      </c>
      <c r="Q186" s="503" t="s">
        <v>236</v>
      </c>
      <c r="R186" s="503"/>
    </row>
    <row r="187" spans="1:18" s="23" customFormat="1" ht="12" thickBot="1">
      <c r="A187" s="191"/>
      <c r="B187" s="192"/>
      <c r="C187" s="192"/>
      <c r="D187" s="192"/>
      <c r="E187" s="192"/>
      <c r="F187" s="192"/>
      <c r="G187" s="192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</row>
    <row r="188" spans="1:18" s="23" customFormat="1" ht="11.25">
      <c r="A188" s="86" t="s">
        <v>26</v>
      </c>
      <c r="B188" s="60"/>
      <c r="C188" s="60"/>
      <c r="D188" s="60"/>
      <c r="E188" s="60"/>
      <c r="F188" s="60"/>
      <c r="G188" s="61"/>
      <c r="H188" s="477" t="s">
        <v>68</v>
      </c>
      <c r="I188" s="478"/>
      <c r="J188" s="478"/>
      <c r="K188" s="478"/>
      <c r="L188" s="478"/>
      <c r="M188" s="478"/>
      <c r="N188" s="478"/>
      <c r="O188" s="478"/>
      <c r="P188" s="479"/>
      <c r="Q188" s="486" t="s">
        <v>276</v>
      </c>
      <c r="R188" s="487"/>
    </row>
    <row r="189" spans="1:18" s="53" customFormat="1" ht="11.25">
      <c r="A189" s="62" t="s">
        <v>178</v>
      </c>
      <c r="B189" s="63"/>
      <c r="C189" s="63"/>
      <c r="D189" s="63"/>
      <c r="E189" s="63"/>
      <c r="F189" s="63"/>
      <c r="G189" s="64"/>
      <c r="H189" s="480"/>
      <c r="I189" s="481"/>
      <c r="J189" s="481"/>
      <c r="K189" s="481"/>
      <c r="L189" s="481"/>
      <c r="M189" s="481"/>
      <c r="N189" s="481"/>
      <c r="O189" s="481"/>
      <c r="P189" s="482"/>
      <c r="Q189" s="488"/>
      <c r="R189" s="489"/>
    </row>
    <row r="190" spans="1:18" s="53" customFormat="1" ht="12" thickBot="1">
      <c r="A190" s="65" t="s">
        <v>78</v>
      </c>
      <c r="B190" s="66"/>
      <c r="C190" s="66"/>
      <c r="D190" s="66"/>
      <c r="E190" s="66"/>
      <c r="F190" s="66"/>
      <c r="G190" s="67"/>
      <c r="H190" s="483"/>
      <c r="I190" s="484"/>
      <c r="J190" s="484"/>
      <c r="K190" s="484"/>
      <c r="L190" s="484"/>
      <c r="M190" s="484"/>
      <c r="N190" s="484"/>
      <c r="O190" s="484"/>
      <c r="P190" s="485"/>
      <c r="Q190" s="490"/>
      <c r="R190" s="491"/>
    </row>
    <row r="191" spans="1:18" s="53" customFormat="1" ht="12" thickBot="1">
      <c r="A191" s="24" t="s">
        <v>185</v>
      </c>
      <c r="B191" s="68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</row>
    <row r="192" spans="1:18" s="53" customFormat="1" ht="11.25">
      <c r="A192" s="492" t="s">
        <v>7</v>
      </c>
      <c r="B192" s="493"/>
      <c r="C192" s="493"/>
      <c r="D192" s="493"/>
      <c r="E192" s="493"/>
      <c r="F192" s="493"/>
      <c r="G192" s="494"/>
      <c r="H192" s="492" t="s">
        <v>3</v>
      </c>
      <c r="I192" s="493"/>
      <c r="J192" s="493"/>
      <c r="K192" s="493"/>
      <c r="L192" s="493"/>
      <c r="M192" s="493"/>
      <c r="N192" s="493"/>
      <c r="O192" s="493"/>
      <c r="P192" s="494"/>
      <c r="Q192" s="495" t="s">
        <v>4</v>
      </c>
      <c r="R192" s="495" t="s">
        <v>5</v>
      </c>
    </row>
    <row r="193" spans="1:18" s="53" customFormat="1" ht="12" thickBot="1">
      <c r="A193" s="32"/>
      <c r="B193" s="37"/>
      <c r="C193" s="37"/>
      <c r="D193" s="37"/>
      <c r="E193" s="37"/>
      <c r="F193" s="37"/>
      <c r="G193" s="33"/>
      <c r="H193" s="32"/>
      <c r="I193" s="37"/>
      <c r="J193" s="37"/>
      <c r="K193" s="37"/>
      <c r="L193" s="37"/>
      <c r="M193" s="37"/>
      <c r="N193" s="37"/>
      <c r="O193" s="37"/>
      <c r="P193" s="33"/>
      <c r="Q193" s="496"/>
      <c r="R193" s="496"/>
    </row>
    <row r="194" spans="1:18" s="78" customFormat="1" ht="80.25" customHeight="1" thickBot="1">
      <c r="A194" s="256" t="s">
        <v>6</v>
      </c>
      <c r="B194" s="257" t="s">
        <v>8</v>
      </c>
      <c r="C194" s="269" t="s">
        <v>9</v>
      </c>
      <c r="D194" s="263" t="s">
        <v>10</v>
      </c>
      <c r="E194" s="266" t="s">
        <v>11</v>
      </c>
      <c r="F194" s="263" t="s">
        <v>23</v>
      </c>
      <c r="G194" s="285" t="s">
        <v>105</v>
      </c>
      <c r="H194" s="261" t="s">
        <v>12</v>
      </c>
      <c r="I194" s="261" t="s">
        <v>13</v>
      </c>
      <c r="J194" s="261" t="s">
        <v>14</v>
      </c>
      <c r="K194" s="262" t="s">
        <v>15</v>
      </c>
      <c r="L194" s="261" t="s">
        <v>16</v>
      </c>
      <c r="M194" s="261" t="s">
        <v>17</v>
      </c>
      <c r="N194" s="261" t="s">
        <v>18</v>
      </c>
      <c r="O194" s="261" t="s">
        <v>19</v>
      </c>
      <c r="P194" s="261" t="s">
        <v>20</v>
      </c>
      <c r="Q194" s="497"/>
      <c r="R194" s="497"/>
    </row>
    <row r="195" spans="1:18" s="56" customFormat="1" ht="22.5">
      <c r="A195" s="250">
        <v>1</v>
      </c>
      <c r="B195" s="267" t="s">
        <v>187</v>
      </c>
      <c r="C195" s="268">
        <v>84</v>
      </c>
      <c r="D195" s="129">
        <v>78</v>
      </c>
      <c r="E195" s="280">
        <f>D195/C195</f>
        <v>0.9285714285714286</v>
      </c>
      <c r="F195" s="253">
        <v>420</v>
      </c>
      <c r="G195" s="252">
        <f>+E195</f>
        <v>0.9285714285714286</v>
      </c>
      <c r="H195" s="249">
        <v>1500</v>
      </c>
      <c r="I195" s="253">
        <v>2000</v>
      </c>
      <c r="J195" s="253"/>
      <c r="K195" s="253"/>
      <c r="L195" s="249"/>
      <c r="M195" s="253"/>
      <c r="N195" s="253"/>
      <c r="O195" s="390">
        <f>SUM(H195:N195)</f>
        <v>3500</v>
      </c>
      <c r="P195" s="450">
        <f>E195*(H195+I195+J195+K195+L195+M195+N195)</f>
        <v>3250</v>
      </c>
      <c r="Q195" s="270"/>
      <c r="R195" s="253" t="s">
        <v>101</v>
      </c>
    </row>
    <row r="196" spans="1:18" s="23" customFormat="1" ht="12" thickBot="1">
      <c r="A196" s="45"/>
      <c r="B196" s="72" t="s">
        <v>21</v>
      </c>
      <c r="C196" s="47"/>
      <c r="D196" s="48"/>
      <c r="E196" s="49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</row>
    <row r="197" spans="17:18" ht="11.25">
      <c r="Q197" s="376"/>
      <c r="R197" s="81"/>
    </row>
    <row r="198" spans="1:18" ht="11.25">
      <c r="A198" s="504" t="str">
        <f>+A181</f>
        <v>SISTEMA DEPARTAMENTAL DE EVALUACIÓN A LA GESTIÓN MUNICIPAL </v>
      </c>
      <c r="B198" s="504"/>
      <c r="C198" s="504"/>
      <c r="D198" s="504"/>
      <c r="E198" s="504"/>
      <c r="F198" s="504"/>
      <c r="G198" s="504"/>
      <c r="H198" s="504"/>
      <c r="I198" s="504"/>
      <c r="J198" s="504"/>
      <c r="K198" s="504"/>
      <c r="L198" s="504"/>
      <c r="M198" s="504"/>
      <c r="N198" s="504"/>
      <c r="O198" s="504"/>
      <c r="P198" s="504"/>
      <c r="Q198" s="504"/>
      <c r="R198" s="504"/>
    </row>
    <row r="199" spans="1:18" ht="13.5" customHeight="1" thickBot="1">
      <c r="A199" s="28"/>
      <c r="B199" s="28"/>
      <c r="C199" s="28"/>
      <c r="D199" s="28"/>
      <c r="E199" s="504" t="str">
        <f>+E182</f>
        <v>COMPONENTE DE EFICACIA -   PLAN DE ACCIÓN - AÑO 2012</v>
      </c>
      <c r="F199" s="504"/>
      <c r="G199" s="504"/>
      <c r="H199" s="504"/>
      <c r="I199" s="504"/>
      <c r="J199" s="504"/>
      <c r="K199" s="504"/>
      <c r="L199" s="28"/>
      <c r="M199" s="28"/>
      <c r="N199" s="28"/>
      <c r="O199" s="28"/>
      <c r="P199" s="28"/>
      <c r="Q199" s="195"/>
      <c r="R199" s="389"/>
    </row>
    <row r="200" spans="1:18" ht="13.5" thickBot="1">
      <c r="A200" s="374"/>
      <c r="B200" s="374"/>
      <c r="C200" s="374"/>
      <c r="D200" s="374"/>
      <c r="E200" s="498" t="str">
        <f>+E183</f>
        <v>                                                    MUNICIPIO  DE BELTRÀN</v>
      </c>
      <c r="F200" s="498"/>
      <c r="G200" s="498"/>
      <c r="H200" s="498"/>
      <c r="I200" s="498"/>
      <c r="J200" s="498"/>
      <c r="K200" s="498"/>
      <c r="L200" s="498"/>
      <c r="M200" s="498"/>
      <c r="N200" s="498"/>
      <c r="O200" s="374"/>
      <c r="P200" s="8"/>
      <c r="Q200" s="499" t="s">
        <v>2</v>
      </c>
      <c r="R200" s="500"/>
    </row>
    <row r="201" spans="1:18" ht="11.25">
      <c r="A201" s="501" t="s">
        <v>41</v>
      </c>
      <c r="B201" s="501"/>
      <c r="C201" s="501"/>
      <c r="D201" s="501"/>
      <c r="E201" s="501"/>
      <c r="F201" s="501"/>
      <c r="G201" s="501"/>
      <c r="Q201" s="395" t="s">
        <v>1</v>
      </c>
      <c r="R201" s="396">
        <v>1</v>
      </c>
    </row>
    <row r="202" spans="1:18" ht="11.25">
      <c r="A202" s="501" t="s">
        <v>229</v>
      </c>
      <c r="B202" s="501"/>
      <c r="C202" s="501"/>
      <c r="D202" s="501"/>
      <c r="E202" s="501"/>
      <c r="F202" s="501"/>
      <c r="G202" s="501"/>
      <c r="Q202" s="502" t="s">
        <v>237</v>
      </c>
      <c r="R202" s="502"/>
    </row>
    <row r="203" spans="1:18" ht="12">
      <c r="A203" s="501" t="s">
        <v>244</v>
      </c>
      <c r="B203" s="501"/>
      <c r="C203" s="501"/>
      <c r="D203" s="501"/>
      <c r="E203" s="501"/>
      <c r="F203" s="501"/>
      <c r="G203" s="501"/>
      <c r="H203" s="81" t="s">
        <v>235</v>
      </c>
      <c r="Q203" s="503" t="s">
        <v>236</v>
      </c>
      <c r="R203" s="503"/>
    </row>
    <row r="204" spans="1:18" s="23" customFormat="1" ht="12" thickBot="1">
      <c r="A204" s="191"/>
      <c r="B204" s="192"/>
      <c r="C204" s="192"/>
      <c r="D204" s="192"/>
      <c r="E204" s="192"/>
      <c r="F204" s="192"/>
      <c r="G204" s="192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</row>
    <row r="205" spans="1:18" s="23" customFormat="1" ht="11.25">
      <c r="A205" s="86" t="s">
        <v>26</v>
      </c>
      <c r="B205" s="60"/>
      <c r="C205" s="60"/>
      <c r="D205" s="60"/>
      <c r="E205" s="60"/>
      <c r="F205" s="60"/>
      <c r="G205" s="61"/>
      <c r="H205" s="477"/>
      <c r="I205" s="478"/>
      <c r="J205" s="478"/>
      <c r="K205" s="478"/>
      <c r="L205" s="478"/>
      <c r="M205" s="478"/>
      <c r="N205" s="478"/>
      <c r="O205" s="478"/>
      <c r="P205" s="479"/>
      <c r="Q205" s="486" t="s">
        <v>276</v>
      </c>
      <c r="R205" s="487"/>
    </row>
    <row r="206" spans="1:18" s="53" customFormat="1" ht="11.25">
      <c r="A206" s="62" t="s">
        <v>223</v>
      </c>
      <c r="B206" s="63"/>
      <c r="C206" s="63"/>
      <c r="D206" s="63"/>
      <c r="E206" s="63"/>
      <c r="F206" s="63"/>
      <c r="G206" s="64"/>
      <c r="H206" s="480"/>
      <c r="I206" s="481"/>
      <c r="J206" s="481"/>
      <c r="K206" s="481"/>
      <c r="L206" s="481"/>
      <c r="M206" s="481"/>
      <c r="N206" s="481"/>
      <c r="O206" s="481"/>
      <c r="P206" s="482"/>
      <c r="Q206" s="488"/>
      <c r="R206" s="489"/>
    </row>
    <row r="207" spans="1:18" s="53" customFormat="1" ht="12" thickBot="1">
      <c r="A207" s="65" t="s">
        <v>222</v>
      </c>
      <c r="B207" s="66"/>
      <c r="C207" s="66"/>
      <c r="D207" s="66"/>
      <c r="E207" s="66"/>
      <c r="F207" s="66"/>
      <c r="G207" s="67"/>
      <c r="H207" s="483"/>
      <c r="I207" s="484"/>
      <c r="J207" s="484"/>
      <c r="K207" s="484"/>
      <c r="L207" s="484"/>
      <c r="M207" s="484"/>
      <c r="N207" s="484"/>
      <c r="O207" s="484"/>
      <c r="P207" s="485"/>
      <c r="Q207" s="490"/>
      <c r="R207" s="491"/>
    </row>
    <row r="208" spans="1:18" s="53" customFormat="1" ht="12" thickBot="1">
      <c r="A208" s="24" t="s">
        <v>224</v>
      </c>
      <c r="B208" s="68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</row>
    <row r="209" spans="1:18" s="53" customFormat="1" ht="11.25">
      <c r="A209" s="492" t="s">
        <v>7</v>
      </c>
      <c r="B209" s="493"/>
      <c r="C209" s="493"/>
      <c r="D209" s="493"/>
      <c r="E209" s="493"/>
      <c r="F209" s="493"/>
      <c r="G209" s="494"/>
      <c r="H209" s="492" t="s">
        <v>3</v>
      </c>
      <c r="I209" s="493"/>
      <c r="J209" s="493"/>
      <c r="K209" s="493"/>
      <c r="L209" s="493"/>
      <c r="M209" s="493"/>
      <c r="N209" s="493"/>
      <c r="O209" s="493"/>
      <c r="P209" s="494"/>
      <c r="Q209" s="495" t="s">
        <v>4</v>
      </c>
      <c r="R209" s="495" t="s">
        <v>5</v>
      </c>
    </row>
    <row r="210" spans="1:18" s="53" customFormat="1" ht="12" thickBot="1">
      <c r="A210" s="32"/>
      <c r="B210" s="37"/>
      <c r="C210" s="37"/>
      <c r="D210" s="37"/>
      <c r="E210" s="37"/>
      <c r="F210" s="37"/>
      <c r="G210" s="33"/>
      <c r="H210" s="32"/>
      <c r="I210" s="37"/>
      <c r="J210" s="37"/>
      <c r="K210" s="37"/>
      <c r="L210" s="37"/>
      <c r="M210" s="37"/>
      <c r="N210" s="37"/>
      <c r="O210" s="37"/>
      <c r="P210" s="33"/>
      <c r="Q210" s="496"/>
      <c r="R210" s="496"/>
    </row>
    <row r="211" spans="1:18" s="78" customFormat="1" ht="80.25" customHeight="1" thickBot="1">
      <c r="A211" s="256" t="s">
        <v>6</v>
      </c>
      <c r="B211" s="257" t="s">
        <v>8</v>
      </c>
      <c r="C211" s="269" t="s">
        <v>9</v>
      </c>
      <c r="D211" s="263" t="s">
        <v>10</v>
      </c>
      <c r="E211" s="266" t="s">
        <v>11</v>
      </c>
      <c r="F211" s="263" t="s">
        <v>23</v>
      </c>
      <c r="G211" s="285" t="s">
        <v>105</v>
      </c>
      <c r="H211" s="261" t="s">
        <v>12</v>
      </c>
      <c r="I211" s="261" t="s">
        <v>13</v>
      </c>
      <c r="J211" s="261" t="s">
        <v>14</v>
      </c>
      <c r="K211" s="262" t="s">
        <v>15</v>
      </c>
      <c r="L211" s="261" t="s">
        <v>16</v>
      </c>
      <c r="M211" s="261" t="s">
        <v>17</v>
      </c>
      <c r="N211" s="261" t="s">
        <v>18</v>
      </c>
      <c r="O211" s="261" t="s">
        <v>19</v>
      </c>
      <c r="P211" s="261" t="s">
        <v>20</v>
      </c>
      <c r="Q211" s="497"/>
      <c r="R211" s="497"/>
    </row>
    <row r="212" spans="1:18" s="56" customFormat="1" ht="22.5">
      <c r="A212" s="250">
        <v>1</v>
      </c>
      <c r="B212" s="267" t="s">
        <v>225</v>
      </c>
      <c r="C212" s="268">
        <v>1</v>
      </c>
      <c r="D212" s="129">
        <v>1</v>
      </c>
      <c r="E212" s="280">
        <f>D212/C212</f>
        <v>1</v>
      </c>
      <c r="F212" s="253">
        <v>100</v>
      </c>
      <c r="G212" s="252">
        <f>+E212</f>
        <v>1</v>
      </c>
      <c r="H212" s="249">
        <v>80000</v>
      </c>
      <c r="I212" s="253"/>
      <c r="J212" s="253"/>
      <c r="K212" s="253"/>
      <c r="L212" s="249"/>
      <c r="M212" s="253"/>
      <c r="N212" s="253"/>
      <c r="O212" s="390">
        <f>SUM(H212:N212)</f>
        <v>80000</v>
      </c>
      <c r="P212" s="450">
        <f>E212*(H212+I212+J212+K212+L212+M212+N212)</f>
        <v>80000</v>
      </c>
      <c r="Q212" s="270"/>
      <c r="R212" s="253" t="s">
        <v>261</v>
      </c>
    </row>
    <row r="213" spans="1:18" s="23" customFormat="1" ht="12" thickBot="1">
      <c r="A213" s="45"/>
      <c r="B213" s="72" t="s">
        <v>21</v>
      </c>
      <c r="C213" s="47"/>
      <c r="D213" s="48"/>
      <c r="E213" s="49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</row>
    <row r="214" ht="11.25"/>
    <row r="215" spans="1:18" ht="11.25">
      <c r="A215" s="504" t="str">
        <f>+A198</f>
        <v>SISTEMA DEPARTAMENTAL DE EVALUACIÓN A LA GESTIÓN MUNICIPAL </v>
      </c>
      <c r="B215" s="504"/>
      <c r="C215" s="504"/>
      <c r="D215" s="504"/>
      <c r="E215" s="504"/>
      <c r="F215" s="504"/>
      <c r="G215" s="504"/>
      <c r="H215" s="504"/>
      <c r="I215" s="504"/>
      <c r="J215" s="504"/>
      <c r="K215" s="504"/>
      <c r="L215" s="504"/>
      <c r="M215" s="504"/>
      <c r="N215" s="504"/>
      <c r="O215" s="504"/>
      <c r="P215" s="504"/>
      <c r="Q215" s="504"/>
      <c r="R215" s="504"/>
    </row>
    <row r="216" spans="1:18" ht="13.5" customHeight="1" thickBot="1">
      <c r="A216" s="28"/>
      <c r="B216" s="28"/>
      <c r="C216" s="28"/>
      <c r="D216" s="28"/>
      <c r="E216" s="504" t="str">
        <f>+E199</f>
        <v>COMPONENTE DE EFICACIA -   PLAN DE ACCIÓN - AÑO 2012</v>
      </c>
      <c r="F216" s="504"/>
      <c r="G216" s="504"/>
      <c r="H216" s="504"/>
      <c r="I216" s="504"/>
      <c r="J216" s="504"/>
      <c r="K216" s="504"/>
      <c r="L216" s="28"/>
      <c r="M216" s="28"/>
      <c r="N216" s="28"/>
      <c r="O216" s="28"/>
      <c r="P216" s="28"/>
      <c r="Q216" s="195"/>
      <c r="R216" s="389"/>
    </row>
    <row r="217" spans="1:18" ht="13.5" thickBot="1">
      <c r="A217" s="374"/>
      <c r="B217" s="374"/>
      <c r="C217" s="374"/>
      <c r="D217" s="374"/>
      <c r="E217" s="498" t="str">
        <f>+E200</f>
        <v>                                                    MUNICIPIO  DE BELTRÀN</v>
      </c>
      <c r="F217" s="498"/>
      <c r="G217" s="498"/>
      <c r="H217" s="498"/>
      <c r="I217" s="498"/>
      <c r="J217" s="498"/>
      <c r="K217" s="498"/>
      <c r="L217" s="498"/>
      <c r="M217" s="498"/>
      <c r="N217" s="498"/>
      <c r="O217" s="374"/>
      <c r="P217" s="8"/>
      <c r="Q217" s="499" t="s">
        <v>2</v>
      </c>
      <c r="R217" s="500"/>
    </row>
    <row r="218" spans="1:18" ht="11.25">
      <c r="A218" s="501" t="s">
        <v>41</v>
      </c>
      <c r="B218" s="501"/>
      <c r="C218" s="501"/>
      <c r="D218" s="501"/>
      <c r="E218" s="501"/>
      <c r="F218" s="501"/>
      <c r="G218" s="501"/>
      <c r="Q218" s="395" t="s">
        <v>1</v>
      </c>
      <c r="R218" s="396">
        <v>1</v>
      </c>
    </row>
    <row r="219" spans="1:18" ht="11.25">
      <c r="A219" s="501" t="s">
        <v>229</v>
      </c>
      <c r="B219" s="501"/>
      <c r="C219" s="501"/>
      <c r="D219" s="501"/>
      <c r="E219" s="501"/>
      <c r="F219" s="501"/>
      <c r="G219" s="501"/>
      <c r="Q219" s="502" t="s">
        <v>237</v>
      </c>
      <c r="R219" s="502"/>
    </row>
    <row r="220" spans="1:18" ht="12">
      <c r="A220" s="501" t="s">
        <v>244</v>
      </c>
      <c r="B220" s="501"/>
      <c r="C220" s="501"/>
      <c r="D220" s="501"/>
      <c r="E220" s="501"/>
      <c r="F220" s="501"/>
      <c r="G220" s="501"/>
      <c r="H220" s="81" t="s">
        <v>235</v>
      </c>
      <c r="Q220" s="503" t="s">
        <v>236</v>
      </c>
      <c r="R220" s="503"/>
    </row>
    <row r="221" spans="1:18" s="23" customFormat="1" ht="12" thickBot="1">
      <c r="A221" s="191"/>
      <c r="B221" s="192"/>
      <c r="C221" s="192"/>
      <c r="D221" s="192"/>
      <c r="E221" s="192"/>
      <c r="F221" s="192"/>
      <c r="G221" s="192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</row>
    <row r="222" spans="1:18" s="23" customFormat="1" ht="11.25">
      <c r="A222" s="86" t="s">
        <v>26</v>
      </c>
      <c r="B222" s="60"/>
      <c r="C222" s="60"/>
      <c r="D222" s="60"/>
      <c r="E222" s="60"/>
      <c r="F222" s="60"/>
      <c r="G222" s="61"/>
      <c r="H222" s="477"/>
      <c r="I222" s="478"/>
      <c r="J222" s="478"/>
      <c r="K222" s="478"/>
      <c r="L222" s="478"/>
      <c r="M222" s="478"/>
      <c r="N222" s="478"/>
      <c r="O222" s="478"/>
      <c r="P222" s="479"/>
      <c r="Q222" s="486" t="s">
        <v>276</v>
      </c>
      <c r="R222" s="487"/>
    </row>
    <row r="223" spans="1:18" s="53" customFormat="1" ht="11.25">
      <c r="A223" s="62" t="s">
        <v>226</v>
      </c>
      <c r="B223" s="63"/>
      <c r="C223" s="63"/>
      <c r="D223" s="63"/>
      <c r="E223" s="63"/>
      <c r="F223" s="63"/>
      <c r="G223" s="64"/>
      <c r="H223" s="480"/>
      <c r="I223" s="481"/>
      <c r="J223" s="481"/>
      <c r="K223" s="481"/>
      <c r="L223" s="481"/>
      <c r="M223" s="481"/>
      <c r="N223" s="481"/>
      <c r="O223" s="481"/>
      <c r="P223" s="482"/>
      <c r="Q223" s="488"/>
      <c r="R223" s="489"/>
    </row>
    <row r="224" spans="1:18" s="53" customFormat="1" ht="12" thickBot="1">
      <c r="A224" s="65" t="s">
        <v>227</v>
      </c>
      <c r="B224" s="66"/>
      <c r="C224" s="66"/>
      <c r="D224" s="66"/>
      <c r="E224" s="66"/>
      <c r="F224" s="66"/>
      <c r="G224" s="67"/>
      <c r="H224" s="483"/>
      <c r="I224" s="484"/>
      <c r="J224" s="484"/>
      <c r="K224" s="484"/>
      <c r="L224" s="484"/>
      <c r="M224" s="484"/>
      <c r="N224" s="484"/>
      <c r="O224" s="484"/>
      <c r="P224" s="485"/>
      <c r="Q224" s="490"/>
      <c r="R224" s="491"/>
    </row>
    <row r="225" spans="1:18" s="53" customFormat="1" ht="12" thickBot="1">
      <c r="A225" s="24" t="s">
        <v>224</v>
      </c>
      <c r="B225" s="68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</row>
    <row r="226" spans="1:18" s="53" customFormat="1" ht="11.25">
      <c r="A226" s="492" t="s">
        <v>7</v>
      </c>
      <c r="B226" s="493"/>
      <c r="C226" s="493"/>
      <c r="D226" s="493"/>
      <c r="E226" s="493"/>
      <c r="F226" s="493"/>
      <c r="G226" s="494"/>
      <c r="H226" s="492" t="s">
        <v>3</v>
      </c>
      <c r="I226" s="493"/>
      <c r="J226" s="493"/>
      <c r="K226" s="493"/>
      <c r="L226" s="493"/>
      <c r="M226" s="493"/>
      <c r="N226" s="493"/>
      <c r="O226" s="493"/>
      <c r="P226" s="494"/>
      <c r="Q226" s="495" t="s">
        <v>4</v>
      </c>
      <c r="R226" s="495" t="s">
        <v>5</v>
      </c>
    </row>
    <row r="227" spans="1:18" s="53" customFormat="1" ht="12" thickBot="1">
      <c r="A227" s="32"/>
      <c r="B227" s="37"/>
      <c r="C227" s="37"/>
      <c r="D227" s="37"/>
      <c r="E227" s="37"/>
      <c r="F227" s="37"/>
      <c r="G227" s="33"/>
      <c r="H227" s="32"/>
      <c r="I227" s="37"/>
      <c r="J227" s="37"/>
      <c r="K227" s="37"/>
      <c r="L227" s="37"/>
      <c r="M227" s="37"/>
      <c r="N227" s="37"/>
      <c r="O227" s="37"/>
      <c r="P227" s="33"/>
      <c r="Q227" s="496"/>
      <c r="R227" s="496"/>
    </row>
    <row r="228" spans="1:18" s="78" customFormat="1" ht="80.25" customHeight="1" thickBot="1">
      <c r="A228" s="256" t="s">
        <v>6</v>
      </c>
      <c r="B228" s="257" t="s">
        <v>8</v>
      </c>
      <c r="C228" s="269" t="s">
        <v>9</v>
      </c>
      <c r="D228" s="263" t="s">
        <v>10</v>
      </c>
      <c r="E228" s="266" t="s">
        <v>11</v>
      </c>
      <c r="F228" s="263" t="s">
        <v>23</v>
      </c>
      <c r="G228" s="285" t="s">
        <v>105</v>
      </c>
      <c r="H228" s="261" t="s">
        <v>12</v>
      </c>
      <c r="I228" s="261" t="s">
        <v>13</v>
      </c>
      <c r="J228" s="261" t="s">
        <v>14</v>
      </c>
      <c r="K228" s="262" t="s">
        <v>15</v>
      </c>
      <c r="L228" s="261" t="s">
        <v>16</v>
      </c>
      <c r="M228" s="261" t="s">
        <v>17</v>
      </c>
      <c r="N228" s="261" t="s">
        <v>18</v>
      </c>
      <c r="O228" s="261" t="s">
        <v>19</v>
      </c>
      <c r="P228" s="261" t="s">
        <v>20</v>
      </c>
      <c r="Q228" s="497"/>
      <c r="R228" s="497"/>
    </row>
    <row r="229" spans="1:18" s="56" customFormat="1" ht="33.75">
      <c r="A229" s="250">
        <v>1</v>
      </c>
      <c r="B229" s="267" t="s">
        <v>262</v>
      </c>
      <c r="C229" s="268">
        <v>1800</v>
      </c>
      <c r="D229" s="129">
        <v>2100</v>
      </c>
      <c r="E229" s="448">
        <f>+D229/C229</f>
        <v>1.1666666666666667</v>
      </c>
      <c r="F229" s="253">
        <v>2100</v>
      </c>
      <c r="G229" s="252">
        <f>+E229</f>
        <v>1.1666666666666667</v>
      </c>
      <c r="H229" s="249">
        <v>200000</v>
      </c>
      <c r="I229" s="253"/>
      <c r="J229" s="253"/>
      <c r="K229" s="253"/>
      <c r="L229" s="249"/>
      <c r="M229" s="253"/>
      <c r="N229" s="253"/>
      <c r="O229" s="390">
        <f>SUM(H229:N229)</f>
        <v>200000</v>
      </c>
      <c r="P229" s="451">
        <f>E229*(H229+I229+J229+K229+L229+M229+N229)</f>
        <v>233333.33333333334</v>
      </c>
      <c r="Q229" s="270"/>
      <c r="R229" s="253"/>
    </row>
    <row r="230" spans="1:18" s="23" customFormat="1" ht="12" thickBot="1">
      <c r="A230" s="45"/>
      <c r="B230" s="72" t="s">
        <v>21</v>
      </c>
      <c r="C230" s="47"/>
      <c r="D230" s="48"/>
      <c r="E230" s="49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</row>
    <row r="231" ht="11.25"/>
    <row r="232" ht="11.25"/>
    <row r="233" ht="11.25"/>
    <row r="235" ht="11.25"/>
    <row r="236" ht="11.25"/>
    <row r="237" ht="11.25"/>
    <row r="238" ht="11.25"/>
    <row r="239" ht="11.25"/>
    <row r="240" ht="11.25"/>
    <row r="241" ht="11.25"/>
    <row r="242" ht="11.25"/>
    <row r="243" ht="11.25"/>
    <row r="244" ht="11.25"/>
    <row r="245" ht="11.25"/>
    <row r="246" ht="11.25"/>
    <row r="247" ht="11.25"/>
    <row r="248" ht="11.25"/>
    <row r="249" ht="11.25"/>
    <row r="250" ht="11.25"/>
    <row r="251" ht="11.25"/>
    <row r="252" ht="11.25"/>
    <row r="253" ht="11.25"/>
    <row r="254" ht="11.25"/>
    <row r="255" ht="11.25"/>
    <row r="256" ht="11.25"/>
  </sheetData>
  <sheetProtection/>
  <mergeCells count="183">
    <mergeCell ref="A174:G174"/>
    <mergeCell ref="H174:P174"/>
    <mergeCell ref="E165:N165"/>
    <mergeCell ref="H170:P172"/>
    <mergeCell ref="Q170:R172"/>
    <mergeCell ref="A166:G166"/>
    <mergeCell ref="Q167:R167"/>
    <mergeCell ref="Q168:R168"/>
    <mergeCell ref="Q165:R165"/>
    <mergeCell ref="Q151:R151"/>
    <mergeCell ref="Q157:Q159"/>
    <mergeCell ref="R157:R159"/>
    <mergeCell ref="A163:R163"/>
    <mergeCell ref="A157:G157"/>
    <mergeCell ref="H157:P157"/>
    <mergeCell ref="Q148:R148"/>
    <mergeCell ref="A149:G149"/>
    <mergeCell ref="E148:N148"/>
    <mergeCell ref="Q174:Q176"/>
    <mergeCell ref="R174:R176"/>
    <mergeCell ref="A168:G168"/>
    <mergeCell ref="A151:G151"/>
    <mergeCell ref="H153:P155"/>
    <mergeCell ref="Q153:R155"/>
    <mergeCell ref="A167:G167"/>
    <mergeCell ref="A147:R147"/>
    <mergeCell ref="A130:G130"/>
    <mergeCell ref="Q130:R130"/>
    <mergeCell ref="A131:G131"/>
    <mergeCell ref="H133:P135"/>
    <mergeCell ref="Q133:R135"/>
    <mergeCell ref="Q131:R131"/>
    <mergeCell ref="A150:G150"/>
    <mergeCell ref="Q150:R150"/>
    <mergeCell ref="A146:R146"/>
    <mergeCell ref="R138:R139"/>
    <mergeCell ref="A129:G129"/>
    <mergeCell ref="E128:N128"/>
    <mergeCell ref="Q138:Q139"/>
    <mergeCell ref="A138:G138"/>
    <mergeCell ref="H138:P138"/>
    <mergeCell ref="Q128:R128"/>
    <mergeCell ref="A98:G98"/>
    <mergeCell ref="A111:G111"/>
    <mergeCell ref="A112:G112"/>
    <mergeCell ref="E110:N110"/>
    <mergeCell ref="A109:R109"/>
    <mergeCell ref="H100:P100"/>
    <mergeCell ref="A94:G94"/>
    <mergeCell ref="H96:P98"/>
    <mergeCell ref="A113:G113"/>
    <mergeCell ref="A120:G120"/>
    <mergeCell ref="H120:P120"/>
    <mergeCell ref="Q120:Q121"/>
    <mergeCell ref="Q113:R113"/>
    <mergeCell ref="H115:P117"/>
    <mergeCell ref="Q115:R117"/>
    <mergeCell ref="Q114:R114"/>
    <mergeCell ref="A126:R126"/>
    <mergeCell ref="A127:R127"/>
    <mergeCell ref="A108:R108"/>
    <mergeCell ref="Q112:R112"/>
    <mergeCell ref="Q100:Q101"/>
    <mergeCell ref="R100:R101"/>
    <mergeCell ref="R120:R121"/>
    <mergeCell ref="Q110:R110"/>
    <mergeCell ref="Q96:R98"/>
    <mergeCell ref="A100:G100"/>
    <mergeCell ref="A70:G70"/>
    <mergeCell ref="H72:P74"/>
    <mergeCell ref="Q72:R74"/>
    <mergeCell ref="Q70:R70"/>
    <mergeCell ref="A76:G76"/>
    <mergeCell ref="A89:R89"/>
    <mergeCell ref="E91:N91"/>
    <mergeCell ref="Q91:R91"/>
    <mergeCell ref="Q52:R54"/>
    <mergeCell ref="Q50:R50"/>
    <mergeCell ref="A56:G56"/>
    <mergeCell ref="H56:P56"/>
    <mergeCell ref="Q94:R94"/>
    <mergeCell ref="A93:G93"/>
    <mergeCell ref="Q93:R93"/>
    <mergeCell ref="A92:G92"/>
    <mergeCell ref="H76:P76"/>
    <mergeCell ref="Q76:Q78"/>
    <mergeCell ref="H32:P34"/>
    <mergeCell ref="Q32:R34"/>
    <mergeCell ref="A36:G36"/>
    <mergeCell ref="H36:P36"/>
    <mergeCell ref="A65:R65"/>
    <mergeCell ref="Q67:R67"/>
    <mergeCell ref="A49:G49"/>
    <mergeCell ref="Q49:R49"/>
    <mergeCell ref="A50:G50"/>
    <mergeCell ref="H52:P54"/>
    <mergeCell ref="Q56:Q58"/>
    <mergeCell ref="R56:R58"/>
    <mergeCell ref="R76:R78"/>
    <mergeCell ref="A68:G68"/>
    <mergeCell ref="E67:N67"/>
    <mergeCell ref="E66:K66"/>
    <mergeCell ref="A69:G69"/>
    <mergeCell ref="Q69:R69"/>
    <mergeCell ref="A6:G6"/>
    <mergeCell ref="Q6:R6"/>
    <mergeCell ref="A13:G13"/>
    <mergeCell ref="H13:P13"/>
    <mergeCell ref="Q13:Q14"/>
    <mergeCell ref="R13:R14"/>
    <mergeCell ref="H9:P11"/>
    <mergeCell ref="Q9:R11"/>
    <mergeCell ref="A7:G7"/>
    <mergeCell ref="A45:R45"/>
    <mergeCell ref="A46:R46"/>
    <mergeCell ref="Q47:R47"/>
    <mergeCell ref="A48:G48"/>
    <mergeCell ref="E47:N47"/>
    <mergeCell ref="A2:R2"/>
    <mergeCell ref="A3:R3"/>
    <mergeCell ref="A5:G5"/>
    <mergeCell ref="Q4:R4"/>
    <mergeCell ref="E4:N4"/>
    <mergeCell ref="Q30:R30"/>
    <mergeCell ref="A25:R25"/>
    <mergeCell ref="A28:G28"/>
    <mergeCell ref="A29:G29"/>
    <mergeCell ref="Q29:R29"/>
    <mergeCell ref="Q27:R27"/>
    <mergeCell ref="A26:R26"/>
    <mergeCell ref="E27:N27"/>
    <mergeCell ref="A30:G30"/>
    <mergeCell ref="A181:R181"/>
    <mergeCell ref="E183:N183"/>
    <mergeCell ref="Q183:R183"/>
    <mergeCell ref="E182:K182"/>
    <mergeCell ref="Q7:R7"/>
    <mergeCell ref="A11:G11"/>
    <mergeCell ref="E90:K90"/>
    <mergeCell ref="E164:K164"/>
    <mergeCell ref="Q36:Q37"/>
    <mergeCell ref="R36:R37"/>
    <mergeCell ref="A184:G184"/>
    <mergeCell ref="A185:G185"/>
    <mergeCell ref="Q185:R185"/>
    <mergeCell ref="A198:R198"/>
    <mergeCell ref="A186:G186"/>
    <mergeCell ref="Q186:R186"/>
    <mergeCell ref="H188:P190"/>
    <mergeCell ref="Q188:R190"/>
    <mergeCell ref="A192:G192"/>
    <mergeCell ref="H192:P192"/>
    <mergeCell ref="Q192:Q194"/>
    <mergeCell ref="R192:R194"/>
    <mergeCell ref="E199:K199"/>
    <mergeCell ref="E200:N200"/>
    <mergeCell ref="Q200:R200"/>
    <mergeCell ref="A201:G201"/>
    <mergeCell ref="A202:G202"/>
    <mergeCell ref="Q202:R202"/>
    <mergeCell ref="A203:G203"/>
    <mergeCell ref="Q203:R203"/>
    <mergeCell ref="H205:P207"/>
    <mergeCell ref="Q205:R207"/>
    <mergeCell ref="A209:G209"/>
    <mergeCell ref="H209:P209"/>
    <mergeCell ref="Q209:Q211"/>
    <mergeCell ref="R209:R211"/>
    <mergeCell ref="A215:R215"/>
    <mergeCell ref="E216:K216"/>
    <mergeCell ref="E217:N217"/>
    <mergeCell ref="Q217:R217"/>
    <mergeCell ref="A218:G218"/>
    <mergeCell ref="A219:G219"/>
    <mergeCell ref="Q219:R219"/>
    <mergeCell ref="A220:G220"/>
    <mergeCell ref="Q220:R220"/>
    <mergeCell ref="H222:P224"/>
    <mergeCell ref="Q222:R224"/>
    <mergeCell ref="A226:G226"/>
    <mergeCell ref="H226:P226"/>
    <mergeCell ref="Q226:Q228"/>
    <mergeCell ref="R226:R228"/>
  </mergeCells>
  <printOptions gridLines="1" horizontalCentered="1"/>
  <pageMargins left="0.31496062992125984" right="0.31496062992125984" top="0.3937007874015748" bottom="0.7086614173228347" header="0" footer="0"/>
  <pageSetup fitToHeight="5" fitToWidth="1" horizontalDpi="300" verticalDpi="300" orientation="landscape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45"/>
  <sheetViews>
    <sheetView zoomScale="85" zoomScaleNormal="85" zoomScalePageLayoutView="0" workbookViewId="0" topLeftCell="B154">
      <selection activeCell="R165" sqref="R165"/>
    </sheetView>
  </sheetViews>
  <sheetFormatPr defaultColWidth="11.421875" defaultRowHeight="12.75"/>
  <cols>
    <col min="1" max="1" width="9.140625" style="23" customWidth="1"/>
    <col min="2" max="2" width="4.140625" style="23" customWidth="1"/>
    <col min="3" max="3" width="46.421875" style="23" customWidth="1"/>
    <col min="4" max="4" width="7.57421875" style="23" customWidth="1"/>
    <col min="5" max="5" width="10.28125" style="23" customWidth="1"/>
    <col min="6" max="6" width="12.7109375" style="23" customWidth="1"/>
    <col min="7" max="7" width="12.8515625" style="23" customWidth="1"/>
    <col min="8" max="8" width="14.7109375" style="23" customWidth="1"/>
    <col min="9" max="10" width="7.7109375" style="23" customWidth="1"/>
    <col min="11" max="11" width="9.421875" style="23" customWidth="1"/>
    <col min="12" max="12" width="8.28125" style="23" customWidth="1"/>
    <col min="13" max="13" width="5.421875" style="23" customWidth="1"/>
    <col min="14" max="14" width="5.57421875" style="23" customWidth="1"/>
    <col min="15" max="15" width="7.7109375" style="23" customWidth="1"/>
    <col min="16" max="17" width="9.140625" style="23" customWidth="1"/>
    <col min="18" max="18" width="24.57421875" style="23" bestFit="1" customWidth="1"/>
    <col min="19" max="19" width="17.421875" style="23" bestFit="1" customWidth="1"/>
    <col min="20" max="16384" width="11.421875" style="23" customWidth="1"/>
  </cols>
  <sheetData>
    <row r="1" ht="11.25"/>
    <row r="2" spans="2:19" ht="11.25">
      <c r="B2" s="538" t="s">
        <v>0</v>
      </c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</row>
    <row r="3" spans="2:19" ht="12" thickBot="1">
      <c r="B3" s="538" t="str">
        <f>+B153</f>
        <v>COMPONENTE DE EFICACIA -   PLAN DE ACCIÓN - AÑO 2012</v>
      </c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</row>
    <row r="4" spans="2:19" ht="13.5" thickBot="1">
      <c r="B4" s="159"/>
      <c r="C4" s="159"/>
      <c r="D4" s="159"/>
      <c r="E4" s="159"/>
      <c r="F4" s="539" t="s">
        <v>82</v>
      </c>
      <c r="G4" s="539"/>
      <c r="H4" s="539"/>
      <c r="I4" s="539"/>
      <c r="J4" s="539"/>
      <c r="K4" s="539"/>
      <c r="L4" s="539"/>
      <c r="M4" s="539"/>
      <c r="N4" s="539"/>
      <c r="O4" s="539"/>
      <c r="P4" s="159"/>
      <c r="Q4" s="159"/>
      <c r="R4" s="499" t="s">
        <v>2</v>
      </c>
      <c r="S4" s="500"/>
    </row>
    <row r="5" spans="2:19" ht="11.25">
      <c r="B5" s="501" t="s">
        <v>41</v>
      </c>
      <c r="C5" s="501"/>
      <c r="D5" s="501"/>
      <c r="E5" s="501"/>
      <c r="F5" s="501"/>
      <c r="G5" s="501"/>
      <c r="H5" s="501"/>
      <c r="I5" s="81"/>
      <c r="J5" s="81"/>
      <c r="K5" s="81"/>
      <c r="L5" s="81"/>
      <c r="M5" s="81"/>
      <c r="N5" s="81"/>
      <c r="O5" s="81"/>
      <c r="P5" s="81"/>
      <c r="Q5" s="81"/>
      <c r="R5" s="395" t="s">
        <v>1</v>
      </c>
      <c r="S5" s="396">
        <v>1</v>
      </c>
    </row>
    <row r="6" spans="2:19" ht="11.25">
      <c r="B6" s="501" t="s">
        <v>229</v>
      </c>
      <c r="C6" s="501"/>
      <c r="D6" s="501"/>
      <c r="E6" s="501"/>
      <c r="F6" s="501"/>
      <c r="G6" s="501"/>
      <c r="H6" s="501"/>
      <c r="I6" s="81"/>
      <c r="J6" s="81"/>
      <c r="K6" s="81"/>
      <c r="L6" s="81"/>
      <c r="M6" s="81"/>
      <c r="N6" s="81"/>
      <c r="O6" s="81"/>
      <c r="P6" s="81"/>
      <c r="Q6" s="81"/>
      <c r="R6" s="502" t="s">
        <v>237</v>
      </c>
      <c r="S6" s="502"/>
    </row>
    <row r="7" spans="2:19" ht="12">
      <c r="B7" s="501" t="s">
        <v>244</v>
      </c>
      <c r="C7" s="501"/>
      <c r="D7" s="501"/>
      <c r="E7" s="501"/>
      <c r="F7" s="501"/>
      <c r="G7" s="501"/>
      <c r="H7" s="501"/>
      <c r="I7" s="81" t="s">
        <v>235</v>
      </c>
      <c r="J7" s="81"/>
      <c r="K7" s="81"/>
      <c r="L7" s="81"/>
      <c r="M7" s="81"/>
      <c r="N7" s="81"/>
      <c r="O7" s="81"/>
      <c r="P7" s="81"/>
      <c r="Q7" s="81"/>
      <c r="R7" s="503" t="s">
        <v>236</v>
      </c>
      <c r="S7" s="503"/>
    </row>
    <row r="8" spans="2:19" ht="12" thickBot="1">
      <c r="B8" s="191"/>
      <c r="C8" s="192"/>
      <c r="D8" s="192"/>
      <c r="E8" s="192"/>
      <c r="F8" s="192"/>
      <c r="G8" s="192"/>
      <c r="H8" s="192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2:19" ht="11.25">
      <c r="B9" s="59" t="s">
        <v>25</v>
      </c>
      <c r="C9" s="60"/>
      <c r="D9" s="60"/>
      <c r="E9" s="60"/>
      <c r="F9" s="60"/>
      <c r="G9" s="60"/>
      <c r="H9" s="61"/>
      <c r="I9" s="477" t="s">
        <v>52</v>
      </c>
      <c r="J9" s="478"/>
      <c r="K9" s="478"/>
      <c r="L9" s="478"/>
      <c r="M9" s="478"/>
      <c r="N9" s="478"/>
      <c r="O9" s="478"/>
      <c r="P9" s="478"/>
      <c r="Q9" s="479"/>
      <c r="R9" s="486" t="s">
        <v>275</v>
      </c>
      <c r="S9" s="487"/>
    </row>
    <row r="10" spans="2:19" ht="11.25">
      <c r="B10" s="62" t="s">
        <v>39</v>
      </c>
      <c r="C10" s="63"/>
      <c r="D10" s="63"/>
      <c r="E10" s="63"/>
      <c r="F10" s="63"/>
      <c r="G10" s="63"/>
      <c r="H10" s="64"/>
      <c r="I10" s="480"/>
      <c r="J10" s="481"/>
      <c r="K10" s="481"/>
      <c r="L10" s="481"/>
      <c r="M10" s="481"/>
      <c r="N10" s="481"/>
      <c r="O10" s="481"/>
      <c r="P10" s="481"/>
      <c r="Q10" s="482"/>
      <c r="R10" s="488"/>
      <c r="S10" s="489"/>
    </row>
    <row r="11" spans="2:19" s="73" customFormat="1" ht="12" thickBot="1">
      <c r="B11" s="65" t="s">
        <v>199</v>
      </c>
      <c r="C11" s="66"/>
      <c r="D11" s="66"/>
      <c r="E11" s="66"/>
      <c r="F11" s="66"/>
      <c r="G11" s="66"/>
      <c r="H11" s="67"/>
      <c r="I11" s="483"/>
      <c r="J11" s="484"/>
      <c r="K11" s="484"/>
      <c r="L11" s="484"/>
      <c r="M11" s="484"/>
      <c r="N11" s="484"/>
      <c r="O11" s="484"/>
      <c r="P11" s="484"/>
      <c r="Q11" s="485"/>
      <c r="R11" s="490"/>
      <c r="S11" s="491"/>
    </row>
    <row r="12" spans="2:19" s="81" customFormat="1" ht="12" thickBot="1">
      <c r="B12" s="24" t="s">
        <v>200</v>
      </c>
      <c r="C12" s="68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2:19" ht="12" thickBot="1">
      <c r="B13" s="492" t="s">
        <v>7</v>
      </c>
      <c r="C13" s="493"/>
      <c r="D13" s="493"/>
      <c r="E13" s="493"/>
      <c r="F13" s="493"/>
      <c r="G13" s="493"/>
      <c r="H13" s="494"/>
      <c r="I13" s="492" t="s">
        <v>3</v>
      </c>
      <c r="J13" s="493"/>
      <c r="K13" s="493"/>
      <c r="L13" s="493"/>
      <c r="M13" s="493"/>
      <c r="N13" s="493"/>
      <c r="O13" s="493"/>
      <c r="P13" s="493"/>
      <c r="Q13" s="494"/>
      <c r="R13" s="495" t="s">
        <v>4</v>
      </c>
      <c r="S13" s="495" t="s">
        <v>5</v>
      </c>
    </row>
    <row r="14" spans="2:19" ht="79.5" customHeight="1" thickBot="1">
      <c r="B14" s="257" t="s">
        <v>6</v>
      </c>
      <c r="C14" s="257" t="s">
        <v>8</v>
      </c>
      <c r="D14" s="269" t="s">
        <v>9</v>
      </c>
      <c r="E14" s="263" t="s">
        <v>10</v>
      </c>
      <c r="F14" s="453" t="s">
        <v>11</v>
      </c>
      <c r="G14" s="263" t="s">
        <v>23</v>
      </c>
      <c r="H14" s="285" t="s">
        <v>105</v>
      </c>
      <c r="I14" s="261" t="s">
        <v>12</v>
      </c>
      <c r="J14" s="261" t="s">
        <v>13</v>
      </c>
      <c r="K14" s="261" t="s">
        <v>14</v>
      </c>
      <c r="L14" s="262" t="s">
        <v>15</v>
      </c>
      <c r="M14" s="261" t="s">
        <v>16</v>
      </c>
      <c r="N14" s="261" t="s">
        <v>17</v>
      </c>
      <c r="O14" s="261" t="s">
        <v>18</v>
      </c>
      <c r="P14" s="261" t="s">
        <v>19</v>
      </c>
      <c r="Q14" s="261" t="s">
        <v>20</v>
      </c>
      <c r="R14" s="497"/>
      <c r="S14" s="497"/>
    </row>
    <row r="15" spans="2:19" ht="33.75">
      <c r="B15" s="107">
        <v>1</v>
      </c>
      <c r="C15" s="103" t="s">
        <v>99</v>
      </c>
      <c r="D15" s="100">
        <v>8</v>
      </c>
      <c r="E15" s="100">
        <v>8</v>
      </c>
      <c r="F15" s="280">
        <f>E15/D15</f>
        <v>1</v>
      </c>
      <c r="G15" s="100">
        <v>695</v>
      </c>
      <c r="H15" s="75">
        <f>+F15</f>
        <v>1</v>
      </c>
      <c r="I15" s="323">
        <v>8200</v>
      </c>
      <c r="J15" s="208"/>
      <c r="K15" s="272"/>
      <c r="L15" s="205"/>
      <c r="M15" s="272"/>
      <c r="N15" s="272"/>
      <c r="O15" s="272"/>
      <c r="P15" s="390">
        <f>SUM(I15:O15)</f>
        <v>8200</v>
      </c>
      <c r="Q15" s="186">
        <f>F15*(I15+J15+K15+L15+M15+N15+O15)</f>
        <v>8200</v>
      </c>
      <c r="R15" s="270" t="s">
        <v>33</v>
      </c>
      <c r="S15" s="253" t="s">
        <v>198</v>
      </c>
    </row>
    <row r="16" spans="2:19" ht="12" thickBot="1">
      <c r="B16" s="45"/>
      <c r="C16" s="72" t="s">
        <v>21</v>
      </c>
      <c r="D16" s="47"/>
      <c r="E16" s="48"/>
      <c r="F16" s="49"/>
      <c r="G16" s="48"/>
      <c r="H16" s="48"/>
      <c r="I16" s="45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2:19" ht="11.25">
      <c r="B17" s="57"/>
      <c r="C17" s="83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</row>
    <row r="18" spans="2:19" ht="11.25">
      <c r="B18" s="538" t="s">
        <v>0</v>
      </c>
      <c r="C18" s="538"/>
      <c r="D18" s="538"/>
      <c r="E18" s="538"/>
      <c r="F18" s="538"/>
      <c r="G18" s="538"/>
      <c r="H18" s="538"/>
      <c r="I18" s="538"/>
      <c r="J18" s="538"/>
      <c r="K18" s="538"/>
      <c r="L18" s="538"/>
      <c r="M18" s="538"/>
      <c r="N18" s="538"/>
      <c r="O18" s="538"/>
      <c r="P18" s="538"/>
      <c r="Q18" s="538"/>
      <c r="R18" s="538"/>
      <c r="S18" s="538"/>
    </row>
    <row r="19" spans="2:19" ht="12" thickBot="1">
      <c r="B19" s="538" t="s">
        <v>233</v>
      </c>
      <c r="C19" s="538"/>
      <c r="D19" s="538"/>
      <c r="E19" s="538"/>
      <c r="F19" s="538"/>
      <c r="G19" s="538"/>
      <c r="H19" s="538"/>
      <c r="I19" s="538"/>
      <c r="J19" s="538"/>
      <c r="K19" s="538"/>
      <c r="L19" s="538"/>
      <c r="M19" s="538"/>
      <c r="N19" s="538"/>
      <c r="O19" s="538"/>
      <c r="P19" s="538"/>
      <c r="Q19" s="538"/>
      <c r="R19" s="538"/>
      <c r="S19" s="538"/>
    </row>
    <row r="20" spans="2:19" ht="13.5" thickBot="1">
      <c r="B20" s="24"/>
      <c r="C20" s="24"/>
      <c r="D20" s="24"/>
      <c r="E20" s="24"/>
      <c r="F20" s="539" t="s">
        <v>82</v>
      </c>
      <c r="G20" s="539"/>
      <c r="H20" s="539"/>
      <c r="I20" s="539"/>
      <c r="J20" s="539"/>
      <c r="K20" s="539"/>
      <c r="L20" s="539"/>
      <c r="M20" s="539"/>
      <c r="N20" s="539"/>
      <c r="O20" s="539"/>
      <c r="P20" s="24"/>
      <c r="Q20" s="24"/>
      <c r="R20" s="499" t="s">
        <v>2</v>
      </c>
      <c r="S20" s="500"/>
    </row>
    <row r="21" spans="2:19" ht="11.25">
      <c r="B21" s="501" t="s">
        <v>41</v>
      </c>
      <c r="C21" s="501"/>
      <c r="D21" s="501"/>
      <c r="E21" s="501"/>
      <c r="F21" s="501"/>
      <c r="G21" s="501"/>
      <c r="H21" s="501"/>
      <c r="I21" s="81"/>
      <c r="J21" s="81"/>
      <c r="K21" s="81"/>
      <c r="L21" s="81"/>
      <c r="M21" s="81"/>
      <c r="N21" s="81"/>
      <c r="O21" s="81"/>
      <c r="P21" s="81"/>
      <c r="Q21" s="81"/>
      <c r="R21" s="395" t="s">
        <v>1</v>
      </c>
      <c r="S21" s="396">
        <v>1</v>
      </c>
    </row>
    <row r="22" spans="2:19" ht="11.25">
      <c r="B22" s="501" t="s">
        <v>229</v>
      </c>
      <c r="C22" s="501"/>
      <c r="D22" s="501"/>
      <c r="E22" s="501"/>
      <c r="F22" s="501"/>
      <c r="G22" s="501"/>
      <c r="H22" s="501"/>
      <c r="I22" s="81"/>
      <c r="J22" s="81"/>
      <c r="K22" s="81"/>
      <c r="L22" s="81"/>
      <c r="M22" s="81"/>
      <c r="N22" s="81"/>
      <c r="O22" s="81"/>
      <c r="P22" s="81"/>
      <c r="Q22" s="81"/>
      <c r="R22" s="502" t="s">
        <v>237</v>
      </c>
      <c r="S22" s="502"/>
    </row>
    <row r="23" spans="2:19" ht="12">
      <c r="B23" s="501" t="s">
        <v>263</v>
      </c>
      <c r="C23" s="501"/>
      <c r="D23" s="501"/>
      <c r="E23" s="501"/>
      <c r="F23" s="501"/>
      <c r="G23" s="501"/>
      <c r="H23" s="501"/>
      <c r="I23" s="81" t="s">
        <v>235</v>
      </c>
      <c r="J23" s="81"/>
      <c r="K23" s="81"/>
      <c r="L23" s="81"/>
      <c r="M23" s="81"/>
      <c r="N23" s="81"/>
      <c r="O23" s="81"/>
      <c r="P23" s="81"/>
      <c r="Q23" s="81"/>
      <c r="R23" s="503" t="s">
        <v>236</v>
      </c>
      <c r="S23" s="503"/>
    </row>
    <row r="24" spans="2:19" ht="12" thickBo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2:19" ht="11.25" customHeight="1">
      <c r="B25" s="59" t="s">
        <v>25</v>
      </c>
      <c r="C25" s="60"/>
      <c r="D25" s="60"/>
      <c r="E25" s="60"/>
      <c r="F25" s="60"/>
      <c r="G25" s="60"/>
      <c r="H25" s="61"/>
      <c r="I25" s="517" t="s">
        <v>145</v>
      </c>
      <c r="J25" s="518"/>
      <c r="K25" s="518"/>
      <c r="L25" s="518"/>
      <c r="M25" s="518"/>
      <c r="N25" s="518"/>
      <c r="O25" s="518"/>
      <c r="P25" s="518"/>
      <c r="Q25" s="519"/>
      <c r="R25" s="486" t="s">
        <v>275</v>
      </c>
      <c r="S25" s="487"/>
    </row>
    <row r="26" spans="2:19" ht="11.25">
      <c r="B26" s="62" t="s">
        <v>141</v>
      </c>
      <c r="C26" s="63"/>
      <c r="D26" s="63"/>
      <c r="E26" s="63"/>
      <c r="F26" s="63"/>
      <c r="G26" s="63"/>
      <c r="H26" s="64"/>
      <c r="I26" s="525"/>
      <c r="J26" s="526"/>
      <c r="K26" s="526"/>
      <c r="L26" s="526"/>
      <c r="M26" s="526"/>
      <c r="N26" s="526"/>
      <c r="O26" s="526"/>
      <c r="P26" s="526"/>
      <c r="Q26" s="527"/>
      <c r="R26" s="488"/>
      <c r="S26" s="489"/>
    </row>
    <row r="27" spans="2:19" ht="12" thickBot="1">
      <c r="B27" s="65" t="s">
        <v>143</v>
      </c>
      <c r="C27" s="66"/>
      <c r="D27" s="66"/>
      <c r="E27" s="66"/>
      <c r="F27" s="66"/>
      <c r="G27" s="66"/>
      <c r="H27" s="67"/>
      <c r="I27" s="528"/>
      <c r="J27" s="529"/>
      <c r="K27" s="529"/>
      <c r="L27" s="529"/>
      <c r="M27" s="529"/>
      <c r="N27" s="529"/>
      <c r="O27" s="529"/>
      <c r="P27" s="529"/>
      <c r="Q27" s="530"/>
      <c r="R27" s="490"/>
      <c r="S27" s="491"/>
    </row>
    <row r="28" spans="2:19" ht="12" thickBot="1">
      <c r="B28" s="24" t="s">
        <v>144</v>
      </c>
      <c r="C28" s="68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</row>
    <row r="29" spans="2:19" ht="11.25">
      <c r="B29" s="492" t="s">
        <v>7</v>
      </c>
      <c r="C29" s="493"/>
      <c r="D29" s="493"/>
      <c r="E29" s="493"/>
      <c r="F29" s="493"/>
      <c r="G29" s="493"/>
      <c r="H29" s="494"/>
      <c r="I29" s="492" t="s">
        <v>3</v>
      </c>
      <c r="J29" s="493"/>
      <c r="K29" s="493"/>
      <c r="L29" s="493"/>
      <c r="M29" s="493"/>
      <c r="N29" s="493"/>
      <c r="O29" s="493"/>
      <c r="P29" s="493"/>
      <c r="Q29" s="494"/>
      <c r="R29" s="495" t="s">
        <v>4</v>
      </c>
      <c r="S29" s="495" t="s">
        <v>5</v>
      </c>
    </row>
    <row r="30" spans="2:19" ht="12" thickBot="1">
      <c r="B30" s="32"/>
      <c r="C30" s="37"/>
      <c r="D30" s="37"/>
      <c r="E30" s="37"/>
      <c r="F30" s="37"/>
      <c r="G30" s="37"/>
      <c r="H30" s="33"/>
      <c r="I30" s="32"/>
      <c r="J30" s="37"/>
      <c r="K30" s="37"/>
      <c r="L30" s="37"/>
      <c r="M30" s="37"/>
      <c r="N30" s="37"/>
      <c r="O30" s="37"/>
      <c r="P30" s="37"/>
      <c r="Q30" s="33"/>
      <c r="R30" s="496"/>
      <c r="S30" s="496"/>
    </row>
    <row r="31" spans="2:19" ht="79.5" customHeight="1" thickBot="1">
      <c r="B31" s="257" t="s">
        <v>6</v>
      </c>
      <c r="C31" s="257" t="s">
        <v>8</v>
      </c>
      <c r="D31" s="258" t="s">
        <v>9</v>
      </c>
      <c r="E31" s="259" t="s">
        <v>10</v>
      </c>
      <c r="F31" s="260" t="s">
        <v>11</v>
      </c>
      <c r="G31" s="260" t="s">
        <v>23</v>
      </c>
      <c r="H31" s="285" t="s">
        <v>105</v>
      </c>
      <c r="I31" s="261" t="s">
        <v>12</v>
      </c>
      <c r="J31" s="261" t="s">
        <v>13</v>
      </c>
      <c r="K31" s="261" t="s">
        <v>14</v>
      </c>
      <c r="L31" s="262" t="s">
        <v>15</v>
      </c>
      <c r="M31" s="261" t="s">
        <v>16</v>
      </c>
      <c r="N31" s="261" t="s">
        <v>17</v>
      </c>
      <c r="O31" s="261" t="s">
        <v>18</v>
      </c>
      <c r="P31" s="261" t="s">
        <v>19</v>
      </c>
      <c r="Q31" s="261" t="s">
        <v>20</v>
      </c>
      <c r="R31" s="497"/>
      <c r="S31" s="497"/>
    </row>
    <row r="32" spans="2:20" ht="11.25">
      <c r="B32" s="253">
        <v>1</v>
      </c>
      <c r="C32" s="332" t="s">
        <v>146</v>
      </c>
      <c r="D32" s="373">
        <v>1</v>
      </c>
      <c r="E32" s="251">
        <v>1</v>
      </c>
      <c r="F32" s="280">
        <f>E32/D32</f>
        <v>1</v>
      </c>
      <c r="G32" s="253">
        <v>1930</v>
      </c>
      <c r="H32" s="252">
        <f>+F32</f>
        <v>1</v>
      </c>
      <c r="I32" s="254">
        <v>8600</v>
      </c>
      <c r="J32" s="249"/>
      <c r="K32" s="255"/>
      <c r="L32" s="255"/>
      <c r="M32" s="255"/>
      <c r="N32" s="255"/>
      <c r="O32" s="255"/>
      <c r="P32" s="390">
        <f>SUM(I32:O32)</f>
        <v>8600</v>
      </c>
      <c r="Q32" s="186">
        <f>F32*(I32+J32+K32+L32+M32+N32+O32)</f>
        <v>8600</v>
      </c>
      <c r="R32" s="248" t="s">
        <v>147</v>
      </c>
      <c r="T32" s="441"/>
    </row>
    <row r="33" spans="2:19" ht="12" thickBot="1">
      <c r="B33" s="48"/>
      <c r="C33" s="72" t="s">
        <v>21</v>
      </c>
      <c r="D33" s="49"/>
      <c r="E33" s="47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ht="11.25"/>
    <row r="35" spans="2:19" ht="11.25">
      <c r="B35" s="538" t="s">
        <v>0</v>
      </c>
      <c r="C35" s="538"/>
      <c r="D35" s="538"/>
      <c r="E35" s="538"/>
      <c r="F35" s="538"/>
      <c r="G35" s="538"/>
      <c r="H35" s="538"/>
      <c r="I35" s="538"/>
      <c r="J35" s="538"/>
      <c r="K35" s="538"/>
      <c r="L35" s="538"/>
      <c r="M35" s="538"/>
      <c r="N35" s="538"/>
      <c r="O35" s="538"/>
      <c r="P35" s="538"/>
      <c r="Q35" s="538"/>
      <c r="R35" s="538"/>
      <c r="S35" s="538"/>
    </row>
    <row r="36" spans="2:19" ht="12" thickBot="1">
      <c r="B36" s="538" t="s">
        <v>233</v>
      </c>
      <c r="C36" s="538"/>
      <c r="D36" s="538"/>
      <c r="E36" s="538"/>
      <c r="F36" s="538"/>
      <c r="G36" s="538"/>
      <c r="H36" s="538"/>
      <c r="I36" s="538"/>
      <c r="J36" s="538"/>
      <c r="K36" s="538"/>
      <c r="L36" s="538"/>
      <c r="M36" s="538"/>
      <c r="N36" s="538"/>
      <c r="O36" s="538"/>
      <c r="P36" s="538"/>
      <c r="Q36" s="538"/>
      <c r="R36" s="538"/>
      <c r="S36" s="538"/>
    </row>
    <row r="37" spans="2:19" ht="13.5" thickBot="1">
      <c r="B37" s="24"/>
      <c r="C37" s="24"/>
      <c r="D37" s="24"/>
      <c r="E37" s="24"/>
      <c r="F37" s="539" t="s">
        <v>82</v>
      </c>
      <c r="G37" s="539"/>
      <c r="H37" s="539"/>
      <c r="I37" s="539"/>
      <c r="J37" s="539"/>
      <c r="K37" s="539"/>
      <c r="L37" s="539"/>
      <c r="M37" s="539"/>
      <c r="N37" s="539"/>
      <c r="O37" s="539"/>
      <c r="P37" s="24"/>
      <c r="Q37" s="24"/>
      <c r="R37" s="499" t="s">
        <v>2</v>
      </c>
      <c r="S37" s="500"/>
    </row>
    <row r="38" spans="2:19" ht="11.25">
      <c r="B38" s="501" t="s">
        <v>41</v>
      </c>
      <c r="C38" s="501"/>
      <c r="D38" s="501"/>
      <c r="E38" s="501"/>
      <c r="F38" s="501"/>
      <c r="G38" s="501"/>
      <c r="H38" s="501"/>
      <c r="I38" s="81"/>
      <c r="J38" s="81"/>
      <c r="K38" s="81"/>
      <c r="L38" s="81"/>
      <c r="M38" s="81"/>
      <c r="N38" s="81"/>
      <c r="O38" s="81"/>
      <c r="P38" s="81"/>
      <c r="Q38" s="81"/>
      <c r="R38" s="395" t="s">
        <v>1</v>
      </c>
      <c r="S38" s="396">
        <v>1</v>
      </c>
    </row>
    <row r="39" spans="2:19" ht="11.25">
      <c r="B39" s="501" t="s">
        <v>229</v>
      </c>
      <c r="C39" s="501"/>
      <c r="D39" s="501"/>
      <c r="E39" s="501"/>
      <c r="F39" s="501"/>
      <c r="G39" s="501"/>
      <c r="H39" s="501"/>
      <c r="I39" s="81"/>
      <c r="J39" s="81"/>
      <c r="K39" s="81"/>
      <c r="L39" s="81"/>
      <c r="M39" s="81"/>
      <c r="N39" s="81"/>
      <c r="O39" s="81"/>
      <c r="P39" s="81"/>
      <c r="Q39" s="81"/>
      <c r="R39" s="502" t="s">
        <v>237</v>
      </c>
      <c r="S39" s="502"/>
    </row>
    <row r="40" spans="2:19" ht="12">
      <c r="B40" s="501" t="s">
        <v>263</v>
      </c>
      <c r="C40" s="501"/>
      <c r="D40" s="501"/>
      <c r="E40" s="501"/>
      <c r="F40" s="501"/>
      <c r="G40" s="501"/>
      <c r="H40" s="501"/>
      <c r="I40" s="81" t="s">
        <v>235</v>
      </c>
      <c r="J40" s="81"/>
      <c r="K40" s="81"/>
      <c r="L40" s="81"/>
      <c r="M40" s="81"/>
      <c r="N40" s="81"/>
      <c r="O40" s="81"/>
      <c r="P40" s="81"/>
      <c r="Q40" s="81"/>
      <c r="R40" s="503" t="s">
        <v>236</v>
      </c>
      <c r="S40" s="503"/>
    </row>
    <row r="41" spans="2:19" ht="12" thickBot="1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2:19" ht="11.25" customHeight="1">
      <c r="B42" s="59" t="s">
        <v>25</v>
      </c>
      <c r="C42" s="60"/>
      <c r="D42" s="60"/>
      <c r="E42" s="60"/>
      <c r="F42" s="60"/>
      <c r="G42" s="60"/>
      <c r="H42" s="61"/>
      <c r="I42" s="477" t="s">
        <v>50</v>
      </c>
      <c r="J42" s="478"/>
      <c r="K42" s="478"/>
      <c r="L42" s="478"/>
      <c r="M42" s="478"/>
      <c r="N42" s="478"/>
      <c r="O42" s="478"/>
      <c r="P42" s="478"/>
      <c r="Q42" s="479"/>
      <c r="R42" s="486" t="s">
        <v>276</v>
      </c>
      <c r="S42" s="487"/>
    </row>
    <row r="43" spans="2:19" ht="11.25">
      <c r="B43" s="62" t="s">
        <v>141</v>
      </c>
      <c r="C43" s="63"/>
      <c r="D43" s="63"/>
      <c r="E43" s="63"/>
      <c r="F43" s="63"/>
      <c r="G43" s="63"/>
      <c r="H43" s="64"/>
      <c r="I43" s="480"/>
      <c r="J43" s="481"/>
      <c r="K43" s="481"/>
      <c r="L43" s="481"/>
      <c r="M43" s="481"/>
      <c r="N43" s="481"/>
      <c r="O43" s="481"/>
      <c r="P43" s="481"/>
      <c r="Q43" s="482"/>
      <c r="R43" s="488"/>
      <c r="S43" s="489"/>
    </row>
    <row r="44" spans="2:19" ht="12" thickBot="1">
      <c r="B44" s="65" t="s">
        <v>143</v>
      </c>
      <c r="C44" s="66"/>
      <c r="D44" s="66"/>
      <c r="E44" s="66"/>
      <c r="F44" s="66"/>
      <c r="G44" s="66"/>
      <c r="H44" s="67"/>
      <c r="I44" s="483"/>
      <c r="J44" s="484"/>
      <c r="K44" s="484"/>
      <c r="L44" s="484"/>
      <c r="M44" s="484"/>
      <c r="N44" s="484"/>
      <c r="O44" s="484"/>
      <c r="P44" s="484"/>
      <c r="Q44" s="485"/>
      <c r="R44" s="490"/>
      <c r="S44" s="491"/>
    </row>
    <row r="45" spans="2:19" ht="12" thickBot="1">
      <c r="B45" s="24" t="s">
        <v>142</v>
      </c>
      <c r="C45" s="68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2:19" ht="11.25">
      <c r="B46" s="492" t="s">
        <v>7</v>
      </c>
      <c r="C46" s="493"/>
      <c r="D46" s="493"/>
      <c r="E46" s="493"/>
      <c r="F46" s="493"/>
      <c r="G46" s="493"/>
      <c r="H46" s="494"/>
      <c r="I46" s="492" t="s">
        <v>3</v>
      </c>
      <c r="J46" s="493"/>
      <c r="K46" s="493"/>
      <c r="L46" s="493"/>
      <c r="M46" s="493"/>
      <c r="N46" s="493"/>
      <c r="O46" s="493"/>
      <c r="P46" s="493"/>
      <c r="Q46" s="494"/>
      <c r="R46" s="495" t="s">
        <v>4</v>
      </c>
      <c r="S46" s="495" t="s">
        <v>5</v>
      </c>
    </row>
    <row r="47" spans="2:19" ht="12" thickBot="1">
      <c r="B47" s="32"/>
      <c r="C47" s="37"/>
      <c r="D47" s="37"/>
      <c r="E47" s="37"/>
      <c r="F47" s="37"/>
      <c r="G47" s="37"/>
      <c r="H47" s="33"/>
      <c r="I47" s="32"/>
      <c r="J47" s="37"/>
      <c r="K47" s="37"/>
      <c r="L47" s="37"/>
      <c r="M47" s="37"/>
      <c r="N47" s="37"/>
      <c r="O47" s="37"/>
      <c r="P47" s="37"/>
      <c r="Q47" s="33"/>
      <c r="R47" s="496"/>
      <c r="S47" s="496"/>
    </row>
    <row r="48" spans="2:19" ht="79.5" customHeight="1" thickBot="1">
      <c r="B48" s="257" t="s">
        <v>6</v>
      </c>
      <c r="C48" s="257" t="s">
        <v>8</v>
      </c>
      <c r="D48" s="258" t="s">
        <v>9</v>
      </c>
      <c r="E48" s="259" t="s">
        <v>10</v>
      </c>
      <c r="F48" s="260" t="s">
        <v>11</v>
      </c>
      <c r="G48" s="260" t="s">
        <v>23</v>
      </c>
      <c r="H48" s="285" t="s">
        <v>105</v>
      </c>
      <c r="I48" s="261" t="s">
        <v>12</v>
      </c>
      <c r="J48" s="261" t="s">
        <v>13</v>
      </c>
      <c r="K48" s="261" t="s">
        <v>14</v>
      </c>
      <c r="L48" s="262" t="s">
        <v>15</v>
      </c>
      <c r="M48" s="261" t="s">
        <v>16</v>
      </c>
      <c r="N48" s="261" t="s">
        <v>17</v>
      </c>
      <c r="O48" s="261" t="s">
        <v>18</v>
      </c>
      <c r="P48" s="261" t="s">
        <v>19</v>
      </c>
      <c r="Q48" s="261" t="s">
        <v>20</v>
      </c>
      <c r="R48" s="497"/>
      <c r="S48" s="496"/>
    </row>
    <row r="49" spans="2:19" ht="26.25" customHeight="1">
      <c r="B49" s="253">
        <v>1</v>
      </c>
      <c r="C49" s="332" t="s">
        <v>265</v>
      </c>
      <c r="D49" s="373">
        <v>4</v>
      </c>
      <c r="E49" s="251">
        <v>4</v>
      </c>
      <c r="F49" s="280">
        <f aca="true" t="shared" si="0" ref="F49:F54">E49/D49</f>
        <v>1</v>
      </c>
      <c r="G49" s="152">
        <v>1500</v>
      </c>
      <c r="H49" s="252">
        <f aca="true" t="shared" si="1" ref="H49:H54">+F49</f>
        <v>1</v>
      </c>
      <c r="I49" s="254">
        <v>30000</v>
      </c>
      <c r="J49" s="249"/>
      <c r="K49" s="255"/>
      <c r="L49" s="255"/>
      <c r="M49" s="255"/>
      <c r="N49" s="255"/>
      <c r="O49" s="255"/>
      <c r="P49" s="390">
        <f aca="true" t="shared" si="2" ref="P49:P54">SUM(I49:O49)</f>
        <v>30000</v>
      </c>
      <c r="Q49" s="186">
        <f aca="true" t="shared" si="3" ref="Q49:Q54">F49*(I49+J49+K49+L49+M49+N49+O49)</f>
        <v>30000</v>
      </c>
      <c r="R49" s="248" t="s">
        <v>53</v>
      </c>
      <c r="S49" s="439" t="s">
        <v>150</v>
      </c>
    </row>
    <row r="50" spans="2:19" ht="24.75" customHeight="1">
      <c r="B50" s="69">
        <v>2</v>
      </c>
      <c r="C50" s="333" t="s">
        <v>264</v>
      </c>
      <c r="D50" s="167">
        <v>4</v>
      </c>
      <c r="E50" s="162">
        <v>4</v>
      </c>
      <c r="F50" s="280">
        <f t="shared" si="0"/>
        <v>1</v>
      </c>
      <c r="G50" s="152">
        <v>1500</v>
      </c>
      <c r="H50" s="252">
        <f t="shared" si="1"/>
        <v>1</v>
      </c>
      <c r="I50" s="148">
        <v>31992</v>
      </c>
      <c r="J50" s="143"/>
      <c r="K50" s="153"/>
      <c r="L50" s="153"/>
      <c r="M50" s="153"/>
      <c r="N50" s="153"/>
      <c r="O50" s="153"/>
      <c r="P50" s="390">
        <f t="shared" si="2"/>
        <v>31992</v>
      </c>
      <c r="Q50" s="186">
        <f t="shared" si="3"/>
        <v>31992</v>
      </c>
      <c r="R50" s="248" t="s">
        <v>53</v>
      </c>
      <c r="S50" s="440" t="s">
        <v>150</v>
      </c>
    </row>
    <row r="51" spans="2:19" ht="22.5" customHeight="1">
      <c r="B51" s="69">
        <v>3</v>
      </c>
      <c r="C51" s="333" t="s">
        <v>148</v>
      </c>
      <c r="D51" s="167">
        <v>4</v>
      </c>
      <c r="E51" s="162">
        <v>4</v>
      </c>
      <c r="F51" s="280">
        <f t="shared" si="0"/>
        <v>1</v>
      </c>
      <c r="G51" s="152">
        <v>1500</v>
      </c>
      <c r="H51" s="252">
        <f t="shared" si="1"/>
        <v>1</v>
      </c>
      <c r="I51" s="148">
        <v>33000</v>
      </c>
      <c r="J51" s="143"/>
      <c r="K51" s="153"/>
      <c r="L51" s="143">
        <v>0</v>
      </c>
      <c r="M51" s="143"/>
      <c r="N51" s="143"/>
      <c r="O51" s="143"/>
      <c r="P51" s="390">
        <f t="shared" si="2"/>
        <v>33000</v>
      </c>
      <c r="Q51" s="186">
        <f t="shared" si="3"/>
        <v>33000</v>
      </c>
      <c r="R51" s="248" t="s">
        <v>53</v>
      </c>
      <c r="S51" s="436" t="s">
        <v>150</v>
      </c>
    </row>
    <row r="52" spans="2:19" ht="17.25" customHeight="1">
      <c r="B52" s="69">
        <v>4</v>
      </c>
      <c r="C52" s="333" t="s">
        <v>149</v>
      </c>
      <c r="D52" s="167">
        <v>4</v>
      </c>
      <c r="E52" s="162">
        <v>4</v>
      </c>
      <c r="F52" s="280">
        <f t="shared" si="0"/>
        <v>1</v>
      </c>
      <c r="G52" s="152">
        <v>480</v>
      </c>
      <c r="H52" s="252">
        <f t="shared" si="1"/>
        <v>1</v>
      </c>
      <c r="I52" s="148">
        <v>25000</v>
      </c>
      <c r="J52" s="143"/>
      <c r="K52" s="153"/>
      <c r="L52" s="143"/>
      <c r="M52" s="143"/>
      <c r="N52" s="143"/>
      <c r="O52" s="143"/>
      <c r="P52" s="390">
        <f t="shared" si="2"/>
        <v>25000</v>
      </c>
      <c r="Q52" s="186">
        <f t="shared" si="3"/>
        <v>25000</v>
      </c>
      <c r="R52" s="248" t="s">
        <v>53</v>
      </c>
      <c r="S52" s="440" t="s">
        <v>151</v>
      </c>
    </row>
    <row r="53" spans="2:19" ht="13.5" customHeight="1">
      <c r="B53" s="152">
        <v>5</v>
      </c>
      <c r="C53" s="333" t="s">
        <v>64</v>
      </c>
      <c r="D53" s="167">
        <v>6</v>
      </c>
      <c r="E53" s="162">
        <v>6</v>
      </c>
      <c r="F53" s="280">
        <f t="shared" si="0"/>
        <v>1</v>
      </c>
      <c r="G53" s="152">
        <v>690</v>
      </c>
      <c r="H53" s="252">
        <f t="shared" si="1"/>
        <v>1</v>
      </c>
      <c r="I53" s="148">
        <v>36000</v>
      </c>
      <c r="J53" s="143"/>
      <c r="K53" s="153"/>
      <c r="L53" s="143"/>
      <c r="M53" s="143"/>
      <c r="N53" s="143"/>
      <c r="O53" s="143"/>
      <c r="P53" s="390">
        <f t="shared" si="2"/>
        <v>36000</v>
      </c>
      <c r="Q53" s="186">
        <f t="shared" si="3"/>
        <v>36000</v>
      </c>
      <c r="R53" s="248" t="s">
        <v>53</v>
      </c>
      <c r="S53" s="436" t="s">
        <v>151</v>
      </c>
    </row>
    <row r="54" spans="2:19" ht="27" customHeight="1">
      <c r="B54" s="69">
        <v>6</v>
      </c>
      <c r="C54" s="333" t="s">
        <v>266</v>
      </c>
      <c r="D54" s="167">
        <v>4</v>
      </c>
      <c r="E54" s="162">
        <v>4</v>
      </c>
      <c r="F54" s="280">
        <f t="shared" si="0"/>
        <v>1</v>
      </c>
      <c r="G54" s="152">
        <v>1500</v>
      </c>
      <c r="H54" s="252">
        <f t="shared" si="1"/>
        <v>1</v>
      </c>
      <c r="I54" s="148">
        <v>36500</v>
      </c>
      <c r="J54" s="143"/>
      <c r="K54" s="153"/>
      <c r="L54" s="143"/>
      <c r="M54" s="143"/>
      <c r="N54" s="143"/>
      <c r="O54" s="143"/>
      <c r="P54" s="390">
        <f t="shared" si="2"/>
        <v>36500</v>
      </c>
      <c r="Q54" s="186">
        <f t="shared" si="3"/>
        <v>36500</v>
      </c>
      <c r="R54" s="154" t="s">
        <v>53</v>
      </c>
      <c r="S54" s="440" t="s">
        <v>150</v>
      </c>
    </row>
    <row r="55" spans="2:19" ht="12" thickBot="1">
      <c r="B55" s="48"/>
      <c r="C55" s="72" t="s">
        <v>21</v>
      </c>
      <c r="D55" s="49"/>
      <c r="E55" s="47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ht="11.25"/>
    <row r="57" spans="2:19" ht="11.25">
      <c r="B57" s="538" t="s">
        <v>0</v>
      </c>
      <c r="C57" s="538"/>
      <c r="D57" s="538"/>
      <c r="E57" s="538"/>
      <c r="F57" s="538"/>
      <c r="G57" s="538"/>
      <c r="H57" s="538"/>
      <c r="I57" s="538"/>
      <c r="J57" s="538"/>
      <c r="K57" s="538"/>
      <c r="L57" s="538"/>
      <c r="M57" s="538"/>
      <c r="N57" s="538"/>
      <c r="O57" s="538"/>
      <c r="P57" s="538"/>
      <c r="Q57" s="538"/>
      <c r="R57" s="538"/>
      <c r="S57" s="538"/>
    </row>
    <row r="58" spans="2:19" ht="12" thickBot="1">
      <c r="B58" s="538" t="str">
        <f>B36</f>
        <v>COMPONENTE DE EFICACIA -   PLAN DE ACCIÓN - AÑO 2012</v>
      </c>
      <c r="C58" s="538"/>
      <c r="D58" s="538"/>
      <c r="E58" s="538"/>
      <c r="F58" s="538"/>
      <c r="G58" s="538"/>
      <c r="H58" s="538"/>
      <c r="I58" s="538"/>
      <c r="J58" s="538"/>
      <c r="K58" s="538"/>
      <c r="L58" s="538"/>
      <c r="M58" s="538"/>
      <c r="N58" s="538"/>
      <c r="O58" s="538"/>
      <c r="P58" s="538"/>
      <c r="Q58" s="538"/>
      <c r="R58" s="538"/>
      <c r="S58" s="538"/>
    </row>
    <row r="59" spans="2:19" ht="13.5" thickBot="1">
      <c r="B59" s="24"/>
      <c r="C59" s="24"/>
      <c r="D59" s="24"/>
      <c r="E59" s="24"/>
      <c r="F59" s="539" t="s">
        <v>82</v>
      </c>
      <c r="G59" s="539"/>
      <c r="H59" s="539"/>
      <c r="I59" s="539"/>
      <c r="J59" s="539"/>
      <c r="K59" s="539"/>
      <c r="L59" s="539"/>
      <c r="M59" s="539"/>
      <c r="N59" s="539"/>
      <c r="O59" s="539"/>
      <c r="P59" s="24"/>
      <c r="Q59" s="24"/>
      <c r="R59" s="499" t="s">
        <v>2</v>
      </c>
      <c r="S59" s="500"/>
    </row>
    <row r="60" spans="2:19" ht="11.25">
      <c r="B60" s="501" t="s">
        <v>41</v>
      </c>
      <c r="C60" s="501"/>
      <c r="D60" s="501"/>
      <c r="E60" s="501"/>
      <c r="F60" s="501"/>
      <c r="G60" s="501"/>
      <c r="H60" s="501"/>
      <c r="I60" s="81"/>
      <c r="J60" s="81"/>
      <c r="K60" s="81"/>
      <c r="L60" s="81"/>
      <c r="M60" s="81"/>
      <c r="N60" s="81"/>
      <c r="O60" s="81"/>
      <c r="P60" s="81"/>
      <c r="Q60" s="81"/>
      <c r="R60" s="395" t="s">
        <v>1</v>
      </c>
      <c r="S60" s="396">
        <v>1</v>
      </c>
    </row>
    <row r="61" spans="2:19" ht="11.25">
      <c r="B61" s="501" t="s">
        <v>229</v>
      </c>
      <c r="C61" s="501"/>
      <c r="D61" s="501"/>
      <c r="E61" s="501"/>
      <c r="F61" s="501"/>
      <c r="G61" s="501"/>
      <c r="H61" s="501"/>
      <c r="I61" s="81"/>
      <c r="J61" s="81"/>
      <c r="K61" s="81"/>
      <c r="L61" s="81"/>
      <c r="M61" s="81"/>
      <c r="N61" s="81"/>
      <c r="O61" s="81"/>
      <c r="P61" s="81"/>
      <c r="Q61" s="81"/>
      <c r="R61" s="502" t="s">
        <v>237</v>
      </c>
      <c r="S61" s="502"/>
    </row>
    <row r="62" spans="2:19" ht="12">
      <c r="B62" s="501" t="s">
        <v>244</v>
      </c>
      <c r="C62" s="501"/>
      <c r="D62" s="501"/>
      <c r="E62" s="501"/>
      <c r="F62" s="501"/>
      <c r="G62" s="501"/>
      <c r="H62" s="501"/>
      <c r="I62" s="81" t="s">
        <v>235</v>
      </c>
      <c r="J62" s="81"/>
      <c r="K62" s="81"/>
      <c r="L62" s="81"/>
      <c r="M62" s="81"/>
      <c r="N62" s="81"/>
      <c r="O62" s="81"/>
      <c r="P62" s="81"/>
      <c r="Q62" s="81"/>
      <c r="R62" s="503" t="s">
        <v>236</v>
      </c>
      <c r="S62" s="503"/>
    </row>
    <row r="63" spans="2:19" ht="12" thickBot="1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</row>
    <row r="64" spans="2:19" ht="11.25" customHeight="1">
      <c r="B64" s="59" t="s">
        <v>25</v>
      </c>
      <c r="C64" s="60"/>
      <c r="D64" s="60"/>
      <c r="E64" s="60"/>
      <c r="F64" s="60"/>
      <c r="G64" s="60"/>
      <c r="H64" s="61"/>
      <c r="I64" s="517" t="s">
        <v>153</v>
      </c>
      <c r="J64" s="518"/>
      <c r="K64" s="518"/>
      <c r="L64" s="518"/>
      <c r="M64" s="518"/>
      <c r="N64" s="518"/>
      <c r="O64" s="518"/>
      <c r="P64" s="518"/>
      <c r="Q64" s="519"/>
      <c r="R64" s="486" t="s">
        <v>81</v>
      </c>
      <c r="S64" s="487"/>
    </row>
    <row r="65" spans="2:19" ht="11.25">
      <c r="B65" s="62" t="s">
        <v>141</v>
      </c>
      <c r="C65" s="63"/>
      <c r="D65" s="63"/>
      <c r="E65" s="63"/>
      <c r="F65" s="63"/>
      <c r="G65" s="63"/>
      <c r="H65" s="64"/>
      <c r="I65" s="525"/>
      <c r="J65" s="526"/>
      <c r="K65" s="526"/>
      <c r="L65" s="526"/>
      <c r="M65" s="526"/>
      <c r="N65" s="526"/>
      <c r="O65" s="526"/>
      <c r="P65" s="526"/>
      <c r="Q65" s="527"/>
      <c r="R65" s="488"/>
      <c r="S65" s="489"/>
    </row>
    <row r="66" spans="2:19" ht="12" thickBot="1">
      <c r="B66" s="65" t="s">
        <v>143</v>
      </c>
      <c r="C66" s="66"/>
      <c r="D66" s="66"/>
      <c r="E66" s="66"/>
      <c r="F66" s="66"/>
      <c r="G66" s="66"/>
      <c r="H66" s="67"/>
      <c r="I66" s="528"/>
      <c r="J66" s="529"/>
      <c r="K66" s="529"/>
      <c r="L66" s="529"/>
      <c r="M66" s="529"/>
      <c r="N66" s="529"/>
      <c r="O66" s="529"/>
      <c r="P66" s="529"/>
      <c r="Q66" s="530"/>
      <c r="R66" s="490"/>
      <c r="S66" s="491"/>
    </row>
    <row r="67" spans="2:19" ht="12" thickBot="1">
      <c r="B67" s="24" t="s">
        <v>152</v>
      </c>
      <c r="C67" s="68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</row>
    <row r="68" spans="2:19" ht="11.25">
      <c r="B68" s="492" t="s">
        <v>7</v>
      </c>
      <c r="C68" s="493"/>
      <c r="D68" s="493"/>
      <c r="E68" s="493"/>
      <c r="F68" s="493"/>
      <c r="G68" s="493"/>
      <c r="H68" s="494"/>
      <c r="I68" s="492" t="s">
        <v>3</v>
      </c>
      <c r="J68" s="493"/>
      <c r="K68" s="493"/>
      <c r="L68" s="493"/>
      <c r="M68" s="493"/>
      <c r="N68" s="493"/>
      <c r="O68" s="493"/>
      <c r="P68" s="493"/>
      <c r="Q68" s="494"/>
      <c r="R68" s="495" t="s">
        <v>4</v>
      </c>
      <c r="S68" s="495" t="s">
        <v>5</v>
      </c>
    </row>
    <row r="69" spans="2:19" ht="12" thickBot="1">
      <c r="B69" s="32"/>
      <c r="C69" s="37"/>
      <c r="D69" s="37"/>
      <c r="E69" s="37"/>
      <c r="F69" s="37"/>
      <c r="G69" s="37"/>
      <c r="H69" s="33"/>
      <c r="I69" s="32"/>
      <c r="J69" s="37"/>
      <c r="K69" s="37"/>
      <c r="L69" s="37"/>
      <c r="M69" s="37"/>
      <c r="N69" s="37"/>
      <c r="O69" s="37"/>
      <c r="P69" s="37"/>
      <c r="Q69" s="33"/>
      <c r="R69" s="496"/>
      <c r="S69" s="496"/>
    </row>
    <row r="70" spans="2:19" ht="72.75" customHeight="1" thickBot="1">
      <c r="B70" s="257" t="s">
        <v>6</v>
      </c>
      <c r="C70" s="274" t="s">
        <v>8</v>
      </c>
      <c r="D70" s="263" t="s">
        <v>9</v>
      </c>
      <c r="E70" s="263" t="s">
        <v>10</v>
      </c>
      <c r="F70" s="263" t="s">
        <v>11</v>
      </c>
      <c r="G70" s="263" t="s">
        <v>23</v>
      </c>
      <c r="H70" s="285" t="s">
        <v>105</v>
      </c>
      <c r="I70" s="261" t="s">
        <v>12</v>
      </c>
      <c r="J70" s="261" t="s">
        <v>13</v>
      </c>
      <c r="K70" s="261" t="s">
        <v>14</v>
      </c>
      <c r="L70" s="262" t="s">
        <v>15</v>
      </c>
      <c r="M70" s="261" t="s">
        <v>16</v>
      </c>
      <c r="N70" s="261" t="s">
        <v>17</v>
      </c>
      <c r="O70" s="261" t="s">
        <v>18</v>
      </c>
      <c r="P70" s="261" t="s">
        <v>19</v>
      </c>
      <c r="Q70" s="261" t="s">
        <v>20</v>
      </c>
      <c r="R70" s="497"/>
      <c r="S70" s="496"/>
    </row>
    <row r="71" spans="2:19" ht="24.75" customHeight="1">
      <c r="B71" s="253">
        <v>1</v>
      </c>
      <c r="C71" s="332" t="s">
        <v>154</v>
      </c>
      <c r="D71" s="373">
        <v>4</v>
      </c>
      <c r="E71" s="201">
        <v>0</v>
      </c>
      <c r="F71" s="280">
        <f>E71/D71</f>
        <v>0</v>
      </c>
      <c r="G71" s="253">
        <v>0</v>
      </c>
      <c r="H71" s="252">
        <f>+F71</f>
        <v>0</v>
      </c>
      <c r="I71" s="323"/>
      <c r="J71" s="339"/>
      <c r="K71" s="339"/>
      <c r="L71" s="340"/>
      <c r="M71" s="339"/>
      <c r="N71" s="339"/>
      <c r="O71" s="339"/>
      <c r="P71" s="390">
        <f>SUM(I71:O71)</f>
        <v>0</v>
      </c>
      <c r="Q71" s="186">
        <f>F71*(I71+J71+K71+L71+M71+N71+O71)</f>
        <v>0</v>
      </c>
      <c r="R71" s="248" t="s">
        <v>53</v>
      </c>
      <c r="S71" s="437"/>
    </row>
    <row r="72" spans="2:19" ht="16.5" customHeight="1">
      <c r="B72" s="69">
        <v>2</v>
      </c>
      <c r="C72" s="333" t="s">
        <v>155</v>
      </c>
      <c r="D72" s="373">
        <v>120</v>
      </c>
      <c r="E72" s="201">
        <v>120</v>
      </c>
      <c r="F72" s="280">
        <f>E72/D72</f>
        <v>1</v>
      </c>
      <c r="G72" s="253">
        <v>320</v>
      </c>
      <c r="H72" s="252">
        <f>+F72</f>
        <v>1</v>
      </c>
      <c r="I72" s="249">
        <v>20000</v>
      </c>
      <c r="J72" s="334"/>
      <c r="K72" s="334"/>
      <c r="L72" s="335"/>
      <c r="M72" s="334"/>
      <c r="N72" s="334"/>
      <c r="O72" s="341"/>
      <c r="P72" s="390">
        <f>SUM(I72:O72)</f>
        <v>20000</v>
      </c>
      <c r="Q72" s="186">
        <f>F72*(I72+J72+K72+L72+M72+N72+O72)</f>
        <v>20000</v>
      </c>
      <c r="R72" s="248" t="s">
        <v>53</v>
      </c>
      <c r="S72" s="438" t="s">
        <v>158</v>
      </c>
    </row>
    <row r="73" spans="2:19" ht="33.75" customHeight="1">
      <c r="B73" s="69">
        <v>3</v>
      </c>
      <c r="C73" s="333" t="s">
        <v>156</v>
      </c>
      <c r="D73" s="373">
        <v>30</v>
      </c>
      <c r="E73" s="201">
        <v>30</v>
      </c>
      <c r="F73" s="280">
        <f>E73/D73</f>
        <v>1</v>
      </c>
      <c r="G73" s="253">
        <v>510</v>
      </c>
      <c r="H73" s="252">
        <f>+F73</f>
        <v>1</v>
      </c>
      <c r="I73" s="118">
        <v>35000</v>
      </c>
      <c r="J73" s="343"/>
      <c r="K73" s="341"/>
      <c r="L73" s="344"/>
      <c r="M73" s="341"/>
      <c r="N73" s="342"/>
      <c r="O73" s="341"/>
      <c r="P73" s="390">
        <f>SUM(I73:O73)</f>
        <v>35000</v>
      </c>
      <c r="Q73" s="186">
        <f>F73*(I73+J73+K73+L73+M73+N73+O73)</f>
        <v>35000</v>
      </c>
      <c r="R73" s="248" t="s">
        <v>53</v>
      </c>
      <c r="S73" s="438" t="s">
        <v>157</v>
      </c>
    </row>
    <row r="74" spans="2:19" ht="15" customHeight="1" thickBot="1">
      <c r="B74" s="48"/>
      <c r="C74" s="155" t="s">
        <v>21</v>
      </c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2:19" ht="15" customHeight="1">
      <c r="B75" s="57"/>
      <c r="C75" s="83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</row>
    <row r="76" spans="2:19" ht="11.25">
      <c r="B76" s="538" t="s">
        <v>0</v>
      </c>
      <c r="C76" s="538"/>
      <c r="D76" s="538"/>
      <c r="E76" s="538"/>
      <c r="F76" s="538"/>
      <c r="G76" s="538"/>
      <c r="H76" s="538"/>
      <c r="I76" s="538"/>
      <c r="J76" s="538"/>
      <c r="K76" s="538"/>
      <c r="L76" s="538"/>
      <c r="M76" s="538"/>
      <c r="N76" s="538"/>
      <c r="O76" s="538"/>
      <c r="P76" s="538"/>
      <c r="Q76" s="538"/>
      <c r="R76" s="538"/>
      <c r="S76" s="538"/>
    </row>
    <row r="77" spans="2:19" ht="12" thickBot="1">
      <c r="B77" s="538" t="str">
        <f>B36</f>
        <v>COMPONENTE DE EFICACIA -   PLAN DE ACCIÓN - AÑO 2012</v>
      </c>
      <c r="C77" s="538"/>
      <c r="D77" s="538"/>
      <c r="E77" s="538"/>
      <c r="F77" s="538"/>
      <c r="G77" s="538"/>
      <c r="H77" s="538"/>
      <c r="I77" s="538"/>
      <c r="J77" s="538"/>
      <c r="K77" s="538"/>
      <c r="L77" s="538"/>
      <c r="M77" s="538"/>
      <c r="N77" s="538"/>
      <c r="O77" s="538"/>
      <c r="P77" s="538"/>
      <c r="Q77" s="538"/>
      <c r="R77" s="538"/>
      <c r="S77" s="538"/>
    </row>
    <row r="78" spans="2:19" ht="13.5" thickBot="1">
      <c r="B78" s="159"/>
      <c r="C78" s="159"/>
      <c r="D78" s="159"/>
      <c r="E78" s="159"/>
      <c r="F78" s="539" t="s">
        <v>82</v>
      </c>
      <c r="G78" s="539"/>
      <c r="H78" s="539"/>
      <c r="I78" s="539"/>
      <c r="J78" s="539"/>
      <c r="K78" s="539"/>
      <c r="L78" s="539"/>
      <c r="M78" s="539"/>
      <c r="N78" s="539"/>
      <c r="O78" s="539"/>
      <c r="P78" s="159"/>
      <c r="Q78" s="159"/>
      <c r="R78" s="499" t="s">
        <v>2</v>
      </c>
      <c r="S78" s="500"/>
    </row>
    <row r="79" spans="2:19" ht="11.25">
      <c r="B79" s="501" t="s">
        <v>41</v>
      </c>
      <c r="C79" s="501"/>
      <c r="D79" s="501"/>
      <c r="E79" s="501"/>
      <c r="F79" s="501"/>
      <c r="G79" s="501"/>
      <c r="H79" s="501"/>
      <c r="I79" s="81"/>
      <c r="J79" s="81"/>
      <c r="K79" s="81"/>
      <c r="L79" s="81"/>
      <c r="M79" s="81"/>
      <c r="N79" s="81"/>
      <c r="O79" s="81"/>
      <c r="P79" s="81"/>
      <c r="Q79" s="81"/>
      <c r="R79" s="395" t="s">
        <v>1</v>
      </c>
      <c r="S79" s="396">
        <v>1</v>
      </c>
    </row>
    <row r="80" spans="2:19" ht="11.25">
      <c r="B80" s="501" t="s">
        <v>229</v>
      </c>
      <c r="C80" s="501"/>
      <c r="D80" s="501"/>
      <c r="E80" s="501"/>
      <c r="F80" s="501"/>
      <c r="G80" s="501"/>
      <c r="H80" s="501"/>
      <c r="I80" s="81"/>
      <c r="J80" s="81"/>
      <c r="K80" s="81"/>
      <c r="L80" s="81"/>
      <c r="M80" s="81"/>
      <c r="N80" s="81"/>
      <c r="O80" s="81"/>
      <c r="P80" s="81"/>
      <c r="Q80" s="81"/>
      <c r="R80" s="502" t="s">
        <v>237</v>
      </c>
      <c r="S80" s="502"/>
    </row>
    <row r="81" spans="2:19" ht="12">
      <c r="B81" s="501" t="s">
        <v>244</v>
      </c>
      <c r="C81" s="501"/>
      <c r="D81" s="501"/>
      <c r="E81" s="501"/>
      <c r="F81" s="501"/>
      <c r="G81" s="501"/>
      <c r="H81" s="501"/>
      <c r="I81" s="81" t="s">
        <v>235</v>
      </c>
      <c r="J81" s="81"/>
      <c r="K81" s="81"/>
      <c r="L81" s="81"/>
      <c r="M81" s="81"/>
      <c r="N81" s="81"/>
      <c r="O81" s="81"/>
      <c r="P81" s="81"/>
      <c r="Q81" s="81"/>
      <c r="R81" s="503" t="s">
        <v>236</v>
      </c>
      <c r="S81" s="503"/>
    </row>
    <row r="82" spans="2:19" ht="12" thickBot="1">
      <c r="B82" s="191"/>
      <c r="C82" s="192"/>
      <c r="D82" s="192"/>
      <c r="E82" s="192"/>
      <c r="F82" s="192"/>
      <c r="G82" s="192"/>
      <c r="H82" s="192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</row>
    <row r="83" spans="2:19" ht="11.25">
      <c r="B83" s="59" t="s">
        <v>25</v>
      </c>
      <c r="C83" s="60"/>
      <c r="D83" s="60"/>
      <c r="E83" s="60"/>
      <c r="F83" s="60"/>
      <c r="G83" s="60"/>
      <c r="H83" s="61"/>
      <c r="I83" s="477" t="s">
        <v>65</v>
      </c>
      <c r="J83" s="478"/>
      <c r="K83" s="478"/>
      <c r="L83" s="478"/>
      <c r="M83" s="478"/>
      <c r="N83" s="478"/>
      <c r="O83" s="478"/>
      <c r="P83" s="478"/>
      <c r="Q83" s="479"/>
      <c r="R83" s="492" t="str">
        <f>R42</f>
        <v>META DE RESULTADO ANUAL: 100/100 </v>
      </c>
      <c r="S83" s="494"/>
    </row>
    <row r="84" spans="2:19" ht="11.25">
      <c r="B84" s="62" t="s">
        <v>141</v>
      </c>
      <c r="C84" s="63"/>
      <c r="D84" s="63"/>
      <c r="E84" s="63"/>
      <c r="F84" s="63"/>
      <c r="G84" s="63"/>
      <c r="H84" s="64"/>
      <c r="I84" s="480"/>
      <c r="J84" s="481"/>
      <c r="K84" s="481"/>
      <c r="L84" s="481"/>
      <c r="M84" s="481"/>
      <c r="N84" s="481"/>
      <c r="O84" s="481"/>
      <c r="P84" s="481"/>
      <c r="Q84" s="482"/>
      <c r="R84" s="534"/>
      <c r="S84" s="535"/>
    </row>
    <row r="85" spans="2:19" ht="12" thickBot="1">
      <c r="B85" s="65" t="s">
        <v>159</v>
      </c>
      <c r="C85" s="66"/>
      <c r="D85" s="66"/>
      <c r="E85" s="66"/>
      <c r="F85" s="66"/>
      <c r="G85" s="66"/>
      <c r="H85" s="67"/>
      <c r="I85" s="483"/>
      <c r="J85" s="484"/>
      <c r="K85" s="484"/>
      <c r="L85" s="484"/>
      <c r="M85" s="484"/>
      <c r="N85" s="484"/>
      <c r="O85" s="484"/>
      <c r="P85" s="484"/>
      <c r="Q85" s="485"/>
      <c r="R85" s="536"/>
      <c r="S85" s="537"/>
    </row>
    <row r="86" spans="2:19" ht="12" thickBot="1">
      <c r="B86" s="24" t="s">
        <v>160</v>
      </c>
      <c r="C86" s="68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</row>
    <row r="87" spans="2:19" ht="12" thickBot="1">
      <c r="B87" s="492" t="s">
        <v>7</v>
      </c>
      <c r="C87" s="493"/>
      <c r="D87" s="493"/>
      <c r="E87" s="493"/>
      <c r="F87" s="493"/>
      <c r="G87" s="493"/>
      <c r="H87" s="494"/>
      <c r="I87" s="492" t="s">
        <v>3</v>
      </c>
      <c r="J87" s="493"/>
      <c r="K87" s="493"/>
      <c r="L87" s="493"/>
      <c r="M87" s="493"/>
      <c r="N87" s="493"/>
      <c r="O87" s="493"/>
      <c r="P87" s="493"/>
      <c r="Q87" s="494"/>
      <c r="R87" s="495" t="s">
        <v>4</v>
      </c>
      <c r="S87" s="495" t="s">
        <v>5</v>
      </c>
    </row>
    <row r="88" spans="2:19" ht="80.25" customHeight="1" thickBot="1">
      <c r="B88" s="257" t="s">
        <v>6</v>
      </c>
      <c r="C88" s="257" t="s">
        <v>8</v>
      </c>
      <c r="D88" s="263" t="s">
        <v>9</v>
      </c>
      <c r="E88" s="263" t="s">
        <v>10</v>
      </c>
      <c r="F88" s="266" t="s">
        <v>11</v>
      </c>
      <c r="G88" s="263" t="s">
        <v>23</v>
      </c>
      <c r="H88" s="285" t="s">
        <v>105</v>
      </c>
      <c r="I88" s="261" t="s">
        <v>12</v>
      </c>
      <c r="J88" s="261" t="s">
        <v>13</v>
      </c>
      <c r="K88" s="261" t="s">
        <v>14</v>
      </c>
      <c r="L88" s="262" t="s">
        <v>15</v>
      </c>
      <c r="M88" s="261" t="s">
        <v>16</v>
      </c>
      <c r="N88" s="261" t="s">
        <v>17</v>
      </c>
      <c r="O88" s="261" t="s">
        <v>18</v>
      </c>
      <c r="P88" s="261" t="s">
        <v>19</v>
      </c>
      <c r="Q88" s="261" t="s">
        <v>20</v>
      </c>
      <c r="R88" s="497"/>
      <c r="S88" s="497"/>
    </row>
    <row r="89" spans="2:19" s="53" customFormat="1" ht="21">
      <c r="B89" s="253">
        <v>1</v>
      </c>
      <c r="C89" s="336" t="s">
        <v>267</v>
      </c>
      <c r="D89" s="201">
        <v>95</v>
      </c>
      <c r="E89" s="129">
        <v>95</v>
      </c>
      <c r="F89" s="280">
        <f>E89/D89</f>
        <v>1</v>
      </c>
      <c r="G89" s="253">
        <v>1930</v>
      </c>
      <c r="H89" s="265">
        <f>+F89</f>
        <v>1</v>
      </c>
      <c r="I89" s="249">
        <v>7000</v>
      </c>
      <c r="K89" s="249"/>
      <c r="L89" s="249"/>
      <c r="M89" s="249"/>
      <c r="N89" s="249"/>
      <c r="O89" s="249"/>
      <c r="P89" s="390">
        <f>SUM(I89:O89)</f>
        <v>7000</v>
      </c>
      <c r="Q89" s="186">
        <f>F89*(I89+J89+K89+L89+M89+N89+O89)</f>
        <v>7000</v>
      </c>
      <c r="R89" s="248" t="s">
        <v>53</v>
      </c>
      <c r="S89" s="248" t="s">
        <v>164</v>
      </c>
    </row>
    <row r="90" spans="2:19" s="53" customFormat="1" ht="22.5">
      <c r="B90" s="69">
        <v>2</v>
      </c>
      <c r="C90" s="337" t="s">
        <v>161</v>
      </c>
      <c r="D90" s="101">
        <v>1</v>
      </c>
      <c r="E90" s="80">
        <v>1</v>
      </c>
      <c r="F90" s="280">
        <f>E90/D90</f>
        <v>1</v>
      </c>
      <c r="G90" s="69">
        <v>1930</v>
      </c>
      <c r="H90" s="265">
        <f>+F90</f>
        <v>1</v>
      </c>
      <c r="I90" s="18">
        <v>5000</v>
      </c>
      <c r="J90" s="70"/>
      <c r="K90" s="70">
        <v>0</v>
      </c>
      <c r="L90" s="70"/>
      <c r="M90" s="70"/>
      <c r="N90" s="70"/>
      <c r="O90" s="70"/>
      <c r="P90" s="390">
        <f>SUM(I90:O90)</f>
        <v>5000</v>
      </c>
      <c r="Q90" s="186">
        <f>F90*(I90+J90+K90+L90+M90+N90+O90)</f>
        <v>5000</v>
      </c>
      <c r="R90" s="248" t="s">
        <v>53</v>
      </c>
      <c r="S90" s="154" t="s">
        <v>163</v>
      </c>
    </row>
    <row r="91" spans="2:19" s="53" customFormat="1" ht="31.5">
      <c r="B91" s="69">
        <v>3</v>
      </c>
      <c r="C91" s="338" t="s">
        <v>66</v>
      </c>
      <c r="D91" s="264">
        <v>2</v>
      </c>
      <c r="E91" s="142">
        <v>2</v>
      </c>
      <c r="F91" s="280">
        <f>E91/D91</f>
        <v>1</v>
      </c>
      <c r="G91" s="152">
        <v>1930</v>
      </c>
      <c r="H91" s="265">
        <f>+F91</f>
        <v>1</v>
      </c>
      <c r="I91" s="161">
        <v>14500</v>
      </c>
      <c r="J91" s="143"/>
      <c r="K91" s="143"/>
      <c r="L91" s="143"/>
      <c r="M91" s="143"/>
      <c r="N91" s="143"/>
      <c r="O91" s="143"/>
      <c r="P91" s="390">
        <f>SUM(I91:O91)</f>
        <v>14500</v>
      </c>
      <c r="Q91" s="186">
        <f>F91*(I91+J91+K91+L91+M91+N91+O91)</f>
        <v>14500</v>
      </c>
      <c r="R91" s="248" t="s">
        <v>53</v>
      </c>
      <c r="S91" s="442" t="s">
        <v>165</v>
      </c>
    </row>
    <row r="92" spans="2:19" s="53" customFormat="1" ht="21">
      <c r="B92" s="152">
        <v>4</v>
      </c>
      <c r="C92" s="338" t="s">
        <v>162</v>
      </c>
      <c r="D92" s="264">
        <v>38</v>
      </c>
      <c r="E92" s="142">
        <v>38</v>
      </c>
      <c r="F92" s="434">
        <f>+E92/D92</f>
        <v>1</v>
      </c>
      <c r="G92" s="152">
        <f>38*5</f>
        <v>190</v>
      </c>
      <c r="H92" s="265">
        <f>+F92</f>
        <v>1</v>
      </c>
      <c r="I92" s="161">
        <v>35000</v>
      </c>
      <c r="J92" s="143"/>
      <c r="K92" s="143"/>
      <c r="L92" s="143"/>
      <c r="M92" s="143"/>
      <c r="N92" s="143"/>
      <c r="O92" s="143"/>
      <c r="P92" s="390">
        <f>SUM(I92:O92)</f>
        <v>35000</v>
      </c>
      <c r="Q92" s="186">
        <f>F92*(I92+J92+K92+L92+M92+N92+O92)</f>
        <v>35000</v>
      </c>
      <c r="R92" s="248" t="s">
        <v>53</v>
      </c>
      <c r="S92" s="442" t="s">
        <v>166</v>
      </c>
    </row>
    <row r="93" spans="2:19" ht="12" thickBot="1">
      <c r="B93" s="48"/>
      <c r="C93" s="72" t="s">
        <v>21</v>
      </c>
      <c r="D93" s="48"/>
      <c r="E93" s="166"/>
      <c r="F93" s="49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391"/>
    </row>
    <row r="94" spans="2:19" ht="11.25">
      <c r="B94" s="57"/>
      <c r="C94" s="83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</row>
    <row r="95" spans="2:19" ht="11.25">
      <c r="B95" s="538" t="s">
        <v>0</v>
      </c>
      <c r="C95" s="538"/>
      <c r="D95" s="538"/>
      <c r="E95" s="538"/>
      <c r="F95" s="538"/>
      <c r="G95" s="538"/>
      <c r="H95" s="538"/>
      <c r="I95" s="538"/>
      <c r="J95" s="538"/>
      <c r="K95" s="538"/>
      <c r="L95" s="538"/>
      <c r="M95" s="538"/>
      <c r="N95" s="538"/>
      <c r="O95" s="538"/>
      <c r="P95" s="538"/>
      <c r="Q95" s="538"/>
      <c r="R95" s="538"/>
      <c r="S95" s="538"/>
    </row>
    <row r="96" spans="2:19" ht="12" thickBot="1">
      <c r="B96" s="538" t="s">
        <v>238</v>
      </c>
      <c r="C96" s="538"/>
      <c r="D96" s="538"/>
      <c r="E96" s="538"/>
      <c r="F96" s="538"/>
      <c r="G96" s="538"/>
      <c r="H96" s="538"/>
      <c r="I96" s="538"/>
      <c r="J96" s="538"/>
      <c r="K96" s="538"/>
      <c r="L96" s="538"/>
      <c r="M96" s="538"/>
      <c r="N96" s="538"/>
      <c r="O96" s="538"/>
      <c r="P96" s="538"/>
      <c r="Q96" s="538"/>
      <c r="R96" s="538"/>
      <c r="S96" s="538"/>
    </row>
    <row r="97" spans="2:19" ht="13.5" thickBot="1">
      <c r="B97" s="24"/>
      <c r="C97" s="24"/>
      <c r="D97" s="24"/>
      <c r="E97" s="24"/>
      <c r="F97" s="539" t="s">
        <v>82</v>
      </c>
      <c r="G97" s="539"/>
      <c r="H97" s="539"/>
      <c r="I97" s="539"/>
      <c r="J97" s="539"/>
      <c r="K97" s="539"/>
      <c r="L97" s="539"/>
      <c r="M97" s="539"/>
      <c r="N97" s="539"/>
      <c r="O97" s="539"/>
      <c r="P97" s="24"/>
      <c r="Q97" s="24"/>
      <c r="R97" s="499" t="s">
        <v>2</v>
      </c>
      <c r="S97" s="500"/>
    </row>
    <row r="98" spans="2:19" ht="11.25">
      <c r="B98" s="501" t="s">
        <v>41</v>
      </c>
      <c r="C98" s="501"/>
      <c r="D98" s="501"/>
      <c r="E98" s="501"/>
      <c r="F98" s="501"/>
      <c r="G98" s="501"/>
      <c r="H98" s="501"/>
      <c r="I98" s="81"/>
      <c r="J98" s="81"/>
      <c r="K98" s="81"/>
      <c r="L98" s="81"/>
      <c r="M98" s="81"/>
      <c r="N98" s="81"/>
      <c r="O98" s="81"/>
      <c r="P98" s="81"/>
      <c r="Q98" s="81"/>
      <c r="R98" s="395" t="s">
        <v>1</v>
      </c>
      <c r="S98" s="396">
        <v>1</v>
      </c>
    </row>
    <row r="99" spans="2:19" ht="11.25">
      <c r="B99" s="501" t="s">
        <v>229</v>
      </c>
      <c r="C99" s="501"/>
      <c r="D99" s="501"/>
      <c r="E99" s="501"/>
      <c r="F99" s="501"/>
      <c r="G99" s="501"/>
      <c r="H99" s="501"/>
      <c r="I99" s="81"/>
      <c r="J99" s="81"/>
      <c r="K99" s="81"/>
      <c r="L99" s="81"/>
      <c r="M99" s="81"/>
      <c r="N99" s="81"/>
      <c r="O99" s="81"/>
      <c r="P99" s="81"/>
      <c r="Q99" s="81"/>
      <c r="R99" s="502" t="s">
        <v>237</v>
      </c>
      <c r="S99" s="502"/>
    </row>
    <row r="100" spans="2:19" ht="12">
      <c r="B100" s="501" t="s">
        <v>234</v>
      </c>
      <c r="C100" s="501"/>
      <c r="D100" s="501"/>
      <c r="E100" s="501"/>
      <c r="F100" s="501"/>
      <c r="G100" s="501"/>
      <c r="H100" s="501"/>
      <c r="I100" s="81" t="s">
        <v>235</v>
      </c>
      <c r="J100" s="81"/>
      <c r="K100" s="81"/>
      <c r="L100" s="81"/>
      <c r="M100" s="81"/>
      <c r="N100" s="81"/>
      <c r="O100" s="81"/>
      <c r="P100" s="81"/>
      <c r="Q100" s="81"/>
      <c r="R100" s="503" t="s">
        <v>236</v>
      </c>
      <c r="S100" s="503"/>
    </row>
    <row r="101" spans="2:19" ht="12" thickBot="1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</row>
    <row r="102" spans="2:19" ht="11.25" customHeight="1">
      <c r="B102" s="59" t="s">
        <v>25</v>
      </c>
      <c r="C102" s="60"/>
      <c r="D102" s="60"/>
      <c r="E102" s="60"/>
      <c r="F102" s="60"/>
      <c r="G102" s="60"/>
      <c r="H102" s="61"/>
      <c r="I102" s="517" t="s">
        <v>168</v>
      </c>
      <c r="J102" s="518"/>
      <c r="K102" s="518"/>
      <c r="L102" s="518"/>
      <c r="M102" s="518"/>
      <c r="N102" s="518"/>
      <c r="O102" s="518"/>
      <c r="P102" s="518"/>
      <c r="Q102" s="519"/>
      <c r="R102" s="492" t="str">
        <f>R59</f>
        <v>FORMATO DAPC  No 2</v>
      </c>
      <c r="S102" s="494"/>
    </row>
    <row r="103" spans="2:19" ht="11.25">
      <c r="B103" s="62" t="s">
        <v>141</v>
      </c>
      <c r="C103" s="63"/>
      <c r="D103" s="63"/>
      <c r="E103" s="63"/>
      <c r="F103" s="63"/>
      <c r="G103" s="63"/>
      <c r="H103" s="64"/>
      <c r="I103" s="525"/>
      <c r="J103" s="526"/>
      <c r="K103" s="526"/>
      <c r="L103" s="526"/>
      <c r="M103" s="526"/>
      <c r="N103" s="526"/>
      <c r="O103" s="526"/>
      <c r="P103" s="526"/>
      <c r="Q103" s="527"/>
      <c r="R103" s="534"/>
      <c r="S103" s="535"/>
    </row>
    <row r="104" spans="2:19" ht="12" thickBot="1">
      <c r="B104" s="65" t="s">
        <v>159</v>
      </c>
      <c r="C104" s="66"/>
      <c r="D104" s="66"/>
      <c r="E104" s="66"/>
      <c r="F104" s="66"/>
      <c r="G104" s="66"/>
      <c r="H104" s="67"/>
      <c r="I104" s="528"/>
      <c r="J104" s="529"/>
      <c r="K104" s="529"/>
      <c r="L104" s="529"/>
      <c r="M104" s="529"/>
      <c r="N104" s="529"/>
      <c r="O104" s="529"/>
      <c r="P104" s="529"/>
      <c r="Q104" s="530"/>
      <c r="R104" s="536"/>
      <c r="S104" s="537"/>
    </row>
    <row r="105" spans="2:19" ht="12" thickBot="1">
      <c r="B105" s="24" t="s">
        <v>167</v>
      </c>
      <c r="C105" s="68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</row>
    <row r="106" spans="2:19" ht="11.25">
      <c r="B106" s="492" t="s">
        <v>7</v>
      </c>
      <c r="C106" s="493"/>
      <c r="D106" s="493"/>
      <c r="E106" s="493"/>
      <c r="F106" s="493"/>
      <c r="G106" s="493"/>
      <c r="H106" s="494"/>
      <c r="I106" s="492" t="s">
        <v>3</v>
      </c>
      <c r="J106" s="493"/>
      <c r="K106" s="493"/>
      <c r="L106" s="493"/>
      <c r="M106" s="493"/>
      <c r="N106" s="493"/>
      <c r="O106" s="493"/>
      <c r="P106" s="493"/>
      <c r="Q106" s="494"/>
      <c r="R106" s="495" t="s">
        <v>4</v>
      </c>
      <c r="S106" s="495" t="s">
        <v>5</v>
      </c>
    </row>
    <row r="107" spans="2:19" ht="12" thickBot="1">
      <c r="B107" s="32"/>
      <c r="C107" s="37"/>
      <c r="D107" s="37"/>
      <c r="E107" s="37"/>
      <c r="F107" s="37"/>
      <c r="G107" s="37"/>
      <c r="H107" s="33"/>
      <c r="I107" s="32"/>
      <c r="J107" s="37"/>
      <c r="K107" s="37"/>
      <c r="L107" s="37"/>
      <c r="M107" s="37"/>
      <c r="N107" s="37"/>
      <c r="O107" s="37"/>
      <c r="P107" s="37"/>
      <c r="Q107" s="33"/>
      <c r="R107" s="496"/>
      <c r="S107" s="496"/>
    </row>
    <row r="108" spans="2:19" ht="81.75" customHeight="1" thickBot="1">
      <c r="B108" s="256" t="s">
        <v>6</v>
      </c>
      <c r="C108" s="257" t="s">
        <v>8</v>
      </c>
      <c r="D108" s="269" t="s">
        <v>9</v>
      </c>
      <c r="E108" s="263" t="s">
        <v>10</v>
      </c>
      <c r="F108" s="266" t="s">
        <v>11</v>
      </c>
      <c r="G108" s="263" t="s">
        <v>23</v>
      </c>
      <c r="H108" s="285" t="s">
        <v>105</v>
      </c>
      <c r="I108" s="261" t="s">
        <v>12</v>
      </c>
      <c r="J108" s="261" t="s">
        <v>13</v>
      </c>
      <c r="K108" s="261" t="s">
        <v>14</v>
      </c>
      <c r="L108" s="262" t="s">
        <v>15</v>
      </c>
      <c r="M108" s="261" t="s">
        <v>16</v>
      </c>
      <c r="N108" s="261" t="s">
        <v>17</v>
      </c>
      <c r="O108" s="261" t="s">
        <v>46</v>
      </c>
      <c r="P108" s="261" t="s">
        <v>19</v>
      </c>
      <c r="Q108" s="261" t="s">
        <v>20</v>
      </c>
      <c r="R108" s="497"/>
      <c r="S108" s="497"/>
    </row>
    <row r="109" spans="2:19" ht="22.5">
      <c r="B109" s="369">
        <v>1</v>
      </c>
      <c r="C109" s="273" t="s">
        <v>69</v>
      </c>
      <c r="D109" s="271">
        <v>1</v>
      </c>
      <c r="E109" s="129">
        <v>1</v>
      </c>
      <c r="F109" s="280">
        <f>E109/D109</f>
        <v>1</v>
      </c>
      <c r="G109" s="253">
        <v>1998</v>
      </c>
      <c r="H109" s="252">
        <f>+F109</f>
        <v>1</v>
      </c>
      <c r="I109" s="246">
        <v>7000</v>
      </c>
      <c r="J109" s="208"/>
      <c r="K109" s="272"/>
      <c r="L109" s="205"/>
      <c r="M109" s="272"/>
      <c r="N109" s="272"/>
      <c r="O109" s="244">
        <v>0</v>
      </c>
      <c r="P109" s="390">
        <f>SUM(I109:O109)</f>
        <v>7000</v>
      </c>
      <c r="Q109" s="186">
        <f>F109*(I109+J109+K109+L109+M109+N109+O109)</f>
        <v>7000</v>
      </c>
      <c r="R109" s="273" t="s">
        <v>40</v>
      </c>
      <c r="S109" s="253" t="s">
        <v>102</v>
      </c>
    </row>
    <row r="110" spans="2:19" ht="22.5">
      <c r="B110" s="275">
        <v>2</v>
      </c>
      <c r="C110" s="44" t="s">
        <v>77</v>
      </c>
      <c r="D110" s="76">
        <v>1</v>
      </c>
      <c r="E110" s="80">
        <v>1</v>
      </c>
      <c r="F110" s="41">
        <f>E110/D110</f>
        <v>1</v>
      </c>
      <c r="G110" s="253">
        <v>1998</v>
      </c>
      <c r="H110" s="252">
        <f>+F110</f>
        <v>1</v>
      </c>
      <c r="I110" s="371">
        <v>21000</v>
      </c>
      <c r="J110" s="209"/>
      <c r="K110" s="82"/>
      <c r="L110" s="22"/>
      <c r="M110" s="272"/>
      <c r="N110" s="272"/>
      <c r="O110" s="218"/>
      <c r="P110" s="390">
        <f>SUM(I110:O110)</f>
        <v>21000</v>
      </c>
      <c r="Q110" s="186">
        <f>F110*(I110+J110+K110+L110+M110+N110+O110)</f>
        <v>21000</v>
      </c>
      <c r="R110" s="273" t="s">
        <v>40</v>
      </c>
      <c r="S110" s="253" t="s">
        <v>102</v>
      </c>
    </row>
    <row r="111" spans="2:19" ht="22.5">
      <c r="B111" s="364">
        <v>3</v>
      </c>
      <c r="C111" s="365" t="s">
        <v>169</v>
      </c>
      <c r="D111" s="271">
        <v>1</v>
      </c>
      <c r="E111" s="129">
        <v>1</v>
      </c>
      <c r="F111" s="280">
        <f>E111/D111</f>
        <v>1</v>
      </c>
      <c r="G111" s="253">
        <v>1998</v>
      </c>
      <c r="H111" s="252">
        <f>+F111</f>
        <v>1</v>
      </c>
      <c r="I111" s="246">
        <v>11000</v>
      </c>
      <c r="J111" s="370"/>
      <c r="K111" s="272"/>
      <c r="L111" s="149"/>
      <c r="M111" s="82"/>
      <c r="N111" s="82"/>
      <c r="O111" s="217"/>
      <c r="P111" s="390">
        <f>SUM(I111:O111)</f>
        <v>11000</v>
      </c>
      <c r="Q111" s="186">
        <f>F111*(I111+J111+K111+L111+M111+N111+O111)</f>
        <v>11000</v>
      </c>
      <c r="R111" s="273" t="s">
        <v>40</v>
      </c>
      <c r="S111" s="253" t="s">
        <v>102</v>
      </c>
    </row>
    <row r="112" spans="2:19" ht="22.5">
      <c r="B112" s="275">
        <v>4</v>
      </c>
      <c r="C112" s="372" t="s">
        <v>170</v>
      </c>
      <c r="D112" s="271">
        <v>1</v>
      </c>
      <c r="E112" s="129">
        <v>1</v>
      </c>
      <c r="F112" s="280">
        <f>E112/D112</f>
        <v>1</v>
      </c>
      <c r="G112" s="253">
        <v>1998</v>
      </c>
      <c r="H112" s="252">
        <f>+F112</f>
        <v>1</v>
      </c>
      <c r="I112" s="246">
        <v>1600</v>
      </c>
      <c r="J112" s="366"/>
      <c r="K112" s="367"/>
      <c r="L112" s="138"/>
      <c r="M112" s="367"/>
      <c r="N112" s="367"/>
      <c r="O112" s="368"/>
      <c r="P112" s="390">
        <f>SUM(I112:O112)</f>
        <v>1600</v>
      </c>
      <c r="Q112" s="186">
        <f>F112*(I112+J112+K112+L112+M112+N112+O112)</f>
        <v>1600</v>
      </c>
      <c r="R112" s="273" t="s">
        <v>40</v>
      </c>
      <c r="S112" s="253" t="s">
        <v>102</v>
      </c>
    </row>
    <row r="113" spans="2:19" ht="12" thickBot="1">
      <c r="B113" s="48"/>
      <c r="C113" s="72" t="s">
        <v>21</v>
      </c>
      <c r="D113" s="47"/>
      <c r="E113" s="48"/>
      <c r="F113" s="49"/>
      <c r="G113" s="48"/>
      <c r="H113" s="48"/>
      <c r="I113" s="45"/>
      <c r="J113" s="48"/>
      <c r="K113" s="48"/>
      <c r="L113" s="48"/>
      <c r="M113" s="48"/>
      <c r="N113" s="48"/>
      <c r="O113" s="48"/>
      <c r="P113" s="49"/>
      <c r="Q113" s="48"/>
      <c r="R113" s="48"/>
      <c r="S113" s="392"/>
    </row>
    <row r="114" spans="2:19" ht="11.25">
      <c r="B114" s="57"/>
      <c r="C114" s="83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443"/>
    </row>
    <row r="115" spans="2:19" ht="11.25">
      <c r="B115" s="538" t="s">
        <v>0</v>
      </c>
      <c r="C115" s="538"/>
      <c r="D115" s="538"/>
      <c r="E115" s="538"/>
      <c r="F115" s="538"/>
      <c r="G115" s="538"/>
      <c r="H115" s="538"/>
      <c r="I115" s="538"/>
      <c r="J115" s="538"/>
      <c r="K115" s="538"/>
      <c r="L115" s="538"/>
      <c r="M115" s="538"/>
      <c r="N115" s="538"/>
      <c r="O115" s="538"/>
      <c r="P115" s="538"/>
      <c r="Q115" s="538"/>
      <c r="R115" s="538"/>
      <c r="S115" s="538"/>
    </row>
    <row r="116" spans="2:19" ht="12" thickBot="1">
      <c r="B116" s="538" t="str">
        <f>B36</f>
        <v>COMPONENTE DE EFICACIA -   PLAN DE ACCIÓN - AÑO 2012</v>
      </c>
      <c r="C116" s="538"/>
      <c r="D116" s="538"/>
      <c r="E116" s="538"/>
      <c r="F116" s="538"/>
      <c r="G116" s="538"/>
      <c r="H116" s="538"/>
      <c r="I116" s="538"/>
      <c r="J116" s="538"/>
      <c r="K116" s="538"/>
      <c r="L116" s="538"/>
      <c r="M116" s="538"/>
      <c r="N116" s="538"/>
      <c r="O116" s="538"/>
      <c r="P116" s="538"/>
      <c r="Q116" s="538"/>
      <c r="R116" s="538"/>
      <c r="S116" s="538"/>
    </row>
    <row r="117" spans="2:19" ht="13.5" thickBot="1">
      <c r="B117" s="24"/>
      <c r="C117" s="24"/>
      <c r="D117" s="24"/>
      <c r="E117" s="24"/>
      <c r="F117" s="539" t="s">
        <v>82</v>
      </c>
      <c r="G117" s="539"/>
      <c r="H117" s="539"/>
      <c r="I117" s="539"/>
      <c r="J117" s="539"/>
      <c r="K117" s="539"/>
      <c r="L117" s="539"/>
      <c r="M117" s="539"/>
      <c r="N117" s="539"/>
      <c r="O117" s="539"/>
      <c r="P117" s="24"/>
      <c r="Q117" s="24"/>
      <c r="R117" s="499" t="s">
        <v>2</v>
      </c>
      <c r="S117" s="500"/>
    </row>
    <row r="118" spans="2:19" ht="11.25">
      <c r="B118" s="501" t="s">
        <v>41</v>
      </c>
      <c r="C118" s="501"/>
      <c r="D118" s="501"/>
      <c r="E118" s="501"/>
      <c r="F118" s="501"/>
      <c r="G118" s="501"/>
      <c r="H118" s="501"/>
      <c r="I118" s="81"/>
      <c r="J118" s="81"/>
      <c r="K118" s="81"/>
      <c r="L118" s="81"/>
      <c r="M118" s="81"/>
      <c r="N118" s="81"/>
      <c r="O118" s="81"/>
      <c r="P118" s="81"/>
      <c r="Q118" s="81"/>
      <c r="R118" s="395" t="s">
        <v>1</v>
      </c>
      <c r="S118" s="396">
        <v>1</v>
      </c>
    </row>
    <row r="119" spans="2:19" ht="11.25">
      <c r="B119" s="501" t="s">
        <v>229</v>
      </c>
      <c r="C119" s="501"/>
      <c r="D119" s="501"/>
      <c r="E119" s="501"/>
      <c r="F119" s="501"/>
      <c r="G119" s="501"/>
      <c r="H119" s="501"/>
      <c r="I119" s="81"/>
      <c r="J119" s="81"/>
      <c r="K119" s="81"/>
      <c r="L119" s="81"/>
      <c r="M119" s="81"/>
      <c r="N119" s="81"/>
      <c r="O119" s="81"/>
      <c r="P119" s="81"/>
      <c r="Q119" s="81"/>
      <c r="R119" s="502" t="s">
        <v>237</v>
      </c>
      <c r="S119" s="502"/>
    </row>
    <row r="120" spans="2:19" ht="12">
      <c r="B120" s="501" t="s">
        <v>244</v>
      </c>
      <c r="C120" s="501"/>
      <c r="D120" s="501"/>
      <c r="E120" s="501"/>
      <c r="F120" s="501"/>
      <c r="G120" s="501"/>
      <c r="H120" s="501"/>
      <c r="I120" s="81" t="s">
        <v>235</v>
      </c>
      <c r="J120" s="81"/>
      <c r="K120" s="81"/>
      <c r="L120" s="81"/>
      <c r="M120" s="81"/>
      <c r="N120" s="81"/>
      <c r="O120" s="81"/>
      <c r="P120" s="81"/>
      <c r="Q120" s="81"/>
      <c r="R120" s="503" t="s">
        <v>236</v>
      </c>
      <c r="S120" s="503"/>
    </row>
    <row r="121" spans="2:19" ht="12" thickBot="1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</row>
    <row r="122" spans="2:19" ht="11.25" customHeight="1">
      <c r="B122" s="59" t="s">
        <v>25</v>
      </c>
      <c r="C122" s="60"/>
      <c r="D122" s="60"/>
      <c r="E122" s="60"/>
      <c r="F122" s="60"/>
      <c r="G122" s="60"/>
      <c r="H122" s="61"/>
      <c r="I122" s="517" t="s">
        <v>168</v>
      </c>
      <c r="J122" s="518"/>
      <c r="K122" s="518"/>
      <c r="L122" s="518"/>
      <c r="M122" s="518"/>
      <c r="N122" s="518"/>
      <c r="O122" s="518"/>
      <c r="P122" s="518"/>
      <c r="Q122" s="519"/>
      <c r="R122" s="486" t="s">
        <v>275</v>
      </c>
      <c r="S122" s="487"/>
    </row>
    <row r="123" spans="2:19" ht="11.25">
      <c r="B123" s="62" t="s">
        <v>178</v>
      </c>
      <c r="C123" s="63"/>
      <c r="D123" s="63"/>
      <c r="E123" s="63"/>
      <c r="F123" s="63"/>
      <c r="G123" s="63"/>
      <c r="H123" s="64"/>
      <c r="I123" s="520"/>
      <c r="J123" s="521"/>
      <c r="K123" s="521"/>
      <c r="L123" s="521"/>
      <c r="M123" s="521"/>
      <c r="N123" s="521"/>
      <c r="O123" s="521"/>
      <c r="P123" s="521"/>
      <c r="Q123" s="522"/>
      <c r="R123" s="488"/>
      <c r="S123" s="489"/>
    </row>
    <row r="124" spans="2:19" ht="12" thickBot="1">
      <c r="B124" s="65" t="s">
        <v>177</v>
      </c>
      <c r="C124" s="66"/>
      <c r="D124" s="66"/>
      <c r="E124" s="66"/>
      <c r="F124" s="66"/>
      <c r="G124" s="66"/>
      <c r="H124" s="67"/>
      <c r="I124" s="505"/>
      <c r="J124" s="506"/>
      <c r="K124" s="506"/>
      <c r="L124" s="506"/>
      <c r="M124" s="506"/>
      <c r="N124" s="506"/>
      <c r="O124" s="506"/>
      <c r="P124" s="506"/>
      <c r="Q124" s="507"/>
      <c r="R124" s="490"/>
      <c r="S124" s="491"/>
    </row>
    <row r="125" spans="2:19" ht="12" thickBot="1">
      <c r="B125" s="24" t="s">
        <v>171</v>
      </c>
      <c r="C125" s="68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</row>
    <row r="126" spans="2:19" s="53" customFormat="1" ht="11.25">
      <c r="B126" s="492" t="s">
        <v>7</v>
      </c>
      <c r="C126" s="493"/>
      <c r="D126" s="493"/>
      <c r="E126" s="493"/>
      <c r="F126" s="493"/>
      <c r="G126" s="493"/>
      <c r="H126" s="494"/>
      <c r="I126" s="492" t="s">
        <v>3</v>
      </c>
      <c r="J126" s="493"/>
      <c r="K126" s="493"/>
      <c r="L126" s="493"/>
      <c r="M126" s="493"/>
      <c r="N126" s="493"/>
      <c r="O126" s="493"/>
      <c r="P126" s="493"/>
      <c r="Q126" s="494"/>
      <c r="R126" s="495" t="s">
        <v>4</v>
      </c>
      <c r="S126" s="495" t="s">
        <v>5</v>
      </c>
    </row>
    <row r="127" spans="2:19" s="53" customFormat="1" ht="12" thickBot="1">
      <c r="B127" s="32"/>
      <c r="C127" s="37"/>
      <c r="D127" s="37"/>
      <c r="E127" s="37"/>
      <c r="F127" s="37"/>
      <c r="G127" s="37"/>
      <c r="H127" s="33"/>
      <c r="I127" s="32"/>
      <c r="J127" s="37"/>
      <c r="K127" s="37"/>
      <c r="L127" s="37"/>
      <c r="M127" s="37"/>
      <c r="N127" s="37"/>
      <c r="O127" s="37"/>
      <c r="P127" s="37"/>
      <c r="Q127" s="33"/>
      <c r="R127" s="496"/>
      <c r="S127" s="496"/>
    </row>
    <row r="128" spans="2:19" s="78" customFormat="1" ht="80.25" customHeight="1" thickBot="1">
      <c r="B128" s="256" t="s">
        <v>6</v>
      </c>
      <c r="C128" s="257" t="s">
        <v>8</v>
      </c>
      <c r="D128" s="269" t="s">
        <v>9</v>
      </c>
      <c r="E128" s="263" t="s">
        <v>10</v>
      </c>
      <c r="F128" s="266" t="s">
        <v>11</v>
      </c>
      <c r="G128" s="257" t="s">
        <v>23</v>
      </c>
      <c r="H128" s="285" t="s">
        <v>105</v>
      </c>
      <c r="I128" s="261" t="s">
        <v>12</v>
      </c>
      <c r="J128" s="261" t="s">
        <v>13</v>
      </c>
      <c r="K128" s="261" t="s">
        <v>14</v>
      </c>
      <c r="L128" s="262" t="s">
        <v>15</v>
      </c>
      <c r="M128" s="261" t="s">
        <v>16</v>
      </c>
      <c r="N128" s="261" t="s">
        <v>17</v>
      </c>
      <c r="O128" s="261" t="s">
        <v>18</v>
      </c>
      <c r="P128" s="261" t="s">
        <v>19</v>
      </c>
      <c r="Q128" s="261" t="s">
        <v>20</v>
      </c>
      <c r="R128" s="497"/>
      <c r="S128" s="497"/>
    </row>
    <row r="129" spans="2:19" s="56" customFormat="1" ht="45">
      <c r="B129" s="250">
        <v>1</v>
      </c>
      <c r="C129" s="267" t="s">
        <v>172</v>
      </c>
      <c r="D129" s="268">
        <v>1</v>
      </c>
      <c r="E129" s="129">
        <v>1</v>
      </c>
      <c r="F129" s="280">
        <f>E129/D129</f>
        <v>1</v>
      </c>
      <c r="G129" s="253">
        <f>150*5</f>
        <v>750</v>
      </c>
      <c r="H129" s="252">
        <f>+F129</f>
        <v>1</v>
      </c>
      <c r="I129" s="249">
        <v>60000</v>
      </c>
      <c r="J129" s="253"/>
      <c r="K129" s="253"/>
      <c r="L129" s="253"/>
      <c r="M129" s="249"/>
      <c r="N129" s="253"/>
      <c r="O129" s="253"/>
      <c r="P129" s="390">
        <f>SUM(I129:O129)</f>
        <v>60000</v>
      </c>
      <c r="Q129" s="186">
        <f>F129*(I129+J129+K129+L129+M129+N129+O129)</f>
        <v>60000</v>
      </c>
      <c r="R129" s="270" t="s">
        <v>36</v>
      </c>
      <c r="S129" s="253" t="s">
        <v>100</v>
      </c>
    </row>
    <row r="130" spans="2:19" s="56" customFormat="1" ht="22.5">
      <c r="B130" s="163">
        <v>2</v>
      </c>
      <c r="C130" s="164" t="s">
        <v>80</v>
      </c>
      <c r="D130" s="165">
        <v>1</v>
      </c>
      <c r="E130" s="142">
        <v>1</v>
      </c>
      <c r="F130" s="280">
        <f>E130/D130</f>
        <v>1</v>
      </c>
      <c r="G130" s="152">
        <v>750</v>
      </c>
      <c r="H130" s="252">
        <f>+F130</f>
        <v>1</v>
      </c>
      <c r="I130" s="143">
        <v>2500</v>
      </c>
      <c r="J130" s="152"/>
      <c r="K130" s="152"/>
      <c r="L130" s="152"/>
      <c r="M130" s="143"/>
      <c r="N130" s="152"/>
      <c r="O130" s="152"/>
      <c r="P130" s="390">
        <f>SUM(I130:O130)</f>
        <v>2500</v>
      </c>
      <c r="Q130" s="186">
        <f>F130*(I130+J130+K130+L130+M130+N130+O130)</f>
        <v>2500</v>
      </c>
      <c r="R130" s="270" t="s">
        <v>36</v>
      </c>
      <c r="S130" s="152" t="s">
        <v>173</v>
      </c>
    </row>
    <row r="131" spans="2:19" s="56" customFormat="1" ht="22.5">
      <c r="B131" s="163">
        <v>3</v>
      </c>
      <c r="C131" s="164" t="s">
        <v>174</v>
      </c>
      <c r="D131" s="165">
        <v>8</v>
      </c>
      <c r="E131" s="142">
        <v>8</v>
      </c>
      <c r="F131" s="434">
        <v>1</v>
      </c>
      <c r="G131" s="152">
        <v>750</v>
      </c>
      <c r="H131" s="252">
        <f>+F131</f>
        <v>1</v>
      </c>
      <c r="I131" s="143">
        <v>10000</v>
      </c>
      <c r="J131" s="152"/>
      <c r="K131" s="152"/>
      <c r="L131" s="152"/>
      <c r="M131" s="143"/>
      <c r="N131" s="152"/>
      <c r="O131" s="152"/>
      <c r="P131" s="390">
        <f>SUM(I131:O131)</f>
        <v>10000</v>
      </c>
      <c r="Q131" s="186">
        <f>F131*(I131+J131+K131+L131+M131+N131+O131)</f>
        <v>10000</v>
      </c>
      <c r="R131" s="270" t="s">
        <v>36</v>
      </c>
      <c r="S131" s="152" t="s">
        <v>175</v>
      </c>
    </row>
    <row r="132" spans="2:19" ht="12" thickBot="1">
      <c r="B132" s="45"/>
      <c r="C132" s="72" t="s">
        <v>21</v>
      </c>
      <c r="D132" s="47"/>
      <c r="E132" s="48"/>
      <c r="F132" s="49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ht="11.25"/>
    <row r="134" spans="2:19" ht="11.25">
      <c r="B134" s="538" t="s">
        <v>0</v>
      </c>
      <c r="C134" s="538"/>
      <c r="D134" s="538"/>
      <c r="E134" s="538"/>
      <c r="F134" s="538"/>
      <c r="G134" s="538"/>
      <c r="H134" s="538"/>
      <c r="I134" s="538"/>
      <c r="J134" s="538"/>
      <c r="K134" s="538"/>
      <c r="L134" s="538"/>
      <c r="M134" s="538"/>
      <c r="N134" s="538"/>
      <c r="O134" s="538"/>
      <c r="P134" s="538"/>
      <c r="Q134" s="538"/>
      <c r="R134" s="538"/>
      <c r="S134" s="538"/>
    </row>
    <row r="135" spans="2:19" ht="12" thickBot="1">
      <c r="B135" s="538" t="str">
        <f>B116</f>
        <v>COMPONENTE DE EFICACIA -   PLAN DE ACCIÓN - AÑO 2012</v>
      </c>
      <c r="C135" s="538"/>
      <c r="D135" s="538"/>
      <c r="E135" s="538"/>
      <c r="F135" s="538"/>
      <c r="G135" s="538"/>
      <c r="H135" s="538"/>
      <c r="I135" s="538"/>
      <c r="J135" s="538"/>
      <c r="K135" s="538"/>
      <c r="L135" s="538"/>
      <c r="M135" s="538"/>
      <c r="N135" s="538"/>
      <c r="O135" s="538"/>
      <c r="P135" s="538"/>
      <c r="Q135" s="538"/>
      <c r="R135" s="538"/>
      <c r="S135" s="538"/>
    </row>
    <row r="136" spans="2:19" ht="13.5" thickBot="1">
      <c r="B136" s="24"/>
      <c r="C136" s="24"/>
      <c r="D136" s="24"/>
      <c r="E136" s="24"/>
      <c r="F136" s="539" t="s">
        <v>82</v>
      </c>
      <c r="G136" s="539"/>
      <c r="H136" s="539"/>
      <c r="I136" s="539"/>
      <c r="J136" s="539"/>
      <c r="K136" s="539"/>
      <c r="L136" s="539"/>
      <c r="M136" s="539"/>
      <c r="N136" s="539"/>
      <c r="O136" s="539"/>
      <c r="P136" s="24"/>
      <c r="Q136" s="24"/>
      <c r="R136" s="499" t="s">
        <v>2</v>
      </c>
      <c r="S136" s="500"/>
    </row>
    <row r="137" spans="2:19" ht="11.25">
      <c r="B137" s="501" t="s">
        <v>41</v>
      </c>
      <c r="C137" s="501"/>
      <c r="D137" s="501"/>
      <c r="E137" s="501"/>
      <c r="F137" s="501"/>
      <c r="G137" s="501"/>
      <c r="H137" s="501"/>
      <c r="I137" s="81"/>
      <c r="J137" s="81"/>
      <c r="K137" s="81"/>
      <c r="L137" s="81"/>
      <c r="M137" s="81"/>
      <c r="N137" s="81"/>
      <c r="O137" s="81"/>
      <c r="P137" s="81"/>
      <c r="Q137" s="81"/>
      <c r="R137" s="395" t="s">
        <v>1</v>
      </c>
      <c r="S137" s="396">
        <v>1</v>
      </c>
    </row>
    <row r="138" spans="2:19" ht="11.25">
      <c r="B138" s="501" t="s">
        <v>229</v>
      </c>
      <c r="C138" s="501"/>
      <c r="D138" s="501"/>
      <c r="E138" s="501"/>
      <c r="F138" s="501"/>
      <c r="G138" s="501"/>
      <c r="H138" s="501"/>
      <c r="I138" s="81"/>
      <c r="J138" s="81"/>
      <c r="K138" s="81"/>
      <c r="L138" s="81"/>
      <c r="M138" s="81"/>
      <c r="N138" s="81"/>
      <c r="O138" s="81"/>
      <c r="P138" s="81"/>
      <c r="Q138" s="81"/>
      <c r="R138" s="502" t="s">
        <v>237</v>
      </c>
      <c r="S138" s="502"/>
    </row>
    <row r="139" spans="2:19" ht="12">
      <c r="B139" s="501" t="s">
        <v>244</v>
      </c>
      <c r="C139" s="501"/>
      <c r="D139" s="501"/>
      <c r="E139" s="501"/>
      <c r="F139" s="501"/>
      <c r="G139" s="501"/>
      <c r="H139" s="501"/>
      <c r="I139" s="81" t="s">
        <v>235</v>
      </c>
      <c r="J139" s="81"/>
      <c r="K139" s="81"/>
      <c r="L139" s="81"/>
      <c r="M139" s="81"/>
      <c r="N139" s="81"/>
      <c r="O139" s="81"/>
      <c r="P139" s="81"/>
      <c r="Q139" s="81"/>
      <c r="R139" s="503" t="s">
        <v>236</v>
      </c>
      <c r="S139" s="503"/>
    </row>
    <row r="140" spans="2:19" ht="12" thickBot="1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</row>
    <row r="141" spans="2:19" ht="11.25">
      <c r="B141" s="59" t="s">
        <v>25</v>
      </c>
      <c r="C141" s="60"/>
      <c r="D141" s="60"/>
      <c r="E141" s="60"/>
      <c r="F141" s="60"/>
      <c r="G141" s="60"/>
      <c r="H141" s="61"/>
      <c r="I141" s="517" t="s">
        <v>168</v>
      </c>
      <c r="J141" s="518"/>
      <c r="K141" s="518"/>
      <c r="L141" s="518"/>
      <c r="M141" s="518"/>
      <c r="N141" s="518"/>
      <c r="O141" s="518"/>
      <c r="P141" s="518"/>
      <c r="Q141" s="519"/>
      <c r="R141" s="486" t="s">
        <v>275</v>
      </c>
      <c r="S141" s="487"/>
    </row>
    <row r="142" spans="2:19" ht="11.25">
      <c r="B142" s="62" t="s">
        <v>178</v>
      </c>
      <c r="C142" s="63"/>
      <c r="D142" s="63"/>
      <c r="E142" s="63"/>
      <c r="F142" s="63"/>
      <c r="G142" s="63"/>
      <c r="H142" s="64"/>
      <c r="I142" s="520"/>
      <c r="J142" s="521"/>
      <c r="K142" s="521"/>
      <c r="L142" s="521"/>
      <c r="M142" s="521"/>
      <c r="N142" s="521"/>
      <c r="O142" s="521"/>
      <c r="P142" s="521"/>
      <c r="Q142" s="522"/>
      <c r="R142" s="488"/>
      <c r="S142" s="489"/>
    </row>
    <row r="143" spans="2:19" ht="12" thickBot="1">
      <c r="B143" s="65" t="s">
        <v>177</v>
      </c>
      <c r="C143" s="66"/>
      <c r="D143" s="66"/>
      <c r="E143" s="66"/>
      <c r="F143" s="66"/>
      <c r="G143" s="66"/>
      <c r="H143" s="67"/>
      <c r="I143" s="505"/>
      <c r="J143" s="506"/>
      <c r="K143" s="506"/>
      <c r="L143" s="506"/>
      <c r="M143" s="506"/>
      <c r="N143" s="506"/>
      <c r="O143" s="506"/>
      <c r="P143" s="506"/>
      <c r="Q143" s="507"/>
      <c r="R143" s="490"/>
      <c r="S143" s="491"/>
    </row>
    <row r="144" spans="2:19" ht="12" thickBot="1">
      <c r="B144" s="24" t="s">
        <v>176</v>
      </c>
      <c r="C144" s="68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</row>
    <row r="145" spans="2:19" s="53" customFormat="1" ht="11.25">
      <c r="B145" s="492" t="s">
        <v>7</v>
      </c>
      <c r="C145" s="493"/>
      <c r="D145" s="493"/>
      <c r="E145" s="493"/>
      <c r="F145" s="493"/>
      <c r="G145" s="493"/>
      <c r="H145" s="494"/>
      <c r="I145" s="492" t="s">
        <v>3</v>
      </c>
      <c r="J145" s="493"/>
      <c r="K145" s="493"/>
      <c r="L145" s="493"/>
      <c r="M145" s="493"/>
      <c r="N145" s="493"/>
      <c r="O145" s="493"/>
      <c r="P145" s="493"/>
      <c r="Q145" s="494"/>
      <c r="R145" s="495" t="s">
        <v>4</v>
      </c>
      <c r="S145" s="495" t="s">
        <v>5</v>
      </c>
    </row>
    <row r="146" spans="2:19" s="53" customFormat="1" ht="12" thickBot="1">
      <c r="B146" s="32"/>
      <c r="C146" s="37"/>
      <c r="D146" s="37"/>
      <c r="E146" s="37"/>
      <c r="F146" s="37"/>
      <c r="G146" s="37"/>
      <c r="H146" s="33"/>
      <c r="I146" s="32"/>
      <c r="J146" s="37"/>
      <c r="K146" s="37"/>
      <c r="L146" s="37"/>
      <c r="M146" s="37"/>
      <c r="N146" s="37"/>
      <c r="O146" s="37"/>
      <c r="P146" s="37"/>
      <c r="Q146" s="33"/>
      <c r="R146" s="496"/>
      <c r="S146" s="496"/>
    </row>
    <row r="147" spans="2:19" s="78" customFormat="1" ht="80.25" customHeight="1" thickBot="1">
      <c r="B147" s="256" t="s">
        <v>6</v>
      </c>
      <c r="C147" s="257" t="s">
        <v>8</v>
      </c>
      <c r="D147" s="269" t="s">
        <v>9</v>
      </c>
      <c r="E147" s="263" t="s">
        <v>10</v>
      </c>
      <c r="F147" s="266" t="s">
        <v>11</v>
      </c>
      <c r="G147" s="257" t="s">
        <v>23</v>
      </c>
      <c r="H147" s="285" t="s">
        <v>105</v>
      </c>
      <c r="I147" s="261" t="s">
        <v>12</v>
      </c>
      <c r="J147" s="261" t="s">
        <v>13</v>
      </c>
      <c r="K147" s="261" t="s">
        <v>14</v>
      </c>
      <c r="L147" s="262" t="s">
        <v>15</v>
      </c>
      <c r="M147" s="261" t="s">
        <v>16</v>
      </c>
      <c r="N147" s="261" t="s">
        <v>17</v>
      </c>
      <c r="O147" s="261" t="s">
        <v>18</v>
      </c>
      <c r="P147" s="261" t="s">
        <v>19</v>
      </c>
      <c r="Q147" s="261" t="s">
        <v>20</v>
      </c>
      <c r="R147" s="497"/>
      <c r="S147" s="497"/>
    </row>
    <row r="148" spans="2:19" s="56" customFormat="1" ht="22.5">
      <c r="B148" s="250">
        <v>1</v>
      </c>
      <c r="C148" s="267" t="s">
        <v>75</v>
      </c>
      <c r="D148" s="268">
        <v>215</v>
      </c>
      <c r="E148" s="129">
        <v>215</v>
      </c>
      <c r="F148" s="280">
        <f>E148/D148</f>
        <v>1</v>
      </c>
      <c r="G148" s="253">
        <v>215</v>
      </c>
      <c r="H148" s="252">
        <v>1</v>
      </c>
      <c r="I148" s="249">
        <v>4000</v>
      </c>
      <c r="J148" s="253"/>
      <c r="K148" s="253"/>
      <c r="L148" s="253"/>
      <c r="M148" s="249"/>
      <c r="N148" s="253"/>
      <c r="O148" s="253"/>
      <c r="P148" s="390">
        <f>SUM(I148:O148)</f>
        <v>4000</v>
      </c>
      <c r="Q148" s="186">
        <f>F148*(I148+J148+K148+L148+M148+N148+O148)</f>
        <v>4000</v>
      </c>
      <c r="R148" s="270" t="s">
        <v>36</v>
      </c>
      <c r="S148" s="253" t="s">
        <v>179</v>
      </c>
    </row>
    <row r="149" spans="2:19" s="56" customFormat="1" ht="22.5">
      <c r="B149" s="163">
        <v>2</v>
      </c>
      <c r="C149" s="164" t="s">
        <v>76</v>
      </c>
      <c r="D149" s="165">
        <v>72</v>
      </c>
      <c r="E149" s="142">
        <v>72</v>
      </c>
      <c r="F149" s="280">
        <f>E149/D149</f>
        <v>1</v>
      </c>
      <c r="G149" s="152">
        <f>5*72</f>
        <v>360</v>
      </c>
      <c r="H149" s="151">
        <v>1</v>
      </c>
      <c r="I149" s="143">
        <v>5000</v>
      </c>
      <c r="J149" s="152"/>
      <c r="K149" s="152"/>
      <c r="L149" s="152"/>
      <c r="M149" s="143"/>
      <c r="N149" s="152"/>
      <c r="O149" s="152"/>
      <c r="P149" s="390">
        <f>SUM(I149:O149)</f>
        <v>5000</v>
      </c>
      <c r="Q149" s="186">
        <f>F149*(I149+J149+K149+L149+M149+N149+O149)</f>
        <v>5000</v>
      </c>
      <c r="R149" s="270" t="s">
        <v>36</v>
      </c>
      <c r="S149" s="152" t="s">
        <v>180</v>
      </c>
    </row>
    <row r="150" spans="2:19" ht="12" thickBot="1">
      <c r="B150" s="45"/>
      <c r="C150" s="72" t="s">
        <v>21</v>
      </c>
      <c r="D150" s="47"/>
      <c r="E150" s="48"/>
      <c r="F150" s="49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ht="11.25"/>
    <row r="152" spans="2:19" ht="11.25">
      <c r="B152" s="538" t="s">
        <v>0</v>
      </c>
      <c r="C152" s="538"/>
      <c r="D152" s="538"/>
      <c r="E152" s="538"/>
      <c r="F152" s="538"/>
      <c r="G152" s="538"/>
      <c r="H152" s="538"/>
      <c r="I152" s="538"/>
      <c r="J152" s="538"/>
      <c r="K152" s="538"/>
      <c r="L152" s="538"/>
      <c r="M152" s="538"/>
      <c r="N152" s="538"/>
      <c r="O152" s="538"/>
      <c r="P152" s="538"/>
      <c r="Q152" s="538"/>
      <c r="R152" s="538"/>
      <c r="S152" s="538"/>
    </row>
    <row r="153" spans="2:19" ht="12" thickBot="1">
      <c r="B153" s="538" t="str">
        <f>+B77</f>
        <v>COMPONENTE DE EFICACIA -   PLAN DE ACCIÓN - AÑO 2012</v>
      </c>
      <c r="C153" s="538"/>
      <c r="D153" s="538"/>
      <c r="E153" s="538"/>
      <c r="F153" s="538"/>
      <c r="G153" s="538"/>
      <c r="H153" s="538"/>
      <c r="I153" s="538"/>
      <c r="J153" s="538"/>
      <c r="K153" s="538"/>
      <c r="L153" s="538"/>
      <c r="M153" s="538"/>
      <c r="N153" s="538"/>
      <c r="O153" s="538"/>
      <c r="P153" s="538"/>
      <c r="Q153" s="538"/>
      <c r="R153" s="538"/>
      <c r="S153" s="538"/>
    </row>
    <row r="154" spans="2:19" ht="13.5" thickBot="1">
      <c r="B154" s="159"/>
      <c r="C154" s="159"/>
      <c r="D154" s="159"/>
      <c r="E154" s="159"/>
      <c r="F154" s="539" t="s">
        <v>82</v>
      </c>
      <c r="G154" s="539"/>
      <c r="H154" s="539"/>
      <c r="I154" s="539"/>
      <c r="J154" s="539"/>
      <c r="K154" s="539"/>
      <c r="L154" s="539"/>
      <c r="M154" s="539"/>
      <c r="N154" s="539"/>
      <c r="O154" s="539"/>
      <c r="P154" s="159"/>
      <c r="Q154" s="159"/>
      <c r="R154" s="499" t="s">
        <v>2</v>
      </c>
      <c r="S154" s="500"/>
    </row>
    <row r="155" spans="2:19" ht="11.25">
      <c r="B155" s="501" t="s">
        <v>41</v>
      </c>
      <c r="C155" s="501"/>
      <c r="D155" s="501"/>
      <c r="E155" s="501"/>
      <c r="F155" s="501"/>
      <c r="G155" s="501"/>
      <c r="H155" s="501"/>
      <c r="I155" s="81"/>
      <c r="J155" s="81"/>
      <c r="K155" s="81"/>
      <c r="L155" s="81"/>
      <c r="M155" s="81"/>
      <c r="N155" s="81"/>
      <c r="O155" s="81"/>
      <c r="P155" s="81"/>
      <c r="Q155" s="81"/>
      <c r="R155" s="395" t="s">
        <v>1</v>
      </c>
      <c r="S155" s="396">
        <v>1</v>
      </c>
    </row>
    <row r="156" spans="2:19" ht="11.25">
      <c r="B156" s="501" t="s">
        <v>229</v>
      </c>
      <c r="C156" s="501"/>
      <c r="D156" s="501"/>
      <c r="E156" s="501"/>
      <c r="F156" s="501"/>
      <c r="G156" s="501"/>
      <c r="H156" s="501"/>
      <c r="I156" s="81"/>
      <c r="J156" s="81"/>
      <c r="K156" s="81"/>
      <c r="L156" s="81"/>
      <c r="M156" s="81"/>
      <c r="N156" s="81"/>
      <c r="O156" s="81"/>
      <c r="P156" s="81"/>
      <c r="Q156" s="81"/>
      <c r="R156" s="502" t="s">
        <v>237</v>
      </c>
      <c r="S156" s="502"/>
    </row>
    <row r="157" spans="2:19" ht="12">
      <c r="B157" s="501" t="s">
        <v>244</v>
      </c>
      <c r="C157" s="501"/>
      <c r="D157" s="501"/>
      <c r="E157" s="501"/>
      <c r="F157" s="501"/>
      <c r="G157" s="501"/>
      <c r="H157" s="501"/>
      <c r="I157" s="81" t="s">
        <v>235</v>
      </c>
      <c r="J157" s="81"/>
      <c r="K157" s="81"/>
      <c r="L157" s="81"/>
      <c r="M157" s="81"/>
      <c r="N157" s="81"/>
      <c r="O157" s="81"/>
      <c r="P157" s="81"/>
      <c r="Q157" s="81"/>
      <c r="R157" s="503" t="s">
        <v>236</v>
      </c>
      <c r="S157" s="503"/>
    </row>
    <row r="158" spans="2:19" ht="12" thickBot="1">
      <c r="B158" s="191"/>
      <c r="C158" s="192"/>
      <c r="D158" s="192"/>
      <c r="E158" s="192"/>
      <c r="F158" s="192"/>
      <c r="G158" s="192"/>
      <c r="H158" s="192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</row>
    <row r="159" spans="2:19" ht="11.25">
      <c r="B159" s="59" t="s">
        <v>25</v>
      </c>
      <c r="C159" s="60"/>
      <c r="D159" s="60"/>
      <c r="E159" s="60"/>
      <c r="F159" s="60"/>
      <c r="G159" s="60"/>
      <c r="H159" s="61"/>
      <c r="I159" s="477" t="s">
        <v>67</v>
      </c>
      <c r="J159" s="478"/>
      <c r="K159" s="478"/>
      <c r="L159" s="478"/>
      <c r="M159" s="478"/>
      <c r="N159" s="478"/>
      <c r="O159" s="478"/>
      <c r="P159" s="478"/>
      <c r="Q159" s="479"/>
      <c r="R159" s="492" t="str">
        <f>+R83</f>
        <v>META DE RESULTADO ANUAL: 100/100 </v>
      </c>
      <c r="S159" s="494"/>
    </row>
    <row r="160" spans="2:19" ht="11.25">
      <c r="B160" s="62" t="s">
        <v>178</v>
      </c>
      <c r="C160" s="63"/>
      <c r="D160" s="63"/>
      <c r="E160" s="63"/>
      <c r="F160" s="63"/>
      <c r="G160" s="63"/>
      <c r="H160" s="64"/>
      <c r="I160" s="480"/>
      <c r="J160" s="481"/>
      <c r="K160" s="481"/>
      <c r="L160" s="481"/>
      <c r="M160" s="481"/>
      <c r="N160" s="481"/>
      <c r="O160" s="481"/>
      <c r="P160" s="481"/>
      <c r="Q160" s="482"/>
      <c r="R160" s="534"/>
      <c r="S160" s="535"/>
    </row>
    <row r="161" spans="2:19" ht="12" thickBot="1">
      <c r="B161" s="65" t="s">
        <v>182</v>
      </c>
      <c r="C161" s="66"/>
      <c r="D161" s="66"/>
      <c r="E161" s="66"/>
      <c r="F161" s="66"/>
      <c r="G161" s="66"/>
      <c r="H161" s="67"/>
      <c r="I161" s="483"/>
      <c r="J161" s="484"/>
      <c r="K161" s="484"/>
      <c r="L161" s="484"/>
      <c r="M161" s="484"/>
      <c r="N161" s="484"/>
      <c r="O161" s="484"/>
      <c r="P161" s="484"/>
      <c r="Q161" s="485"/>
      <c r="R161" s="536"/>
      <c r="S161" s="537"/>
    </row>
    <row r="162" spans="2:19" ht="12" thickBot="1">
      <c r="B162" s="24" t="s">
        <v>181</v>
      </c>
      <c r="C162" s="68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</row>
    <row r="163" spans="2:19" ht="12" thickBot="1">
      <c r="B163" s="492" t="s">
        <v>7</v>
      </c>
      <c r="C163" s="493"/>
      <c r="D163" s="493"/>
      <c r="E163" s="493"/>
      <c r="F163" s="493"/>
      <c r="G163" s="493"/>
      <c r="H163" s="494"/>
      <c r="I163" s="492" t="s">
        <v>3</v>
      </c>
      <c r="J163" s="493"/>
      <c r="K163" s="493"/>
      <c r="L163" s="493"/>
      <c r="M163" s="493"/>
      <c r="N163" s="493"/>
      <c r="O163" s="493"/>
      <c r="P163" s="493"/>
      <c r="Q163" s="494"/>
      <c r="R163" s="495" t="s">
        <v>4</v>
      </c>
      <c r="S163" s="495" t="s">
        <v>5</v>
      </c>
    </row>
    <row r="164" spans="2:19" ht="80.25" customHeight="1" thickBot="1">
      <c r="B164" s="257" t="s">
        <v>6</v>
      </c>
      <c r="C164" s="257" t="s">
        <v>8</v>
      </c>
      <c r="D164" s="263" t="s">
        <v>9</v>
      </c>
      <c r="E164" s="263" t="s">
        <v>10</v>
      </c>
      <c r="F164" s="266" t="s">
        <v>11</v>
      </c>
      <c r="G164" s="263" t="s">
        <v>23</v>
      </c>
      <c r="H164" s="285" t="s">
        <v>105</v>
      </c>
      <c r="I164" s="261" t="s">
        <v>12</v>
      </c>
      <c r="J164" s="261" t="s">
        <v>13</v>
      </c>
      <c r="K164" s="261" t="s">
        <v>14</v>
      </c>
      <c r="L164" s="262" t="s">
        <v>15</v>
      </c>
      <c r="M164" s="261" t="s">
        <v>16</v>
      </c>
      <c r="N164" s="261" t="s">
        <v>17</v>
      </c>
      <c r="O164" s="261" t="s">
        <v>18</v>
      </c>
      <c r="P164" s="261" t="s">
        <v>19</v>
      </c>
      <c r="Q164" s="261" t="s">
        <v>20</v>
      </c>
      <c r="R164" s="497"/>
      <c r="S164" s="497"/>
    </row>
    <row r="165" spans="2:19" s="53" customFormat="1" ht="22.5">
      <c r="B165" s="253">
        <v>1</v>
      </c>
      <c r="C165" s="336" t="s">
        <v>183</v>
      </c>
      <c r="D165" s="201">
        <v>26</v>
      </c>
      <c r="E165" s="129">
        <v>120</v>
      </c>
      <c r="F165" s="280">
        <f>E165/D165</f>
        <v>4.615384615384615</v>
      </c>
      <c r="G165" s="253">
        <v>1930</v>
      </c>
      <c r="H165" s="265">
        <v>1</v>
      </c>
      <c r="I165" s="327">
        <v>50000</v>
      </c>
      <c r="K165" s="249"/>
      <c r="L165" s="249"/>
      <c r="M165" s="249"/>
      <c r="N165" s="249"/>
      <c r="O165" s="249"/>
      <c r="P165" s="390">
        <f>SUM(I165:O165)</f>
        <v>50000</v>
      </c>
      <c r="Q165" s="186">
        <f>F165*(I165+J165+K165+L165+M165+N165+O165)</f>
        <v>230769.23076923075</v>
      </c>
      <c r="R165" s="248" t="s">
        <v>40</v>
      </c>
      <c r="S165" s="444" t="s">
        <v>97</v>
      </c>
    </row>
    <row r="166" spans="2:19" s="53" customFormat="1" ht="11.25">
      <c r="B166" s="253">
        <v>2</v>
      </c>
      <c r="C166" s="336" t="s">
        <v>184</v>
      </c>
      <c r="D166" s="201">
        <v>0</v>
      </c>
      <c r="E166" s="129">
        <v>0</v>
      </c>
      <c r="F166" s="280">
        <v>0</v>
      </c>
      <c r="G166" s="253">
        <v>1930</v>
      </c>
      <c r="H166" s="265">
        <v>0</v>
      </c>
      <c r="I166" s="118"/>
      <c r="J166" s="54"/>
      <c r="K166" s="249"/>
      <c r="L166" s="249"/>
      <c r="M166" s="249"/>
      <c r="N166" s="249"/>
      <c r="O166" s="249"/>
      <c r="P166" s="390"/>
      <c r="Q166" s="186">
        <f>F166*(I166+J166+K166+L166+M166+N166+O166)</f>
        <v>0</v>
      </c>
      <c r="R166" s="248"/>
      <c r="S166" s="445"/>
    </row>
    <row r="167" spans="2:19" s="53" customFormat="1" ht="31.5">
      <c r="B167" s="69">
        <v>3</v>
      </c>
      <c r="C167" s="337" t="s">
        <v>268</v>
      </c>
      <c r="D167" s="101">
        <v>3</v>
      </c>
      <c r="E167" s="80">
        <v>3</v>
      </c>
      <c r="F167" s="280">
        <f>E167/D167</f>
        <v>1</v>
      </c>
      <c r="G167" s="69">
        <v>1930</v>
      </c>
      <c r="H167" s="77">
        <v>1</v>
      </c>
      <c r="I167" s="209">
        <v>11300</v>
      </c>
      <c r="J167" s="447"/>
      <c r="K167" s="70">
        <v>0</v>
      </c>
      <c r="L167" s="70"/>
      <c r="M167" s="70"/>
      <c r="N167" s="70"/>
      <c r="O167" s="70"/>
      <c r="P167" s="390">
        <f>SUM(I167:O167)</f>
        <v>11300</v>
      </c>
      <c r="Q167" s="186">
        <f>F167*(I167+J167+K167+L167+M167+N167+O167)</f>
        <v>11300</v>
      </c>
      <c r="R167" s="71" t="s">
        <v>55</v>
      </c>
      <c r="S167" s="446" t="s">
        <v>98</v>
      </c>
    </row>
    <row r="168" spans="2:19" ht="12" thickBot="1">
      <c r="B168" s="48"/>
      <c r="C168" s="72" t="s">
        <v>21</v>
      </c>
      <c r="D168" s="48"/>
      <c r="E168" s="166"/>
      <c r="F168" s="49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2:19" ht="11.25">
      <c r="B169" s="57"/>
      <c r="C169" s="83"/>
      <c r="D169" s="57"/>
      <c r="E169" s="345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</row>
    <row r="170" spans="2:19" ht="11.25">
      <c r="B170" s="538" t="s">
        <v>0</v>
      </c>
      <c r="C170" s="538"/>
      <c r="D170" s="538"/>
      <c r="E170" s="538"/>
      <c r="F170" s="538"/>
      <c r="G170" s="538"/>
      <c r="H170" s="538"/>
      <c r="I170" s="538"/>
      <c r="J170" s="538"/>
      <c r="K170" s="538"/>
      <c r="L170" s="538"/>
      <c r="M170" s="538"/>
      <c r="N170" s="538"/>
      <c r="O170" s="538"/>
      <c r="P170" s="538"/>
      <c r="Q170" s="538"/>
      <c r="R170" s="538"/>
      <c r="S170" s="538"/>
    </row>
    <row r="171" spans="2:19" ht="12" thickBot="1">
      <c r="B171" s="538" t="str">
        <f>B36</f>
        <v>COMPONENTE DE EFICACIA -   PLAN DE ACCIÓN - AÑO 2012</v>
      </c>
      <c r="C171" s="538"/>
      <c r="D171" s="538"/>
      <c r="E171" s="538"/>
      <c r="F171" s="538"/>
      <c r="G171" s="538"/>
      <c r="H171" s="538"/>
      <c r="I171" s="538"/>
      <c r="J171" s="538"/>
      <c r="K171" s="538"/>
      <c r="L171" s="538"/>
      <c r="M171" s="538"/>
      <c r="N171" s="538"/>
      <c r="O171" s="538"/>
      <c r="P171" s="538"/>
      <c r="Q171" s="538"/>
      <c r="R171" s="538"/>
      <c r="S171" s="538"/>
    </row>
    <row r="172" spans="2:19" ht="13.5" thickBot="1">
      <c r="B172" s="159"/>
      <c r="C172" s="159"/>
      <c r="D172" s="159"/>
      <c r="E172" s="159"/>
      <c r="F172" s="539" t="s">
        <v>82</v>
      </c>
      <c r="G172" s="539"/>
      <c r="H172" s="539"/>
      <c r="I172" s="539"/>
      <c r="J172" s="539"/>
      <c r="K172" s="539"/>
      <c r="L172" s="539"/>
      <c r="M172" s="539"/>
      <c r="N172" s="539"/>
      <c r="O172" s="539"/>
      <c r="P172" s="159"/>
      <c r="Q172" s="159"/>
      <c r="R172" s="499" t="s">
        <v>2</v>
      </c>
      <c r="S172" s="500"/>
    </row>
    <row r="173" spans="2:19" ht="11.25">
      <c r="B173" s="501" t="s">
        <v>41</v>
      </c>
      <c r="C173" s="501"/>
      <c r="D173" s="501"/>
      <c r="E173" s="501"/>
      <c r="F173" s="501"/>
      <c r="G173" s="501"/>
      <c r="H173" s="501"/>
      <c r="I173" s="81"/>
      <c r="J173" s="81"/>
      <c r="K173" s="81"/>
      <c r="L173" s="81"/>
      <c r="M173" s="81"/>
      <c r="N173" s="81"/>
      <c r="O173" s="81"/>
      <c r="P173" s="81"/>
      <c r="Q173" s="81"/>
      <c r="R173" s="395" t="s">
        <v>1</v>
      </c>
      <c r="S173" s="396">
        <v>1</v>
      </c>
    </row>
    <row r="174" spans="2:19" ht="11.25">
      <c r="B174" s="501" t="s">
        <v>229</v>
      </c>
      <c r="C174" s="501"/>
      <c r="D174" s="501"/>
      <c r="E174" s="501"/>
      <c r="F174" s="501"/>
      <c r="G174" s="501"/>
      <c r="H174" s="501"/>
      <c r="I174" s="81"/>
      <c r="J174" s="81"/>
      <c r="K174" s="81"/>
      <c r="L174" s="81"/>
      <c r="M174" s="81"/>
      <c r="N174" s="81"/>
      <c r="O174" s="81"/>
      <c r="P174" s="81"/>
      <c r="Q174" s="81"/>
      <c r="R174" s="502" t="s">
        <v>237</v>
      </c>
      <c r="S174" s="502"/>
    </row>
    <row r="175" spans="2:19" ht="12">
      <c r="B175" s="501" t="s">
        <v>244</v>
      </c>
      <c r="C175" s="501"/>
      <c r="D175" s="501"/>
      <c r="E175" s="501"/>
      <c r="F175" s="501"/>
      <c r="G175" s="501"/>
      <c r="H175" s="501"/>
      <c r="I175" s="81" t="s">
        <v>235</v>
      </c>
      <c r="J175" s="81"/>
      <c r="K175" s="81"/>
      <c r="L175" s="81"/>
      <c r="M175" s="81"/>
      <c r="N175" s="81"/>
      <c r="O175" s="81"/>
      <c r="P175" s="81"/>
      <c r="Q175" s="81"/>
      <c r="R175" s="503" t="s">
        <v>236</v>
      </c>
      <c r="S175" s="503"/>
    </row>
    <row r="176" spans="2:19" ht="12" thickBot="1">
      <c r="B176" s="191"/>
      <c r="C176" s="192"/>
      <c r="D176" s="192"/>
      <c r="E176" s="192"/>
      <c r="F176" s="192"/>
      <c r="G176" s="192"/>
      <c r="H176" s="192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</row>
    <row r="177" spans="2:19" ht="11.25">
      <c r="B177" s="59" t="s">
        <v>25</v>
      </c>
      <c r="C177" s="60"/>
      <c r="D177" s="60"/>
      <c r="E177" s="60"/>
      <c r="F177" s="60"/>
      <c r="G177" s="60"/>
      <c r="H177" s="61"/>
      <c r="I177" s="477" t="s">
        <v>68</v>
      </c>
      <c r="J177" s="478"/>
      <c r="K177" s="478"/>
      <c r="L177" s="478"/>
      <c r="M177" s="478"/>
      <c r="N177" s="478"/>
      <c r="O177" s="478"/>
      <c r="P177" s="478"/>
      <c r="Q177" s="479"/>
      <c r="R177" s="492" t="str">
        <f>R42</f>
        <v>META DE RESULTADO ANUAL: 100/100 </v>
      </c>
      <c r="S177" s="494"/>
    </row>
    <row r="178" spans="2:19" s="53" customFormat="1" ht="11.25">
      <c r="B178" s="62" t="s">
        <v>178</v>
      </c>
      <c r="C178" s="63"/>
      <c r="D178" s="63"/>
      <c r="E178" s="63"/>
      <c r="F178" s="63"/>
      <c r="G178" s="63"/>
      <c r="H178" s="64"/>
      <c r="I178" s="480"/>
      <c r="J178" s="481"/>
      <c r="K178" s="481"/>
      <c r="L178" s="481"/>
      <c r="M178" s="481"/>
      <c r="N178" s="481"/>
      <c r="O178" s="481"/>
      <c r="P178" s="481"/>
      <c r="Q178" s="482"/>
      <c r="R178" s="534"/>
      <c r="S178" s="535"/>
    </row>
    <row r="179" spans="2:19" s="53" customFormat="1" ht="12" thickBot="1">
      <c r="B179" s="65" t="s">
        <v>78</v>
      </c>
      <c r="C179" s="66"/>
      <c r="D179" s="66"/>
      <c r="E179" s="66"/>
      <c r="F179" s="66"/>
      <c r="G179" s="66"/>
      <c r="H179" s="67"/>
      <c r="I179" s="483"/>
      <c r="J179" s="484"/>
      <c r="K179" s="484"/>
      <c r="L179" s="484"/>
      <c r="M179" s="484"/>
      <c r="N179" s="484"/>
      <c r="O179" s="484"/>
      <c r="P179" s="484"/>
      <c r="Q179" s="485"/>
      <c r="R179" s="536"/>
      <c r="S179" s="537"/>
    </row>
    <row r="180" spans="2:19" s="53" customFormat="1" ht="12" thickBot="1">
      <c r="B180" s="24" t="s">
        <v>185</v>
      </c>
      <c r="C180" s="68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</row>
    <row r="181" spans="2:19" s="53" customFormat="1" ht="11.25">
      <c r="B181" s="492" t="s">
        <v>7</v>
      </c>
      <c r="C181" s="493"/>
      <c r="D181" s="493"/>
      <c r="E181" s="493"/>
      <c r="F181" s="493"/>
      <c r="G181" s="493"/>
      <c r="H181" s="494"/>
      <c r="I181" s="492" t="s">
        <v>3</v>
      </c>
      <c r="J181" s="493"/>
      <c r="K181" s="493"/>
      <c r="L181" s="493"/>
      <c r="M181" s="493"/>
      <c r="N181" s="493"/>
      <c r="O181" s="493"/>
      <c r="P181" s="493"/>
      <c r="Q181" s="494"/>
      <c r="R181" s="495" t="s">
        <v>4</v>
      </c>
      <c r="S181" s="495" t="s">
        <v>5</v>
      </c>
    </row>
    <row r="182" spans="2:19" s="53" customFormat="1" ht="12" thickBot="1">
      <c r="B182" s="32"/>
      <c r="C182" s="37"/>
      <c r="D182" s="37"/>
      <c r="E182" s="37"/>
      <c r="F182" s="37"/>
      <c r="G182" s="37"/>
      <c r="H182" s="33"/>
      <c r="I182" s="32"/>
      <c r="J182" s="37"/>
      <c r="K182" s="37"/>
      <c r="L182" s="37"/>
      <c r="M182" s="37"/>
      <c r="N182" s="37"/>
      <c r="O182" s="37"/>
      <c r="P182" s="37"/>
      <c r="Q182" s="33"/>
      <c r="R182" s="496"/>
      <c r="S182" s="496"/>
    </row>
    <row r="183" spans="2:19" s="78" customFormat="1" ht="80.25" customHeight="1" thickBot="1">
      <c r="B183" s="256" t="s">
        <v>6</v>
      </c>
      <c r="C183" s="257" t="s">
        <v>8</v>
      </c>
      <c r="D183" s="269" t="s">
        <v>9</v>
      </c>
      <c r="E183" s="263" t="s">
        <v>10</v>
      </c>
      <c r="F183" s="266" t="s">
        <v>11</v>
      </c>
      <c r="G183" s="263" t="s">
        <v>23</v>
      </c>
      <c r="H183" s="285" t="s">
        <v>105</v>
      </c>
      <c r="I183" s="261" t="s">
        <v>12</v>
      </c>
      <c r="J183" s="261" t="s">
        <v>13</v>
      </c>
      <c r="K183" s="261" t="s">
        <v>14</v>
      </c>
      <c r="L183" s="262" t="s">
        <v>15</v>
      </c>
      <c r="M183" s="261" t="s">
        <v>16</v>
      </c>
      <c r="N183" s="261" t="s">
        <v>17</v>
      </c>
      <c r="O183" s="261" t="s">
        <v>18</v>
      </c>
      <c r="P183" s="261" t="s">
        <v>19</v>
      </c>
      <c r="Q183" s="261" t="s">
        <v>20</v>
      </c>
      <c r="R183" s="497"/>
      <c r="S183" s="497"/>
    </row>
    <row r="184" spans="2:19" s="56" customFormat="1" ht="22.5">
      <c r="B184" s="250">
        <v>1</v>
      </c>
      <c r="C184" s="267" t="s">
        <v>186</v>
      </c>
      <c r="D184" s="268">
        <v>84</v>
      </c>
      <c r="E184" s="129">
        <v>84</v>
      </c>
      <c r="F184" s="280">
        <f>E184/D184</f>
        <v>1</v>
      </c>
      <c r="G184" s="253">
        <v>420</v>
      </c>
      <c r="H184" s="252">
        <v>1</v>
      </c>
      <c r="I184" s="249">
        <v>8000</v>
      </c>
      <c r="J184" s="253"/>
      <c r="K184" s="253"/>
      <c r="L184" s="253"/>
      <c r="M184" s="249"/>
      <c r="N184" s="253"/>
      <c r="O184" s="253"/>
      <c r="P184" s="390">
        <f>SUM(I184:O184)</f>
        <v>8000</v>
      </c>
      <c r="Q184" s="186">
        <f>F184*(I184+J184+K184+L184+M184+N184+O184)</f>
        <v>8000</v>
      </c>
      <c r="R184" s="270" t="s">
        <v>40</v>
      </c>
      <c r="S184" s="253" t="s">
        <v>101</v>
      </c>
    </row>
    <row r="185" spans="2:19" s="56" customFormat="1" ht="11.25">
      <c r="B185" s="468">
        <v>2</v>
      </c>
      <c r="C185" s="469" t="s">
        <v>269</v>
      </c>
      <c r="D185" s="470"/>
      <c r="E185" s="427"/>
      <c r="F185" s="434"/>
      <c r="G185" s="471"/>
      <c r="H185" s="454"/>
      <c r="I185" s="472"/>
      <c r="J185" s="471"/>
      <c r="K185" s="471"/>
      <c r="L185" s="471"/>
      <c r="M185" s="472"/>
      <c r="N185" s="471"/>
      <c r="O185" s="471"/>
      <c r="P185" s="473"/>
      <c r="Q185" s="361"/>
      <c r="R185" s="474"/>
      <c r="S185" s="471"/>
    </row>
    <row r="186" spans="2:19" s="56" customFormat="1" ht="11.25">
      <c r="B186" s="468">
        <v>3</v>
      </c>
      <c r="C186" s="469" t="s">
        <v>270</v>
      </c>
      <c r="D186" s="470"/>
      <c r="E186" s="427"/>
      <c r="F186" s="434"/>
      <c r="G186" s="471"/>
      <c r="H186" s="454"/>
      <c r="I186" s="472">
        <v>1500</v>
      </c>
      <c r="J186" s="471"/>
      <c r="K186" s="471"/>
      <c r="L186" s="471"/>
      <c r="M186" s="472"/>
      <c r="N186" s="471"/>
      <c r="O186" s="471"/>
      <c r="P186" s="473">
        <f>SUM(I186:O186)</f>
        <v>1500</v>
      </c>
      <c r="Q186" s="361"/>
      <c r="R186" s="474"/>
      <c r="S186" s="471"/>
    </row>
    <row r="187" spans="2:19" ht="12" thickBot="1">
      <c r="B187" s="45"/>
      <c r="C187" s="72" t="s">
        <v>21</v>
      </c>
      <c r="D187" s="47"/>
      <c r="E187" s="48"/>
      <c r="F187" s="49"/>
      <c r="G187" s="48"/>
      <c r="H187" s="48"/>
      <c r="I187" s="48">
        <v>500</v>
      </c>
      <c r="J187" s="48"/>
      <c r="K187" s="48"/>
      <c r="L187" s="48"/>
      <c r="M187" s="48"/>
      <c r="N187" s="48"/>
      <c r="O187" s="48"/>
      <c r="P187" s="48">
        <f>SUM(I187:O187)</f>
        <v>500</v>
      </c>
      <c r="Q187" s="48"/>
      <c r="R187" s="48"/>
      <c r="S187" s="48"/>
    </row>
    <row r="188" spans="2:19" ht="11.25">
      <c r="B188" s="57"/>
      <c r="C188" s="83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</row>
    <row r="189" spans="2:19" ht="11.25">
      <c r="B189" s="538" t="s">
        <v>0</v>
      </c>
      <c r="C189" s="538"/>
      <c r="D189" s="538"/>
      <c r="E189" s="538"/>
      <c r="F189" s="538"/>
      <c r="G189" s="538"/>
      <c r="H189" s="538"/>
      <c r="I189" s="538"/>
      <c r="J189" s="538"/>
      <c r="K189" s="538"/>
      <c r="L189" s="538"/>
      <c r="M189" s="538"/>
      <c r="N189" s="538"/>
      <c r="O189" s="538"/>
      <c r="P189" s="538"/>
      <c r="Q189" s="538"/>
      <c r="R189" s="538"/>
      <c r="S189" s="538"/>
    </row>
    <row r="190" spans="2:19" ht="12" thickBot="1">
      <c r="B190" s="538" t="str">
        <f>+B171</f>
        <v>COMPONENTE DE EFICACIA -   PLAN DE ACCIÓN - AÑO 2012</v>
      </c>
      <c r="C190" s="538"/>
      <c r="D190" s="538"/>
      <c r="E190" s="538"/>
      <c r="F190" s="538"/>
      <c r="G190" s="538"/>
      <c r="H190" s="538"/>
      <c r="I190" s="538"/>
      <c r="J190" s="538"/>
      <c r="K190" s="538"/>
      <c r="L190" s="538"/>
      <c r="M190" s="538"/>
      <c r="N190" s="538"/>
      <c r="O190" s="538"/>
      <c r="P190" s="538"/>
      <c r="Q190" s="538"/>
      <c r="R190" s="538"/>
      <c r="S190" s="538"/>
    </row>
    <row r="191" spans="2:19" ht="13.5" thickBot="1">
      <c r="B191" s="159"/>
      <c r="C191" s="159"/>
      <c r="D191" s="159"/>
      <c r="E191" s="159"/>
      <c r="F191" s="539" t="s">
        <v>82</v>
      </c>
      <c r="G191" s="539"/>
      <c r="H191" s="539"/>
      <c r="I191" s="539"/>
      <c r="J191" s="539"/>
      <c r="K191" s="539"/>
      <c r="L191" s="539"/>
      <c r="M191" s="539"/>
      <c r="N191" s="539"/>
      <c r="O191" s="539"/>
      <c r="P191" s="159"/>
      <c r="Q191" s="159"/>
      <c r="R191" s="499" t="s">
        <v>2</v>
      </c>
      <c r="S191" s="500"/>
    </row>
    <row r="192" spans="2:19" ht="11.25">
      <c r="B192" s="501" t="s">
        <v>41</v>
      </c>
      <c r="C192" s="501"/>
      <c r="D192" s="501"/>
      <c r="E192" s="501"/>
      <c r="F192" s="501"/>
      <c r="G192" s="501"/>
      <c r="H192" s="501"/>
      <c r="I192" s="81"/>
      <c r="J192" s="81"/>
      <c r="K192" s="81"/>
      <c r="L192" s="81"/>
      <c r="M192" s="81"/>
      <c r="N192" s="81"/>
      <c r="O192" s="81"/>
      <c r="P192" s="81"/>
      <c r="Q192" s="81"/>
      <c r="R192" s="395" t="s">
        <v>1</v>
      </c>
      <c r="S192" s="396">
        <v>1</v>
      </c>
    </row>
    <row r="193" spans="2:19" ht="11.25">
      <c r="B193" s="501" t="s">
        <v>229</v>
      </c>
      <c r="C193" s="501"/>
      <c r="D193" s="501"/>
      <c r="E193" s="501"/>
      <c r="F193" s="501"/>
      <c r="G193" s="501"/>
      <c r="H193" s="501"/>
      <c r="I193" s="81"/>
      <c r="J193" s="81"/>
      <c r="K193" s="81"/>
      <c r="L193" s="81"/>
      <c r="M193" s="81"/>
      <c r="N193" s="81"/>
      <c r="O193" s="81"/>
      <c r="P193" s="81"/>
      <c r="Q193" s="81"/>
      <c r="R193" s="502" t="s">
        <v>237</v>
      </c>
      <c r="S193" s="502"/>
    </row>
    <row r="194" spans="2:19" ht="12">
      <c r="B194" s="501" t="s">
        <v>244</v>
      </c>
      <c r="C194" s="501"/>
      <c r="D194" s="501"/>
      <c r="E194" s="501"/>
      <c r="F194" s="501"/>
      <c r="G194" s="501"/>
      <c r="H194" s="501"/>
      <c r="I194" s="81" t="s">
        <v>235</v>
      </c>
      <c r="J194" s="81"/>
      <c r="K194" s="81"/>
      <c r="L194" s="81"/>
      <c r="M194" s="81"/>
      <c r="N194" s="81"/>
      <c r="O194" s="81"/>
      <c r="P194" s="81"/>
      <c r="Q194" s="81"/>
      <c r="R194" s="503" t="s">
        <v>236</v>
      </c>
      <c r="S194" s="503"/>
    </row>
    <row r="195" spans="2:19" ht="12" thickBot="1">
      <c r="B195" s="191"/>
      <c r="C195" s="192"/>
      <c r="D195" s="192"/>
      <c r="E195" s="192"/>
      <c r="F195" s="192"/>
      <c r="G195" s="192"/>
      <c r="H195" s="192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</row>
    <row r="196" spans="2:19" ht="11.25">
      <c r="B196" s="59" t="s">
        <v>25</v>
      </c>
      <c r="C196" s="60"/>
      <c r="D196" s="60"/>
      <c r="E196" s="60"/>
      <c r="F196" s="60"/>
      <c r="G196" s="60"/>
      <c r="H196" s="61"/>
      <c r="I196" s="477" t="s">
        <v>190</v>
      </c>
      <c r="J196" s="478"/>
      <c r="K196" s="478"/>
      <c r="L196" s="478"/>
      <c r="M196" s="478"/>
      <c r="N196" s="478"/>
      <c r="O196" s="478"/>
      <c r="P196" s="478"/>
      <c r="Q196" s="479"/>
      <c r="R196" s="492">
        <f>R57</f>
        <v>0</v>
      </c>
      <c r="S196" s="494"/>
    </row>
    <row r="197" spans="2:19" s="53" customFormat="1" ht="11.25">
      <c r="B197" s="62" t="s">
        <v>178</v>
      </c>
      <c r="C197" s="63"/>
      <c r="D197" s="63"/>
      <c r="E197" s="63"/>
      <c r="F197" s="63"/>
      <c r="G197" s="63"/>
      <c r="H197" s="64"/>
      <c r="I197" s="480"/>
      <c r="J197" s="481"/>
      <c r="K197" s="481"/>
      <c r="L197" s="481"/>
      <c r="M197" s="481"/>
      <c r="N197" s="481"/>
      <c r="O197" s="481"/>
      <c r="P197" s="481"/>
      <c r="Q197" s="482"/>
      <c r="R197" s="534"/>
      <c r="S197" s="535"/>
    </row>
    <row r="198" spans="2:19" s="53" customFormat="1" ht="12" thickBot="1">
      <c r="B198" s="65" t="s">
        <v>188</v>
      </c>
      <c r="C198" s="66"/>
      <c r="D198" s="66"/>
      <c r="E198" s="66"/>
      <c r="F198" s="66"/>
      <c r="G198" s="66"/>
      <c r="H198" s="67"/>
      <c r="I198" s="483"/>
      <c r="J198" s="484"/>
      <c r="K198" s="484"/>
      <c r="L198" s="484"/>
      <c r="M198" s="484"/>
      <c r="N198" s="484"/>
      <c r="O198" s="484"/>
      <c r="P198" s="484"/>
      <c r="Q198" s="485"/>
      <c r="R198" s="536"/>
      <c r="S198" s="537"/>
    </row>
    <row r="199" spans="2:19" s="53" customFormat="1" ht="12" thickBot="1">
      <c r="B199" s="24" t="s">
        <v>189</v>
      </c>
      <c r="C199" s="68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</row>
    <row r="200" spans="2:19" s="53" customFormat="1" ht="11.25">
      <c r="B200" s="492" t="s">
        <v>7</v>
      </c>
      <c r="C200" s="493"/>
      <c r="D200" s="493"/>
      <c r="E200" s="493"/>
      <c r="F200" s="493"/>
      <c r="G200" s="493"/>
      <c r="H200" s="494"/>
      <c r="I200" s="492" t="s">
        <v>3</v>
      </c>
      <c r="J200" s="493"/>
      <c r="K200" s="493"/>
      <c r="L200" s="493"/>
      <c r="M200" s="493"/>
      <c r="N200" s="493"/>
      <c r="O200" s="493"/>
      <c r="P200" s="493"/>
      <c r="Q200" s="494"/>
      <c r="R200" s="495" t="s">
        <v>4</v>
      </c>
      <c r="S200" s="495" t="s">
        <v>5</v>
      </c>
    </row>
    <row r="201" spans="2:19" s="53" customFormat="1" ht="12" thickBot="1">
      <c r="B201" s="32"/>
      <c r="C201" s="37"/>
      <c r="D201" s="37"/>
      <c r="E201" s="37"/>
      <c r="F201" s="37"/>
      <c r="G201" s="37"/>
      <c r="H201" s="33"/>
      <c r="I201" s="32"/>
      <c r="J201" s="37"/>
      <c r="K201" s="37"/>
      <c r="L201" s="37"/>
      <c r="M201" s="37"/>
      <c r="N201" s="37"/>
      <c r="O201" s="37"/>
      <c r="P201" s="37"/>
      <c r="Q201" s="33"/>
      <c r="R201" s="496"/>
      <c r="S201" s="496"/>
    </row>
    <row r="202" spans="2:19" s="78" customFormat="1" ht="80.25" customHeight="1" thickBot="1">
      <c r="B202" s="256" t="s">
        <v>6</v>
      </c>
      <c r="C202" s="257" t="s">
        <v>8</v>
      </c>
      <c r="D202" s="269" t="s">
        <v>9</v>
      </c>
      <c r="E202" s="263" t="s">
        <v>10</v>
      </c>
      <c r="F202" s="266" t="s">
        <v>11</v>
      </c>
      <c r="G202" s="263" t="s">
        <v>23</v>
      </c>
      <c r="H202" s="285" t="s">
        <v>105</v>
      </c>
      <c r="I202" s="261" t="s">
        <v>12</v>
      </c>
      <c r="J202" s="261" t="s">
        <v>13</v>
      </c>
      <c r="K202" s="261" t="s">
        <v>14</v>
      </c>
      <c r="L202" s="262" t="s">
        <v>15</v>
      </c>
      <c r="M202" s="261" t="s">
        <v>16</v>
      </c>
      <c r="N202" s="261" t="s">
        <v>17</v>
      </c>
      <c r="O202" s="261" t="s">
        <v>18</v>
      </c>
      <c r="P202" s="261" t="s">
        <v>19</v>
      </c>
      <c r="Q202" s="261" t="s">
        <v>20</v>
      </c>
      <c r="R202" s="497"/>
      <c r="S202" s="497"/>
    </row>
    <row r="203" spans="2:19" s="56" customFormat="1" ht="45">
      <c r="B203" s="250">
        <v>1</v>
      </c>
      <c r="C203" s="267" t="s">
        <v>191</v>
      </c>
      <c r="D203" s="268">
        <v>6</v>
      </c>
      <c r="E203" s="129">
        <v>6</v>
      </c>
      <c r="F203" s="280">
        <f>E203/D203</f>
        <v>1</v>
      </c>
      <c r="G203" s="253">
        <v>1930</v>
      </c>
      <c r="H203" s="252">
        <v>1</v>
      </c>
      <c r="I203" s="249">
        <v>6500</v>
      </c>
      <c r="J203" s="253"/>
      <c r="K203" s="253"/>
      <c r="L203" s="253"/>
      <c r="M203" s="249"/>
      <c r="N203" s="253"/>
      <c r="O203" s="253"/>
      <c r="P203" s="390">
        <f>SUM(I203:O203)</f>
        <v>6500</v>
      </c>
      <c r="Q203" s="186">
        <f>F203*(I203+J203+K203+L203+M203+N203+O203)</f>
        <v>6500</v>
      </c>
      <c r="R203" s="270" t="s">
        <v>40</v>
      </c>
      <c r="S203" s="253" t="s">
        <v>192</v>
      </c>
    </row>
    <row r="204" spans="2:19" ht="12" thickBot="1">
      <c r="B204" s="45"/>
      <c r="C204" s="72" t="s">
        <v>21</v>
      </c>
      <c r="D204" s="47"/>
      <c r="E204" s="48"/>
      <c r="F204" s="49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2:19" ht="11.25">
      <c r="B205" s="57"/>
      <c r="C205" s="83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</row>
    <row r="206" spans="2:19" ht="12.75" customHeight="1">
      <c r="B206" s="538" t="s">
        <v>0</v>
      </c>
      <c r="C206" s="538"/>
      <c r="D206" s="538"/>
      <c r="E206" s="538"/>
      <c r="F206" s="538"/>
      <c r="G206" s="538"/>
      <c r="H206" s="538"/>
      <c r="I206" s="538"/>
      <c r="J206" s="538"/>
      <c r="K206" s="538"/>
      <c r="L206" s="538"/>
      <c r="M206" s="538"/>
      <c r="N206" s="538"/>
      <c r="O206" s="538"/>
      <c r="P206" s="538"/>
      <c r="Q206" s="538"/>
      <c r="R206" s="538"/>
      <c r="S206" s="538"/>
    </row>
    <row r="207" spans="2:19" ht="12.75" customHeight="1" thickBot="1">
      <c r="B207" s="538" t="str">
        <f>+B153</f>
        <v>COMPONENTE DE EFICACIA -   PLAN DE ACCIÓN - AÑO 2012</v>
      </c>
      <c r="C207" s="538"/>
      <c r="D207" s="538"/>
      <c r="E207" s="538"/>
      <c r="F207" s="538"/>
      <c r="G207" s="538"/>
      <c r="H207" s="538"/>
      <c r="I207" s="538"/>
      <c r="J207" s="538"/>
      <c r="K207" s="538"/>
      <c r="L207" s="538"/>
      <c r="M207" s="538"/>
      <c r="N207" s="538"/>
      <c r="O207" s="538"/>
      <c r="P207" s="538"/>
      <c r="Q207" s="538"/>
      <c r="R207" s="538"/>
      <c r="S207" s="538"/>
    </row>
    <row r="208" spans="2:19" ht="12.75" customHeight="1" thickBot="1">
      <c r="B208" s="159"/>
      <c r="C208" s="159"/>
      <c r="D208" s="159"/>
      <c r="E208" s="159"/>
      <c r="F208" s="539" t="s">
        <v>82</v>
      </c>
      <c r="G208" s="539"/>
      <c r="H208" s="539"/>
      <c r="I208" s="539"/>
      <c r="J208" s="539"/>
      <c r="K208" s="539"/>
      <c r="L208" s="539"/>
      <c r="M208" s="539"/>
      <c r="N208" s="539"/>
      <c r="O208" s="539"/>
      <c r="P208" s="159"/>
      <c r="Q208" s="159"/>
      <c r="R208" s="499" t="s">
        <v>2</v>
      </c>
      <c r="S208" s="500"/>
    </row>
    <row r="209" spans="2:19" ht="11.25">
      <c r="B209" s="501" t="s">
        <v>41</v>
      </c>
      <c r="C209" s="501"/>
      <c r="D209" s="501"/>
      <c r="E209" s="501"/>
      <c r="F209" s="501"/>
      <c r="G209" s="501"/>
      <c r="H209" s="501"/>
      <c r="I209" s="81"/>
      <c r="J209" s="81"/>
      <c r="K209" s="81"/>
      <c r="L209" s="81"/>
      <c r="M209" s="81"/>
      <c r="N209" s="81"/>
      <c r="O209" s="81"/>
      <c r="P209" s="81"/>
      <c r="Q209" s="81"/>
      <c r="R209" s="395" t="s">
        <v>1</v>
      </c>
      <c r="S209" s="396">
        <v>1</v>
      </c>
    </row>
    <row r="210" spans="2:19" ht="11.25">
      <c r="B210" s="501" t="s">
        <v>229</v>
      </c>
      <c r="C210" s="501"/>
      <c r="D210" s="501"/>
      <c r="E210" s="501"/>
      <c r="F210" s="501"/>
      <c r="G210" s="501"/>
      <c r="H210" s="501"/>
      <c r="I210" s="81"/>
      <c r="J210" s="81"/>
      <c r="K210" s="81"/>
      <c r="L210" s="81"/>
      <c r="M210" s="81"/>
      <c r="N210" s="81"/>
      <c r="O210" s="81"/>
      <c r="P210" s="81"/>
      <c r="Q210" s="81"/>
      <c r="R210" s="502" t="s">
        <v>237</v>
      </c>
      <c r="S210" s="502"/>
    </row>
    <row r="211" spans="2:19" ht="12">
      <c r="B211" s="501" t="s">
        <v>244</v>
      </c>
      <c r="C211" s="501"/>
      <c r="D211" s="501"/>
      <c r="E211" s="501"/>
      <c r="F211" s="501"/>
      <c r="G211" s="501"/>
      <c r="H211" s="501"/>
      <c r="I211" s="81" t="s">
        <v>235</v>
      </c>
      <c r="J211" s="81"/>
      <c r="K211" s="81"/>
      <c r="L211" s="81"/>
      <c r="M211" s="81"/>
      <c r="N211" s="81"/>
      <c r="O211" s="81"/>
      <c r="P211" s="81"/>
      <c r="Q211" s="81"/>
      <c r="R211" s="503" t="s">
        <v>236</v>
      </c>
      <c r="S211" s="503"/>
    </row>
    <row r="212" spans="2:19" ht="12" thickBot="1">
      <c r="B212" s="191"/>
      <c r="C212" s="192"/>
      <c r="D212" s="192"/>
      <c r="E212" s="192"/>
      <c r="F212" s="192"/>
      <c r="G212" s="192"/>
      <c r="H212" s="192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</row>
    <row r="213" spans="2:19" ht="11.25">
      <c r="B213" s="59" t="s">
        <v>25</v>
      </c>
      <c r="C213" s="60"/>
      <c r="D213" s="60"/>
      <c r="E213" s="60"/>
      <c r="F213" s="60"/>
      <c r="G213" s="60"/>
      <c r="H213" s="61"/>
      <c r="I213" s="477" t="s">
        <v>51</v>
      </c>
      <c r="J213" s="478"/>
      <c r="K213" s="478"/>
      <c r="L213" s="478"/>
      <c r="M213" s="478"/>
      <c r="N213" s="478"/>
      <c r="O213" s="478"/>
      <c r="P213" s="478"/>
      <c r="Q213" s="479"/>
      <c r="R213" s="492" t="str">
        <f>+R159</f>
        <v>META DE RESULTADO ANUAL: 100/100 </v>
      </c>
      <c r="S213" s="494"/>
    </row>
    <row r="214" spans="2:19" s="53" customFormat="1" ht="11.25">
      <c r="B214" s="62" t="s">
        <v>178</v>
      </c>
      <c r="C214" s="63"/>
      <c r="D214" s="63"/>
      <c r="E214" s="63"/>
      <c r="F214" s="63"/>
      <c r="G214" s="63"/>
      <c r="H214" s="64"/>
      <c r="I214" s="480"/>
      <c r="J214" s="481"/>
      <c r="K214" s="481"/>
      <c r="L214" s="481"/>
      <c r="M214" s="481"/>
      <c r="N214" s="481"/>
      <c r="O214" s="481"/>
      <c r="P214" s="481"/>
      <c r="Q214" s="482"/>
      <c r="R214" s="534"/>
      <c r="S214" s="535"/>
    </row>
    <row r="215" spans="2:19" s="53" customFormat="1" ht="12" thickBot="1">
      <c r="B215" s="65" t="s">
        <v>193</v>
      </c>
      <c r="C215" s="66"/>
      <c r="D215" s="66"/>
      <c r="E215" s="66"/>
      <c r="F215" s="66"/>
      <c r="G215" s="66"/>
      <c r="H215" s="67"/>
      <c r="I215" s="483"/>
      <c r="J215" s="484"/>
      <c r="K215" s="484"/>
      <c r="L215" s="484"/>
      <c r="M215" s="484"/>
      <c r="N215" s="484"/>
      <c r="O215" s="484"/>
      <c r="P215" s="484"/>
      <c r="Q215" s="485"/>
      <c r="R215" s="536"/>
      <c r="S215" s="537"/>
    </row>
    <row r="216" spans="2:19" s="53" customFormat="1" ht="12" thickBot="1">
      <c r="B216" s="24" t="s">
        <v>194</v>
      </c>
      <c r="C216" s="68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</row>
    <row r="217" spans="2:19" s="53" customFormat="1" ht="12" thickBot="1">
      <c r="B217" s="492" t="s">
        <v>7</v>
      </c>
      <c r="C217" s="493"/>
      <c r="D217" s="493"/>
      <c r="E217" s="493"/>
      <c r="F217" s="493"/>
      <c r="G217" s="493"/>
      <c r="H217" s="494"/>
      <c r="I217" s="492" t="s">
        <v>3</v>
      </c>
      <c r="J217" s="493"/>
      <c r="K217" s="493"/>
      <c r="L217" s="493"/>
      <c r="M217" s="493"/>
      <c r="N217" s="493"/>
      <c r="O217" s="493"/>
      <c r="P217" s="493"/>
      <c r="Q217" s="494"/>
      <c r="R217" s="495" t="s">
        <v>4</v>
      </c>
      <c r="S217" s="495" t="s">
        <v>5</v>
      </c>
    </row>
    <row r="218" spans="2:19" s="78" customFormat="1" ht="81" customHeight="1" thickBot="1">
      <c r="B218" s="256" t="s">
        <v>6</v>
      </c>
      <c r="C218" s="257" t="s">
        <v>8</v>
      </c>
      <c r="D218" s="269" t="s">
        <v>9</v>
      </c>
      <c r="E218" s="263" t="s">
        <v>10</v>
      </c>
      <c r="F218" s="266" t="s">
        <v>11</v>
      </c>
      <c r="G218" s="257" t="s">
        <v>23</v>
      </c>
      <c r="H218" s="285" t="s">
        <v>105</v>
      </c>
      <c r="I218" s="261" t="s">
        <v>12</v>
      </c>
      <c r="J218" s="261" t="s">
        <v>13</v>
      </c>
      <c r="K218" s="261" t="s">
        <v>14</v>
      </c>
      <c r="L218" s="262" t="s">
        <v>15</v>
      </c>
      <c r="M218" s="261" t="s">
        <v>16</v>
      </c>
      <c r="N218" s="261" t="s">
        <v>17</v>
      </c>
      <c r="O218" s="261" t="s">
        <v>18</v>
      </c>
      <c r="P218" s="261" t="s">
        <v>19</v>
      </c>
      <c r="Q218" s="261" t="s">
        <v>20</v>
      </c>
      <c r="R218" s="497"/>
      <c r="S218" s="497"/>
    </row>
    <row r="219" spans="2:19" s="78" customFormat="1" ht="22.5">
      <c r="B219" s="250">
        <v>1</v>
      </c>
      <c r="C219" s="347" t="s">
        <v>195</v>
      </c>
      <c r="D219" s="348">
        <f>1930*0.8</f>
        <v>1544</v>
      </c>
      <c r="E219" s="125">
        <v>1544</v>
      </c>
      <c r="F219" s="316">
        <f>E219/D219</f>
        <v>1</v>
      </c>
      <c r="G219" s="349">
        <v>1544</v>
      </c>
      <c r="H219" s="350">
        <f>+F219</f>
        <v>1</v>
      </c>
      <c r="I219" s="351">
        <v>28000</v>
      </c>
      <c r="J219" s="352"/>
      <c r="K219" s="352"/>
      <c r="L219" s="353"/>
      <c r="M219" s="352"/>
      <c r="N219" s="352"/>
      <c r="O219" s="352"/>
      <c r="P219" s="390">
        <f>SUM(I219:O219)</f>
        <v>28000</v>
      </c>
      <c r="Q219" s="186">
        <f>F219*(I219+J219+K219+L219+M219+N219+O219)</f>
        <v>28000</v>
      </c>
      <c r="R219" s="74"/>
      <c r="S219" s="437" t="s">
        <v>197</v>
      </c>
    </row>
    <row r="220" spans="2:19" s="78" customFormat="1" ht="22.5">
      <c r="B220" s="250">
        <v>2</v>
      </c>
      <c r="C220" s="346" t="s">
        <v>196</v>
      </c>
      <c r="D220" s="268">
        <v>5</v>
      </c>
      <c r="E220" s="129">
        <v>5</v>
      </c>
      <c r="F220" s="280">
        <f>E220/D220</f>
        <v>1</v>
      </c>
      <c r="G220" s="253">
        <v>850</v>
      </c>
      <c r="H220" s="252">
        <f>+F220</f>
        <v>1</v>
      </c>
      <c r="I220" s="249">
        <v>12000</v>
      </c>
      <c r="J220" s="249">
        <v>8000</v>
      </c>
      <c r="K220" s="334"/>
      <c r="L220" s="335"/>
      <c r="M220" s="334"/>
      <c r="N220" s="334"/>
      <c r="O220" s="334"/>
      <c r="P220" s="390">
        <f>SUM(I220:O220)</f>
        <v>20000</v>
      </c>
      <c r="Q220" s="186">
        <f>F220*(I220+J220+K220+L220+M220+N220+O220)</f>
        <v>20000</v>
      </c>
      <c r="R220" s="322"/>
      <c r="S220" s="445" t="s">
        <v>151</v>
      </c>
    </row>
    <row r="221" spans="2:19" ht="12" thickBot="1">
      <c r="B221" s="45"/>
      <c r="C221" s="72" t="s">
        <v>21</v>
      </c>
      <c r="D221" s="47"/>
      <c r="E221" s="48"/>
      <c r="F221" s="49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2:19" ht="11.25">
      <c r="B222" s="57"/>
      <c r="C222" s="83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</row>
    <row r="223" spans="2:19" ht="11.25">
      <c r="B223" s="538" t="s">
        <v>0</v>
      </c>
      <c r="C223" s="538"/>
      <c r="D223" s="538"/>
      <c r="E223" s="538"/>
      <c r="F223" s="538"/>
      <c r="G223" s="538"/>
      <c r="H223" s="538"/>
      <c r="I223" s="538"/>
      <c r="J223" s="538"/>
      <c r="K223" s="538"/>
      <c r="L223" s="538"/>
      <c r="M223" s="538"/>
      <c r="N223" s="538"/>
      <c r="O223" s="538"/>
      <c r="P223" s="538"/>
      <c r="Q223" s="538"/>
      <c r="R223" s="538"/>
      <c r="S223" s="538"/>
    </row>
    <row r="224" spans="2:19" ht="12" thickBot="1">
      <c r="B224" s="538" t="str">
        <f>B36</f>
        <v>COMPONENTE DE EFICACIA -   PLAN DE ACCIÓN - AÑO 2012</v>
      </c>
      <c r="C224" s="538"/>
      <c r="D224" s="538"/>
      <c r="E224" s="538"/>
      <c r="F224" s="538"/>
      <c r="G224" s="538"/>
      <c r="H224" s="538"/>
      <c r="I224" s="538"/>
      <c r="J224" s="538"/>
      <c r="K224" s="538"/>
      <c r="L224" s="538"/>
      <c r="M224" s="538"/>
      <c r="N224" s="538"/>
      <c r="O224" s="538"/>
      <c r="P224" s="538"/>
      <c r="Q224" s="538"/>
      <c r="R224" s="538"/>
      <c r="S224" s="538"/>
    </row>
    <row r="225" spans="2:19" ht="13.5" thickBot="1">
      <c r="B225" s="159"/>
      <c r="C225" s="159"/>
      <c r="D225" s="159"/>
      <c r="E225" s="159"/>
      <c r="F225" s="539" t="s">
        <v>82</v>
      </c>
      <c r="G225" s="539"/>
      <c r="H225" s="539"/>
      <c r="I225" s="539"/>
      <c r="J225" s="539"/>
      <c r="K225" s="539"/>
      <c r="L225" s="539"/>
      <c r="M225" s="539"/>
      <c r="N225" s="539"/>
      <c r="O225" s="539"/>
      <c r="P225" s="159"/>
      <c r="Q225" s="159"/>
      <c r="R225" s="499" t="s">
        <v>2</v>
      </c>
      <c r="S225" s="500"/>
    </row>
    <row r="226" spans="2:19" ht="11.25">
      <c r="B226" s="501" t="s">
        <v>41</v>
      </c>
      <c r="C226" s="501"/>
      <c r="D226" s="501"/>
      <c r="E226" s="501"/>
      <c r="F226" s="501"/>
      <c r="G226" s="501"/>
      <c r="H226" s="501"/>
      <c r="I226" s="81"/>
      <c r="J226" s="81"/>
      <c r="K226" s="81"/>
      <c r="L226" s="81"/>
      <c r="M226" s="81"/>
      <c r="N226" s="81"/>
      <c r="O226" s="81"/>
      <c r="P226" s="81"/>
      <c r="Q226" s="81"/>
      <c r="R226" s="395" t="s">
        <v>1</v>
      </c>
      <c r="S226" s="396">
        <v>1</v>
      </c>
    </row>
    <row r="227" spans="2:19" ht="11.25">
      <c r="B227" s="501" t="s">
        <v>229</v>
      </c>
      <c r="C227" s="501"/>
      <c r="D227" s="501"/>
      <c r="E227" s="501"/>
      <c r="F227" s="501"/>
      <c r="G227" s="501"/>
      <c r="H227" s="501"/>
      <c r="I227" s="81"/>
      <c r="J227" s="81"/>
      <c r="K227" s="81"/>
      <c r="L227" s="81"/>
      <c r="M227" s="81"/>
      <c r="N227" s="81"/>
      <c r="O227" s="81"/>
      <c r="P227" s="81"/>
      <c r="Q227" s="81"/>
      <c r="R227" s="502" t="s">
        <v>237</v>
      </c>
      <c r="S227" s="502"/>
    </row>
    <row r="228" spans="2:19" ht="12">
      <c r="B228" s="501" t="s">
        <v>244</v>
      </c>
      <c r="C228" s="501"/>
      <c r="D228" s="501"/>
      <c r="E228" s="501"/>
      <c r="F228" s="501"/>
      <c r="G228" s="501"/>
      <c r="H228" s="501"/>
      <c r="I228" s="81" t="s">
        <v>235</v>
      </c>
      <c r="J228" s="81"/>
      <c r="K228" s="81"/>
      <c r="L228" s="81"/>
      <c r="M228" s="81"/>
      <c r="N228" s="81"/>
      <c r="O228" s="81"/>
      <c r="P228" s="81"/>
      <c r="Q228" s="81"/>
      <c r="R228" s="503" t="s">
        <v>236</v>
      </c>
      <c r="S228" s="503"/>
    </row>
    <row r="229" spans="2:19" ht="12" thickBot="1">
      <c r="B229" s="191"/>
      <c r="C229" s="192"/>
      <c r="D229" s="192"/>
      <c r="E229" s="192"/>
      <c r="F229" s="192"/>
      <c r="G229" s="192"/>
      <c r="H229" s="192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</row>
    <row r="230" spans="2:19" ht="11.25">
      <c r="B230" s="59" t="s">
        <v>25</v>
      </c>
      <c r="C230" s="60"/>
      <c r="D230" s="60"/>
      <c r="E230" s="60"/>
      <c r="F230" s="60"/>
      <c r="G230" s="60"/>
      <c r="H230" s="61"/>
      <c r="I230" s="477" t="s">
        <v>205</v>
      </c>
      <c r="J230" s="478"/>
      <c r="K230" s="478"/>
      <c r="L230" s="478"/>
      <c r="M230" s="478"/>
      <c r="N230" s="478"/>
      <c r="O230" s="478"/>
      <c r="P230" s="478"/>
      <c r="Q230" s="479"/>
      <c r="R230" s="492" t="str">
        <f>R42</f>
        <v>META DE RESULTADO ANUAL: 100/100 </v>
      </c>
      <c r="S230" s="494"/>
    </row>
    <row r="231" spans="2:19" s="53" customFormat="1" ht="11.25">
      <c r="B231" s="62" t="s">
        <v>178</v>
      </c>
      <c r="C231" s="63"/>
      <c r="D231" s="63"/>
      <c r="E231" s="63"/>
      <c r="F231" s="63"/>
      <c r="G231" s="63"/>
      <c r="H231" s="64"/>
      <c r="I231" s="480"/>
      <c r="J231" s="481"/>
      <c r="K231" s="481"/>
      <c r="L231" s="481"/>
      <c r="M231" s="481"/>
      <c r="N231" s="481"/>
      <c r="O231" s="481"/>
      <c r="P231" s="481"/>
      <c r="Q231" s="482"/>
      <c r="R231" s="534"/>
      <c r="S231" s="535"/>
    </row>
    <row r="232" spans="2:19" s="53" customFormat="1" ht="12" thickBot="1">
      <c r="B232" s="65" t="s">
        <v>203</v>
      </c>
      <c r="C232" s="66"/>
      <c r="D232" s="66"/>
      <c r="E232" s="66"/>
      <c r="F232" s="66"/>
      <c r="G232" s="66"/>
      <c r="H232" s="67"/>
      <c r="I232" s="483"/>
      <c r="J232" s="484"/>
      <c r="K232" s="484"/>
      <c r="L232" s="484"/>
      <c r="M232" s="484"/>
      <c r="N232" s="484"/>
      <c r="O232" s="484"/>
      <c r="P232" s="484"/>
      <c r="Q232" s="485"/>
      <c r="R232" s="536"/>
      <c r="S232" s="537"/>
    </row>
    <row r="233" spans="2:19" s="53" customFormat="1" ht="12" thickBot="1">
      <c r="B233" s="24" t="s">
        <v>204</v>
      </c>
      <c r="C233" s="68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</row>
    <row r="234" spans="2:19" s="53" customFormat="1" ht="11.25">
      <c r="B234" s="492" t="s">
        <v>7</v>
      </c>
      <c r="C234" s="493"/>
      <c r="D234" s="493"/>
      <c r="E234" s="493"/>
      <c r="F234" s="493"/>
      <c r="G234" s="493"/>
      <c r="H234" s="494"/>
      <c r="I234" s="492" t="s">
        <v>3</v>
      </c>
      <c r="J234" s="493"/>
      <c r="K234" s="493"/>
      <c r="L234" s="493"/>
      <c r="M234" s="493"/>
      <c r="N234" s="493"/>
      <c r="O234" s="493"/>
      <c r="P234" s="493"/>
      <c r="Q234" s="494"/>
      <c r="R234" s="495" t="s">
        <v>4</v>
      </c>
      <c r="S234" s="495" t="s">
        <v>5</v>
      </c>
    </row>
    <row r="235" spans="2:19" s="53" customFormat="1" ht="12" thickBot="1">
      <c r="B235" s="32"/>
      <c r="C235" s="37"/>
      <c r="D235" s="37"/>
      <c r="E235" s="37"/>
      <c r="F235" s="37"/>
      <c r="G235" s="37"/>
      <c r="H235" s="33"/>
      <c r="I235" s="32"/>
      <c r="J235" s="37"/>
      <c r="K235" s="37"/>
      <c r="L235" s="37"/>
      <c r="M235" s="37"/>
      <c r="N235" s="37"/>
      <c r="O235" s="37"/>
      <c r="P235" s="37"/>
      <c r="Q235" s="33"/>
      <c r="R235" s="496"/>
      <c r="S235" s="496"/>
    </row>
    <row r="236" spans="2:19" s="78" customFormat="1" ht="80.25" customHeight="1" thickBot="1">
      <c r="B236" s="256" t="s">
        <v>6</v>
      </c>
      <c r="C236" s="257" t="s">
        <v>8</v>
      </c>
      <c r="D236" s="259" t="s">
        <v>9</v>
      </c>
      <c r="E236" s="260" t="s">
        <v>10</v>
      </c>
      <c r="F236" s="258" t="s">
        <v>11</v>
      </c>
      <c r="G236" s="260" t="s">
        <v>23</v>
      </c>
      <c r="H236" s="285" t="s">
        <v>105</v>
      </c>
      <c r="I236" s="261" t="s">
        <v>12</v>
      </c>
      <c r="J236" s="261" t="s">
        <v>13</v>
      </c>
      <c r="K236" s="261" t="s">
        <v>14</v>
      </c>
      <c r="L236" s="262" t="s">
        <v>15</v>
      </c>
      <c r="M236" s="261" t="s">
        <v>16</v>
      </c>
      <c r="N236" s="261" t="s">
        <v>17</v>
      </c>
      <c r="O236" s="261" t="s">
        <v>18</v>
      </c>
      <c r="P236" s="261" t="s">
        <v>19</v>
      </c>
      <c r="Q236" s="261" t="s">
        <v>20</v>
      </c>
      <c r="R236" s="497"/>
      <c r="S236" s="497"/>
    </row>
    <row r="237" spans="2:19" s="56" customFormat="1" ht="22.5">
      <c r="B237" s="250">
        <v>1</v>
      </c>
      <c r="C237" s="79" t="s">
        <v>201</v>
      </c>
      <c r="D237" s="268">
        <v>1</v>
      </c>
      <c r="E237" s="129">
        <v>1</v>
      </c>
      <c r="F237" s="280">
        <f>E237/D237</f>
        <v>1</v>
      </c>
      <c r="G237" s="253">
        <v>589</v>
      </c>
      <c r="H237" s="252">
        <f>+F237</f>
        <v>1</v>
      </c>
      <c r="I237" s="276"/>
      <c r="J237" s="253"/>
      <c r="K237" s="253"/>
      <c r="L237" s="253"/>
      <c r="M237" s="249"/>
      <c r="N237" s="253"/>
      <c r="O237" s="253"/>
      <c r="P237" s="390">
        <f>SUM(I237:O237)</f>
        <v>0</v>
      </c>
      <c r="Q237" s="186">
        <f>F237*(I237+J237+K237+L237+M237+N237+O237)</f>
        <v>0</v>
      </c>
      <c r="R237" s="270" t="s">
        <v>36</v>
      </c>
      <c r="S237" s="253" t="s">
        <v>202</v>
      </c>
    </row>
    <row r="238" spans="2:19" ht="12" thickBot="1">
      <c r="B238" s="45"/>
      <c r="C238" s="72" t="s">
        <v>21</v>
      </c>
      <c r="D238" s="47"/>
      <c r="E238" s="48"/>
      <c r="F238" s="49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ht="11.25"/>
    <row r="240" ht="11.25"/>
    <row r="241" ht="11.25"/>
    <row r="242" ht="11.25"/>
    <row r="243" ht="11.25"/>
    <row r="244" ht="11.25"/>
    <row r="245" ht="11.25">
      <c r="C245" s="23" t="s">
        <v>34</v>
      </c>
    </row>
    <row r="246" ht="11.25"/>
    <row r="247" ht="11.25"/>
    <row r="248" ht="11.25"/>
    <row r="249" ht="11.25"/>
    <row r="250" ht="11.25"/>
    <row r="251" ht="11.25"/>
    <row r="252" ht="11.25"/>
    <row r="253" ht="11.25"/>
    <row r="254" ht="11.25"/>
    <row r="255" ht="11.25"/>
    <row r="256" ht="11.25"/>
    <row r="257" ht="11.25"/>
    <row r="258" ht="11.25"/>
    <row r="259" ht="11.25"/>
    <row r="260" ht="11.25"/>
    <row r="261" ht="11.25"/>
    <row r="262" ht="11.25"/>
    <row r="263" ht="11.25"/>
    <row r="264" ht="11.25"/>
    <row r="265" ht="11.25"/>
    <row r="266" ht="11.25"/>
    <row r="267" ht="11.25"/>
    <row r="268" ht="11.25"/>
    <row r="269" ht="11.25"/>
    <row r="270" ht="11.25"/>
    <row r="271" ht="11.25"/>
    <row r="272" ht="11.25"/>
    <row r="273" ht="11.25"/>
    <row r="274" ht="11.25"/>
    <row r="275" ht="11.25"/>
    <row r="276" ht="11.25"/>
    <row r="277" ht="11.25"/>
    <row r="278" ht="11.25"/>
    <row r="279" ht="11.25"/>
    <row r="280" ht="11.25"/>
    <row r="281" ht="11.25"/>
    <row r="282" ht="11.25"/>
    <row r="283" ht="11.25"/>
    <row r="284" ht="11.25"/>
    <row r="285" ht="11.25"/>
    <row r="286" ht="11.25"/>
    <row r="287" ht="11.25"/>
    <row r="288" ht="11.25"/>
    <row r="289" ht="11.25"/>
  </sheetData>
  <sheetProtection/>
  <mergeCells count="195">
    <mergeCell ref="B99:H99"/>
    <mergeCell ref="R81:S81"/>
    <mergeCell ref="B57:S57"/>
    <mergeCell ref="B58:S58"/>
    <mergeCell ref="R59:S59"/>
    <mergeCell ref="B60:H60"/>
    <mergeCell ref="F59:O59"/>
    <mergeCell ref="B62:H62"/>
    <mergeCell ref="I64:Q66"/>
    <mergeCell ref="R64:S66"/>
    <mergeCell ref="B126:H126"/>
    <mergeCell ref="B21:H21"/>
    <mergeCell ref="B22:H22"/>
    <mergeCell ref="R22:S22"/>
    <mergeCell ref="I102:Q104"/>
    <mergeCell ref="B106:H106"/>
    <mergeCell ref="R29:R31"/>
    <mergeCell ref="S29:S31"/>
    <mergeCell ref="I106:Q106"/>
    <mergeCell ref="R99:S99"/>
    <mergeCell ref="R145:R147"/>
    <mergeCell ref="S145:S147"/>
    <mergeCell ref="I163:Q163"/>
    <mergeCell ref="R163:R164"/>
    <mergeCell ref="S163:S164"/>
    <mergeCell ref="R23:S23"/>
    <mergeCell ref="I25:Q27"/>
    <mergeCell ref="R25:S27"/>
    <mergeCell ref="R62:S62"/>
    <mergeCell ref="R106:R108"/>
    <mergeCell ref="S106:S108"/>
    <mergeCell ref="B181:H181"/>
    <mergeCell ref="B174:H174"/>
    <mergeCell ref="B173:H173"/>
    <mergeCell ref="B134:S134"/>
    <mergeCell ref="B135:S135"/>
    <mergeCell ref="R174:S174"/>
    <mergeCell ref="R141:S143"/>
    <mergeCell ref="B145:H145"/>
    <mergeCell ref="R230:S232"/>
    <mergeCell ref="R228:S228"/>
    <mergeCell ref="S181:S183"/>
    <mergeCell ref="B138:H138"/>
    <mergeCell ref="R138:S138"/>
    <mergeCell ref="B139:H139"/>
    <mergeCell ref="R139:S139"/>
    <mergeCell ref="B175:H175"/>
    <mergeCell ref="I177:Q179"/>
    <mergeCell ref="R177:S179"/>
    <mergeCell ref="B234:H234"/>
    <mergeCell ref="I234:Q234"/>
    <mergeCell ref="R234:R236"/>
    <mergeCell ref="S234:S236"/>
    <mergeCell ref="B223:S223"/>
    <mergeCell ref="B224:S224"/>
    <mergeCell ref="B226:H226"/>
    <mergeCell ref="R225:S225"/>
    <mergeCell ref="B228:H228"/>
    <mergeCell ref="I230:Q232"/>
    <mergeCell ref="B137:H137"/>
    <mergeCell ref="R122:S124"/>
    <mergeCell ref="R120:S120"/>
    <mergeCell ref="B153:S153"/>
    <mergeCell ref="B155:H155"/>
    <mergeCell ref="R175:S175"/>
    <mergeCell ref="R172:S172"/>
    <mergeCell ref="I141:Q143"/>
    <mergeCell ref="S126:S128"/>
    <mergeCell ref="I145:Q145"/>
    <mergeCell ref="B227:H227"/>
    <mergeCell ref="R227:S227"/>
    <mergeCell ref="F225:O225"/>
    <mergeCell ref="B7:H7"/>
    <mergeCell ref="I9:Q11"/>
    <mergeCell ref="R9:S11"/>
    <mergeCell ref="R7:S7"/>
    <mergeCell ref="B13:H13"/>
    <mergeCell ref="B118:H118"/>
    <mergeCell ref="F172:O172"/>
    <mergeCell ref="R154:S154"/>
    <mergeCell ref="F154:O154"/>
    <mergeCell ref="B163:H163"/>
    <mergeCell ref="I181:Q181"/>
    <mergeCell ref="R181:R183"/>
    <mergeCell ref="B2:S2"/>
    <mergeCell ref="B3:S3"/>
    <mergeCell ref="B170:S170"/>
    <mergeCell ref="B171:S171"/>
    <mergeCell ref="F136:O136"/>
    <mergeCell ref="R117:S117"/>
    <mergeCell ref="F117:O117"/>
    <mergeCell ref="B119:H119"/>
    <mergeCell ref="R119:S119"/>
    <mergeCell ref="R126:R128"/>
    <mergeCell ref="R159:S161"/>
    <mergeCell ref="R157:S157"/>
    <mergeCell ref="I126:Q126"/>
    <mergeCell ref="B120:H120"/>
    <mergeCell ref="I122:Q124"/>
    <mergeCell ref="F4:O4"/>
    <mergeCell ref="B5:H5"/>
    <mergeCell ref="R4:S4"/>
    <mergeCell ref="S13:S14"/>
    <mergeCell ref="I13:Q13"/>
    <mergeCell ref="R13:R14"/>
    <mergeCell ref="B18:S18"/>
    <mergeCell ref="B19:S19"/>
    <mergeCell ref="F20:O20"/>
    <mergeCell ref="R20:S20"/>
    <mergeCell ref="B29:H29"/>
    <mergeCell ref="I29:Q29"/>
    <mergeCell ref="B23:H23"/>
    <mergeCell ref="B6:H6"/>
    <mergeCell ref="R6:S6"/>
    <mergeCell ref="B100:H100"/>
    <mergeCell ref="R102:S104"/>
    <mergeCell ref="R100:S100"/>
    <mergeCell ref="B95:S95"/>
    <mergeCell ref="B96:S96"/>
    <mergeCell ref="R97:S97"/>
    <mergeCell ref="B98:H98"/>
    <mergeCell ref="F97:O97"/>
    <mergeCell ref="B79:H79"/>
    <mergeCell ref="R78:S78"/>
    <mergeCell ref="F78:O78"/>
    <mergeCell ref="B157:H157"/>
    <mergeCell ref="I159:Q161"/>
    <mergeCell ref="I83:Q85"/>
    <mergeCell ref="R83:S85"/>
    <mergeCell ref="B80:H80"/>
    <mergeCell ref="R80:S80"/>
    <mergeCell ref="B81:H81"/>
    <mergeCell ref="B68:H68"/>
    <mergeCell ref="I68:Q68"/>
    <mergeCell ref="R68:R70"/>
    <mergeCell ref="S68:S70"/>
    <mergeCell ref="B76:S76"/>
    <mergeCell ref="B77:S77"/>
    <mergeCell ref="B156:H156"/>
    <mergeCell ref="R156:S156"/>
    <mergeCell ref="B87:H87"/>
    <mergeCell ref="I87:Q87"/>
    <mergeCell ref="R87:R88"/>
    <mergeCell ref="S87:S88"/>
    <mergeCell ref="B152:S152"/>
    <mergeCell ref="R136:S136"/>
    <mergeCell ref="B115:S115"/>
    <mergeCell ref="B116:S116"/>
    <mergeCell ref="S46:S48"/>
    <mergeCell ref="B39:H39"/>
    <mergeCell ref="R39:S39"/>
    <mergeCell ref="B40:H40"/>
    <mergeCell ref="I42:Q44"/>
    <mergeCell ref="R42:S44"/>
    <mergeCell ref="R40:S40"/>
    <mergeCell ref="B61:H61"/>
    <mergeCell ref="R61:S61"/>
    <mergeCell ref="B35:S35"/>
    <mergeCell ref="B36:S36"/>
    <mergeCell ref="R37:S37"/>
    <mergeCell ref="B38:H38"/>
    <mergeCell ref="F37:O37"/>
    <mergeCell ref="B46:H46"/>
    <mergeCell ref="I46:Q46"/>
    <mergeCell ref="R46:R48"/>
    <mergeCell ref="B209:H209"/>
    <mergeCell ref="B207:S207"/>
    <mergeCell ref="R208:S208"/>
    <mergeCell ref="R193:S193"/>
    <mergeCell ref="B194:H194"/>
    <mergeCell ref="R194:S194"/>
    <mergeCell ref="I196:Q198"/>
    <mergeCell ref="B206:S206"/>
    <mergeCell ref="I213:Q215"/>
    <mergeCell ref="R213:S215"/>
    <mergeCell ref="B210:H210"/>
    <mergeCell ref="R210:S210"/>
    <mergeCell ref="B211:H211"/>
    <mergeCell ref="R211:S211"/>
    <mergeCell ref="B189:S189"/>
    <mergeCell ref="B190:S190"/>
    <mergeCell ref="F191:O191"/>
    <mergeCell ref="R191:S191"/>
    <mergeCell ref="B192:H192"/>
    <mergeCell ref="B193:H193"/>
    <mergeCell ref="R196:S198"/>
    <mergeCell ref="B200:H200"/>
    <mergeCell ref="I200:Q200"/>
    <mergeCell ref="R200:R202"/>
    <mergeCell ref="S200:S202"/>
    <mergeCell ref="B217:H217"/>
    <mergeCell ref="I217:Q217"/>
    <mergeCell ref="R217:R218"/>
    <mergeCell ref="S217:S218"/>
    <mergeCell ref="F208:O208"/>
  </mergeCells>
  <printOptions/>
  <pageMargins left="0.2755905511811024" right="0.5511811023622047" top="0.7086614173228347" bottom="0.7874015748031497" header="0" footer="0"/>
  <pageSetup fitToHeight="5" fitToWidth="1" horizontalDpi="300" verticalDpi="300" orientation="landscape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54"/>
  <sheetViews>
    <sheetView zoomScale="85" zoomScaleNormal="85" zoomScalePageLayoutView="0" workbookViewId="0" topLeftCell="A1">
      <selection activeCell="B3" sqref="B3:S3"/>
    </sheetView>
  </sheetViews>
  <sheetFormatPr defaultColWidth="11.421875" defaultRowHeight="12.75"/>
  <cols>
    <col min="1" max="1" width="9.140625" style="23" customWidth="1"/>
    <col min="2" max="2" width="3.7109375" style="23" customWidth="1"/>
    <col min="3" max="3" width="38.8515625" style="23" bestFit="1" customWidth="1"/>
    <col min="4" max="4" width="7.7109375" style="23" customWidth="1"/>
    <col min="5" max="5" width="9.8515625" style="23" customWidth="1"/>
    <col min="6" max="6" width="9.28125" style="23" customWidth="1"/>
    <col min="7" max="7" width="11.57421875" style="23" customWidth="1"/>
    <col min="8" max="8" width="12.28125" style="23" customWidth="1"/>
    <col min="9" max="9" width="8.00390625" style="23" customWidth="1"/>
    <col min="10" max="10" width="6.7109375" style="23" customWidth="1"/>
    <col min="11" max="11" width="4.421875" style="23" customWidth="1"/>
    <col min="12" max="12" width="6.00390625" style="23" customWidth="1"/>
    <col min="13" max="14" width="4.28125" style="23" customWidth="1"/>
    <col min="15" max="15" width="7.7109375" style="23" customWidth="1"/>
    <col min="16" max="16" width="9.28125" style="23" bestFit="1" customWidth="1"/>
    <col min="17" max="17" width="7.8515625" style="23" bestFit="1" customWidth="1"/>
    <col min="18" max="18" width="13.8515625" style="23" customWidth="1"/>
    <col min="19" max="19" width="28.7109375" style="23" bestFit="1" customWidth="1"/>
    <col min="20" max="16384" width="11.421875" style="23" customWidth="1"/>
  </cols>
  <sheetData>
    <row r="1" ht="5.25" customHeight="1"/>
    <row r="2" spans="2:19" ht="11.25">
      <c r="B2" s="540" t="s">
        <v>0</v>
      </c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</row>
    <row r="3" spans="2:19" ht="12" thickBot="1">
      <c r="B3" s="538" t="s">
        <v>233</v>
      </c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</row>
    <row r="4" spans="2:19" ht="13.5" thickBot="1">
      <c r="B4" s="24"/>
      <c r="C4" s="24"/>
      <c r="D4" s="24"/>
      <c r="E4" s="24"/>
      <c r="F4" s="539" t="s">
        <v>82</v>
      </c>
      <c r="G4" s="539"/>
      <c r="H4" s="539"/>
      <c r="I4" s="539"/>
      <c r="J4" s="539"/>
      <c r="K4" s="539"/>
      <c r="L4" s="539"/>
      <c r="M4" s="539"/>
      <c r="N4" s="539"/>
      <c r="O4" s="539"/>
      <c r="P4" s="24"/>
      <c r="Q4" s="24"/>
      <c r="R4" s="499" t="s">
        <v>2</v>
      </c>
      <c r="S4" s="500"/>
    </row>
    <row r="5" spans="2:19" ht="11.25">
      <c r="B5" s="501" t="s">
        <v>41</v>
      </c>
      <c r="C5" s="501"/>
      <c r="D5" s="501"/>
      <c r="E5" s="501"/>
      <c r="F5" s="501"/>
      <c r="G5" s="501"/>
      <c r="H5" s="501"/>
      <c r="I5" s="81"/>
      <c r="J5" s="81"/>
      <c r="K5" s="81"/>
      <c r="L5" s="81"/>
      <c r="M5" s="81"/>
      <c r="N5" s="81"/>
      <c r="O5" s="81"/>
      <c r="P5" s="81"/>
      <c r="Q5" s="81"/>
      <c r="R5" s="395" t="s">
        <v>1</v>
      </c>
      <c r="S5" s="396">
        <v>1</v>
      </c>
    </row>
    <row r="6" spans="2:19" ht="11.25">
      <c r="B6" s="501" t="s">
        <v>229</v>
      </c>
      <c r="C6" s="501"/>
      <c r="D6" s="501"/>
      <c r="E6" s="501"/>
      <c r="F6" s="501"/>
      <c r="G6" s="501"/>
      <c r="H6" s="501"/>
      <c r="I6" s="81"/>
      <c r="J6" s="81"/>
      <c r="K6" s="81"/>
      <c r="L6" s="81"/>
      <c r="M6" s="81"/>
      <c r="N6" s="81"/>
      <c r="O6" s="81"/>
      <c r="P6" s="81"/>
      <c r="Q6" s="81"/>
      <c r="R6" s="502" t="s">
        <v>237</v>
      </c>
      <c r="S6" s="502"/>
    </row>
    <row r="7" spans="2:19" ht="12">
      <c r="B7" s="501" t="s">
        <v>244</v>
      </c>
      <c r="C7" s="501"/>
      <c r="D7" s="501"/>
      <c r="E7" s="501"/>
      <c r="F7" s="501"/>
      <c r="G7" s="501"/>
      <c r="H7" s="501"/>
      <c r="I7" s="81" t="s">
        <v>235</v>
      </c>
      <c r="J7" s="81"/>
      <c r="K7" s="81"/>
      <c r="L7" s="81"/>
      <c r="M7" s="81"/>
      <c r="N7" s="81"/>
      <c r="O7" s="81"/>
      <c r="P7" s="81"/>
      <c r="Q7" s="81" t="s">
        <v>230</v>
      </c>
      <c r="R7" s="503" t="s">
        <v>236</v>
      </c>
      <c r="S7" s="503"/>
    </row>
    <row r="8" spans="2:19" ht="12" thickBot="1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2:19" ht="11.25">
      <c r="B9" s="25" t="s">
        <v>27</v>
      </c>
      <c r="C9" s="26"/>
      <c r="D9" s="26"/>
      <c r="E9" s="26"/>
      <c r="F9" s="26"/>
      <c r="G9" s="26"/>
      <c r="H9" s="27"/>
      <c r="I9" s="548" t="s">
        <v>208</v>
      </c>
      <c r="J9" s="549"/>
      <c r="K9" s="549"/>
      <c r="L9" s="549"/>
      <c r="M9" s="549"/>
      <c r="N9" s="549"/>
      <c r="O9" s="549"/>
      <c r="P9" s="549"/>
      <c r="Q9" s="550"/>
      <c r="R9" s="486" t="s">
        <v>275</v>
      </c>
      <c r="S9" s="487"/>
    </row>
    <row r="10" spans="2:19" ht="11.25">
      <c r="B10" s="29" t="s">
        <v>133</v>
      </c>
      <c r="C10" s="30"/>
      <c r="D10" s="30"/>
      <c r="E10" s="30"/>
      <c r="F10" s="30"/>
      <c r="G10" s="30"/>
      <c r="H10" s="31"/>
      <c r="I10" s="480"/>
      <c r="J10" s="481"/>
      <c r="K10" s="481"/>
      <c r="L10" s="481"/>
      <c r="M10" s="481"/>
      <c r="N10" s="481"/>
      <c r="O10" s="481"/>
      <c r="P10" s="481"/>
      <c r="Q10" s="482"/>
      <c r="R10" s="488"/>
      <c r="S10" s="489"/>
    </row>
    <row r="11" spans="2:19" ht="12" thickBot="1">
      <c r="B11" s="34" t="s">
        <v>206</v>
      </c>
      <c r="C11" s="35"/>
      <c r="D11" s="35"/>
      <c r="E11" s="35"/>
      <c r="F11" s="35"/>
      <c r="G11" s="35"/>
      <c r="H11" s="36"/>
      <c r="I11" s="483"/>
      <c r="J11" s="484"/>
      <c r="K11" s="484"/>
      <c r="L11" s="484"/>
      <c r="M11" s="484"/>
      <c r="N11" s="484"/>
      <c r="O11" s="484"/>
      <c r="P11" s="484"/>
      <c r="Q11" s="485"/>
      <c r="R11" s="490"/>
      <c r="S11" s="491"/>
    </row>
    <row r="12" spans="2:19" ht="12" thickBot="1">
      <c r="B12" s="24" t="s">
        <v>207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2:19" ht="24" customHeight="1" thickBot="1">
      <c r="B13" s="541" t="s">
        <v>7</v>
      </c>
      <c r="C13" s="542"/>
      <c r="D13" s="542"/>
      <c r="E13" s="542"/>
      <c r="F13" s="542"/>
      <c r="G13" s="542"/>
      <c r="H13" s="543"/>
      <c r="I13" s="541" t="s">
        <v>3</v>
      </c>
      <c r="J13" s="542"/>
      <c r="K13" s="542"/>
      <c r="L13" s="542"/>
      <c r="M13" s="542"/>
      <c r="N13" s="542"/>
      <c r="O13" s="542"/>
      <c r="P13" s="542"/>
      <c r="Q13" s="543"/>
      <c r="R13" s="544" t="s">
        <v>4</v>
      </c>
      <c r="S13" s="546" t="s">
        <v>5</v>
      </c>
    </row>
    <row r="14" spans="2:19" ht="78" customHeight="1" thickBot="1">
      <c r="B14" s="282" t="s">
        <v>6</v>
      </c>
      <c r="C14" s="282" t="s">
        <v>8</v>
      </c>
      <c r="D14" s="284" t="s">
        <v>9</v>
      </c>
      <c r="E14" s="282" t="s">
        <v>10</v>
      </c>
      <c r="F14" s="293" t="s">
        <v>11</v>
      </c>
      <c r="G14" s="285" t="s">
        <v>23</v>
      </c>
      <c r="H14" s="285" t="s">
        <v>105</v>
      </c>
      <c r="I14" s="294" t="s">
        <v>12</v>
      </c>
      <c r="J14" s="286" t="s">
        <v>13</v>
      </c>
      <c r="K14" s="286" t="s">
        <v>14</v>
      </c>
      <c r="L14" s="287" t="s">
        <v>15</v>
      </c>
      <c r="M14" s="286" t="s">
        <v>16</v>
      </c>
      <c r="N14" s="286" t="s">
        <v>17</v>
      </c>
      <c r="O14" s="286" t="s">
        <v>46</v>
      </c>
      <c r="P14" s="286" t="s">
        <v>19</v>
      </c>
      <c r="Q14" s="286" t="s">
        <v>20</v>
      </c>
      <c r="R14" s="545"/>
      <c r="S14" s="547"/>
    </row>
    <row r="15" spans="2:19" s="53" customFormat="1" ht="22.5">
      <c r="B15" s="281">
        <v>1</v>
      </c>
      <c r="C15" s="288" t="s">
        <v>209</v>
      </c>
      <c r="D15" s="251">
        <v>1609</v>
      </c>
      <c r="E15" s="289">
        <v>1998</v>
      </c>
      <c r="F15" s="280">
        <f>E15/D15</f>
        <v>1.2417650714729647</v>
      </c>
      <c r="G15" s="290">
        <v>1930</v>
      </c>
      <c r="H15" s="280">
        <f>+F15</f>
        <v>1.2417650714729647</v>
      </c>
      <c r="I15" s="295">
        <v>4000</v>
      </c>
      <c r="J15" s="297">
        <v>1000</v>
      </c>
      <c r="K15" s="291"/>
      <c r="L15" s="281"/>
      <c r="M15" s="291"/>
      <c r="N15" s="291"/>
      <c r="O15" s="281">
        <v>1000</v>
      </c>
      <c r="P15" s="390">
        <f>SUM(I15:O15)</f>
        <v>6000</v>
      </c>
      <c r="Q15" s="186">
        <f>F15*(I15+J15+K15+L15+M15+N15+O15)</f>
        <v>7450.590428837788</v>
      </c>
      <c r="R15" s="43" t="s">
        <v>37</v>
      </c>
      <c r="S15" s="444" t="s">
        <v>197</v>
      </c>
    </row>
    <row r="16" spans="2:19" s="53" customFormat="1" ht="22.5">
      <c r="B16" s="40">
        <v>2</v>
      </c>
      <c r="C16" s="54" t="s">
        <v>70</v>
      </c>
      <c r="D16" s="52">
        <v>1609</v>
      </c>
      <c r="E16" s="51">
        <v>1998</v>
      </c>
      <c r="F16" s="280">
        <f>E16/D16</f>
        <v>1.2417650714729647</v>
      </c>
      <c r="G16" s="172">
        <v>1930</v>
      </c>
      <c r="H16" s="41">
        <f>+F16</f>
        <v>1.2417650714729647</v>
      </c>
      <c r="I16" s="296">
        <v>2500</v>
      </c>
      <c r="J16" s="55"/>
      <c r="K16" s="55"/>
      <c r="L16" s="55"/>
      <c r="M16" s="55"/>
      <c r="N16" s="55"/>
      <c r="O16" s="55"/>
      <c r="P16" s="390">
        <f>SUM(I16:O16)</f>
        <v>2500</v>
      </c>
      <c r="Q16" s="186">
        <f>F16*(I16+J16+K16+L16+M16+N16+O16)</f>
        <v>3104.4126786824118</v>
      </c>
      <c r="R16" s="43" t="s">
        <v>37</v>
      </c>
      <c r="S16" s="444" t="s">
        <v>197</v>
      </c>
    </row>
    <row r="17" spans="2:19" ht="12" thickBot="1">
      <c r="B17" s="48"/>
      <c r="C17" s="46" t="s">
        <v>21</v>
      </c>
      <c r="D17" s="47"/>
      <c r="E17" s="48"/>
      <c r="F17" s="49"/>
      <c r="G17" s="48"/>
      <c r="H17" s="48"/>
      <c r="I17" s="45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ht="20.25" customHeight="1"/>
    <row r="19" spans="2:19" ht="11.25">
      <c r="B19" s="540" t="s">
        <v>0</v>
      </c>
      <c r="C19" s="540"/>
      <c r="D19" s="540"/>
      <c r="E19" s="540"/>
      <c r="F19" s="540"/>
      <c r="G19" s="540"/>
      <c r="H19" s="540"/>
      <c r="I19" s="540"/>
      <c r="J19" s="540"/>
      <c r="K19" s="540"/>
      <c r="L19" s="540"/>
      <c r="M19" s="540"/>
      <c r="N19" s="540"/>
      <c r="O19" s="540"/>
      <c r="P19" s="540"/>
      <c r="Q19" s="540"/>
      <c r="R19" s="540"/>
      <c r="S19" s="540"/>
    </row>
    <row r="20" spans="2:19" ht="12" thickBot="1">
      <c r="B20" s="540" t="str">
        <f>B3</f>
        <v>COMPONENTE DE EFICACIA -   PLAN DE ACCIÓN - AÑO 2012</v>
      </c>
      <c r="C20" s="540"/>
      <c r="D20" s="540"/>
      <c r="E20" s="540"/>
      <c r="F20" s="540"/>
      <c r="G20" s="540"/>
      <c r="H20" s="540"/>
      <c r="I20" s="540"/>
      <c r="J20" s="540"/>
      <c r="K20" s="540"/>
      <c r="L20" s="540"/>
      <c r="M20" s="540"/>
      <c r="N20" s="540"/>
      <c r="O20" s="540"/>
      <c r="P20" s="540"/>
      <c r="Q20" s="540"/>
      <c r="R20" s="540"/>
      <c r="S20" s="540"/>
    </row>
    <row r="21" spans="2:19" ht="13.5" thickBot="1">
      <c r="B21" s="193"/>
      <c r="C21" s="193"/>
      <c r="D21" s="193"/>
      <c r="E21" s="193"/>
      <c r="F21" s="539" t="s">
        <v>82</v>
      </c>
      <c r="G21" s="539"/>
      <c r="H21" s="539"/>
      <c r="I21" s="539"/>
      <c r="J21" s="539"/>
      <c r="K21" s="539"/>
      <c r="L21" s="539"/>
      <c r="M21" s="539"/>
      <c r="N21" s="539"/>
      <c r="O21" s="539"/>
      <c r="P21" s="193"/>
      <c r="Q21" s="193"/>
      <c r="R21" s="499" t="s">
        <v>2</v>
      </c>
      <c r="S21" s="500"/>
    </row>
    <row r="22" spans="2:19" ht="11.25">
      <c r="B22" s="501" t="s">
        <v>41</v>
      </c>
      <c r="C22" s="501"/>
      <c r="D22" s="501"/>
      <c r="E22" s="501"/>
      <c r="F22" s="501"/>
      <c r="G22" s="501"/>
      <c r="H22" s="501"/>
      <c r="I22" s="81"/>
      <c r="J22" s="81"/>
      <c r="K22" s="81"/>
      <c r="L22" s="81"/>
      <c r="M22" s="81"/>
      <c r="N22" s="81"/>
      <c r="O22" s="81"/>
      <c r="P22" s="81"/>
      <c r="Q22" s="81"/>
      <c r="R22" s="395" t="s">
        <v>1</v>
      </c>
      <c r="S22" s="396">
        <v>1</v>
      </c>
    </row>
    <row r="23" spans="2:19" ht="11.25">
      <c r="B23" s="501" t="s">
        <v>229</v>
      </c>
      <c r="C23" s="501"/>
      <c r="D23" s="501"/>
      <c r="E23" s="501"/>
      <c r="F23" s="501"/>
      <c r="G23" s="501"/>
      <c r="H23" s="501"/>
      <c r="I23" s="81"/>
      <c r="J23" s="81"/>
      <c r="K23" s="81"/>
      <c r="L23" s="81"/>
      <c r="M23" s="81"/>
      <c r="N23" s="81"/>
      <c r="O23" s="81"/>
      <c r="P23" s="81"/>
      <c r="Q23" s="81"/>
      <c r="R23" s="502" t="s">
        <v>237</v>
      </c>
      <c r="S23" s="502"/>
    </row>
    <row r="24" spans="2:19" ht="12">
      <c r="B24" s="501" t="s">
        <v>244</v>
      </c>
      <c r="C24" s="501"/>
      <c r="D24" s="501"/>
      <c r="E24" s="501"/>
      <c r="F24" s="501"/>
      <c r="G24" s="501"/>
      <c r="H24" s="501"/>
      <c r="I24" s="81" t="s">
        <v>235</v>
      </c>
      <c r="J24" s="81"/>
      <c r="K24" s="81"/>
      <c r="L24" s="81"/>
      <c r="M24" s="81"/>
      <c r="N24" s="81"/>
      <c r="O24" s="81"/>
      <c r="P24" s="81"/>
      <c r="Q24" s="81"/>
      <c r="R24" s="503" t="s">
        <v>236</v>
      </c>
      <c r="S24" s="503"/>
    </row>
    <row r="25" spans="2:19" ht="12" thickBot="1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2:19" ht="11.25">
      <c r="B26" s="25" t="s">
        <v>27</v>
      </c>
      <c r="C26" s="26"/>
      <c r="D26" s="26"/>
      <c r="E26" s="26"/>
      <c r="F26" s="26"/>
      <c r="G26" s="26"/>
      <c r="H26" s="27"/>
      <c r="I26" s="548" t="s">
        <v>49</v>
      </c>
      <c r="J26" s="549"/>
      <c r="K26" s="549"/>
      <c r="L26" s="549"/>
      <c r="M26" s="549"/>
      <c r="N26" s="549"/>
      <c r="O26" s="549"/>
      <c r="P26" s="549"/>
      <c r="Q26" s="550"/>
      <c r="R26" s="541" t="str">
        <f>+R9</f>
        <v>META DE RESULTADO ANUAL: 100/100</v>
      </c>
      <c r="S26" s="543"/>
    </row>
    <row r="27" spans="2:19" ht="11.25">
      <c r="B27" s="29" t="s">
        <v>210</v>
      </c>
      <c r="C27" s="30"/>
      <c r="D27" s="30"/>
      <c r="E27" s="30"/>
      <c r="F27" s="30"/>
      <c r="G27" s="30"/>
      <c r="H27" s="31"/>
      <c r="I27" s="480"/>
      <c r="J27" s="481"/>
      <c r="K27" s="481"/>
      <c r="L27" s="481"/>
      <c r="M27" s="481"/>
      <c r="N27" s="481"/>
      <c r="O27" s="481"/>
      <c r="P27" s="481"/>
      <c r="Q27" s="482"/>
      <c r="R27" s="534"/>
      <c r="S27" s="535"/>
    </row>
    <row r="28" spans="2:19" ht="12" thickBot="1">
      <c r="B28" s="34" t="s">
        <v>29</v>
      </c>
      <c r="C28" s="35"/>
      <c r="D28" s="35"/>
      <c r="E28" s="35"/>
      <c r="F28" s="35"/>
      <c r="G28" s="35"/>
      <c r="H28" s="36"/>
      <c r="I28" s="483"/>
      <c r="J28" s="484"/>
      <c r="K28" s="484"/>
      <c r="L28" s="484"/>
      <c r="M28" s="484"/>
      <c r="N28" s="484"/>
      <c r="O28" s="484"/>
      <c r="P28" s="484"/>
      <c r="Q28" s="485"/>
      <c r="R28" s="536"/>
      <c r="S28" s="537"/>
    </row>
    <row r="29" spans="2:19" ht="12" thickBot="1">
      <c r="B29" s="24" t="s">
        <v>211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</row>
    <row r="30" spans="2:19" ht="25.5" customHeight="1" thickBot="1">
      <c r="B30" s="541" t="s">
        <v>7</v>
      </c>
      <c r="C30" s="542"/>
      <c r="D30" s="542"/>
      <c r="E30" s="542"/>
      <c r="F30" s="542"/>
      <c r="G30" s="542"/>
      <c r="H30" s="543"/>
      <c r="I30" s="541" t="s">
        <v>3</v>
      </c>
      <c r="J30" s="542"/>
      <c r="K30" s="542"/>
      <c r="L30" s="542"/>
      <c r="M30" s="542"/>
      <c r="N30" s="542"/>
      <c r="O30" s="542"/>
      <c r="P30" s="542"/>
      <c r="Q30" s="543"/>
      <c r="R30" s="544" t="s">
        <v>4</v>
      </c>
      <c r="S30" s="546" t="s">
        <v>5</v>
      </c>
    </row>
    <row r="31" spans="2:19" ht="79.5" customHeight="1" thickBot="1">
      <c r="B31" s="283" t="s">
        <v>6</v>
      </c>
      <c r="C31" s="282" t="s">
        <v>8</v>
      </c>
      <c r="D31" s="284" t="s">
        <v>9</v>
      </c>
      <c r="E31" s="282" t="s">
        <v>10</v>
      </c>
      <c r="F31" s="293" t="s">
        <v>11</v>
      </c>
      <c r="G31" s="285" t="s">
        <v>23</v>
      </c>
      <c r="H31" s="285" t="s">
        <v>105</v>
      </c>
      <c r="I31" s="286" t="s">
        <v>12</v>
      </c>
      <c r="J31" s="300" t="s">
        <v>13</v>
      </c>
      <c r="K31" s="286" t="s">
        <v>14</v>
      </c>
      <c r="L31" s="287" t="s">
        <v>15</v>
      </c>
      <c r="M31" s="286" t="s">
        <v>16</v>
      </c>
      <c r="N31" s="286" t="s">
        <v>17</v>
      </c>
      <c r="O31" s="286" t="s">
        <v>18</v>
      </c>
      <c r="P31" s="286" t="s">
        <v>19</v>
      </c>
      <c r="Q31" s="286" t="s">
        <v>20</v>
      </c>
      <c r="R31" s="545"/>
      <c r="S31" s="547"/>
    </row>
    <row r="32" spans="2:19" s="53" customFormat="1" ht="33.75">
      <c r="B32" s="354">
        <v>1</v>
      </c>
      <c r="C32" s="197" t="s">
        <v>62</v>
      </c>
      <c r="D32" s="251">
        <v>2</v>
      </c>
      <c r="E32" s="289">
        <v>2</v>
      </c>
      <c r="F32" s="280">
        <f>E32/D32</f>
        <v>1</v>
      </c>
      <c r="G32" s="281">
        <v>1930</v>
      </c>
      <c r="H32" s="280">
        <f>+F32</f>
        <v>1</v>
      </c>
      <c r="I32" s="323">
        <v>18000</v>
      </c>
      <c r="J32" s="299"/>
      <c r="K32" s="291"/>
      <c r="L32" s="291"/>
      <c r="M32" s="291"/>
      <c r="N32" s="291"/>
      <c r="O32" s="291"/>
      <c r="P32" s="390">
        <f>SUM(I32:O32)</f>
        <v>18000</v>
      </c>
      <c r="Q32" s="186">
        <f>F32*(I32+J32+K32+L32+M32+N32+O32)</f>
        <v>18000</v>
      </c>
      <c r="R32" s="292" t="s">
        <v>47</v>
      </c>
      <c r="S32" s="444" t="s">
        <v>212</v>
      </c>
    </row>
    <row r="33" spans="2:19" s="53" customFormat="1" ht="22.5">
      <c r="B33" s="40">
        <v>2</v>
      </c>
      <c r="C33" s="102" t="s">
        <v>63</v>
      </c>
      <c r="D33" s="251">
        <v>3</v>
      </c>
      <c r="E33" s="289">
        <v>3</v>
      </c>
      <c r="F33" s="280">
        <f>E33/D33</f>
        <v>1</v>
      </c>
      <c r="G33" s="281">
        <v>1930</v>
      </c>
      <c r="H33" s="280">
        <f>+F33</f>
        <v>1</v>
      </c>
      <c r="I33" s="42">
        <v>3000</v>
      </c>
      <c r="J33" s="298"/>
      <c r="K33" s="55"/>
      <c r="L33" s="55"/>
      <c r="M33" s="55"/>
      <c r="N33" s="55"/>
      <c r="O33" s="55"/>
      <c r="P33" s="390">
        <f>SUM(I33:O33)</f>
        <v>3000</v>
      </c>
      <c r="Q33" s="186">
        <f>F33*(I33+J33+K33+L33+M33+N33+O33)</f>
        <v>3000</v>
      </c>
      <c r="R33" s="43" t="s">
        <v>47</v>
      </c>
      <c r="S33" s="444" t="s">
        <v>212</v>
      </c>
    </row>
    <row r="34" spans="2:19" ht="12.75" customHeight="1" thickBot="1">
      <c r="B34" s="45"/>
      <c r="C34" s="46" t="s">
        <v>21</v>
      </c>
      <c r="D34" s="47"/>
      <c r="E34" s="48"/>
      <c r="F34" s="49"/>
      <c r="G34" s="48"/>
      <c r="H34" s="48"/>
      <c r="I34" s="48"/>
      <c r="J34" s="49"/>
      <c r="K34" s="48"/>
      <c r="L34" s="48"/>
      <c r="M34" s="48"/>
      <c r="N34" s="48"/>
      <c r="O34" s="48"/>
      <c r="P34" s="48"/>
      <c r="Q34" s="48"/>
      <c r="R34" s="48"/>
      <c r="S34" s="48"/>
    </row>
    <row r="35" spans="2:19" ht="27.75" customHeight="1">
      <c r="B35" s="57"/>
      <c r="C35" s="58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</row>
    <row r="36" spans="2:19" ht="11.25">
      <c r="B36" s="540" t="s">
        <v>0</v>
      </c>
      <c r="C36" s="540"/>
      <c r="D36" s="540"/>
      <c r="E36" s="540"/>
      <c r="F36" s="540"/>
      <c r="G36" s="540"/>
      <c r="H36" s="540"/>
      <c r="I36" s="540"/>
      <c r="J36" s="540"/>
      <c r="K36" s="540"/>
      <c r="L36" s="540"/>
      <c r="M36" s="540"/>
      <c r="N36" s="540"/>
      <c r="O36" s="540"/>
      <c r="P36" s="540"/>
      <c r="Q36" s="540"/>
      <c r="R36" s="540"/>
      <c r="S36" s="540"/>
    </row>
    <row r="37" spans="2:19" ht="12" thickBot="1">
      <c r="B37" s="540" t="str">
        <f>B3</f>
        <v>COMPONENTE DE EFICACIA -   PLAN DE ACCIÓN - AÑO 2012</v>
      </c>
      <c r="C37" s="540"/>
      <c r="D37" s="540"/>
      <c r="E37" s="540"/>
      <c r="F37" s="540"/>
      <c r="G37" s="540"/>
      <c r="H37" s="540"/>
      <c r="I37" s="540"/>
      <c r="J37" s="540"/>
      <c r="K37" s="540"/>
      <c r="L37" s="540"/>
      <c r="M37" s="540"/>
      <c r="N37" s="540"/>
      <c r="O37" s="540"/>
      <c r="P37" s="540"/>
      <c r="Q37" s="540"/>
      <c r="R37" s="540"/>
      <c r="S37" s="540"/>
    </row>
    <row r="38" spans="2:19" ht="13.5" thickBot="1">
      <c r="B38" s="193"/>
      <c r="C38" s="193"/>
      <c r="D38" s="193"/>
      <c r="E38" s="193"/>
      <c r="F38" s="539" t="s">
        <v>82</v>
      </c>
      <c r="G38" s="539"/>
      <c r="H38" s="539"/>
      <c r="I38" s="539"/>
      <c r="J38" s="539"/>
      <c r="K38" s="539"/>
      <c r="L38" s="539"/>
      <c r="M38" s="539"/>
      <c r="N38" s="539"/>
      <c r="O38" s="539"/>
      <c r="P38" s="193"/>
      <c r="Q38" s="193"/>
      <c r="R38" s="499" t="s">
        <v>2</v>
      </c>
      <c r="S38" s="500"/>
    </row>
    <row r="39" spans="2:19" ht="11.25">
      <c r="B39" s="501" t="s">
        <v>41</v>
      </c>
      <c r="C39" s="501"/>
      <c r="D39" s="501"/>
      <c r="E39" s="501"/>
      <c r="F39" s="501"/>
      <c r="G39" s="501"/>
      <c r="H39" s="501"/>
      <c r="I39" s="81"/>
      <c r="J39" s="81"/>
      <c r="K39" s="81"/>
      <c r="L39" s="81"/>
      <c r="M39" s="81"/>
      <c r="N39" s="81"/>
      <c r="O39" s="81"/>
      <c r="P39" s="81"/>
      <c r="Q39" s="81"/>
      <c r="R39" s="395" t="s">
        <v>1</v>
      </c>
      <c r="S39" s="396">
        <v>1</v>
      </c>
    </row>
    <row r="40" spans="2:19" ht="11.25">
      <c r="B40" s="501" t="s">
        <v>229</v>
      </c>
      <c r="C40" s="501"/>
      <c r="D40" s="501"/>
      <c r="E40" s="501"/>
      <c r="F40" s="501"/>
      <c r="G40" s="501"/>
      <c r="H40" s="501"/>
      <c r="I40" s="81"/>
      <c r="J40" s="81"/>
      <c r="K40" s="81"/>
      <c r="L40" s="81"/>
      <c r="M40" s="81"/>
      <c r="N40" s="81"/>
      <c r="O40" s="81"/>
      <c r="P40" s="81"/>
      <c r="Q40" s="81"/>
      <c r="R40" s="502" t="s">
        <v>237</v>
      </c>
      <c r="S40" s="502"/>
    </row>
    <row r="41" spans="2:19" ht="12">
      <c r="B41" s="501" t="s">
        <v>244</v>
      </c>
      <c r="C41" s="501"/>
      <c r="D41" s="501"/>
      <c r="E41" s="501"/>
      <c r="F41" s="501"/>
      <c r="G41" s="501"/>
      <c r="H41" s="501"/>
      <c r="I41" s="81" t="s">
        <v>235</v>
      </c>
      <c r="J41" s="81"/>
      <c r="K41" s="81"/>
      <c r="L41" s="81"/>
      <c r="M41" s="81"/>
      <c r="N41" s="81"/>
      <c r="O41" s="81"/>
      <c r="P41" s="81"/>
      <c r="Q41" s="81"/>
      <c r="R41" s="503" t="s">
        <v>236</v>
      </c>
      <c r="S41" s="503"/>
    </row>
    <row r="42" spans="2:19" ht="12" thickBot="1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2:19" ht="11.25">
      <c r="B43" s="25" t="s">
        <v>27</v>
      </c>
      <c r="C43" s="26"/>
      <c r="D43" s="26"/>
      <c r="E43" s="26"/>
      <c r="F43" s="26"/>
      <c r="G43" s="26"/>
      <c r="H43" s="27"/>
      <c r="I43" s="548" t="s">
        <v>215</v>
      </c>
      <c r="J43" s="549"/>
      <c r="K43" s="549"/>
      <c r="L43" s="549"/>
      <c r="M43" s="549"/>
      <c r="N43" s="549"/>
      <c r="O43" s="549"/>
      <c r="P43" s="549"/>
      <c r="Q43" s="550"/>
      <c r="R43" s="541" t="str">
        <f>+R26</f>
        <v>META DE RESULTADO ANUAL: 100/100</v>
      </c>
      <c r="S43" s="543"/>
    </row>
    <row r="44" spans="2:19" ht="11.25">
      <c r="B44" s="29" t="s">
        <v>213</v>
      </c>
      <c r="C44" s="30"/>
      <c r="D44" s="30"/>
      <c r="E44" s="30"/>
      <c r="F44" s="30"/>
      <c r="G44" s="30"/>
      <c r="H44" s="31"/>
      <c r="I44" s="554"/>
      <c r="J44" s="555"/>
      <c r="K44" s="555"/>
      <c r="L44" s="555"/>
      <c r="M44" s="555"/>
      <c r="N44" s="555"/>
      <c r="O44" s="555"/>
      <c r="P44" s="555"/>
      <c r="Q44" s="556"/>
      <c r="R44" s="534"/>
      <c r="S44" s="535"/>
    </row>
    <row r="45" spans="2:19" ht="12" thickBot="1">
      <c r="B45" s="34" t="s">
        <v>214</v>
      </c>
      <c r="C45" s="35"/>
      <c r="D45" s="35"/>
      <c r="E45" s="35"/>
      <c r="F45" s="35"/>
      <c r="G45" s="35"/>
      <c r="H45" s="36"/>
      <c r="I45" s="557"/>
      <c r="J45" s="558"/>
      <c r="K45" s="558"/>
      <c r="L45" s="558"/>
      <c r="M45" s="558"/>
      <c r="N45" s="558"/>
      <c r="O45" s="558"/>
      <c r="P45" s="558"/>
      <c r="Q45" s="559"/>
      <c r="R45" s="536"/>
      <c r="S45" s="537"/>
    </row>
    <row r="46" spans="2:19" ht="12" thickBot="1">
      <c r="B46" s="24" t="s">
        <v>22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 t="s">
        <v>34</v>
      </c>
      <c r="S46" s="24"/>
    </row>
    <row r="47" spans="2:19" ht="25.5" customHeight="1" thickBot="1">
      <c r="B47" s="541" t="s">
        <v>7</v>
      </c>
      <c r="C47" s="542"/>
      <c r="D47" s="542"/>
      <c r="E47" s="542"/>
      <c r="F47" s="542"/>
      <c r="G47" s="542"/>
      <c r="H47" s="543"/>
      <c r="I47" s="551" t="s">
        <v>3</v>
      </c>
      <c r="J47" s="552"/>
      <c r="K47" s="552"/>
      <c r="L47" s="552"/>
      <c r="M47" s="552"/>
      <c r="N47" s="552"/>
      <c r="O47" s="552"/>
      <c r="P47" s="552"/>
      <c r="Q47" s="553"/>
      <c r="R47" s="544" t="s">
        <v>4</v>
      </c>
      <c r="S47" s="546" t="s">
        <v>5</v>
      </c>
    </row>
    <row r="48" spans="2:19" ht="81" customHeight="1" thickBot="1">
      <c r="B48" s="283" t="s">
        <v>6</v>
      </c>
      <c r="C48" s="282" t="s">
        <v>8</v>
      </c>
      <c r="D48" s="284" t="s">
        <v>9</v>
      </c>
      <c r="E48" s="282" t="s">
        <v>10</v>
      </c>
      <c r="F48" s="293" t="s">
        <v>11</v>
      </c>
      <c r="G48" s="285" t="s">
        <v>23</v>
      </c>
      <c r="H48" s="285" t="s">
        <v>105</v>
      </c>
      <c r="I48" s="286" t="s">
        <v>12</v>
      </c>
      <c r="J48" s="286" t="s">
        <v>13</v>
      </c>
      <c r="K48" s="286" t="s">
        <v>14</v>
      </c>
      <c r="L48" s="287" t="s">
        <v>15</v>
      </c>
      <c r="M48" s="286" t="s">
        <v>16</v>
      </c>
      <c r="N48" s="286" t="s">
        <v>17</v>
      </c>
      <c r="O48" s="286" t="s">
        <v>18</v>
      </c>
      <c r="P48" s="286" t="s">
        <v>19</v>
      </c>
      <c r="Q48" s="286" t="s">
        <v>20</v>
      </c>
      <c r="R48" s="545"/>
      <c r="S48" s="547"/>
    </row>
    <row r="49" spans="2:19" ht="21" customHeight="1">
      <c r="B49" s="277">
        <v>1</v>
      </c>
      <c r="C49" s="301" t="s">
        <v>216</v>
      </c>
      <c r="D49" s="279">
        <v>1</v>
      </c>
      <c r="E49" s="278">
        <v>1</v>
      </c>
      <c r="F49" s="280">
        <f>E49/D49</f>
        <v>1</v>
      </c>
      <c r="G49" s="281">
        <v>1930</v>
      </c>
      <c r="H49" s="280">
        <f>+F49</f>
        <v>1</v>
      </c>
      <c r="I49" s="357">
        <v>13000</v>
      </c>
      <c r="J49" s="355"/>
      <c r="K49" s="355"/>
      <c r="L49" s="355"/>
      <c r="M49" s="355"/>
      <c r="N49" s="355"/>
      <c r="O49" s="355"/>
      <c r="P49" s="390">
        <f>SUM(I49:O49)</f>
        <v>13000</v>
      </c>
      <c r="Q49" s="186">
        <f>F49*(I49+J49+K49+L49+M49+N49+O49)</f>
        <v>13000</v>
      </c>
      <c r="R49" s="248" t="s">
        <v>273</v>
      </c>
      <c r="S49" s="449" t="s">
        <v>103</v>
      </c>
    </row>
    <row r="50" spans="2:19" ht="21" customHeight="1">
      <c r="B50" s="277">
        <v>2</v>
      </c>
      <c r="C50" s="127" t="s">
        <v>271</v>
      </c>
      <c r="D50" s="279">
        <v>1</v>
      </c>
      <c r="E50" s="278">
        <v>1</v>
      </c>
      <c r="F50" s="280">
        <v>1</v>
      </c>
      <c r="G50" s="281">
        <v>1930</v>
      </c>
      <c r="H50" s="280">
        <v>1</v>
      </c>
      <c r="I50" s="475">
        <v>20000</v>
      </c>
      <c r="J50" s="355"/>
      <c r="K50" s="355"/>
      <c r="L50" s="355"/>
      <c r="M50" s="355"/>
      <c r="N50" s="355"/>
      <c r="O50" s="355"/>
      <c r="P50" s="390">
        <f>SUM(I50:O50)</f>
        <v>20000</v>
      </c>
      <c r="Q50" s="186"/>
      <c r="R50" s="248" t="s">
        <v>272</v>
      </c>
      <c r="S50" s="476"/>
    </row>
    <row r="51" spans="2:19" ht="22.5">
      <c r="B51" s="50">
        <v>2</v>
      </c>
      <c r="C51" s="301" t="s">
        <v>217</v>
      </c>
      <c r="D51" s="160">
        <v>1</v>
      </c>
      <c r="E51" s="171">
        <v>1</v>
      </c>
      <c r="F51" s="280">
        <f>E51/D51</f>
        <v>1</v>
      </c>
      <c r="G51" s="40">
        <v>1930</v>
      </c>
      <c r="H51" s="280">
        <f>+F51</f>
        <v>1</v>
      </c>
      <c r="I51" s="171">
        <v>500</v>
      </c>
      <c r="J51" s="358"/>
      <c r="K51" s="356"/>
      <c r="L51" s="356"/>
      <c r="M51" s="356"/>
      <c r="N51" s="356"/>
      <c r="O51" s="356"/>
      <c r="P51" s="390">
        <f>SUM(I51:O51)</f>
        <v>500</v>
      </c>
      <c r="Q51" s="186">
        <f>F51*(I51+J51+K51+L51+M51+N51+O51)</f>
        <v>500</v>
      </c>
      <c r="R51" s="71" t="s">
        <v>274</v>
      </c>
      <c r="S51" s="372" t="s">
        <v>103</v>
      </c>
    </row>
    <row r="52" spans="2:19" s="53" customFormat="1" ht="15" customHeight="1" thickBot="1">
      <c r="B52" s="45"/>
      <c r="C52" s="46" t="s">
        <v>21</v>
      </c>
      <c r="D52" s="47"/>
      <c r="E52" s="48"/>
      <c r="F52" s="49"/>
      <c r="G52" s="48"/>
      <c r="H52" s="48"/>
      <c r="I52" s="166"/>
      <c r="J52" s="166"/>
      <c r="K52" s="166"/>
      <c r="L52" s="166"/>
      <c r="M52" s="166"/>
      <c r="N52" s="166"/>
      <c r="O52" s="166"/>
      <c r="P52" s="166"/>
      <c r="Q52" s="166"/>
      <c r="R52" s="48"/>
      <c r="S52" s="48"/>
    </row>
    <row r="54" ht="11.25">
      <c r="P54" s="359"/>
    </row>
  </sheetData>
  <sheetProtection/>
  <mergeCells count="45">
    <mergeCell ref="R43:S45"/>
    <mergeCell ref="R41:S41"/>
    <mergeCell ref="B39:H39"/>
    <mergeCell ref="R38:S38"/>
    <mergeCell ref="F38:O38"/>
    <mergeCell ref="R26:S28"/>
    <mergeCell ref="R24:S24"/>
    <mergeCell ref="B47:H47"/>
    <mergeCell ref="I47:Q47"/>
    <mergeCell ref="R47:R48"/>
    <mergeCell ref="S47:S48"/>
    <mergeCell ref="B40:H40"/>
    <mergeCell ref="R40:S40"/>
    <mergeCell ref="B41:H41"/>
    <mergeCell ref="I43:Q45"/>
    <mergeCell ref="B37:S37"/>
    <mergeCell ref="B19:S19"/>
    <mergeCell ref="B20:S20"/>
    <mergeCell ref="B30:H30"/>
    <mergeCell ref="I30:Q30"/>
    <mergeCell ref="R30:R31"/>
    <mergeCell ref="S30:S31"/>
    <mergeCell ref="B23:H23"/>
    <mergeCell ref="R23:S23"/>
    <mergeCell ref="B24:H24"/>
    <mergeCell ref="B6:H6"/>
    <mergeCell ref="R6:S6"/>
    <mergeCell ref="B7:H7"/>
    <mergeCell ref="R7:S7"/>
    <mergeCell ref="B5:H5"/>
    <mergeCell ref="B36:S36"/>
    <mergeCell ref="I26:Q28"/>
    <mergeCell ref="B22:H22"/>
    <mergeCell ref="R21:S21"/>
    <mergeCell ref="F21:O21"/>
    <mergeCell ref="B2:S2"/>
    <mergeCell ref="B3:S3"/>
    <mergeCell ref="R4:S4"/>
    <mergeCell ref="F4:O4"/>
    <mergeCell ref="B13:H13"/>
    <mergeCell ref="I13:Q13"/>
    <mergeCell ref="R13:R14"/>
    <mergeCell ref="S13:S14"/>
    <mergeCell ref="I9:Q11"/>
    <mergeCell ref="R9:S11"/>
  </mergeCells>
  <printOptions/>
  <pageMargins left="0.19" right="0.34" top="0.15748031496062992" bottom="0.15748031496062992" header="0" footer="0"/>
  <pageSetup fitToHeight="1" fitToWidth="1" horizontalDpi="300" verticalDpi="300" orientation="landscape" scale="6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1"/>
  <sheetViews>
    <sheetView zoomScale="85" zoomScaleNormal="85" zoomScalePageLayoutView="0" workbookViewId="0" topLeftCell="A1">
      <selection activeCell="C19" sqref="C19"/>
    </sheetView>
  </sheetViews>
  <sheetFormatPr defaultColWidth="11.421875" defaultRowHeight="12.75"/>
  <cols>
    <col min="1" max="1" width="9.140625" style="0" customWidth="1"/>
    <col min="2" max="2" width="5.140625" style="0" customWidth="1"/>
    <col min="3" max="3" width="48.140625" style="0" customWidth="1"/>
    <col min="4" max="4" width="10.140625" style="0" customWidth="1"/>
    <col min="5" max="6" width="11.57421875" style="0" customWidth="1"/>
    <col min="7" max="7" width="14.57421875" style="0" customWidth="1"/>
    <col min="8" max="8" width="17.7109375" style="0" customWidth="1"/>
    <col min="9" max="9" width="7.8515625" style="0" customWidth="1"/>
    <col min="10" max="10" width="4.421875" style="0" customWidth="1"/>
    <col min="11" max="11" width="5.00390625" style="0" customWidth="1"/>
    <col min="12" max="14" width="4.421875" style="0" customWidth="1"/>
    <col min="15" max="15" width="7.8515625" style="0" customWidth="1"/>
    <col min="16" max="16" width="8.7109375" style="0" bestFit="1" customWidth="1"/>
    <col min="17" max="17" width="8.28125" style="0" customWidth="1"/>
    <col min="18" max="18" width="46.57421875" style="0" bestFit="1" customWidth="1"/>
    <col min="19" max="19" width="17.140625" style="0" customWidth="1"/>
  </cols>
  <sheetData>
    <row r="1" spans="2:19" ht="12.75">
      <c r="B1" s="539" t="s">
        <v>0</v>
      </c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</row>
    <row r="2" spans="2:19" ht="16.5" thickBot="1">
      <c r="B2" s="579" t="s">
        <v>233</v>
      </c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</row>
    <row r="3" spans="2:19" ht="13.5" thickBot="1">
      <c r="B3" s="2"/>
      <c r="C3" s="2"/>
      <c r="D3" s="2"/>
      <c r="E3" s="2"/>
      <c r="F3" s="539" t="s">
        <v>82</v>
      </c>
      <c r="G3" s="539"/>
      <c r="H3" s="539"/>
      <c r="I3" s="539"/>
      <c r="J3" s="539"/>
      <c r="K3" s="539"/>
      <c r="L3" s="539"/>
      <c r="M3" s="539"/>
      <c r="N3" s="539"/>
      <c r="O3" s="539"/>
      <c r="P3" s="2"/>
      <c r="Q3" s="2"/>
      <c r="R3" s="499" t="s">
        <v>2</v>
      </c>
      <c r="S3" s="500"/>
    </row>
    <row r="4" spans="2:19" ht="12.75">
      <c r="B4" s="501" t="s">
        <v>41</v>
      </c>
      <c r="C4" s="501"/>
      <c r="D4" s="501"/>
      <c r="E4" s="501"/>
      <c r="F4" s="501"/>
      <c r="G4" s="501"/>
      <c r="H4" s="501"/>
      <c r="I4" s="81"/>
      <c r="J4" s="81"/>
      <c r="K4" s="81"/>
      <c r="L4" s="81"/>
      <c r="M4" s="81"/>
      <c r="N4" s="81"/>
      <c r="O4" s="81"/>
      <c r="P4" s="81"/>
      <c r="Q4" s="81"/>
      <c r="R4" s="395" t="s">
        <v>1</v>
      </c>
      <c r="S4" s="396">
        <v>1</v>
      </c>
    </row>
    <row r="5" spans="2:19" ht="12.75">
      <c r="B5" s="501" t="s">
        <v>229</v>
      </c>
      <c r="C5" s="501"/>
      <c r="D5" s="501"/>
      <c r="E5" s="501"/>
      <c r="F5" s="501"/>
      <c r="G5" s="501"/>
      <c r="H5" s="501"/>
      <c r="I5" s="81"/>
      <c r="J5" s="81"/>
      <c r="K5" s="81"/>
      <c r="L5" s="81"/>
      <c r="M5" s="81"/>
      <c r="N5" s="81"/>
      <c r="O5" s="81"/>
      <c r="P5" s="81"/>
      <c r="Q5" s="81"/>
      <c r="R5" s="502" t="s">
        <v>237</v>
      </c>
      <c r="S5" s="502"/>
    </row>
    <row r="6" spans="2:19" ht="12.75">
      <c r="B6" s="501" t="s">
        <v>244</v>
      </c>
      <c r="C6" s="501"/>
      <c r="D6" s="501"/>
      <c r="E6" s="501"/>
      <c r="F6" s="501"/>
      <c r="G6" s="501"/>
      <c r="H6" s="501"/>
      <c r="I6" s="81" t="s">
        <v>235</v>
      </c>
      <c r="J6" s="81"/>
      <c r="K6" s="81"/>
      <c r="L6" s="81"/>
      <c r="M6" s="81"/>
      <c r="N6" s="81"/>
      <c r="O6" s="81"/>
      <c r="P6" s="81"/>
      <c r="Q6" s="81"/>
      <c r="R6" s="503" t="s">
        <v>236</v>
      </c>
      <c r="S6" s="503"/>
    </row>
    <row r="7" spans="2:19" ht="13.5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 t="s">
        <v>230</v>
      </c>
      <c r="R7" s="2"/>
      <c r="S7" s="2"/>
    </row>
    <row r="8" spans="2:19" ht="12.75" customHeight="1">
      <c r="B8" s="3" t="s">
        <v>28</v>
      </c>
      <c r="C8" s="4"/>
      <c r="D8" s="4"/>
      <c r="E8" s="4"/>
      <c r="F8" s="4"/>
      <c r="G8" s="4"/>
      <c r="H8" s="5"/>
      <c r="I8" s="566" t="s">
        <v>220</v>
      </c>
      <c r="J8" s="567"/>
      <c r="K8" s="567"/>
      <c r="L8" s="567"/>
      <c r="M8" s="567"/>
      <c r="N8" s="567"/>
      <c r="O8" s="567"/>
      <c r="P8" s="567"/>
      <c r="Q8" s="568"/>
      <c r="R8" s="560" t="s">
        <v>276</v>
      </c>
      <c r="S8" s="562"/>
    </row>
    <row r="9" spans="2:19" ht="12.75">
      <c r="B9" s="6" t="s">
        <v>178</v>
      </c>
      <c r="C9" s="7"/>
      <c r="D9" s="7"/>
      <c r="E9" s="7"/>
      <c r="F9" s="7"/>
      <c r="G9" s="7"/>
      <c r="H9" s="8"/>
      <c r="I9" s="569"/>
      <c r="J9" s="570"/>
      <c r="K9" s="570"/>
      <c r="L9" s="570"/>
      <c r="M9" s="570"/>
      <c r="N9" s="570"/>
      <c r="O9" s="570"/>
      <c r="P9" s="570"/>
      <c r="Q9" s="571"/>
      <c r="R9" s="575"/>
      <c r="S9" s="576"/>
    </row>
    <row r="10" spans="2:19" ht="13.5" thickBot="1">
      <c r="B10" s="11" t="s">
        <v>218</v>
      </c>
      <c r="C10" s="12"/>
      <c r="D10" s="12"/>
      <c r="E10" s="12"/>
      <c r="F10" s="12"/>
      <c r="G10" s="12"/>
      <c r="H10" s="13"/>
      <c r="I10" s="572"/>
      <c r="J10" s="573"/>
      <c r="K10" s="573"/>
      <c r="L10" s="573"/>
      <c r="M10" s="573"/>
      <c r="N10" s="573"/>
      <c r="O10" s="573"/>
      <c r="P10" s="573"/>
      <c r="Q10" s="574"/>
      <c r="R10" s="577"/>
      <c r="S10" s="578"/>
    </row>
    <row r="11" spans="2:19" ht="13.5" thickBot="1">
      <c r="B11" s="2" t="s">
        <v>219</v>
      </c>
      <c r="C11" s="1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19" ht="12.75">
      <c r="B12" s="560" t="s">
        <v>7</v>
      </c>
      <c r="C12" s="561"/>
      <c r="D12" s="561"/>
      <c r="E12" s="561"/>
      <c r="F12" s="561"/>
      <c r="G12" s="561"/>
      <c r="H12" s="562"/>
      <c r="I12" s="560" t="s">
        <v>3</v>
      </c>
      <c r="J12" s="561"/>
      <c r="K12" s="561"/>
      <c r="L12" s="561"/>
      <c r="M12" s="561"/>
      <c r="N12" s="561"/>
      <c r="O12" s="561"/>
      <c r="P12" s="561"/>
      <c r="Q12" s="561"/>
      <c r="R12" s="563" t="s">
        <v>4</v>
      </c>
      <c r="S12" s="563" t="s">
        <v>5</v>
      </c>
    </row>
    <row r="13" spans="2:19" ht="13.5" thickBot="1">
      <c r="B13" s="9"/>
      <c r="C13" s="15"/>
      <c r="D13" s="15"/>
      <c r="E13" s="15"/>
      <c r="F13" s="15"/>
      <c r="G13" s="15"/>
      <c r="H13" s="10"/>
      <c r="I13" s="9"/>
      <c r="J13" s="15"/>
      <c r="K13" s="15"/>
      <c r="L13" s="15"/>
      <c r="M13" s="15"/>
      <c r="N13" s="15"/>
      <c r="O13" s="15"/>
      <c r="P13" s="15"/>
      <c r="Q13" s="15"/>
      <c r="R13" s="564"/>
      <c r="S13" s="564"/>
    </row>
    <row r="14" spans="2:19" ht="77.25" thickBot="1">
      <c r="B14" s="306" t="s">
        <v>6</v>
      </c>
      <c r="C14" s="307" t="s">
        <v>8</v>
      </c>
      <c r="D14" s="308" t="s">
        <v>9</v>
      </c>
      <c r="E14" s="307" t="s">
        <v>10</v>
      </c>
      <c r="F14" s="309" t="s">
        <v>11</v>
      </c>
      <c r="G14" s="307" t="s">
        <v>23</v>
      </c>
      <c r="H14" s="307" t="s">
        <v>105</v>
      </c>
      <c r="I14" s="187" t="s">
        <v>12</v>
      </c>
      <c r="J14" s="187" t="s">
        <v>13</v>
      </c>
      <c r="K14" s="187" t="s">
        <v>14</v>
      </c>
      <c r="L14" s="188" t="s">
        <v>15</v>
      </c>
      <c r="M14" s="187" t="s">
        <v>16</v>
      </c>
      <c r="N14" s="187" t="s">
        <v>17</v>
      </c>
      <c r="O14" s="187" t="s">
        <v>46</v>
      </c>
      <c r="P14" s="187" t="s">
        <v>19</v>
      </c>
      <c r="Q14" s="187" t="s">
        <v>20</v>
      </c>
      <c r="R14" s="565"/>
      <c r="S14" s="565"/>
    </row>
    <row r="15" spans="2:19" ht="12.75">
      <c r="B15" s="313">
        <v>1</v>
      </c>
      <c r="C15" s="360" t="s">
        <v>221</v>
      </c>
      <c r="D15" s="302">
        <v>780</v>
      </c>
      <c r="E15" s="302">
        <v>800</v>
      </c>
      <c r="F15" s="303">
        <f>E15/D15</f>
        <v>1.0256410256410255</v>
      </c>
      <c r="G15" s="304">
        <v>550</v>
      </c>
      <c r="H15" s="305">
        <f>+F15</f>
        <v>1.0256410256410255</v>
      </c>
      <c r="I15" s="181">
        <v>18000</v>
      </c>
      <c r="J15" s="182"/>
      <c r="K15" s="183"/>
      <c r="L15" s="182"/>
      <c r="M15" s="183"/>
      <c r="N15" s="182"/>
      <c r="O15" s="184"/>
      <c r="P15" s="390">
        <f>SUM(I15:O15)</f>
        <v>18000</v>
      </c>
      <c r="Q15" s="186">
        <f>F15*(I15+J15+K15+L15+M15+N15+O15)</f>
        <v>18461.53846153846</v>
      </c>
      <c r="R15" s="310" t="s">
        <v>35</v>
      </c>
      <c r="S15" s="314"/>
    </row>
    <row r="16" spans="2:19" ht="25.5">
      <c r="B16" s="180">
        <v>2</v>
      </c>
      <c r="C16" s="311" t="s">
        <v>277</v>
      </c>
      <c r="D16" s="21">
        <v>1</v>
      </c>
      <c r="E16" s="21">
        <v>1</v>
      </c>
      <c r="F16" s="303">
        <f>E16/D16</f>
        <v>1</v>
      </c>
      <c r="G16" s="19">
        <v>550</v>
      </c>
      <c r="H16" s="305">
        <f>+F16</f>
        <v>1</v>
      </c>
      <c r="I16" s="175">
        <v>40000</v>
      </c>
      <c r="J16" s="19"/>
      <c r="K16" s="178"/>
      <c r="L16" s="20"/>
      <c r="M16" s="178"/>
      <c r="N16" s="20"/>
      <c r="O16" s="177"/>
      <c r="P16" s="390">
        <f>SUM(I16:O16)</f>
        <v>40000</v>
      </c>
      <c r="Q16" s="186">
        <f>F16*(I16+J16+K16+L16+M16+N16+O16)</f>
        <v>40000</v>
      </c>
      <c r="R16" s="17" t="s">
        <v>35</v>
      </c>
      <c r="S16" s="16" t="s">
        <v>91</v>
      </c>
    </row>
    <row r="17" spans="2:19" ht="25.5">
      <c r="B17" s="180">
        <v>3</v>
      </c>
      <c r="C17" s="311" t="s">
        <v>71</v>
      </c>
      <c r="D17" s="21">
        <v>1</v>
      </c>
      <c r="E17" s="21">
        <v>1</v>
      </c>
      <c r="F17" s="303">
        <f>E17/D17</f>
        <v>1</v>
      </c>
      <c r="G17" s="19">
        <v>420</v>
      </c>
      <c r="H17" s="305">
        <f>+F17</f>
        <v>1</v>
      </c>
      <c r="I17" s="175">
        <v>2200</v>
      </c>
      <c r="J17" s="19"/>
      <c r="K17" s="178"/>
      <c r="L17" s="20"/>
      <c r="M17" s="178"/>
      <c r="N17" s="20"/>
      <c r="O17" s="177"/>
      <c r="P17" s="390">
        <f>SUM(I17:O17)</f>
        <v>2200</v>
      </c>
      <c r="Q17" s="186">
        <f>F17*(I17+J17+K17+L17+M17+N17+O17)</f>
        <v>2200</v>
      </c>
      <c r="R17" s="147" t="s">
        <v>35</v>
      </c>
      <c r="S17" s="16" t="s">
        <v>228</v>
      </c>
    </row>
    <row r="18" spans="2:19" ht="12.75">
      <c r="B18" s="180">
        <v>4</v>
      </c>
      <c r="C18" s="311" t="s">
        <v>278</v>
      </c>
      <c r="D18" s="21">
        <v>1</v>
      </c>
      <c r="E18" s="21">
        <v>1</v>
      </c>
      <c r="F18" s="303">
        <v>1</v>
      </c>
      <c r="G18" s="19">
        <v>1930</v>
      </c>
      <c r="H18" s="305">
        <f>+F18</f>
        <v>1</v>
      </c>
      <c r="I18" s="175">
        <v>2000</v>
      </c>
      <c r="J18" s="19"/>
      <c r="K18" s="178"/>
      <c r="L18" s="20"/>
      <c r="M18" s="178"/>
      <c r="N18" s="20"/>
      <c r="O18" s="177"/>
      <c r="P18" s="390">
        <f>SUM(I18:O18)</f>
        <v>2000</v>
      </c>
      <c r="Q18" s="186">
        <f>F18*(I18+J18+K18+L18+M18+N18+O18)</f>
        <v>2000</v>
      </c>
      <c r="R18" s="147" t="s">
        <v>35</v>
      </c>
      <c r="S18" s="16" t="s">
        <v>228</v>
      </c>
    </row>
    <row r="19" spans="2:19" ht="25.5">
      <c r="B19" s="180">
        <v>5</v>
      </c>
      <c r="C19" s="311" t="s">
        <v>72</v>
      </c>
      <c r="D19" s="21">
        <v>1</v>
      </c>
      <c r="E19" s="21">
        <v>1</v>
      </c>
      <c r="F19" s="303">
        <f>E19/D19</f>
        <v>1</v>
      </c>
      <c r="G19" s="19">
        <v>860</v>
      </c>
      <c r="H19" s="305">
        <f>+F19</f>
        <v>1</v>
      </c>
      <c r="I19" s="175">
        <v>4000</v>
      </c>
      <c r="J19" s="19"/>
      <c r="K19" s="178"/>
      <c r="L19" s="20"/>
      <c r="M19" s="178"/>
      <c r="N19" s="20"/>
      <c r="O19" s="177"/>
      <c r="P19" s="390">
        <f>SUM(I19:O19)</f>
        <v>4000</v>
      </c>
      <c r="Q19" s="186">
        <f>F19*(I19+J19+K19+L19+M19+N19+O19)</f>
        <v>4000</v>
      </c>
      <c r="R19" s="147" t="s">
        <v>35</v>
      </c>
      <c r="S19" s="16" t="s">
        <v>104</v>
      </c>
    </row>
    <row r="20" spans="2:19" ht="13.5" thickBot="1">
      <c r="B20" s="1"/>
      <c r="C20" s="312" t="s">
        <v>21</v>
      </c>
      <c r="D20" s="144"/>
      <c r="E20" s="144"/>
      <c r="F20" s="179"/>
      <c r="G20" s="145"/>
      <c r="H20" s="145"/>
      <c r="I20" s="176"/>
      <c r="J20" s="146"/>
      <c r="K20" s="176"/>
      <c r="L20" s="146"/>
      <c r="M20" s="176"/>
      <c r="N20" s="146"/>
      <c r="O20" s="174"/>
      <c r="P20" s="146"/>
      <c r="Q20" s="361">
        <v>0</v>
      </c>
      <c r="R20" s="1"/>
      <c r="S20" s="1"/>
    </row>
    <row r="21" ht="12.75">
      <c r="Q21" s="362"/>
    </row>
  </sheetData>
  <sheetProtection/>
  <mergeCells count="15">
    <mergeCell ref="B1:S1"/>
    <mergeCell ref="B2:S2"/>
    <mergeCell ref="R3:S3"/>
    <mergeCell ref="B4:H4"/>
    <mergeCell ref="F3:O3"/>
    <mergeCell ref="B12:H12"/>
    <mergeCell ref="I12:Q12"/>
    <mergeCell ref="R12:R14"/>
    <mergeCell ref="S12:S14"/>
    <mergeCell ref="B5:H5"/>
    <mergeCell ref="R5:S5"/>
    <mergeCell ref="B6:H6"/>
    <mergeCell ref="I8:Q10"/>
    <mergeCell ref="R8:S10"/>
    <mergeCell ref="R6:S6"/>
  </mergeCells>
  <printOptions/>
  <pageMargins left="0.47" right="0.75" top="1.74" bottom="1" header="0" footer="0"/>
  <pageSetup fitToHeight="1" fitToWidth="1" horizontalDpi="300" verticalDpi="300" orientation="landscape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Gobernación de Cundinamarca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gob2003admin</dc:creator>
  <cp:keywords/>
  <dc:description/>
  <cp:lastModifiedBy>nohosala</cp:lastModifiedBy>
  <cp:lastPrinted>2010-03-02T19:30:35Z</cp:lastPrinted>
  <dcterms:created xsi:type="dcterms:W3CDTF">2005-01-05T14:33:37Z</dcterms:created>
  <dcterms:modified xsi:type="dcterms:W3CDTF">2012-09-15T17:17:09Z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1897817936</vt:i4>
  </property>
  <property fmtid="{D5CDD505-2E9C-101B-9397-08002B2CF9AE}" pid="3" name="_EmailSubject">
    <vt:lpwstr>FORMATO PLAN ACCIÓN 2005.xls</vt:lpwstr>
  </property>
  <property fmtid="{D5CDD505-2E9C-101B-9397-08002B2CF9AE}" pid="4" name="_AuthorEmail">
    <vt:lpwstr>DMSUAREZ@cundinamarca.gov.co</vt:lpwstr>
  </property>
  <property fmtid="{D5CDD505-2E9C-101B-9397-08002B2CF9AE}" pid="5" name="_AuthorEmailDisplayName">
    <vt:lpwstr>MIREYA SUAREZ ARMERO</vt:lpwstr>
  </property>
  <property fmtid="{D5CDD505-2E9C-101B-9397-08002B2CF9AE}" pid="6" name="_ReviewingToolsShownOnce">
    <vt:lpwstr/>
  </property>
</Properties>
</file>