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9120" tabRatio="605" activeTab="0"/>
  </bookViews>
  <sheets>
    <sheet name="Plan de Acción INFRAEST. 2012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Maribel</author>
  </authors>
  <commentList>
    <comment ref="C7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7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7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7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7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7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7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7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8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9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9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9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9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9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9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9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9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9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9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9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9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9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9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9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</commentList>
</comments>
</file>

<file path=xl/sharedStrings.xml><?xml version="1.0" encoding="utf-8"?>
<sst xmlns="http://schemas.openxmlformats.org/spreadsheetml/2006/main" count="178" uniqueCount="146">
  <si>
    <t>NOMBRE</t>
  </si>
  <si>
    <t>SGP</t>
  </si>
  <si>
    <t>CODIGO</t>
  </si>
  <si>
    <t>ACTIVIDADES</t>
  </si>
  <si>
    <t>META ACTIVIDAD</t>
  </si>
  <si>
    <t>RESPONSABLE</t>
  </si>
  <si>
    <t>SINERGIA</t>
  </si>
  <si>
    <t>OTROS</t>
  </si>
  <si>
    <t>TOTAL</t>
  </si>
  <si>
    <t>INDICADOR DE PRODUCTO</t>
  </si>
  <si>
    <t>OBSERVACIONES</t>
  </si>
  <si>
    <t>PROGRAMACIÓN DE  ACTIVIDAD</t>
  </si>
  <si>
    <t>I Trimestre</t>
  </si>
  <si>
    <t>II Trimestre</t>
  </si>
  <si>
    <t>III Trimestre</t>
  </si>
  <si>
    <t>IV Trimestre</t>
  </si>
  <si>
    <t>NOMBRE  INDICADOR</t>
  </si>
  <si>
    <t>OTRAS  TRANSFER. NACIONALES</t>
  </si>
  <si>
    <t>DEPARTAMENTO</t>
  </si>
  <si>
    <t xml:space="preserve">CREDITO </t>
  </si>
  <si>
    <t>FUENTES DE FINANCIACIÓN</t>
  </si>
  <si>
    <t>APORTES</t>
  </si>
  <si>
    <t>RECURSOS  PROPIOS</t>
  </si>
  <si>
    <t>PROYECTO                                   Localización  (Comuna,Barrio/ Corregimiento,Vereda)</t>
  </si>
  <si>
    <t>SUBPROGRAMA</t>
  </si>
  <si>
    <t>META DEL PROYECTO</t>
  </si>
  <si>
    <t>CODIGO:</t>
  </si>
  <si>
    <t>VERSIÓN:</t>
  </si>
  <si>
    <t>1.0</t>
  </si>
  <si>
    <t>FECHA:</t>
  </si>
  <si>
    <t>PAGINA:</t>
  </si>
  <si>
    <t>1  DE 1</t>
  </si>
  <si>
    <t xml:space="preserve">                                                                                SISTEMA INTEGRADO DE GESTIÓN 
                                                                                   DE LA CALIDAD Y MECI 
</t>
  </si>
  <si>
    <t>SECTOR:</t>
  </si>
  <si>
    <t xml:space="preserve">NOMBRE DE LA DEPENDENCIA O ENTIDAD: </t>
  </si>
  <si>
    <t>Fecha de Inicio de la actividad         (día / mes / año)</t>
  </si>
  <si>
    <t>Fecha de Terminación de la actividad            (día / mes / año)</t>
  </si>
  <si>
    <t>VALOR  ESPERADO DIC/2012</t>
  </si>
  <si>
    <t>LINEA BASE DIC/2011               (Valor Inicial)</t>
  </si>
  <si>
    <t>AÑO 2012</t>
  </si>
  <si>
    <t>COSTO TOTAL                        PROYECTO                               2012</t>
  </si>
  <si>
    <t>30/02/2012</t>
  </si>
  <si>
    <t>PR-DE-PE-05</t>
  </si>
  <si>
    <t>INFARAESTRUCTURA</t>
  </si>
  <si>
    <t>1000  metros lineales de vias en afirmado mejoradas  a mayo de 2012</t>
  </si>
  <si>
    <t>Metros lineales de vias mejoradas en afirmado</t>
  </si>
  <si>
    <t>Embalastramiento barrio  comuna 12</t>
  </si>
  <si>
    <t>651 ml de vias en afirmado en buen estado</t>
  </si>
  <si>
    <t>Realizacion estudios previos</t>
  </si>
  <si>
    <t>Terminar un estudio</t>
  </si>
  <si>
    <t>Estudio realizado</t>
  </si>
  <si>
    <t>S.I.V JULIO CESAR DIAZ CUERO</t>
  </si>
  <si>
    <t>DISTRITO - COMUNIDAD</t>
  </si>
  <si>
    <t>Localización y replanteo</t>
  </si>
  <si>
    <t>Localizar 651 ml</t>
  </si>
  <si>
    <t>ml replanteados</t>
  </si>
  <si>
    <t>Embalastramiento barrio Nuevo Horizonte</t>
  </si>
  <si>
    <t>349 ml de vias en afirmado en buen estado</t>
  </si>
  <si>
    <t>Localizar 349 ml</t>
  </si>
  <si>
    <r>
      <t>A mayo de 2012 -12.800 metros cuadrados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de pavimento mejorados </t>
    </r>
  </si>
  <si>
    <t>Reparcheo cra 20 entre  cle 3 y 6 barrio Pascual de Andagoya</t>
  </si>
  <si>
    <t>800 m2 de pavimento mejorado.</t>
  </si>
  <si>
    <t>Reconstrucción losas en concreto</t>
  </si>
  <si>
    <t xml:space="preserve">Construir 800 m2 </t>
  </si>
  <si>
    <t>m2 construidos de losas</t>
  </si>
  <si>
    <t>Mejoramiento Av. Simon Bolivar - via Cabal Pombo</t>
  </si>
  <si>
    <t>12000 M2 de via mejorada</t>
  </si>
  <si>
    <t>Demolicion -fresado calzada</t>
  </si>
  <si>
    <t>Demoler 1200 m2 de calzada</t>
  </si>
  <si>
    <t xml:space="preserve">m2 demolidos -fresados </t>
  </si>
  <si>
    <t>Reconstrucción via</t>
  </si>
  <si>
    <t>Construir 12000 m2  calzada</t>
  </si>
  <si>
    <t xml:space="preserve">m2 reconstruidos de calzada </t>
  </si>
  <si>
    <t>No de puentes peatonales urbanos rehabilitados</t>
  </si>
  <si>
    <t xml:space="preserve">Rehabilitacion de puentes peatonales en las comunas </t>
  </si>
  <si>
    <t>5 puentes peatonales rehabilitados</t>
  </si>
  <si>
    <t>Limpieza o desmonte estructuras</t>
  </si>
  <si>
    <t>Limpiar o desmontar 5 estructuras</t>
  </si>
  <si>
    <t>No de obras ejecutadas</t>
  </si>
  <si>
    <t>DISTRITO - INVIAS</t>
  </si>
  <si>
    <t>Ejecucion en curso vigencia anterior</t>
  </si>
  <si>
    <t>Reparación y/o mantenimiento estructuras</t>
  </si>
  <si>
    <t>Reparar y/o mantener 5 estructuras</t>
  </si>
  <si>
    <t xml:space="preserve"> 814 metros lineales de vias rurales recuperadas a mayo 2012 </t>
  </si>
  <si>
    <t>ML de vias rurales adecuadas</t>
  </si>
  <si>
    <t>Embalastramiento via Matia Mulumba  -  Vereda la Gloria</t>
  </si>
  <si>
    <t>814 ml de via rural adecuada</t>
  </si>
  <si>
    <t>COMUNIDAD - DISTRITO</t>
  </si>
  <si>
    <t>Localización para relleno</t>
  </si>
  <si>
    <t>Localizar y rellenar 814 ml</t>
  </si>
  <si>
    <t>ml de obra ejecutada</t>
  </si>
  <si>
    <t>1  embarcadero mejorado a mayo de  2012</t>
  </si>
  <si>
    <t>No de embarcaderos rehabilitados</t>
  </si>
  <si>
    <t>Construcción de gradas en la  vereda Malaguita zona rural</t>
  </si>
  <si>
    <t>1 embarcadero mejorado en la zona rural</t>
  </si>
  <si>
    <t>COMUNIDAD -DISTRITO</t>
  </si>
  <si>
    <t>Construcción y/o adecuación estructuras</t>
  </si>
  <si>
    <t>Construir y/o adecuar 1 estructura</t>
  </si>
  <si>
    <t>860 metros lineales de via nueva conformados a mayo de  2.012</t>
  </si>
  <si>
    <t>Metros lineales de via nueva conformada</t>
  </si>
  <si>
    <t xml:space="preserve">Aperura de vias en Calle Larga - Zacarias zona rural </t>
  </si>
  <si>
    <t>860 ml de via nueva conformada</t>
  </si>
  <si>
    <t>Localizar 860 ml  via</t>
  </si>
  <si>
    <t>Movimiento de tierra</t>
  </si>
  <si>
    <t>Remover 630 m3</t>
  </si>
  <si>
    <t>m3 de obra ejecutada</t>
  </si>
  <si>
    <t>Excavación a maquina</t>
  </si>
  <si>
    <t>excavar 400 m3</t>
  </si>
  <si>
    <t xml:space="preserve"> 3862,8 metros cuadrados de pavimento nuevo con andenes construidos a mayo de  2.012</t>
  </si>
  <si>
    <t>Metros cuadrados de pavimento nuevo con andenes construido</t>
  </si>
  <si>
    <t>Pavimentacion vias barrios Eucaristico, Seis de Enero, Kennedy, Lleras y bocacalles de la avenida Simon Bolivar zona urbana</t>
  </si>
  <si>
    <t>3862,8 m2 de pavimento nuevo construido.</t>
  </si>
  <si>
    <t xml:space="preserve">Realizacion estudios </t>
  </si>
  <si>
    <t xml:space="preserve">Realizar 3 estudios </t>
  </si>
  <si>
    <t>No estudio</t>
  </si>
  <si>
    <t>COMUNIDAD -DISTRITO - INVIAS</t>
  </si>
  <si>
    <t>Bocacalles en ejecucion vigencia anterior</t>
  </si>
  <si>
    <t>Localizacion y Construcción losas en concreto</t>
  </si>
  <si>
    <t>Localizar y ejecutar 3862,8 m2 de pavimento nuevo</t>
  </si>
  <si>
    <t>m2 de obra localiada y ejecutada</t>
  </si>
  <si>
    <t>1 embarcaderos construidos en cuenca hidrografica al 2011</t>
  </si>
  <si>
    <t xml:space="preserve">No de embarcaderos construidos en las cuencas hidrografica </t>
  </si>
  <si>
    <t>Construcción de embarcaderos en la cuenca hidrografica Playa Chucheros - Juanchaco</t>
  </si>
  <si>
    <t>1 embarcadero construido en la cuenca</t>
  </si>
  <si>
    <t>Localizar 1 proyecto</t>
  </si>
  <si>
    <t>No proyecto localizado</t>
  </si>
  <si>
    <t>DISTRITO -COMUNIDAD</t>
  </si>
  <si>
    <t>Realización  estructuras en conceto</t>
  </si>
  <si>
    <t>ejecutar 1 estructura</t>
  </si>
  <si>
    <t>No de obra ejecutada</t>
  </si>
  <si>
    <t>200 tapas y rejillas  construidas a mayo de  2.012</t>
  </si>
  <si>
    <t>Unidad de tapas y rejillas</t>
  </si>
  <si>
    <t>Suministro e instalacion de tapas y rejillas para  sumidero</t>
  </si>
  <si>
    <t>200  tapas y rejillas  construidos en la zona urbana</t>
  </si>
  <si>
    <t>Localización y estudios</t>
  </si>
  <si>
    <t xml:space="preserve">Localizar 200 tapas </t>
  </si>
  <si>
    <t>No tapas replanteadas</t>
  </si>
  <si>
    <t xml:space="preserve">S.I.V JULIO CESAR DIAZ CUERO </t>
  </si>
  <si>
    <t xml:space="preserve">Construccion e Instalación tapas y rejillas </t>
  </si>
  <si>
    <t>Construir e Instalar 200 tapas</t>
  </si>
  <si>
    <t>No de tapas  ejecutada</t>
  </si>
  <si>
    <t>5 puentes peatonales urbanos rehabilitados a mayo 2012</t>
  </si>
  <si>
    <t>META  DE                             PRODUCTO 2012</t>
  </si>
  <si>
    <t>Secretaria de Tansito y Transportes</t>
  </si>
  <si>
    <t>Tránsito  y Transportes</t>
  </si>
  <si>
    <t xml:space="preserve">                                                                                  PLAN DE ACCIÓN 2012  (PROVISIONAL)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</si>
</sst>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-* #,##0.00\ _P_t_s_-;\-* #,##0.00\ _P_t_s_-;_-* &quot;-&quot;??\ _P_t_s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\ &quot;Pts&quot;_-;\-* #,##0\ &quot;Pts&quot;_-;_-* &quot;-&quot;\ &quot;Pts&quot;_-;_-@_-"/>
    <numFmt numFmtId="190" formatCode="_-* #,##0.00\ _P_t_a_-;\-* #,##0.00\ _P_t_a_-;_-* &quot;-&quot;??\ _P_t_a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\ &quot;pta&quot;_-;\-* #,##0\ &quot;pta&quot;_-;_-* &quot;-&quot;\ &quot;pta&quot;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240A]dddd\,\ dd&quot; de &quot;mmmm&quot; de &quot;yyyy"/>
    <numFmt numFmtId="199" formatCode="mmm\-yyyy"/>
    <numFmt numFmtId="200" formatCode="#,##0.0"/>
    <numFmt numFmtId="201" formatCode="[$-409]dddd\,\ mmmm\ dd\,\ yyyy"/>
    <numFmt numFmtId="202" formatCode="0.0%"/>
    <numFmt numFmtId="203" formatCode="0.000%"/>
    <numFmt numFmtId="204" formatCode="0.0000%"/>
    <numFmt numFmtId="205" formatCode="0.00000%"/>
    <numFmt numFmtId="206" formatCode="0.000000%"/>
    <numFmt numFmtId="207" formatCode="0.0000000%"/>
    <numFmt numFmtId="208" formatCode="0.00000000%"/>
    <numFmt numFmtId="209" formatCode="0.000000000%"/>
    <numFmt numFmtId="210" formatCode="0.0000000000%"/>
    <numFmt numFmtId="211" formatCode="_ * #,##0.000_ ;_ * \-#,##0.000_ ;_ * &quot;-&quot;??_ ;_ @_ "/>
    <numFmt numFmtId="212" formatCode="_ * #,##0.0_ ;_ * \-#,##0.0_ ;_ * &quot;-&quot;??_ ;_ @_ "/>
    <numFmt numFmtId="213" formatCode="_ * #,##0_ ;_ * \-#,##0_ ;_ * &quot;-&quot;??_ ;_ @_ "/>
    <numFmt numFmtId="214" formatCode="_ * #,##0.0000_ ;_ * \-#,##0.0000_ ;_ * &quot;-&quot;??_ ;_ @_ "/>
  </numFmts>
  <fonts count="52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Narrow"/>
      <family val="2"/>
    </font>
    <font>
      <b/>
      <sz val="14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0" borderId="0" xfId="0" applyFont="1" applyAlignment="1">
      <alignment/>
    </xf>
    <xf numFmtId="0" fontId="11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 vertical="center" wrapText="1"/>
    </xf>
    <xf numFmtId="14" fontId="5" fillId="0" borderId="2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14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14" fontId="5" fillId="0" borderId="25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14" fontId="5" fillId="0" borderId="24" xfId="0" applyNumberFormat="1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vertical="center" wrapText="1"/>
    </xf>
    <xf numFmtId="14" fontId="5" fillId="0" borderId="25" xfId="0" applyNumberFormat="1" applyFont="1" applyFill="1" applyBorder="1" applyAlignment="1">
      <alignment vertical="center" wrapText="1"/>
    </xf>
    <xf numFmtId="14" fontId="5" fillId="0" borderId="16" xfId="0" applyNumberFormat="1" applyFont="1" applyFill="1" applyBorder="1" applyAlignment="1">
      <alignment vertical="center" wrapText="1"/>
    </xf>
    <xf numFmtId="0" fontId="14" fillId="0" borderId="26" xfId="55" applyFont="1" applyFill="1" applyBorder="1" applyAlignment="1">
      <alignment horizontal="left" vertical="center" wrapText="1"/>
      <protection/>
    </xf>
    <xf numFmtId="0" fontId="14" fillId="0" borderId="27" xfId="55" applyFont="1" applyFill="1" applyBorder="1" applyAlignment="1">
      <alignment horizontal="left" vertical="center" wrapText="1"/>
      <protection/>
    </xf>
    <xf numFmtId="0" fontId="14" fillId="0" borderId="28" xfId="55" applyFont="1" applyFill="1" applyBorder="1" applyAlignment="1">
      <alignment horizontal="left" vertical="center" wrapText="1"/>
      <protection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5" fillId="0" borderId="31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35" xfId="50" applyNumberFormat="1" applyFont="1" applyFill="1" applyBorder="1" applyAlignment="1">
      <alignment horizontal="center" vertical="center"/>
    </xf>
    <xf numFmtId="3" fontId="5" fillId="0" borderId="21" xfId="5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/>
    </xf>
    <xf numFmtId="0" fontId="5" fillId="0" borderId="3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36" xfId="55" applyFont="1" applyFill="1" applyBorder="1" applyAlignment="1">
      <alignment horizontal="left" vertical="center" wrapText="1"/>
      <protection/>
    </xf>
    <xf numFmtId="0" fontId="5" fillId="0" borderId="37" xfId="55" applyFont="1" applyFill="1" applyBorder="1" applyAlignment="1">
      <alignment horizontal="left" vertical="center" wrapText="1"/>
      <protection/>
    </xf>
    <xf numFmtId="0" fontId="5" fillId="34" borderId="35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34" borderId="35" xfId="0" applyFont="1" applyFill="1" applyBorder="1" applyAlignment="1">
      <alignment vertical="center" wrapText="1"/>
    </xf>
    <xf numFmtId="0" fontId="5" fillId="34" borderId="21" xfId="0" applyFont="1" applyFill="1" applyBorder="1" applyAlignment="1">
      <alignment vertical="center" wrapText="1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34" borderId="35" xfId="0" applyNumberFormat="1" applyFont="1" applyFill="1" applyBorder="1" applyAlignment="1">
      <alignment horizontal="center" vertical="center" wrapText="1"/>
    </xf>
    <xf numFmtId="3" fontId="5" fillId="34" borderId="21" xfId="0" applyNumberFormat="1" applyFont="1" applyFill="1" applyBorder="1" applyAlignment="1">
      <alignment horizontal="center" vertical="center" wrapText="1"/>
    </xf>
    <xf numFmtId="0" fontId="5" fillId="0" borderId="35" xfId="55" applyFont="1" applyFill="1" applyBorder="1" applyAlignment="1">
      <alignment horizontal="left" vertical="center" wrapText="1"/>
      <protection/>
    </xf>
    <xf numFmtId="0" fontId="5" fillId="0" borderId="21" xfId="55" applyFont="1" applyFill="1" applyBorder="1" applyAlignment="1">
      <alignment horizontal="left" vertical="center" wrapText="1"/>
      <protection/>
    </xf>
    <xf numFmtId="0" fontId="5" fillId="0" borderId="3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left" vertical="center" wrapText="1"/>
    </xf>
    <xf numFmtId="1" fontId="5" fillId="0" borderId="14" xfId="0" applyNumberFormat="1" applyFont="1" applyFill="1" applyBorder="1" applyAlignment="1">
      <alignment horizontal="left" vertical="center" wrapText="1"/>
    </xf>
    <xf numFmtId="1" fontId="5" fillId="0" borderId="15" xfId="0" applyNumberFormat="1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29" xfId="55" applyFont="1" applyFill="1" applyBorder="1" applyAlignment="1">
      <alignment horizontal="left" vertical="center" wrapText="1"/>
      <protection/>
    </xf>
    <xf numFmtId="0" fontId="5" fillId="0" borderId="30" xfId="55" applyFont="1" applyFill="1" applyBorder="1" applyAlignment="1">
      <alignment horizontal="left" vertical="center" wrapText="1"/>
      <protection/>
    </xf>
    <xf numFmtId="0" fontId="5" fillId="0" borderId="31" xfId="55" applyFont="1" applyFill="1" applyBorder="1" applyAlignment="1">
      <alignment horizontal="left" vertical="center" wrapText="1"/>
      <protection/>
    </xf>
    <xf numFmtId="0" fontId="5" fillId="0" borderId="13" xfId="55" applyFont="1" applyFill="1" applyBorder="1" applyAlignment="1">
      <alignment horizontal="left" vertical="center" wrapText="1"/>
      <protection/>
    </xf>
    <xf numFmtId="0" fontId="5" fillId="0" borderId="11" xfId="55" applyFont="1" applyFill="1" applyBorder="1" applyAlignment="1">
      <alignment horizontal="left" vertical="center" wrapText="1"/>
      <protection/>
    </xf>
    <xf numFmtId="0" fontId="5" fillId="0" borderId="16" xfId="55" applyFont="1" applyFill="1" applyBorder="1" applyAlignment="1">
      <alignment horizontal="left" vertical="center" wrapText="1"/>
      <protection/>
    </xf>
    <xf numFmtId="3" fontId="5" fillId="34" borderId="13" xfId="55" applyNumberFormat="1" applyFont="1" applyFill="1" applyBorder="1" applyAlignment="1">
      <alignment horizontal="center" vertical="center" wrapText="1"/>
      <protection/>
    </xf>
    <xf numFmtId="3" fontId="5" fillId="34" borderId="11" xfId="55" applyNumberFormat="1" applyFont="1" applyFill="1" applyBorder="1" applyAlignment="1">
      <alignment horizontal="center" vertical="center" wrapText="1"/>
      <protection/>
    </xf>
    <xf numFmtId="3" fontId="5" fillId="34" borderId="16" xfId="55" applyNumberFormat="1" applyFont="1" applyFill="1" applyBorder="1" applyAlignment="1">
      <alignment horizontal="center" vertical="center" wrapText="1"/>
      <protection/>
    </xf>
    <xf numFmtId="0" fontId="5" fillId="0" borderId="38" xfId="0" applyFont="1" applyFill="1" applyBorder="1" applyAlignment="1">
      <alignment vertical="center" wrapText="1"/>
    </xf>
    <xf numFmtId="0" fontId="5" fillId="34" borderId="38" xfId="0" applyFont="1" applyFill="1" applyBorder="1" applyAlignment="1">
      <alignment vertical="center" wrapText="1"/>
    </xf>
    <xf numFmtId="3" fontId="5" fillId="0" borderId="35" xfId="51" applyNumberFormat="1" applyFont="1" applyFill="1" applyBorder="1" applyAlignment="1">
      <alignment horizontal="center" vertical="center"/>
    </xf>
    <xf numFmtId="3" fontId="5" fillId="0" borderId="21" xfId="51" applyNumberFormat="1" applyFont="1" applyFill="1" applyBorder="1" applyAlignment="1">
      <alignment horizontal="center" vertical="center"/>
    </xf>
    <xf numFmtId="3" fontId="5" fillId="0" borderId="13" xfId="50" applyNumberFormat="1" applyFont="1" applyFill="1" applyBorder="1" applyAlignment="1">
      <alignment horizontal="center" vertical="center"/>
    </xf>
    <xf numFmtId="3" fontId="5" fillId="0" borderId="16" xfId="50" applyNumberFormat="1" applyFont="1" applyFill="1" applyBorder="1" applyAlignment="1">
      <alignment horizontal="center" vertical="center"/>
    </xf>
    <xf numFmtId="3" fontId="5" fillId="0" borderId="13" xfId="50" applyNumberFormat="1" applyFont="1" applyFill="1" applyBorder="1" applyAlignment="1">
      <alignment horizontal="left" vertical="center" wrapText="1"/>
    </xf>
    <xf numFmtId="3" fontId="5" fillId="0" borderId="16" xfId="5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1" wrapText="1"/>
    </xf>
    <xf numFmtId="0" fontId="1" fillId="33" borderId="12" xfId="0" applyFont="1" applyFill="1" applyBorder="1" applyAlignment="1">
      <alignment horizontal="center" vertical="center" textRotation="91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/>
    </xf>
    <xf numFmtId="3" fontId="5" fillId="0" borderId="1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5" fillId="0" borderId="11" xfId="50" applyNumberFormat="1" applyFont="1" applyFill="1" applyBorder="1" applyAlignment="1">
      <alignment horizontal="center" vertical="center"/>
    </xf>
    <xf numFmtId="3" fontId="5" fillId="0" borderId="35" xfId="50" applyNumberFormat="1" applyFont="1" applyFill="1" applyBorder="1" applyAlignment="1">
      <alignment horizontal="left" vertical="center" wrapText="1"/>
    </xf>
    <xf numFmtId="3" fontId="5" fillId="0" borderId="38" xfId="50" applyNumberFormat="1" applyFont="1" applyFill="1" applyBorder="1" applyAlignment="1">
      <alignment horizontal="left" vertical="center" wrapText="1"/>
    </xf>
    <xf numFmtId="3" fontId="5" fillId="0" borderId="21" xfId="5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34" borderId="16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5" fillId="0" borderId="19" xfId="5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 wrapText="1"/>
    </xf>
    <xf numFmtId="0" fontId="5" fillId="34" borderId="19" xfId="0" applyFont="1" applyFill="1" applyBorder="1" applyAlignment="1">
      <alignment vertical="center" wrapText="1"/>
    </xf>
    <xf numFmtId="213" fontId="5" fillId="0" borderId="19" xfId="48" applyNumberFormat="1" applyFont="1" applyFill="1" applyBorder="1" applyAlignment="1">
      <alignment horizontal="center" vertical="center"/>
    </xf>
    <xf numFmtId="213" fontId="5" fillId="0" borderId="38" xfId="48" applyNumberFormat="1" applyFont="1" applyFill="1" applyBorder="1" applyAlignment="1">
      <alignment horizontal="center" vertical="center"/>
    </xf>
    <xf numFmtId="213" fontId="5" fillId="0" borderId="35" xfId="48" applyNumberFormat="1" applyFont="1" applyFill="1" applyBorder="1" applyAlignment="1">
      <alignment horizontal="center" vertical="center"/>
    </xf>
    <xf numFmtId="213" fontId="5" fillId="0" borderId="53" xfId="48" applyNumberFormat="1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213" fontId="5" fillId="0" borderId="13" xfId="48" applyNumberFormat="1" applyFont="1" applyFill="1" applyBorder="1" applyAlignment="1">
      <alignment horizontal="center" vertical="center"/>
    </xf>
    <xf numFmtId="213" fontId="5" fillId="0" borderId="11" xfId="48" applyNumberFormat="1" applyFont="1" applyFill="1" applyBorder="1" applyAlignment="1">
      <alignment horizontal="center" vertical="center"/>
    </xf>
    <xf numFmtId="0" fontId="5" fillId="0" borderId="54" xfId="55" applyFont="1" applyFill="1" applyBorder="1" applyAlignment="1">
      <alignment horizontal="left" vertical="center" wrapText="1"/>
      <protection/>
    </xf>
    <xf numFmtId="3" fontId="5" fillId="34" borderId="19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Millares_Plan de Acc." xfId="51"/>
    <cellStyle name="Currency" xfId="52"/>
    <cellStyle name="Currency [0]" xfId="53"/>
    <cellStyle name="Neutral" xfId="54"/>
    <cellStyle name="Normal_EJE 4 INFRAESTRUCT Y AMBIENTE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57150</xdr:rowOff>
    </xdr:from>
    <xdr:to>
      <xdr:col>1</xdr:col>
      <xdr:colOff>638175</xdr:colOff>
      <xdr:row>3</xdr:row>
      <xdr:rowOff>47625</xdr:rowOff>
    </xdr:to>
    <xdr:pic>
      <xdr:nvPicPr>
        <xdr:cNvPr id="1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180975" y="57150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MINAL-NO3\Documentos%20c\Insumos%20Plan%20Accion%20a%20Mayo%202012\MatrizPlanIndicativoCuatrie%20Btura%20EJE%202%20Y%204%20Jun%2017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 2- Equidad social "/>
      <sheetName val="Eje 4- Infrestructura y ambient"/>
    </sheetNames>
    <sheetDataSet>
      <sheetData sheetId="1">
        <row r="21">
          <cell r="X21" t="str">
            <v>Metros cuadrados de pavimento mejorado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tabSelected="1" zoomScale="120" zoomScaleNormal="120" zoomScalePageLayoutView="0" workbookViewId="0" topLeftCell="C7">
      <pane ySplit="1950" topLeftCell="A1" activePane="bottomLeft" state="split"/>
      <selection pane="topLeft" activeCell="B7" sqref="B7"/>
      <selection pane="bottomLeft" activeCell="K11" sqref="K11"/>
    </sheetView>
  </sheetViews>
  <sheetFormatPr defaultColWidth="11.421875" defaultRowHeight="12.75"/>
  <cols>
    <col min="1" max="1" width="2.7109375" style="1" customWidth="1"/>
    <col min="2" max="2" width="15.57421875" style="1" customWidth="1"/>
    <col min="3" max="3" width="20.421875" style="1" customWidth="1"/>
    <col min="4" max="4" width="13.28125" style="1" customWidth="1"/>
    <col min="5" max="5" width="9.421875" style="1" customWidth="1"/>
    <col min="6" max="6" width="9.28125" style="1" customWidth="1"/>
    <col min="7" max="7" width="18.7109375" style="1" customWidth="1"/>
    <col min="8" max="8" width="22.140625" style="1" customWidth="1"/>
    <col min="9" max="9" width="16.28125" style="1" customWidth="1"/>
    <col min="10" max="10" width="20.140625" style="1" customWidth="1"/>
    <col min="11" max="11" width="16.140625" style="1" customWidth="1"/>
    <col min="12" max="12" width="6.28125" style="1" customWidth="1"/>
    <col min="13" max="13" width="5.7109375" style="1" customWidth="1"/>
    <col min="14" max="14" width="6.00390625" style="1" customWidth="1"/>
    <col min="15" max="15" width="6.421875" style="1" customWidth="1"/>
    <col min="16" max="16" width="11.28125" style="1" customWidth="1"/>
    <col min="17" max="17" width="11.00390625" style="1" customWidth="1"/>
    <col min="18" max="18" width="10.57421875" style="1" customWidth="1"/>
    <col min="19" max="19" width="7.7109375" style="1" customWidth="1"/>
    <col min="20" max="20" width="6.8515625" style="1" customWidth="1"/>
    <col min="21" max="21" width="7.140625" style="1" customWidth="1"/>
    <col min="22" max="22" width="6.57421875" style="1" customWidth="1"/>
    <col min="23" max="23" width="5.421875" style="1" customWidth="1"/>
    <col min="24" max="24" width="6.7109375" style="1" customWidth="1"/>
    <col min="25" max="25" width="5.28125" style="1" customWidth="1"/>
    <col min="26" max="26" width="9.57421875" style="1" customWidth="1"/>
    <col min="27" max="27" width="13.00390625" style="1" customWidth="1"/>
    <col min="28" max="28" width="11.140625" style="1" customWidth="1"/>
    <col min="29" max="29" width="14.28125" style="1" customWidth="1"/>
    <col min="30" max="16384" width="11.421875" style="1" customWidth="1"/>
  </cols>
  <sheetData>
    <row r="1" spans="1:32" ht="9.75" customHeight="1">
      <c r="A1" s="128"/>
      <c r="B1" s="129"/>
      <c r="C1" s="134" t="s">
        <v>32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6"/>
      <c r="AB1" s="12" t="s">
        <v>26</v>
      </c>
      <c r="AC1" s="13" t="s">
        <v>42</v>
      </c>
      <c r="AD1" s="2"/>
      <c r="AE1" s="2"/>
      <c r="AF1" s="2"/>
    </row>
    <row r="2" spans="1:32" ht="24" customHeight="1">
      <c r="A2" s="130"/>
      <c r="B2" s="131"/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9"/>
      <c r="AB2" s="9" t="s">
        <v>27</v>
      </c>
      <c r="AC2" s="14" t="s">
        <v>28</v>
      </c>
      <c r="AD2" s="2"/>
      <c r="AE2" s="2"/>
      <c r="AF2" s="2"/>
    </row>
    <row r="3" spans="1:32" ht="9" customHeight="1">
      <c r="A3" s="130"/>
      <c r="B3" s="131"/>
      <c r="C3" s="140" t="s">
        <v>145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2"/>
      <c r="AB3" s="9" t="s">
        <v>29</v>
      </c>
      <c r="AC3" s="15">
        <v>40142</v>
      </c>
      <c r="AD3" s="2"/>
      <c r="AE3" s="2"/>
      <c r="AF3" s="2"/>
    </row>
    <row r="4" spans="1:32" ht="7.5" customHeight="1" thickBot="1">
      <c r="A4" s="132"/>
      <c r="B4" s="133"/>
      <c r="C4" s="14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5"/>
      <c r="AB4" s="16" t="s">
        <v>30</v>
      </c>
      <c r="AC4" s="17" t="s">
        <v>31</v>
      </c>
      <c r="AD4" s="2"/>
      <c r="AE4" s="2"/>
      <c r="AF4" s="2"/>
    </row>
    <row r="5" spans="1:31" ht="10.5" customHeight="1">
      <c r="A5" s="18" t="s">
        <v>34</v>
      </c>
      <c r="B5" s="18"/>
      <c r="C5" s="19"/>
      <c r="D5" s="20" t="s">
        <v>143</v>
      </c>
      <c r="E5" s="18"/>
      <c r="F5" s="18"/>
      <c r="G5" s="18"/>
      <c r="H5" s="21"/>
      <c r="I5" s="10"/>
      <c r="J5" s="10"/>
      <c r="K5" s="1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6"/>
      <c r="AE5" s="4"/>
    </row>
    <row r="6" spans="1:31" ht="12.75" customHeight="1" thickBot="1">
      <c r="A6" s="22" t="s">
        <v>33</v>
      </c>
      <c r="B6" s="22"/>
      <c r="C6" s="23"/>
      <c r="D6" s="24" t="s">
        <v>144</v>
      </c>
      <c r="E6" s="25"/>
      <c r="F6" s="25"/>
      <c r="G6" s="25"/>
      <c r="H6" s="25"/>
      <c r="I6" s="3"/>
      <c r="J6" s="3"/>
      <c r="K6" s="3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6"/>
      <c r="AD6" s="6"/>
      <c r="AE6" s="4"/>
    </row>
    <row r="7" spans="1:31" ht="11.25" customHeight="1" thickBot="1">
      <c r="A7" s="119" t="s">
        <v>2</v>
      </c>
      <c r="B7" s="121" t="s">
        <v>24</v>
      </c>
      <c r="C7" s="146" t="s">
        <v>142</v>
      </c>
      <c r="D7" s="146" t="s">
        <v>9</v>
      </c>
      <c r="E7" s="146"/>
      <c r="F7" s="146"/>
      <c r="G7" s="146" t="s">
        <v>23</v>
      </c>
      <c r="H7" s="146" t="s">
        <v>25</v>
      </c>
      <c r="I7" s="146" t="s">
        <v>3</v>
      </c>
      <c r="J7" s="146" t="s">
        <v>4</v>
      </c>
      <c r="K7" s="146" t="s">
        <v>11</v>
      </c>
      <c r="L7" s="146"/>
      <c r="M7" s="146"/>
      <c r="N7" s="146"/>
      <c r="O7" s="146"/>
      <c r="P7" s="146" t="s">
        <v>35</v>
      </c>
      <c r="Q7" s="146" t="s">
        <v>36</v>
      </c>
      <c r="R7" s="146" t="s">
        <v>40</v>
      </c>
      <c r="S7" s="151" t="s">
        <v>20</v>
      </c>
      <c r="T7" s="151"/>
      <c r="U7" s="151"/>
      <c r="V7" s="151"/>
      <c r="W7" s="151"/>
      <c r="X7" s="151"/>
      <c r="Y7" s="151"/>
      <c r="Z7" s="151"/>
      <c r="AA7" s="123" t="s">
        <v>5</v>
      </c>
      <c r="AB7" s="123" t="s">
        <v>6</v>
      </c>
      <c r="AC7" s="153" t="s">
        <v>10</v>
      </c>
      <c r="AD7" s="6"/>
      <c r="AE7" s="4"/>
    </row>
    <row r="8" spans="1:31" ht="12" customHeight="1" thickBot="1">
      <c r="A8" s="120"/>
      <c r="B8" s="122"/>
      <c r="C8" s="147"/>
      <c r="D8" s="152"/>
      <c r="E8" s="152"/>
      <c r="F8" s="152"/>
      <c r="G8" s="147"/>
      <c r="H8" s="147"/>
      <c r="I8" s="147"/>
      <c r="J8" s="147"/>
      <c r="K8" s="152"/>
      <c r="L8" s="152"/>
      <c r="M8" s="152"/>
      <c r="N8" s="152"/>
      <c r="O8" s="152"/>
      <c r="P8" s="147"/>
      <c r="Q8" s="147"/>
      <c r="R8" s="147"/>
      <c r="S8" s="155" t="s">
        <v>39</v>
      </c>
      <c r="T8" s="155"/>
      <c r="U8" s="155"/>
      <c r="V8" s="155"/>
      <c r="W8" s="155"/>
      <c r="X8" s="155"/>
      <c r="Y8" s="155"/>
      <c r="Z8" s="155"/>
      <c r="AA8" s="124"/>
      <c r="AB8" s="124"/>
      <c r="AC8" s="154"/>
      <c r="AD8" s="6"/>
      <c r="AE8" s="4"/>
    </row>
    <row r="9" spans="1:31" ht="45" customHeight="1" thickBot="1">
      <c r="A9" s="120"/>
      <c r="B9" s="122"/>
      <c r="C9" s="147"/>
      <c r="D9" s="8" t="s">
        <v>0</v>
      </c>
      <c r="E9" s="8" t="s">
        <v>38</v>
      </c>
      <c r="F9" s="8" t="s">
        <v>37</v>
      </c>
      <c r="G9" s="147"/>
      <c r="H9" s="147"/>
      <c r="I9" s="147"/>
      <c r="J9" s="147"/>
      <c r="K9" s="8" t="s">
        <v>16</v>
      </c>
      <c r="L9" s="11" t="s">
        <v>12</v>
      </c>
      <c r="M9" s="11" t="s">
        <v>13</v>
      </c>
      <c r="N9" s="11" t="s">
        <v>14</v>
      </c>
      <c r="O9" s="11" t="s">
        <v>15</v>
      </c>
      <c r="P9" s="147"/>
      <c r="Q9" s="147"/>
      <c r="R9" s="147"/>
      <c r="S9" s="26" t="s">
        <v>22</v>
      </c>
      <c r="T9" s="26" t="s">
        <v>1</v>
      </c>
      <c r="U9" s="26" t="s">
        <v>17</v>
      </c>
      <c r="V9" s="26" t="s">
        <v>19</v>
      </c>
      <c r="W9" s="26" t="s">
        <v>18</v>
      </c>
      <c r="X9" s="26" t="s">
        <v>21</v>
      </c>
      <c r="Y9" s="27" t="s">
        <v>7</v>
      </c>
      <c r="Z9" s="27" t="s">
        <v>8</v>
      </c>
      <c r="AA9" s="125"/>
      <c r="AB9" s="125"/>
      <c r="AC9" s="154"/>
      <c r="AD9" s="6"/>
      <c r="AE9" s="4"/>
    </row>
    <row r="10" spans="1:31" ht="24" customHeight="1">
      <c r="A10" s="61"/>
      <c r="B10" s="58" t="s">
        <v>43</v>
      </c>
      <c r="C10" s="100" t="s">
        <v>44</v>
      </c>
      <c r="D10" s="71" t="s">
        <v>45</v>
      </c>
      <c r="E10" s="149">
        <v>40119</v>
      </c>
      <c r="F10" s="149">
        <v>41119</v>
      </c>
      <c r="G10" s="79" t="s">
        <v>46</v>
      </c>
      <c r="H10" s="81" t="s">
        <v>47</v>
      </c>
      <c r="I10" s="42" t="s">
        <v>48</v>
      </c>
      <c r="J10" s="43" t="s">
        <v>49</v>
      </c>
      <c r="K10" s="43" t="s">
        <v>50</v>
      </c>
      <c r="L10" s="35">
        <v>1</v>
      </c>
      <c r="M10" s="35"/>
      <c r="N10" s="35"/>
      <c r="O10" s="36"/>
      <c r="P10" s="37">
        <v>40943</v>
      </c>
      <c r="Q10" s="37">
        <v>41060</v>
      </c>
      <c r="R10" s="188">
        <v>56650</v>
      </c>
      <c r="S10" s="194">
        <v>86650</v>
      </c>
      <c r="T10" s="168"/>
      <c r="U10" s="168"/>
      <c r="V10" s="168"/>
      <c r="W10" s="168"/>
      <c r="X10" s="168"/>
      <c r="Y10" s="168"/>
      <c r="Z10" s="113">
        <f>SUM(S10:Y11)</f>
        <v>86650</v>
      </c>
      <c r="AA10" s="71" t="s">
        <v>51</v>
      </c>
      <c r="AB10" s="71" t="s">
        <v>52</v>
      </c>
      <c r="AC10" s="64"/>
      <c r="AD10" s="6"/>
      <c r="AE10" s="4"/>
    </row>
    <row r="11" spans="1:31" ht="34.5" customHeight="1">
      <c r="A11" s="62"/>
      <c r="B11" s="59"/>
      <c r="C11" s="101"/>
      <c r="D11" s="172"/>
      <c r="E11" s="173"/>
      <c r="F11" s="173"/>
      <c r="G11" s="198"/>
      <c r="H11" s="190"/>
      <c r="I11" s="34" t="s">
        <v>53</v>
      </c>
      <c r="J11" s="34" t="s">
        <v>54</v>
      </c>
      <c r="K11" s="34" t="s">
        <v>55</v>
      </c>
      <c r="L11" s="28">
        <v>300</v>
      </c>
      <c r="M11" s="28">
        <v>351</v>
      </c>
      <c r="N11" s="28"/>
      <c r="O11" s="30"/>
      <c r="P11" s="31">
        <v>40943</v>
      </c>
      <c r="Q11" s="31">
        <v>41060</v>
      </c>
      <c r="R11" s="189"/>
      <c r="S11" s="195"/>
      <c r="T11" s="161"/>
      <c r="U11" s="161"/>
      <c r="V11" s="161"/>
      <c r="W11" s="161"/>
      <c r="X11" s="161"/>
      <c r="Y11" s="161"/>
      <c r="Z11" s="163"/>
      <c r="AA11" s="172"/>
      <c r="AB11" s="172"/>
      <c r="AC11" s="65"/>
      <c r="AD11" s="6"/>
      <c r="AE11" s="4"/>
    </row>
    <row r="12" spans="1:31" ht="35.25" customHeight="1">
      <c r="A12" s="62"/>
      <c r="B12" s="59"/>
      <c r="C12" s="101"/>
      <c r="D12" s="172"/>
      <c r="E12" s="173"/>
      <c r="F12" s="173"/>
      <c r="G12" s="184" t="s">
        <v>56</v>
      </c>
      <c r="H12" s="185" t="s">
        <v>57</v>
      </c>
      <c r="I12" s="44" t="s">
        <v>48</v>
      </c>
      <c r="J12" s="34" t="s">
        <v>49</v>
      </c>
      <c r="K12" s="34" t="s">
        <v>50</v>
      </c>
      <c r="L12" s="28">
        <v>1</v>
      </c>
      <c r="M12" s="28"/>
      <c r="N12" s="28"/>
      <c r="O12" s="30"/>
      <c r="P12" s="31">
        <v>40941</v>
      </c>
      <c r="Q12" s="31">
        <v>40968</v>
      </c>
      <c r="R12" s="186">
        <v>30000</v>
      </c>
      <c r="S12" s="195"/>
      <c r="T12" s="161"/>
      <c r="U12" s="161"/>
      <c r="V12" s="161"/>
      <c r="W12" s="161"/>
      <c r="X12" s="161"/>
      <c r="Y12" s="161"/>
      <c r="Z12" s="163"/>
      <c r="AA12" s="172"/>
      <c r="AB12" s="172"/>
      <c r="AC12" s="65"/>
      <c r="AD12" s="6"/>
      <c r="AE12" s="4"/>
    </row>
    <row r="13" spans="1:31" ht="22.5" customHeight="1" thickBot="1">
      <c r="A13" s="62"/>
      <c r="B13" s="59"/>
      <c r="C13" s="196"/>
      <c r="D13" s="183"/>
      <c r="E13" s="197"/>
      <c r="F13" s="197"/>
      <c r="G13" s="109"/>
      <c r="H13" s="110"/>
      <c r="I13" s="32" t="s">
        <v>53</v>
      </c>
      <c r="J13" s="32" t="s">
        <v>58</v>
      </c>
      <c r="K13" s="32" t="s">
        <v>55</v>
      </c>
      <c r="L13" s="29">
        <v>149</v>
      </c>
      <c r="M13" s="29">
        <v>200</v>
      </c>
      <c r="N13" s="29"/>
      <c r="O13" s="52"/>
      <c r="P13" s="53">
        <v>40941</v>
      </c>
      <c r="Q13" s="53">
        <v>41060</v>
      </c>
      <c r="R13" s="187"/>
      <c r="S13" s="186"/>
      <c r="T13" s="181"/>
      <c r="U13" s="181"/>
      <c r="V13" s="181"/>
      <c r="W13" s="181"/>
      <c r="X13" s="181"/>
      <c r="Y13" s="181"/>
      <c r="Z13" s="182"/>
      <c r="AA13" s="183"/>
      <c r="AB13" s="183"/>
      <c r="AC13" s="65"/>
      <c r="AD13" s="6"/>
      <c r="AE13" s="4"/>
    </row>
    <row r="14" spans="1:29" ht="22.5">
      <c r="A14" s="62"/>
      <c r="B14" s="59"/>
      <c r="C14" s="169" t="s">
        <v>59</v>
      </c>
      <c r="D14" s="71" t="str">
        <f>'[1]Eje 4- Infrestructura y ambient'!$X$21</f>
        <v>Metros cuadrados de pavimento mejorado</v>
      </c>
      <c r="E14" s="149">
        <v>12467</v>
      </c>
      <c r="F14" s="149">
        <f>E14+L15+M15+L17+M17</f>
        <v>25267</v>
      </c>
      <c r="G14" s="174" t="s">
        <v>60</v>
      </c>
      <c r="H14" s="176" t="s">
        <v>61</v>
      </c>
      <c r="I14" s="42" t="s">
        <v>48</v>
      </c>
      <c r="J14" s="43" t="s">
        <v>49</v>
      </c>
      <c r="K14" s="43" t="s">
        <v>50</v>
      </c>
      <c r="L14" s="35">
        <v>1</v>
      </c>
      <c r="M14" s="35"/>
      <c r="N14" s="35"/>
      <c r="O14" s="35"/>
      <c r="P14" s="49">
        <v>40910</v>
      </c>
      <c r="Q14" s="37">
        <v>40968</v>
      </c>
      <c r="R14" s="67">
        <v>70000</v>
      </c>
      <c r="S14" s="67">
        <v>70000</v>
      </c>
      <c r="T14" s="168"/>
      <c r="U14" s="168"/>
      <c r="V14" s="168"/>
      <c r="W14" s="168"/>
      <c r="X14" s="168"/>
      <c r="Y14" s="126">
        <v>0</v>
      </c>
      <c r="Z14" s="113">
        <f>SUM(S14:Y15)</f>
        <v>70000</v>
      </c>
      <c r="AA14" s="164" t="s">
        <v>51</v>
      </c>
      <c r="AB14" s="164" t="s">
        <v>52</v>
      </c>
      <c r="AC14" s="64"/>
    </row>
    <row r="15" spans="1:29" ht="22.5">
      <c r="A15" s="62"/>
      <c r="B15" s="59"/>
      <c r="C15" s="170"/>
      <c r="D15" s="172"/>
      <c r="E15" s="173"/>
      <c r="F15" s="173"/>
      <c r="G15" s="175"/>
      <c r="H15" s="177"/>
      <c r="I15" s="44" t="s">
        <v>62</v>
      </c>
      <c r="J15" s="34" t="s">
        <v>63</v>
      </c>
      <c r="K15" s="34" t="s">
        <v>64</v>
      </c>
      <c r="L15" s="28">
        <v>400</v>
      </c>
      <c r="M15" s="28">
        <v>400</v>
      </c>
      <c r="N15" s="28"/>
      <c r="O15" s="28"/>
      <c r="P15" s="33">
        <v>40977</v>
      </c>
      <c r="Q15" s="31">
        <v>41059</v>
      </c>
      <c r="R15" s="180"/>
      <c r="S15" s="180"/>
      <c r="T15" s="161"/>
      <c r="U15" s="161"/>
      <c r="V15" s="161"/>
      <c r="W15" s="161"/>
      <c r="X15" s="161"/>
      <c r="Y15" s="161"/>
      <c r="Z15" s="163"/>
      <c r="AA15" s="165"/>
      <c r="AB15" s="165"/>
      <c r="AC15" s="65"/>
    </row>
    <row r="16" spans="1:29" ht="22.5">
      <c r="A16" s="62"/>
      <c r="B16" s="59"/>
      <c r="C16" s="170"/>
      <c r="D16" s="172"/>
      <c r="E16" s="173"/>
      <c r="F16" s="173"/>
      <c r="G16" s="175" t="s">
        <v>65</v>
      </c>
      <c r="H16" s="177" t="s">
        <v>66</v>
      </c>
      <c r="I16" s="44" t="s">
        <v>67</v>
      </c>
      <c r="J16" s="34" t="s">
        <v>68</v>
      </c>
      <c r="K16" s="34" t="s">
        <v>69</v>
      </c>
      <c r="L16" s="28">
        <v>6000</v>
      </c>
      <c r="M16" s="28">
        <v>6000</v>
      </c>
      <c r="N16" s="28"/>
      <c r="O16" s="28"/>
      <c r="P16" s="33">
        <v>40910</v>
      </c>
      <c r="Q16" s="31">
        <v>40968</v>
      </c>
      <c r="R16" s="160">
        <v>447100</v>
      </c>
      <c r="S16" s="160">
        <v>447100</v>
      </c>
      <c r="T16" s="161"/>
      <c r="U16" s="161"/>
      <c r="V16" s="161"/>
      <c r="W16" s="161"/>
      <c r="X16" s="161"/>
      <c r="Y16" s="167">
        <v>0</v>
      </c>
      <c r="Z16" s="163">
        <f>SUM(S16:Y17)</f>
        <v>447100</v>
      </c>
      <c r="AA16" s="165"/>
      <c r="AB16" s="165"/>
      <c r="AC16" s="65"/>
    </row>
    <row r="17" spans="1:29" ht="23.25" thickBot="1">
      <c r="A17" s="62"/>
      <c r="B17" s="59"/>
      <c r="C17" s="171"/>
      <c r="D17" s="148"/>
      <c r="E17" s="150"/>
      <c r="F17" s="150"/>
      <c r="G17" s="178"/>
      <c r="H17" s="179"/>
      <c r="I17" s="50" t="s">
        <v>70</v>
      </c>
      <c r="J17" s="46" t="s">
        <v>71</v>
      </c>
      <c r="K17" s="46" t="s">
        <v>72</v>
      </c>
      <c r="L17" s="47">
        <v>6000</v>
      </c>
      <c r="M17" s="47">
        <v>6000</v>
      </c>
      <c r="N17" s="47"/>
      <c r="O17" s="47"/>
      <c r="P17" s="51">
        <v>40910</v>
      </c>
      <c r="Q17" s="48">
        <v>40968</v>
      </c>
      <c r="R17" s="90"/>
      <c r="S17" s="90"/>
      <c r="T17" s="162"/>
      <c r="U17" s="162"/>
      <c r="V17" s="162"/>
      <c r="W17" s="162"/>
      <c r="X17" s="162"/>
      <c r="Y17" s="162"/>
      <c r="Z17" s="114"/>
      <c r="AA17" s="166"/>
      <c r="AB17" s="166"/>
      <c r="AC17" s="66"/>
    </row>
    <row r="18" spans="1:29" ht="22.5">
      <c r="A18" s="62"/>
      <c r="B18" s="59"/>
      <c r="C18" s="75" t="s">
        <v>141</v>
      </c>
      <c r="D18" s="73" t="s">
        <v>73</v>
      </c>
      <c r="E18" s="77">
        <v>1</v>
      </c>
      <c r="F18" s="77">
        <v>6</v>
      </c>
      <c r="G18" s="79" t="s">
        <v>74</v>
      </c>
      <c r="H18" s="81" t="s">
        <v>75</v>
      </c>
      <c r="I18" s="43" t="s">
        <v>76</v>
      </c>
      <c r="J18" s="43" t="s">
        <v>77</v>
      </c>
      <c r="K18" s="43" t="s">
        <v>78</v>
      </c>
      <c r="L18" s="35">
        <v>3</v>
      </c>
      <c r="M18" s="35">
        <v>2</v>
      </c>
      <c r="N18" s="35"/>
      <c r="O18" s="35"/>
      <c r="P18" s="49">
        <v>40909</v>
      </c>
      <c r="Q18" s="37">
        <v>41060</v>
      </c>
      <c r="R18" s="89"/>
      <c r="S18" s="89">
        <v>0</v>
      </c>
      <c r="T18" s="156"/>
      <c r="U18" s="156"/>
      <c r="V18" s="156"/>
      <c r="W18" s="156"/>
      <c r="X18" s="156"/>
      <c r="Y18" s="156"/>
      <c r="Z18" s="113">
        <f>SUM(S18:Y19)</f>
        <v>0</v>
      </c>
      <c r="AA18" s="115" t="s">
        <v>51</v>
      </c>
      <c r="AB18" s="115" t="s">
        <v>79</v>
      </c>
      <c r="AC18" s="158" t="s">
        <v>80</v>
      </c>
    </row>
    <row r="19" spans="1:29" ht="34.5" thickBot="1">
      <c r="A19" s="62"/>
      <c r="B19" s="59"/>
      <c r="C19" s="76"/>
      <c r="D19" s="74"/>
      <c r="E19" s="78"/>
      <c r="F19" s="78"/>
      <c r="G19" s="80"/>
      <c r="H19" s="82"/>
      <c r="I19" s="45" t="s">
        <v>81</v>
      </c>
      <c r="J19" s="45" t="s">
        <v>82</v>
      </c>
      <c r="K19" s="45" t="s">
        <v>78</v>
      </c>
      <c r="L19" s="38">
        <v>3</v>
      </c>
      <c r="M19" s="38">
        <v>2</v>
      </c>
      <c r="N19" s="38"/>
      <c r="O19" s="47"/>
      <c r="P19" s="40">
        <v>40276</v>
      </c>
      <c r="Q19" s="41">
        <v>41060</v>
      </c>
      <c r="R19" s="90"/>
      <c r="S19" s="90"/>
      <c r="T19" s="157"/>
      <c r="U19" s="157"/>
      <c r="V19" s="157"/>
      <c r="W19" s="157"/>
      <c r="X19" s="157"/>
      <c r="Y19" s="157"/>
      <c r="Z19" s="114"/>
      <c r="AA19" s="116"/>
      <c r="AB19" s="116"/>
      <c r="AC19" s="159"/>
    </row>
    <row r="20" spans="1:29" ht="22.5">
      <c r="A20" s="62"/>
      <c r="B20" s="59"/>
      <c r="C20" s="100" t="s">
        <v>83</v>
      </c>
      <c r="D20" s="71" t="s">
        <v>84</v>
      </c>
      <c r="E20" s="149">
        <v>70096</v>
      </c>
      <c r="F20" s="149">
        <f>E20+L21+M21</f>
        <v>70910</v>
      </c>
      <c r="G20" s="79" t="s">
        <v>85</v>
      </c>
      <c r="H20" s="81" t="s">
        <v>86</v>
      </c>
      <c r="I20" s="42" t="s">
        <v>48</v>
      </c>
      <c r="J20" s="43" t="s">
        <v>49</v>
      </c>
      <c r="K20" s="43" t="s">
        <v>50</v>
      </c>
      <c r="L20" s="35">
        <v>1</v>
      </c>
      <c r="M20" s="35"/>
      <c r="N20" s="35"/>
      <c r="O20" s="35"/>
      <c r="P20" s="49">
        <v>40910</v>
      </c>
      <c r="Q20" s="37">
        <v>40968</v>
      </c>
      <c r="R20" s="126">
        <v>70000</v>
      </c>
      <c r="S20" s="67">
        <v>70000</v>
      </c>
      <c r="T20" s="113"/>
      <c r="U20" s="113"/>
      <c r="V20" s="113"/>
      <c r="W20" s="113"/>
      <c r="X20" s="113"/>
      <c r="Y20" s="113"/>
      <c r="Z20" s="69">
        <f>SUM(S20:Y21)</f>
        <v>70000</v>
      </c>
      <c r="AA20" s="115" t="s">
        <v>51</v>
      </c>
      <c r="AB20" s="115" t="s">
        <v>87</v>
      </c>
      <c r="AC20" s="117"/>
    </row>
    <row r="21" spans="1:29" ht="23.25" thickBot="1">
      <c r="A21" s="62"/>
      <c r="B21" s="59"/>
      <c r="C21" s="102"/>
      <c r="D21" s="148"/>
      <c r="E21" s="150"/>
      <c r="F21" s="150"/>
      <c r="G21" s="80"/>
      <c r="H21" s="82"/>
      <c r="I21" s="46" t="s">
        <v>88</v>
      </c>
      <c r="J21" s="46" t="s">
        <v>89</v>
      </c>
      <c r="K21" s="46" t="s">
        <v>90</v>
      </c>
      <c r="L21" s="47">
        <v>400</v>
      </c>
      <c r="M21" s="47">
        <v>414</v>
      </c>
      <c r="N21" s="47"/>
      <c r="O21" s="47"/>
      <c r="P21" s="51">
        <v>40969</v>
      </c>
      <c r="Q21" s="48">
        <v>41030</v>
      </c>
      <c r="R21" s="127"/>
      <c r="S21" s="68"/>
      <c r="T21" s="114"/>
      <c r="U21" s="114"/>
      <c r="V21" s="114"/>
      <c r="W21" s="114"/>
      <c r="X21" s="114"/>
      <c r="Y21" s="114"/>
      <c r="Z21" s="70"/>
      <c r="AA21" s="116"/>
      <c r="AB21" s="116"/>
      <c r="AC21" s="118"/>
    </row>
    <row r="22" spans="1:29" ht="22.5">
      <c r="A22" s="62"/>
      <c r="B22" s="59"/>
      <c r="C22" s="75" t="s">
        <v>91</v>
      </c>
      <c r="D22" s="73" t="s">
        <v>92</v>
      </c>
      <c r="E22" s="77">
        <v>0</v>
      </c>
      <c r="F22" s="77">
        <v>1</v>
      </c>
      <c r="G22" s="79" t="s">
        <v>93</v>
      </c>
      <c r="H22" s="81" t="s">
        <v>94</v>
      </c>
      <c r="I22" s="42" t="s">
        <v>48</v>
      </c>
      <c r="J22" s="43" t="s">
        <v>49</v>
      </c>
      <c r="K22" s="43" t="s">
        <v>50</v>
      </c>
      <c r="L22" s="35">
        <v>1</v>
      </c>
      <c r="M22" s="35"/>
      <c r="N22" s="35"/>
      <c r="O22" s="35"/>
      <c r="P22" s="54">
        <v>40918</v>
      </c>
      <c r="Q22" s="55">
        <v>40999</v>
      </c>
      <c r="R22" s="67">
        <v>60000</v>
      </c>
      <c r="S22" s="67">
        <v>60000</v>
      </c>
      <c r="T22" s="89"/>
      <c r="U22" s="89"/>
      <c r="V22" s="89"/>
      <c r="W22" s="89"/>
      <c r="X22" s="89"/>
      <c r="Y22" s="89"/>
      <c r="Z22" s="111">
        <f>SUM(S22:Y23)</f>
        <v>60000</v>
      </c>
      <c r="AA22" s="71" t="s">
        <v>51</v>
      </c>
      <c r="AB22" s="73" t="s">
        <v>95</v>
      </c>
      <c r="AC22" s="64"/>
    </row>
    <row r="23" spans="1:29" ht="34.5" thickBot="1">
      <c r="A23" s="62"/>
      <c r="B23" s="59"/>
      <c r="C23" s="76"/>
      <c r="D23" s="74"/>
      <c r="E23" s="78"/>
      <c r="F23" s="78"/>
      <c r="G23" s="80"/>
      <c r="H23" s="82"/>
      <c r="I23" s="46" t="s">
        <v>96</v>
      </c>
      <c r="J23" s="46" t="s">
        <v>97</v>
      </c>
      <c r="K23" s="45" t="s">
        <v>78</v>
      </c>
      <c r="L23" s="47"/>
      <c r="M23" s="47">
        <v>1</v>
      </c>
      <c r="N23" s="47"/>
      <c r="O23" s="47"/>
      <c r="P23" s="56">
        <v>41000</v>
      </c>
      <c r="Q23" s="57">
        <v>41060</v>
      </c>
      <c r="R23" s="90"/>
      <c r="S23" s="90"/>
      <c r="T23" s="90"/>
      <c r="U23" s="90"/>
      <c r="V23" s="90"/>
      <c r="W23" s="90"/>
      <c r="X23" s="90"/>
      <c r="Y23" s="90"/>
      <c r="Z23" s="112"/>
      <c r="AA23" s="72"/>
      <c r="AB23" s="74"/>
      <c r="AC23" s="66"/>
    </row>
    <row r="24" spans="1:29" ht="22.5">
      <c r="A24" s="62"/>
      <c r="B24" s="59"/>
      <c r="C24" s="100" t="s">
        <v>98</v>
      </c>
      <c r="D24" s="103" t="s">
        <v>99</v>
      </c>
      <c r="E24" s="106">
        <v>287500</v>
      </c>
      <c r="F24" s="106">
        <f>E24+L24</f>
        <v>288360</v>
      </c>
      <c r="G24" s="79" t="s">
        <v>100</v>
      </c>
      <c r="H24" s="81" t="s">
        <v>101</v>
      </c>
      <c r="I24" s="43" t="s">
        <v>53</v>
      </c>
      <c r="J24" s="43" t="s">
        <v>102</v>
      </c>
      <c r="K24" s="43" t="s">
        <v>90</v>
      </c>
      <c r="L24" s="35">
        <v>860</v>
      </c>
      <c r="M24" s="35"/>
      <c r="N24" s="35"/>
      <c r="O24" s="35"/>
      <c r="P24" s="49">
        <v>40940</v>
      </c>
      <c r="Q24" s="37" t="s">
        <v>41</v>
      </c>
      <c r="R24" s="191"/>
      <c r="S24" s="97"/>
      <c r="T24" s="97"/>
      <c r="U24" s="97"/>
      <c r="V24" s="97"/>
      <c r="W24" s="97"/>
      <c r="X24" s="97"/>
      <c r="Y24" s="97"/>
      <c r="Z24" s="97">
        <f>SUM(S24:Y26)</f>
        <v>0</v>
      </c>
      <c r="AA24" s="91" t="s">
        <v>51</v>
      </c>
      <c r="AB24" s="91" t="s">
        <v>95</v>
      </c>
      <c r="AC24" s="94" t="s">
        <v>80</v>
      </c>
    </row>
    <row r="25" spans="1:29" ht="12.75">
      <c r="A25" s="62"/>
      <c r="B25" s="59"/>
      <c r="C25" s="101"/>
      <c r="D25" s="104"/>
      <c r="E25" s="107"/>
      <c r="F25" s="107"/>
      <c r="G25" s="109"/>
      <c r="H25" s="110"/>
      <c r="I25" s="34" t="s">
        <v>103</v>
      </c>
      <c r="J25" s="34" t="s">
        <v>104</v>
      </c>
      <c r="K25" s="34" t="s">
        <v>105</v>
      </c>
      <c r="L25" s="28">
        <v>330</v>
      </c>
      <c r="M25" s="28">
        <v>300</v>
      </c>
      <c r="N25" s="28"/>
      <c r="O25" s="28"/>
      <c r="P25" s="33">
        <v>40947</v>
      </c>
      <c r="Q25" s="31">
        <v>41059</v>
      </c>
      <c r="R25" s="192"/>
      <c r="S25" s="98"/>
      <c r="T25" s="98"/>
      <c r="U25" s="98"/>
      <c r="V25" s="98"/>
      <c r="W25" s="98"/>
      <c r="X25" s="98"/>
      <c r="Y25" s="98"/>
      <c r="Z25" s="98"/>
      <c r="AA25" s="92"/>
      <c r="AB25" s="92"/>
      <c r="AC25" s="95"/>
    </row>
    <row r="26" spans="1:29" ht="23.25" thickBot="1">
      <c r="A26" s="62"/>
      <c r="B26" s="59"/>
      <c r="C26" s="102"/>
      <c r="D26" s="105"/>
      <c r="E26" s="108"/>
      <c r="F26" s="108"/>
      <c r="G26" s="80"/>
      <c r="H26" s="82"/>
      <c r="I26" s="46" t="s">
        <v>106</v>
      </c>
      <c r="J26" s="46" t="s">
        <v>107</v>
      </c>
      <c r="K26" s="46" t="s">
        <v>105</v>
      </c>
      <c r="L26" s="47">
        <v>200</v>
      </c>
      <c r="M26" s="47">
        <v>200</v>
      </c>
      <c r="N26" s="47"/>
      <c r="O26" s="47"/>
      <c r="P26" s="51">
        <v>40947</v>
      </c>
      <c r="Q26" s="48">
        <v>41059</v>
      </c>
      <c r="R26" s="193"/>
      <c r="S26" s="99"/>
      <c r="T26" s="99"/>
      <c r="U26" s="99"/>
      <c r="V26" s="99"/>
      <c r="W26" s="99"/>
      <c r="X26" s="99"/>
      <c r="Y26" s="99"/>
      <c r="Z26" s="99"/>
      <c r="AA26" s="93"/>
      <c r="AB26" s="93"/>
      <c r="AC26" s="96"/>
    </row>
    <row r="27" spans="1:29" ht="12.75">
      <c r="A27" s="62"/>
      <c r="B27" s="59"/>
      <c r="C27" s="75" t="s">
        <v>108</v>
      </c>
      <c r="D27" s="73" t="s">
        <v>109</v>
      </c>
      <c r="E27" s="85">
        <v>998212.3</v>
      </c>
      <c r="F27" s="85">
        <f>E27+L28+M28</f>
        <v>1002075.3</v>
      </c>
      <c r="G27" s="79" t="s">
        <v>110</v>
      </c>
      <c r="H27" s="81" t="s">
        <v>111</v>
      </c>
      <c r="I27" s="43" t="s">
        <v>112</v>
      </c>
      <c r="J27" s="43" t="s">
        <v>113</v>
      </c>
      <c r="K27" s="43" t="s">
        <v>114</v>
      </c>
      <c r="L27" s="35">
        <v>3</v>
      </c>
      <c r="M27" s="35"/>
      <c r="N27" s="35"/>
      <c r="O27" s="35"/>
      <c r="P27" s="49">
        <v>40909</v>
      </c>
      <c r="Q27" s="37">
        <v>40999</v>
      </c>
      <c r="R27" s="67">
        <f>80000+77880+250000+100430</f>
        <v>508310</v>
      </c>
      <c r="S27" s="67">
        <f>80000+77880+250000+100430</f>
        <v>508310</v>
      </c>
      <c r="T27" s="67"/>
      <c r="U27" s="67"/>
      <c r="V27" s="67"/>
      <c r="W27" s="67"/>
      <c r="X27" s="67"/>
      <c r="Y27" s="67"/>
      <c r="Z27" s="69">
        <f>SUM(S27:Y28)</f>
        <v>508310</v>
      </c>
      <c r="AA27" s="71" t="s">
        <v>51</v>
      </c>
      <c r="AB27" s="73" t="s">
        <v>115</v>
      </c>
      <c r="AC27" s="64" t="s">
        <v>116</v>
      </c>
    </row>
    <row r="28" spans="1:29" ht="34.5" thickBot="1">
      <c r="A28" s="62"/>
      <c r="B28" s="59"/>
      <c r="C28" s="76"/>
      <c r="D28" s="74"/>
      <c r="E28" s="86"/>
      <c r="F28" s="78"/>
      <c r="G28" s="80"/>
      <c r="H28" s="82"/>
      <c r="I28" s="46" t="s">
        <v>117</v>
      </c>
      <c r="J28" s="46" t="s">
        <v>118</v>
      </c>
      <c r="K28" s="46" t="s">
        <v>119</v>
      </c>
      <c r="L28" s="47">
        <v>1788</v>
      </c>
      <c r="M28" s="47">
        <v>2075</v>
      </c>
      <c r="N28" s="47"/>
      <c r="O28" s="47"/>
      <c r="P28" s="51">
        <v>40948</v>
      </c>
      <c r="Q28" s="48">
        <v>41060</v>
      </c>
      <c r="R28" s="68"/>
      <c r="S28" s="68"/>
      <c r="T28" s="68"/>
      <c r="U28" s="68"/>
      <c r="V28" s="68"/>
      <c r="W28" s="68"/>
      <c r="X28" s="68"/>
      <c r="Y28" s="68"/>
      <c r="Z28" s="70"/>
      <c r="AA28" s="72"/>
      <c r="AB28" s="74"/>
      <c r="AC28" s="66"/>
    </row>
    <row r="29" spans="1:29" ht="22.5">
      <c r="A29" s="62"/>
      <c r="B29" s="59"/>
      <c r="C29" s="75" t="s">
        <v>120</v>
      </c>
      <c r="D29" s="87" t="s">
        <v>121</v>
      </c>
      <c r="E29" s="89">
        <v>1</v>
      </c>
      <c r="F29" s="89">
        <v>2</v>
      </c>
      <c r="G29" s="79" t="s">
        <v>122</v>
      </c>
      <c r="H29" s="79" t="s">
        <v>123</v>
      </c>
      <c r="I29" s="43" t="s">
        <v>53</v>
      </c>
      <c r="J29" s="43" t="s">
        <v>124</v>
      </c>
      <c r="K29" s="43" t="s">
        <v>125</v>
      </c>
      <c r="L29" s="35">
        <v>1</v>
      </c>
      <c r="M29" s="35"/>
      <c r="N29" s="35"/>
      <c r="O29" s="35"/>
      <c r="P29" s="49">
        <v>40910</v>
      </c>
      <c r="Q29" s="37">
        <v>40938</v>
      </c>
      <c r="R29" s="85">
        <v>347992</v>
      </c>
      <c r="S29" s="67"/>
      <c r="T29" s="67"/>
      <c r="U29" s="67">
        <v>347992</v>
      </c>
      <c r="V29" s="67"/>
      <c r="W29" s="67"/>
      <c r="X29" s="67"/>
      <c r="Y29" s="67"/>
      <c r="Z29" s="83">
        <f>SUM(S29:Y30)</f>
        <v>347992</v>
      </c>
      <c r="AA29" s="71" t="s">
        <v>51</v>
      </c>
      <c r="AB29" s="73" t="s">
        <v>126</v>
      </c>
      <c r="AC29" s="64" t="s">
        <v>80</v>
      </c>
    </row>
    <row r="30" spans="1:29" ht="34.5" thickBot="1">
      <c r="A30" s="62"/>
      <c r="B30" s="59"/>
      <c r="C30" s="76"/>
      <c r="D30" s="88"/>
      <c r="E30" s="90"/>
      <c r="F30" s="90"/>
      <c r="G30" s="80"/>
      <c r="H30" s="80"/>
      <c r="I30" s="45" t="s">
        <v>127</v>
      </c>
      <c r="J30" s="45" t="s">
        <v>128</v>
      </c>
      <c r="K30" s="45" t="s">
        <v>129</v>
      </c>
      <c r="L30" s="38"/>
      <c r="M30" s="38">
        <v>1</v>
      </c>
      <c r="N30" s="38"/>
      <c r="O30" s="47"/>
      <c r="P30" s="40">
        <v>40917</v>
      </c>
      <c r="Q30" s="41">
        <v>41182</v>
      </c>
      <c r="R30" s="86"/>
      <c r="S30" s="68"/>
      <c r="T30" s="68"/>
      <c r="U30" s="68"/>
      <c r="V30" s="68"/>
      <c r="W30" s="68"/>
      <c r="X30" s="68"/>
      <c r="Y30" s="68"/>
      <c r="Z30" s="84"/>
      <c r="AA30" s="72"/>
      <c r="AB30" s="74"/>
      <c r="AC30" s="66"/>
    </row>
    <row r="31" spans="1:29" ht="22.5">
      <c r="A31" s="62"/>
      <c r="B31" s="59"/>
      <c r="C31" s="75" t="s">
        <v>130</v>
      </c>
      <c r="D31" s="73" t="s">
        <v>131</v>
      </c>
      <c r="E31" s="77">
        <v>0</v>
      </c>
      <c r="F31" s="77">
        <v>200</v>
      </c>
      <c r="G31" s="79" t="s">
        <v>132</v>
      </c>
      <c r="H31" s="81" t="s">
        <v>133</v>
      </c>
      <c r="I31" s="43" t="s">
        <v>134</v>
      </c>
      <c r="J31" s="43" t="s">
        <v>135</v>
      </c>
      <c r="K31" s="43" t="s">
        <v>136</v>
      </c>
      <c r="L31" s="35">
        <v>200</v>
      </c>
      <c r="M31" s="35"/>
      <c r="N31" s="35"/>
      <c r="O31" s="35"/>
      <c r="P31" s="49">
        <v>40940</v>
      </c>
      <c r="Q31" s="37">
        <v>40959</v>
      </c>
      <c r="R31" s="67">
        <v>25000</v>
      </c>
      <c r="S31" s="67">
        <v>25000</v>
      </c>
      <c r="T31" s="67"/>
      <c r="U31" s="67"/>
      <c r="V31" s="67"/>
      <c r="W31" s="67"/>
      <c r="X31" s="67"/>
      <c r="Y31" s="67"/>
      <c r="Z31" s="69">
        <f>SUM(S31:Y32)</f>
        <v>25000</v>
      </c>
      <c r="AA31" s="71" t="s">
        <v>137</v>
      </c>
      <c r="AB31" s="73" t="s">
        <v>95</v>
      </c>
      <c r="AC31" s="64"/>
    </row>
    <row r="32" spans="1:29" ht="34.5" thickBot="1">
      <c r="A32" s="63"/>
      <c r="B32" s="60"/>
      <c r="C32" s="76"/>
      <c r="D32" s="74"/>
      <c r="E32" s="78"/>
      <c r="F32" s="78"/>
      <c r="G32" s="80"/>
      <c r="H32" s="82"/>
      <c r="I32" s="45" t="s">
        <v>138</v>
      </c>
      <c r="J32" s="45" t="s">
        <v>139</v>
      </c>
      <c r="K32" s="45" t="s">
        <v>140</v>
      </c>
      <c r="L32" s="38">
        <v>100</v>
      </c>
      <c r="M32" s="39">
        <v>100</v>
      </c>
      <c r="N32" s="38"/>
      <c r="O32" s="47"/>
      <c r="P32" s="40">
        <v>40976</v>
      </c>
      <c r="Q32" s="41">
        <v>41049</v>
      </c>
      <c r="R32" s="68"/>
      <c r="S32" s="68"/>
      <c r="T32" s="68"/>
      <c r="U32" s="68"/>
      <c r="V32" s="68"/>
      <c r="W32" s="68"/>
      <c r="X32" s="68"/>
      <c r="Y32" s="68"/>
      <c r="Z32" s="70"/>
      <c r="AA32" s="72"/>
      <c r="AB32" s="74"/>
      <c r="AC32" s="66"/>
    </row>
  </sheetData>
  <sheetProtection/>
  <mergeCells count="198">
    <mergeCell ref="H18:H19"/>
    <mergeCell ref="S18:S19"/>
    <mergeCell ref="T18:T19"/>
    <mergeCell ref="U18:U19"/>
    <mergeCell ref="V18:V19"/>
    <mergeCell ref="W18:W19"/>
    <mergeCell ref="R18:R19"/>
    <mergeCell ref="C18:C19"/>
    <mergeCell ref="D18:D19"/>
    <mergeCell ref="E18:E19"/>
    <mergeCell ref="F18:F19"/>
    <mergeCell ref="G18:G19"/>
    <mergeCell ref="C10:C13"/>
    <mergeCell ref="D10:D13"/>
    <mergeCell ref="E10:E13"/>
    <mergeCell ref="F10:F13"/>
    <mergeCell ref="G10:G11"/>
    <mergeCell ref="X18:X19"/>
    <mergeCell ref="R24:R26"/>
    <mergeCell ref="S10:S13"/>
    <mergeCell ref="T10:T13"/>
    <mergeCell ref="U10:U13"/>
    <mergeCell ref="V10:V13"/>
    <mergeCell ref="W10:W13"/>
    <mergeCell ref="X10:X13"/>
    <mergeCell ref="S14:S15"/>
    <mergeCell ref="Y10:Y13"/>
    <mergeCell ref="Z10:Z13"/>
    <mergeCell ref="AA10:AA13"/>
    <mergeCell ref="AB10:AB13"/>
    <mergeCell ref="G12:G13"/>
    <mergeCell ref="H12:H13"/>
    <mergeCell ref="R12:R13"/>
    <mergeCell ref="R10:R11"/>
    <mergeCell ref="H10:H11"/>
    <mergeCell ref="AC10:AC13"/>
    <mergeCell ref="C14:C17"/>
    <mergeCell ref="D14:D17"/>
    <mergeCell ref="E14:E17"/>
    <mergeCell ref="F14:F17"/>
    <mergeCell ref="G14:G15"/>
    <mergeCell ref="H14:H15"/>
    <mergeCell ref="G16:G17"/>
    <mergeCell ref="H16:H17"/>
    <mergeCell ref="R14:R15"/>
    <mergeCell ref="T14:T15"/>
    <mergeCell ref="U14:U15"/>
    <mergeCell ref="V14:V15"/>
    <mergeCell ref="W14:W15"/>
    <mergeCell ref="X14:X15"/>
    <mergeCell ref="Y14:Y15"/>
    <mergeCell ref="Z14:Z15"/>
    <mergeCell ref="AA14:AA17"/>
    <mergeCell ref="AB14:AB17"/>
    <mergeCell ref="X16:X17"/>
    <mergeCell ref="Y16:Y17"/>
    <mergeCell ref="Z16:Z17"/>
    <mergeCell ref="R16:R17"/>
    <mergeCell ref="S16:S17"/>
    <mergeCell ref="T16:T17"/>
    <mergeCell ref="U16:U17"/>
    <mergeCell ref="V16:V17"/>
    <mergeCell ref="W16:W17"/>
    <mergeCell ref="AC7:AC9"/>
    <mergeCell ref="C7:C9"/>
    <mergeCell ref="R7:R9"/>
    <mergeCell ref="AA7:AA9"/>
    <mergeCell ref="S8:Z8"/>
    <mergeCell ref="Y18:Y19"/>
    <mergeCell ref="Z18:Z19"/>
    <mergeCell ref="AA18:AA19"/>
    <mergeCell ref="AB18:AB19"/>
    <mergeCell ref="AC18:AC19"/>
    <mergeCell ref="S7:Z7"/>
    <mergeCell ref="H7:H9"/>
    <mergeCell ref="D7:F8"/>
    <mergeCell ref="I7:I9"/>
    <mergeCell ref="J7:J9"/>
    <mergeCell ref="K7:O8"/>
    <mergeCell ref="P7:P9"/>
    <mergeCell ref="Q7:Q9"/>
    <mergeCell ref="A1:B4"/>
    <mergeCell ref="C1:AA2"/>
    <mergeCell ref="C3:AA4"/>
    <mergeCell ref="G7:G9"/>
    <mergeCell ref="C20:C21"/>
    <mergeCell ref="D20:D21"/>
    <mergeCell ref="E20:E21"/>
    <mergeCell ref="F20:F21"/>
    <mergeCell ref="G20:G21"/>
    <mergeCell ref="H20:H21"/>
    <mergeCell ref="A7:A9"/>
    <mergeCell ref="B7:B9"/>
    <mergeCell ref="AB7:AB9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C22:C23"/>
    <mergeCell ref="D22:D23"/>
    <mergeCell ref="E22:E23"/>
    <mergeCell ref="F22:F23"/>
    <mergeCell ref="G22:G23"/>
    <mergeCell ref="H22:H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C24:C26"/>
    <mergeCell ref="D24:D26"/>
    <mergeCell ref="E24:E26"/>
    <mergeCell ref="F24:F26"/>
    <mergeCell ref="G24:G26"/>
    <mergeCell ref="H24:H26"/>
    <mergeCell ref="S24:S26"/>
    <mergeCell ref="T24:T26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C27:C28"/>
    <mergeCell ref="D27:D28"/>
    <mergeCell ref="E27:E28"/>
    <mergeCell ref="F27:F28"/>
    <mergeCell ref="G27:G28"/>
    <mergeCell ref="H27:H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C29:C30"/>
    <mergeCell ref="D29:D30"/>
    <mergeCell ref="E29:E30"/>
    <mergeCell ref="F29:F30"/>
    <mergeCell ref="G29:G30"/>
    <mergeCell ref="H29:H30"/>
    <mergeCell ref="AC29:AC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S31:S32"/>
    <mergeCell ref="T31:T32"/>
    <mergeCell ref="U31:U32"/>
    <mergeCell ref="V31:V32"/>
    <mergeCell ref="W31:W32"/>
    <mergeCell ref="C31:C32"/>
    <mergeCell ref="D31:D32"/>
    <mergeCell ref="E31:E32"/>
    <mergeCell ref="F31:F32"/>
    <mergeCell ref="G31:G32"/>
    <mergeCell ref="H31:H32"/>
    <mergeCell ref="B10:B32"/>
    <mergeCell ref="A10:A32"/>
    <mergeCell ref="AC14:AC17"/>
    <mergeCell ref="X31:X32"/>
    <mergeCell ref="Y31:Y32"/>
    <mergeCell ref="Z31:Z32"/>
    <mergeCell ref="AA31:AA32"/>
    <mergeCell ref="AB31:AB32"/>
    <mergeCell ref="AC31:AC32"/>
    <mergeCell ref="R31:R32"/>
  </mergeCells>
  <printOptions/>
  <pageMargins left="0.25" right="0.25" top="0.75" bottom="0.75" header="0.3" footer="0.3"/>
  <pageSetup horizontalDpi="600" verticalDpi="600" orientation="landscape" paperSize="5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Planneacion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</dc:creator>
  <cp:keywords/>
  <dc:description/>
  <cp:lastModifiedBy>Usuario</cp:lastModifiedBy>
  <cp:lastPrinted>2012-01-25T15:14:33Z</cp:lastPrinted>
  <dcterms:created xsi:type="dcterms:W3CDTF">2005-09-14T19:50:31Z</dcterms:created>
  <dcterms:modified xsi:type="dcterms:W3CDTF">2012-01-31T15:50:50Z</dcterms:modified>
  <cp:category/>
  <cp:version/>
  <cp:contentType/>
  <cp:contentStatus/>
</cp:coreProperties>
</file>