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0" windowWidth="15480" windowHeight="7890"/>
  </bookViews>
  <sheets>
    <sheet name="Formato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AB669" i="1"/>
  <c r="AB644"/>
  <c r="AB619"/>
  <c r="AB618"/>
  <c r="Z588"/>
  <c r="Z565"/>
  <c r="Z542"/>
  <c r="Z541"/>
  <c r="L511"/>
  <c r="AA511" s="1"/>
  <c r="D511"/>
  <c r="AA487"/>
  <c r="D486"/>
  <c r="D487" s="1"/>
  <c r="AA486"/>
  <c r="AA485"/>
  <c r="D485"/>
  <c r="AA484"/>
  <c r="D484"/>
  <c r="AA456"/>
  <c r="D456"/>
  <c r="T431"/>
  <c r="AB431" s="1"/>
  <c r="D431"/>
  <c r="T430"/>
  <c r="AB430"/>
  <c r="D430"/>
  <c r="T429"/>
  <c r="AB429" s="1"/>
  <c r="D429"/>
  <c r="Q428"/>
  <c r="AB428"/>
  <c r="D428"/>
  <c r="Q398"/>
  <c r="AA398" s="1"/>
  <c r="D398"/>
  <c r="AA397"/>
  <c r="D397"/>
  <c r="AB373"/>
  <c r="AB372"/>
  <c r="AB371"/>
  <c r="AA347"/>
  <c r="D347"/>
  <c r="AA323"/>
  <c r="AA301"/>
  <c r="AA281"/>
  <c r="AA256"/>
  <c r="AA231"/>
  <c r="D202"/>
  <c r="D201"/>
  <c r="D184"/>
  <c r="D181"/>
  <c r="D178"/>
  <c r="D176"/>
  <c r="D148"/>
  <c r="D145"/>
  <c r="D146"/>
  <c r="AA203"/>
  <c r="AA202"/>
  <c r="AA201"/>
  <c r="AA183"/>
  <c r="AA181"/>
  <c r="AA178"/>
  <c r="AA176"/>
  <c r="AA144"/>
  <c r="AA120"/>
  <c r="AA127"/>
  <c r="AA117"/>
  <c r="AA27"/>
  <c r="P28"/>
  <c r="AA28" s="1"/>
  <c r="AA29"/>
  <c r="AA31"/>
  <c r="AA33"/>
  <c r="AA26"/>
</calcChain>
</file>

<file path=xl/comments1.xml><?xml version="1.0" encoding="utf-8"?>
<comments xmlns="http://schemas.openxmlformats.org/spreadsheetml/2006/main">
  <authors>
    <author>Un usuario de Microsoft Office satisfecho</author>
    <author>Windows uE</author>
  </authors>
  <commentList>
    <comment ref="D22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113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140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172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197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227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252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277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297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319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343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367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393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424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C429" authorId="1">
      <text>
        <r>
          <rPr>
            <b/>
            <sz val="8"/>
            <color indexed="81"/>
            <rFont val="Tahoma"/>
            <family val="2"/>
          </rPr>
          <t>Windows uE:</t>
        </r>
        <r>
          <rPr>
            <sz val="8"/>
            <color indexed="81"/>
            <rFont val="Tahoma"/>
            <family val="2"/>
          </rPr>
          <t xml:space="preserve">
EN EL PLAN INDICATIVO HACE REFRENCIA A LA CONTRCCUIN ALCANTARILLADO CHAVINABE Y EN EL PROYECTO ESTA ES LA ACTIVIDAD QUE MAS SE RELACIONA</t>
        </r>
      </text>
    </comment>
    <comment ref="D452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480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507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537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561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584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614" authorId="0">
      <text>
        <r>
          <rPr>
            <sz val="8"/>
            <color indexed="81"/>
            <rFont val="Tahoma"/>
            <family val="2"/>
          </rPr>
          <t xml:space="preserve">SEGÚN META PRODUCTO QUE SE ENCUENTRA EN EL P.I.
</t>
        </r>
      </text>
    </comment>
    <comment ref="D640" authorId="0">
      <text>
        <r>
          <rPr>
            <sz val="8"/>
            <color indexed="81"/>
            <rFont val="Tahoma"/>
            <family val="2"/>
          </rPr>
          <t xml:space="preserve">SEGÚN META PRODUCTO QUE SE ENCUENTRA EN EL P.I.
</t>
        </r>
      </text>
    </comment>
    <comment ref="D665" authorId="0">
      <text>
        <r>
          <rPr>
            <sz val="8"/>
            <color indexed="81"/>
            <rFont val="Tahoma"/>
            <family val="2"/>
          </rPr>
          <t xml:space="preserve">SEGÚN META PRODUCTO QUE SE ENCUENTRA EN EL P.I.
</t>
        </r>
      </text>
    </comment>
  </commentList>
</comments>
</file>

<file path=xl/sharedStrings.xml><?xml version="1.0" encoding="utf-8"?>
<sst xmlns="http://schemas.openxmlformats.org/spreadsheetml/2006/main" count="1595" uniqueCount="480">
  <si>
    <t>SISTEMA DE GESTION CALIDAD</t>
  </si>
  <si>
    <t>ELABORACION PLAN DE ACCION</t>
  </si>
  <si>
    <t>FORMATO PLAN DE ACCION</t>
  </si>
  <si>
    <t>NIVEL ESTRUCTURA</t>
  </si>
  <si>
    <t>DETALLE:PROYECTO Y /O ACTIVIDAD</t>
  </si>
  <si>
    <t>% que aporta a la Meta de Producto</t>
  </si>
  <si>
    <t xml:space="preserve">CANTIDADES  </t>
  </si>
  <si>
    <t>RESPONSABLE</t>
  </si>
  <si>
    <t>OBSERVACIONES</t>
  </si>
  <si>
    <t>UNIDAD</t>
  </si>
  <si>
    <t>R. PROPIOS</t>
  </si>
  <si>
    <t>SISTEMA GENERAL DE PARTICIPACIONES</t>
  </si>
  <si>
    <t>REGALÍAS</t>
  </si>
  <si>
    <t>OTROS</t>
  </si>
  <si>
    <t>TOTAL RECURSOS FINANCIEROS</t>
  </si>
  <si>
    <t>ICLD</t>
  </si>
  <si>
    <t>ESTAMPILLA PROCULTURA</t>
  </si>
  <si>
    <t>ESTAMPILLA PROANCIANO</t>
  </si>
  <si>
    <t>OTROS RECURSOS</t>
  </si>
  <si>
    <t>TOTAL RECURSOS PROPIOS</t>
  </si>
  <si>
    <t>FORSOZA INVERSION</t>
  </si>
  <si>
    <t>LIBRE INVERSION</t>
  </si>
  <si>
    <t>TOTAL SGP</t>
  </si>
  <si>
    <t>10% NTERVENTORIA</t>
  </si>
  <si>
    <t>RENDIMIENTO FINANCIERO R.P</t>
  </si>
  <si>
    <t>TOTAL RP</t>
  </si>
  <si>
    <t>Nombre</t>
  </si>
  <si>
    <t>VALOR</t>
  </si>
  <si>
    <t>RECURSOS en  miles de pesos</t>
  </si>
  <si>
    <t>RP75%</t>
  </si>
  <si>
    <t>RP14%</t>
  </si>
  <si>
    <t>1% RP</t>
  </si>
  <si>
    <t>SECRETARIA DE DESARROLLO SOCIAL</t>
  </si>
  <si>
    <t xml:space="preserve">ACTIVIDAD 1.                   </t>
  </si>
  <si>
    <t xml:space="preserve">ACTIVIDAD 2.                  </t>
  </si>
  <si>
    <t>META  PRODUCTO: M.P.3:</t>
  </si>
  <si>
    <t xml:space="preserve">INDICADOR META DE PRODUCTO: </t>
  </si>
  <si>
    <t>SOBRETASA BOMBERIL</t>
  </si>
  <si>
    <t>Proyecto 2.</t>
  </si>
  <si>
    <t>PROYECTO 1.</t>
  </si>
  <si>
    <t>Apoyo al acceso, la permanencia escolar, nuevas tecnologías y medios para la educación en el municipio de Mani</t>
  </si>
  <si>
    <t>Apoyo a estudiantes de los niveles 1 y 2 de SISBEN con el servicio de transporte escolar en el Municipio</t>
  </si>
  <si>
    <t>Apoyo  a estudiantes de los niveles 1 y 2 de sisben con subsidios educativos "pago de derechos academicos" en el Municipio</t>
  </si>
  <si>
    <t xml:space="preserve">ACTIVIDAD 3.                  </t>
  </si>
  <si>
    <t xml:space="preserve">ACTIVIDAD 4.                  </t>
  </si>
  <si>
    <t xml:space="preserve">Apoyo a estudiantes con alimentación escolar en los centros educativos oficiales de los niveles 1 y 2 de SISBEN </t>
  </si>
  <si>
    <t>Dotacion a Instituciones Educativas</t>
  </si>
  <si>
    <t>Fortalecimiento de las Instituciones Educativas con Calidad en el Municipio de Mani</t>
  </si>
  <si>
    <t>PAGO DE SERVICIOS PUBLICOS INSTITUCIONES EDUCATIVAS</t>
  </si>
  <si>
    <t>Proyecto 3.</t>
  </si>
  <si>
    <t>Realización de actividades de formación educativa en el municipio de Maní</t>
  </si>
  <si>
    <t>Celebrar convenios para Creditos educativos</t>
  </si>
  <si>
    <t xml:space="preserve">META DE RESULTADO: </t>
  </si>
  <si>
    <t xml:space="preserve">META  PRODUCTO: M.P.1: </t>
  </si>
  <si>
    <t>META  PRODUCTO: M.P.2:</t>
  </si>
  <si>
    <t>Mantener la continuidad de 10.431 cupos contratados.</t>
  </si>
  <si>
    <t>Gestión integral del Aseguramiento del Régimen Subsidiado</t>
  </si>
  <si>
    <t>Mantener  cobertura de aseguramiento del règimen subsidiado por encima del 95%</t>
  </si>
  <si>
    <t>Celebrar cuatro contratos de interventoría a los recursos del R.S</t>
  </si>
  <si>
    <t>Gestión integral del Aseguramiento  en el municipio de Mani</t>
  </si>
  <si>
    <t>Mantenmiento de la continuidad en la afiliacion de los usuarios en salud.</t>
  </si>
  <si>
    <t>Interventorias  y administracion del regimen subsidiado.</t>
  </si>
  <si>
    <t>Salud Pública, Una Responsabilidad de Todos en el municipio de Mani</t>
  </si>
  <si>
    <t>Salud Materno - Infantil</t>
  </si>
  <si>
    <t>Salud sexual y reproductiva</t>
  </si>
  <si>
    <t>Salud Mental</t>
  </si>
  <si>
    <t>Salud nutricional</t>
  </si>
  <si>
    <t>Vigilancia y gestion del cnocimiento</t>
  </si>
  <si>
    <t>Interventoria</t>
  </si>
  <si>
    <t xml:space="preserve">ACTIVIDAD 2                   </t>
  </si>
  <si>
    <t xml:space="preserve">ACTIVIDAD 3.                   </t>
  </si>
  <si>
    <t xml:space="preserve">Nutrición y seguridad alimentaría 1% Ley 1283/09 en el municipio de Mani </t>
  </si>
  <si>
    <t>PROYECTO 1</t>
  </si>
  <si>
    <t>Apoyar 6 instituciones deportivas existentes en el municipio</t>
  </si>
  <si>
    <t>Realizar 20 eventos deportivos en el municipio</t>
  </si>
  <si>
    <t>Realizar 20 eventos  recreativos en el municipio</t>
  </si>
  <si>
    <t>Fortalecimiento del deporte, la recreacion y el aprovechamiento del tiempo libre en el municipio de Mani.</t>
  </si>
  <si>
    <t>Actividad 1</t>
  </si>
  <si>
    <t>Escuelas de formacion deportiva</t>
  </si>
  <si>
    <t>Eventos deportivos comunitarios</t>
  </si>
  <si>
    <t>eventos recreativos deportivos poblacion especial</t>
  </si>
  <si>
    <t>Eventos recreativos.</t>
  </si>
  <si>
    <t>Acciones complementarias dirigidas a la poblacion con discapacidad anualmente en el municipio.</t>
  </si>
  <si>
    <t>Atenciòn integral a la poblaciòn discapacitada en el Municipio de Maní</t>
  </si>
  <si>
    <t>Actividad 1:</t>
  </si>
  <si>
    <t>Actividad 2:</t>
  </si>
  <si>
    <t>Actividad 3:</t>
  </si>
  <si>
    <t>Actividad 5:</t>
  </si>
  <si>
    <t>Atención integral al adulto mayor en el municipio de Mani</t>
  </si>
  <si>
    <t>PROYECTO 2</t>
  </si>
  <si>
    <t>Implementar programas sociales para el adulto mayor</t>
  </si>
  <si>
    <t>Implementacion de Alianzas por la infancia y la adolescencia en el municipio de Mani</t>
  </si>
  <si>
    <t>PROYECTO 4</t>
  </si>
  <si>
    <t xml:space="preserve">PROYECTO 3 </t>
  </si>
  <si>
    <t>Reactivación y Puesta en Marcha del Consejo Municipal de Política Social CMPS</t>
  </si>
  <si>
    <t>Fortalecimiento integral de los nùcleos familiares en el municipio de Mani</t>
  </si>
  <si>
    <t>Servicos profesionales y tecnicos</t>
  </si>
  <si>
    <t>Encuentros, capacitaciones y talleres municipales, departamentales y Nacioales.</t>
  </si>
  <si>
    <t>META  PRODUCTO: M.P.1:</t>
  </si>
  <si>
    <t>FOSYGA</t>
  </si>
  <si>
    <t>ETESA</t>
  </si>
  <si>
    <t>Programa  1.2.3</t>
  </si>
  <si>
    <t>Alcanzar coberturas de vacunación por encima del 95% de acuerdo al Esquema del Programa Plan Ampliado de inmunizaciones (PAI) en menores de cinco años.</t>
  </si>
  <si>
    <t>Mantener la tasa de mortalidad infantil  de &lt; 1 año en 0.5 x 1000 Nacidos vivos.</t>
  </si>
  <si>
    <t>Mantener en cero  la tasa de mortalidad infantil de población de 1- 5  años.</t>
  </si>
  <si>
    <t>100% mantener actualizada la medición de  los indicadores de salud infantil del municipio  integrándolos en  la adopción de la política de infancia y adolescencia  del municipio.</t>
  </si>
  <si>
    <t>Promoción de la Salud y Calidad de Vida</t>
  </si>
  <si>
    <t>Realizar 15 Jornadas de vacunaciòn sin barreras,  "CON CORAZON DE PUEBLO"</t>
  </si>
  <si>
    <t>Realizar cuatro monitoreos anuales  de coberturas PAI en área urbana y rural del municipio anualmente</t>
  </si>
  <si>
    <t>Realizar siete (7) jornadas anuales   intersectoriales  de promoción de la salud infantil.</t>
  </si>
  <si>
    <t>Incrementar la cobertura a un 95% de apoyo a la intervenciòn de casos de abuso sexual en menores y mujer maltratada.</t>
  </si>
  <si>
    <t>Subpr. 1.2.3.2</t>
  </si>
  <si>
    <t>Prevención de Riesgos y Superación de Daños</t>
  </si>
  <si>
    <t>Fortalecer un   programa de Control de Crecimiento y Desarrollo en la Red Pública del municipio anualmente.</t>
  </si>
  <si>
    <t>Subpr. 1.2.3.3</t>
  </si>
  <si>
    <t>Vigilancia y Gestión del Conocimiento</t>
  </si>
  <si>
    <t>Implementar un sistema  de vigilancia centinela para EDA e IRA</t>
  </si>
  <si>
    <t>Implementar la estrategia Sala Situaciònal para la vigilancia de  la morbimortalidad materna-perinatal y  la gestiòn sistemàtica de las acciones intersectoriales.</t>
  </si>
  <si>
    <t>Implementar un sistema de vigilancia para evaluar el riesgo biopsicosocial de la población infantil del municipio y sus factores de riesgo.</t>
  </si>
  <si>
    <t>Implementar un plan  de Gestión Integral para la adopción y evaluación  de la política de infancia y adolescencia</t>
  </si>
  <si>
    <t>Disminuir  la tasa de incidencia de morbilidad por EDA en menores de 5 años en  un 5% anualmente.</t>
  </si>
  <si>
    <t>Disminuir la tasa de incidencia de morbilidad por ERA  en menores de 5 años en un 3% anualmente</t>
  </si>
  <si>
    <t>Activar,  implementar y mantener 10 UROC'S y 10 UAIRAC'S en el municipio</t>
  </si>
  <si>
    <t>Conformar  siete  Redes de apoyo  comunitario de la estrategia AIEPI,  para la promociòn de factores protectores para la mujer,  la infancia y la adolescencia.</t>
  </si>
  <si>
    <t>Disminuir  la tasa de desnutriciòn global en &lt; 5 años en un 0.2%</t>
  </si>
  <si>
    <t>Disminuir  la tasa de &lt; de 1 año con  bajo peso al nacer.</t>
  </si>
  <si>
    <t>Aumentar en un (1)  mes la media de edad de lactancia exclusiva para menores de 6 meses</t>
  </si>
  <si>
    <t>Disminuir en  un 0.5% la tasa de incidencia de  desnutriciòn aguda en menores de cinco años</t>
  </si>
  <si>
    <t>Disminuir en 0.8% la desnutriciòn crónica en menores de 5 años</t>
  </si>
  <si>
    <t>Aumentar en 1 mes la media de edad de lactancia exclusiva para niños &lt; 6 meses</t>
  </si>
  <si>
    <t>Formular e implementar el 100% de la  politica integral de seguridad alimentaria y nutricional</t>
  </si>
  <si>
    <t>Subpr. 1.2.3.1</t>
  </si>
  <si>
    <t>Implementar y mantener 6 sitios  IAMI (Instituciones Amigas de la Mujer y de la Infancia)  en área rural del municipio y uno (1) en área urbana, adaptadas a la situación de salud del municipio.</t>
  </si>
  <si>
    <t>Realizar una jornada anual de celebración de la semana de la lactancia materna</t>
  </si>
  <si>
    <t>Realizar la entrega de 8000 suplementos nutricionales a menores en estado de riesgo nutricional.</t>
  </si>
  <si>
    <t>Operativizar en un 100%  del Sistema de Vigilancia de enfermedades prevalentes de la infancia anualmente.</t>
  </si>
  <si>
    <t>Operativizar en un 90%  el  Sistema de vigilancia en Salud Sexual y Reproductiva</t>
  </si>
  <si>
    <t>Implementar y mantener  operativizado el Sistema de Vigilancia en Salud Nutricional en un 100%</t>
  </si>
  <si>
    <t>Mantener operando  el sistema de vigilancia  de eventos de interès en salud mental en un 100%</t>
  </si>
  <si>
    <t>Actualizar el sistema de información para la vigilancia de enfermedades prevalentes de la infancia</t>
  </si>
  <si>
    <t>Implementar un sistema de vigilancia para medir la morbimortalidad  por cáncer de cérvix y cáncer de mama en mujeres en edad fértil del municipio.</t>
  </si>
  <si>
    <t>Implementar el sistema de vigilancia para la adherencia al modelo de atención  integral en VIH/SIDA</t>
  </si>
  <si>
    <t>Conformar siete COVECOM para fortalecer las iniciativas comunitarias en Vigilancia de Eventos de interès en SSR.</t>
  </si>
  <si>
    <t>Realizar un estudio descriptivo del comportamiento de Enfermedades de Transmisión sexual en Población Masculina y femenina en edad fértil  cada dos años.</t>
  </si>
  <si>
    <t>Implementar la notificación de eventos de interés en salud mental en las Unidades Primarias Generadoras de Datos (UPGD) del municipio e instituciones educativas</t>
  </si>
  <si>
    <t>Levantar un perfil biopsicosocial de la población menor de cinco anos en complementariedad a la política de infancia y adolescencia.</t>
  </si>
  <si>
    <t>Vigilar en un 70%  los casos y abuso sexual en menores y mujer maltratada.</t>
  </si>
  <si>
    <t>Implementar dos (2)  salas ERA para atención de enfermedad Respiratoria Aguda</t>
  </si>
  <si>
    <t>Mantener en 0 la tasa de mortalidad materna</t>
  </si>
  <si>
    <t>Mantener en 27.1  la tasa de fecundidad Global (M.E.F.15 - 49 años)</t>
  </si>
  <si>
    <t>Mantener en cero  la tasa de Sífilis cóngenita.</t>
  </si>
  <si>
    <t>Mantener  en 1  la tasa de incidencia de Sífilis gestacional.</t>
  </si>
  <si>
    <t>Mantener por debajo del 1.2% la prevalencia de infección por VIH</t>
  </si>
  <si>
    <t>Implementar un programa con el sector educativo para la promociòn de la Salud Sexual y Reproductiva en los Planes Educativos Institucionales (PEI) de dos instituciones educativas</t>
  </si>
  <si>
    <t>Formular e implementar el programa "Maternidad Segura" a través de la complementariedad con la estrategia IAMI (Instituciones Amigas de la mujer y de la infancia)</t>
  </si>
  <si>
    <t xml:space="preserve">Implementar un Plan de medios anual de  difusiòn y promociòn de la  Salud Sexual y Reproductiva. </t>
  </si>
  <si>
    <t>Implementar un curso Psicoprofilàctico Institucional "Gestores, Bases de Vida" en forma anual .</t>
  </si>
  <si>
    <t>Implementrar una  politica de Salud Sexual y Reproductiva formulada y adoptada con ènfais en promoción de deberes y derechos en SSR, prevenciòn de abuso sexual en menores y disminuciòn de embarazos en adolescentes.</t>
  </si>
  <si>
    <t>Realizar siete capacitaciones al personal de salud de las IPS del Municipio en la implementación de la estrategia  "Servicios amigables" para la población adolescente del municipio.</t>
  </si>
  <si>
    <t>Realizar cuatro jornadas de promoción al uso de mètodos temporales y definitivos de planificaciòn familiar.</t>
  </si>
  <si>
    <t>Realizar cuatro (4) jornadas de  toma voluntaria de la prueba VIH</t>
  </si>
  <si>
    <t>Realizar una propuesta  para la institucionalizaciòn e implementación de la Estrategia "Servicios amigables en SSR" en las IPS del municipio.</t>
  </si>
  <si>
    <t xml:space="preserve">ACTIVIDAD 4.                   </t>
  </si>
  <si>
    <t>ACTIVIDAD 5.</t>
  </si>
  <si>
    <t>META  PRODUCTO: M.P.5:</t>
  </si>
  <si>
    <t>META  PRODUCTO: M.P.6:</t>
  </si>
  <si>
    <t>Realizacion juegos area rural</t>
  </si>
  <si>
    <t>Actividad 4:</t>
  </si>
  <si>
    <t>Actividad  1:</t>
  </si>
  <si>
    <t>Fortalecimiento mediantes acciones complementarias dirigidas a ala poblascion con discapacidad.</t>
  </si>
  <si>
    <t>N/A</t>
  </si>
  <si>
    <r>
      <t xml:space="preserve">Formulación, </t>
    </r>
    <r>
      <rPr>
        <b/>
        <sz val="7"/>
        <rFont val="Tahoma"/>
        <family val="2"/>
      </rPr>
      <t>seguimiento, evaluación, socialización y publicación</t>
    </r>
    <r>
      <rPr>
        <sz val="7"/>
        <rFont val="Tahoma"/>
        <family val="2"/>
      </rPr>
      <t xml:space="preserve"> de la política pública de infancia y adolescencia  municipal</t>
    </r>
  </si>
  <si>
    <t>REALIZAR EL  FESTIVAL DE LA BANDOLA  LLANERA</t>
  </si>
  <si>
    <t>FORMACION ARTISTICA Y CULTURAL PARA NIÑOS JOVENES Y ADULTOS</t>
  </si>
  <si>
    <t>DOTACION BIBLIOTECA MUNICIPALES PARA EL FORTALECIMIENTO CULTURAL SEGÚN LEY 1393/2011 Art. 10.</t>
  </si>
  <si>
    <t>Fortalecimiento de las expresiones artísticas y culturales del municipio de Mani</t>
  </si>
  <si>
    <t>FIRMA:____________________________________________________________________</t>
  </si>
  <si>
    <t>FIRMA:________________________________________________________________</t>
  </si>
  <si>
    <t xml:space="preserve">DESARROLLO CON EQUIDAD   </t>
  </si>
  <si>
    <t>AÑO 2012</t>
  </si>
  <si>
    <t xml:space="preserve">SECTOR 1.1: </t>
  </si>
  <si>
    <t>EDUCACION</t>
  </si>
  <si>
    <t>DESARROLLO SOCIAL CON EQUIDAD</t>
  </si>
  <si>
    <t>Ampliar la cobertura educativa en el nivel basico en un 3 % en los habitantes del municipio</t>
  </si>
  <si>
    <t>Brindar a 480 estudiantes de los niveles 1 y 2 de SISBEN  el servicio de transporte escolar en zonas de difícil acceso  en el area rural durante el cuatrienio.</t>
  </si>
  <si>
    <t>Mejorando Coberturas  Educativas</t>
  </si>
  <si>
    <t xml:space="preserve">META  PRODUCTO: M.P.2: </t>
  </si>
  <si>
    <t>Beneficiar a 8400 Estudiantes con alimentación escolar en los centros educativos oficiales de los niveles 1 y 2 de SISBEN durante el cuatrienio.</t>
  </si>
  <si>
    <t>Instituciones Educativas de Calidad</t>
  </si>
  <si>
    <t>Pago de Servicios públicos 17 centros educativos en el municipio.</t>
  </si>
  <si>
    <t>Otros Programas de Formación Educativa</t>
  </si>
  <si>
    <t>Mantener los 27 creditos educativos ICETEX para la financiacion de estudios tècnicos y superiores anualmente.</t>
  </si>
  <si>
    <t>SECTOR 1.2:</t>
  </si>
  <si>
    <t xml:space="preserve">ASEGURAMIENTO CON CALIDAD EN LOS SERVICIOS DE SALUD  </t>
  </si>
  <si>
    <t xml:space="preserve">SECTOR 1.3: </t>
  </si>
  <si>
    <t xml:space="preserve">DEPORTE Y RECREACION </t>
  </si>
  <si>
    <t>Vincular el 40% de la poblacion al desarrollo de la actividad fisica.</t>
  </si>
  <si>
    <t>SECTOR 1.3:</t>
  </si>
  <si>
    <t>BIENESTAR SOCIAL</t>
  </si>
  <si>
    <t>Atención Integral a la Población Vulnerable</t>
  </si>
  <si>
    <t>Ampliar la cobertura de atención  al 70% de la población con discapacidad del municipio</t>
  </si>
  <si>
    <t>META DE RESULTADO 2:</t>
  </si>
  <si>
    <t>Discapacidad, Cuestión de Actitud</t>
  </si>
  <si>
    <t>Formulación e implementación  del 100% de la Politica Pública municipal de Discapacidad</t>
  </si>
  <si>
    <t>Beneficiar al 40% de Adultos mayores con programas definidos para ellos.</t>
  </si>
  <si>
    <t>Vejez Digna</t>
  </si>
  <si>
    <t>Beneficiar con programas sociales a 12 adultos mayores anualmente en el municipio.</t>
  </si>
  <si>
    <t xml:space="preserve"> Infancia y Adolescencia, Responsabilidad de Todos</t>
  </si>
  <si>
    <r>
      <t xml:space="preserve">META  PRODUCTO: M.P.2: </t>
    </r>
    <r>
      <rPr>
        <sz val="10"/>
        <rFont val="Tahoma"/>
        <family val="2"/>
      </rPr>
      <t/>
    </r>
  </si>
  <si>
    <t>Elaborar e implementar la política de infancia y adolescencia en el municipio (Ley 1098 de 2006).</t>
  </si>
  <si>
    <t>Beneficiar al 5% de las familias maniceñas con programas sociales  durante el cuatrienio.</t>
  </si>
  <si>
    <t>Fortalecimiento Integral de los Núcleos Familiares</t>
  </si>
  <si>
    <t xml:space="preserve">Acciones desarrolladas al programa de FAMILIAS EN ACCION y RED JUNTOS anualmente. </t>
  </si>
  <si>
    <t>SECTOR 1.5:</t>
  </si>
  <si>
    <t>ARTE Y CULTURA</t>
  </si>
  <si>
    <t>Incrementar en el 8% el capital cultural del municipio en las expresiones culturales.</t>
  </si>
  <si>
    <t>Bandola Llanera, Patrimonio Cultural de los Maniceños para Colombia</t>
  </si>
  <si>
    <t xml:space="preserve">META  PRODUCTO: M.P.3: </t>
  </si>
  <si>
    <t>Realizar 1 evento cultural del  Festival de la Bandola Llanera anual.</t>
  </si>
  <si>
    <t>Formación Artística y Cultural</t>
  </si>
  <si>
    <t>Formar aríistica y culturalmente 100 personas (niños, jóvenes y adultos) en el municipio.</t>
  </si>
  <si>
    <t>ATENCION INTEGRAL A LA POBLACION VULNERABLE</t>
  </si>
  <si>
    <t>ARTE Y CULTURA, UN PROCESO EN CINSTRUCCION</t>
  </si>
  <si>
    <t>MANI DEPORTIVO Y RECREATIVO</t>
  </si>
  <si>
    <t>Fortalecimiento al Deporte la Recreación y el Aprovechamiento del Tiempo Libre</t>
  </si>
  <si>
    <t>SALUD</t>
  </si>
  <si>
    <t>SALUD PUBLICA, UNA RESPONSABILIDAD DE TODOS</t>
  </si>
  <si>
    <t>ACCESO A LA EDUCACION CON CALIDAD</t>
  </si>
  <si>
    <t>Numero de estudiantes de los  niveles 1 y 2 del SISBEN beneficiarios del transporte escolar.</t>
  </si>
  <si>
    <t>Numero de estudiantes beneficiados con alimentacion escolar en las instituciones educativas oficiales de los niveles 1 y 2 de SISBEN.</t>
  </si>
  <si>
    <t>Numero de instituciones educativas con pago de Servicios públicos Instituciones Educativas realizados.</t>
  </si>
  <si>
    <t>Numero de creditos educativos ICETEX para la financiacion de estudios tècnicos y superiores</t>
  </si>
  <si>
    <t>Número de instituciones deportivas apoyadas</t>
  </si>
  <si>
    <t>Número de eventos deportivos realizados</t>
  </si>
  <si>
    <t>Número de eventos recreativos realizados</t>
  </si>
  <si>
    <t>Numero de acciones complementarias dirigidas a la poblacion especial en el municipio.</t>
  </si>
  <si>
    <t>Numero de adultos mayores  beneficiados anualmente en el municipio.</t>
  </si>
  <si>
    <t>N° de  implementaciones del programa de infancia y adolescencia en el municipio.</t>
  </si>
  <si>
    <t>Numero de apoyos realizados al programa de familias en acciòn y red JUNTOS anualmente.</t>
  </si>
  <si>
    <t>N° de Festival de la Bandola Llanera realizado en el municipio.</t>
  </si>
  <si>
    <t xml:space="preserve">Numero de niños, jovenes y adultos del municipio   formados artistica y culturalmente. </t>
  </si>
  <si>
    <t xml:space="preserve">VIGENCIA:  </t>
  </si>
  <si>
    <r>
      <t xml:space="preserve">AREA 1 </t>
    </r>
    <r>
      <rPr>
        <sz val="8"/>
        <rFont val="Tahoma"/>
        <family val="2"/>
      </rPr>
      <t>:</t>
    </r>
  </si>
  <si>
    <r>
      <t>PROGRAMA  1.1</t>
    </r>
    <r>
      <rPr>
        <sz val="8"/>
        <rFont val="Tahoma"/>
        <family val="2"/>
      </rPr>
      <t>:</t>
    </r>
  </si>
  <si>
    <r>
      <t>SUBPROGRAMA 1.1.1</t>
    </r>
    <r>
      <rPr>
        <sz val="8"/>
        <rFont val="Tahoma"/>
        <family val="2"/>
      </rPr>
      <t xml:space="preserve"> : </t>
    </r>
  </si>
  <si>
    <r>
      <t>SUBPROGRAMA 1.1.3</t>
    </r>
    <r>
      <rPr>
        <sz val="8"/>
        <rFont val="Tahoma"/>
        <family val="2"/>
      </rPr>
      <t xml:space="preserve">: </t>
    </r>
  </si>
  <si>
    <r>
      <t>SUBPROGRAMA 1.1.4</t>
    </r>
    <r>
      <rPr>
        <sz val="8"/>
        <rFont val="Tahoma"/>
        <family val="2"/>
      </rPr>
      <t xml:space="preserve">: </t>
    </r>
  </si>
  <si>
    <r>
      <t>Programa 1.2.2</t>
    </r>
    <r>
      <rPr>
        <sz val="8"/>
        <rFont val="Tahoma"/>
        <family val="2"/>
      </rPr>
      <t>:</t>
    </r>
  </si>
  <si>
    <r>
      <t>Subpr. 1.2.2.1.</t>
    </r>
    <r>
      <rPr>
        <sz val="8"/>
        <rFont val="Tahoma"/>
        <family val="2"/>
      </rPr>
      <t xml:space="preserve">: </t>
    </r>
  </si>
  <si>
    <r>
      <t>Subpr. 1.2.3.1</t>
    </r>
    <r>
      <rPr>
        <sz val="8"/>
        <rFont val="Tahoma"/>
        <family val="2"/>
      </rPr>
      <t xml:space="preserve"> : </t>
    </r>
  </si>
  <si>
    <r>
      <t>PROGRAMA 1.3.1</t>
    </r>
    <r>
      <rPr>
        <sz val="8"/>
        <rFont val="Tahoma"/>
        <family val="2"/>
      </rPr>
      <t xml:space="preserve">: </t>
    </r>
  </si>
  <si>
    <r>
      <t>SUBPROGRAMA 1.3.1.1</t>
    </r>
    <r>
      <rPr>
        <sz val="8"/>
        <rFont val="Tahoma"/>
        <family val="2"/>
      </rPr>
      <t xml:space="preserve"> :</t>
    </r>
  </si>
  <si>
    <r>
      <t xml:space="preserve">AREA 1 </t>
    </r>
    <r>
      <rPr>
        <sz val="8"/>
        <rFont val="Tahoma"/>
        <family val="2"/>
      </rPr>
      <t xml:space="preserve">: </t>
    </r>
  </si>
  <si>
    <r>
      <t>PROGRAMA  1.4.1</t>
    </r>
    <r>
      <rPr>
        <sz val="8"/>
        <rFont val="Tahoma"/>
        <family val="2"/>
      </rPr>
      <t xml:space="preserve">: </t>
    </r>
  </si>
  <si>
    <r>
      <t>META DE RESULTADO 1:</t>
    </r>
    <r>
      <rPr>
        <sz val="8"/>
        <rFont val="Tahoma"/>
        <family val="2"/>
      </rPr>
      <t xml:space="preserve"> </t>
    </r>
  </si>
  <si>
    <r>
      <t>SUBPROGRAMA 1.4.1.1</t>
    </r>
    <r>
      <rPr>
        <sz val="8"/>
        <rFont val="Tahoma"/>
        <family val="2"/>
      </rPr>
      <t xml:space="preserve"> : </t>
    </r>
  </si>
  <si>
    <r>
      <t>SUBPROGRAMA 1.4.1.2</t>
    </r>
    <r>
      <rPr>
        <sz val="8"/>
        <rFont val="Tahoma"/>
        <family val="2"/>
      </rPr>
      <t xml:space="preserve">: </t>
    </r>
  </si>
  <si>
    <r>
      <t>SUBPROGRAMA 1.4.1.4</t>
    </r>
    <r>
      <rPr>
        <sz val="8"/>
        <rFont val="Tahoma"/>
        <family val="2"/>
      </rPr>
      <t>:</t>
    </r>
  </si>
  <si>
    <r>
      <t>SUBPROGRAMA 1.4.1.5</t>
    </r>
    <r>
      <rPr>
        <sz val="8"/>
        <rFont val="Tahoma"/>
        <family val="2"/>
      </rPr>
      <t xml:space="preserve">: </t>
    </r>
  </si>
  <si>
    <r>
      <t>PROGRAMA  1.5.1</t>
    </r>
    <r>
      <rPr>
        <sz val="8"/>
        <rFont val="Tahoma"/>
        <family val="2"/>
      </rPr>
      <t>:</t>
    </r>
  </si>
  <si>
    <r>
      <t>SUBPROGRAMA 1.5.1.1</t>
    </r>
    <r>
      <rPr>
        <sz val="8"/>
        <rFont val="Tahoma"/>
        <family val="2"/>
      </rPr>
      <t xml:space="preserve">: </t>
    </r>
  </si>
  <si>
    <r>
      <t>SUBPROGRAMA  1.5.1.2</t>
    </r>
    <r>
      <rPr>
        <sz val="8"/>
        <rFont val="Tahoma"/>
        <family val="2"/>
      </rPr>
      <t xml:space="preserve">: </t>
    </r>
  </si>
  <si>
    <r>
      <t xml:space="preserve">ELABORADO POR : </t>
    </r>
    <r>
      <rPr>
        <b/>
        <sz val="8"/>
        <rFont val="Arial"/>
        <family val="2"/>
      </rPr>
      <t>DIOMIRA AGUILAR PLAZAS.</t>
    </r>
  </si>
  <si>
    <r>
      <t xml:space="preserve">V° b° NOMBRE SECRETARIO : </t>
    </r>
    <r>
      <rPr>
        <b/>
        <sz val="8"/>
        <rFont val="Arial"/>
        <family val="2"/>
      </rPr>
      <t>MIRYAM LUCERO PEZCA</t>
    </r>
  </si>
  <si>
    <t>I TRIM/12</t>
  </si>
  <si>
    <t>II TRIM/12</t>
  </si>
  <si>
    <t>III TRIM/12</t>
  </si>
  <si>
    <t>IV TRIM/12</t>
  </si>
  <si>
    <t xml:space="preserve">CODIGO: SDSOCIAL - 560 - 046     </t>
  </si>
  <si>
    <t>FECHA: 30 de Junio de 2009</t>
  </si>
  <si>
    <t xml:space="preserve">VERSION:    01             </t>
  </si>
  <si>
    <t>CODIGO:    SGP - 530 - 46</t>
  </si>
  <si>
    <t>FECHA: 30 deJunio de 2009</t>
  </si>
  <si>
    <t xml:space="preserve">VERSION:        01         </t>
  </si>
  <si>
    <r>
      <t>VIGENCIA:</t>
    </r>
    <r>
      <rPr>
        <b/>
        <sz val="14"/>
        <rFont val="Tahoma"/>
        <family val="2"/>
      </rPr>
      <t xml:space="preserve">  </t>
    </r>
    <r>
      <rPr>
        <sz val="14"/>
        <rFont val="Tahoma"/>
        <family val="2"/>
      </rPr>
      <t>AÑO 2012</t>
    </r>
  </si>
  <si>
    <r>
      <t>AREA 3</t>
    </r>
    <r>
      <rPr>
        <sz val="10"/>
        <rFont val="Tahoma"/>
        <family val="2"/>
      </rPr>
      <t xml:space="preserve">: DESARROLLO FISICO DEL TERRITORIO. </t>
    </r>
  </si>
  <si>
    <r>
      <t xml:space="preserve">SECTOR 3.5. </t>
    </r>
    <r>
      <rPr>
        <sz val="10"/>
        <rFont val="Tahoma"/>
        <family val="2"/>
      </rPr>
      <t>Medio Ambiente, Responsabilidad de Todos</t>
    </r>
  </si>
  <si>
    <r>
      <t>PROGRAMA  3.5.2</t>
    </r>
    <r>
      <rPr>
        <sz val="10"/>
        <rFont val="Tahoma"/>
        <family val="2"/>
      </rPr>
      <t>: Prevención y atención de desastres (Gestión Integral del Riesgo)</t>
    </r>
  </si>
  <si>
    <r>
      <t xml:space="preserve">META DE RESULTADO: </t>
    </r>
    <r>
      <rPr>
        <sz val="10"/>
        <rFont val="Tahoma"/>
        <family val="2"/>
      </rPr>
      <t>N/A</t>
    </r>
  </si>
  <si>
    <r>
      <t>SUBPROGRAMA 3.5.2.2</t>
    </r>
    <r>
      <rPr>
        <sz val="10"/>
        <rFont val="Tahoma"/>
        <family val="2"/>
      </rPr>
      <t>: Apoyo y Fortalecimiento a los Organismos de Socorro</t>
    </r>
  </si>
  <si>
    <r>
      <t>META  PRODUCTO: M.P.1:</t>
    </r>
    <r>
      <rPr>
        <sz val="10"/>
        <rFont val="Tahoma"/>
        <family val="2"/>
      </rPr>
      <t xml:space="preserve"> Realizar 7 convenios con los organismos de socorro presentes en el municipio para atención de emergencias y desastres en el cuatrienio.</t>
    </r>
  </si>
  <si>
    <r>
      <t xml:space="preserve">INDICADOR META DE PRODUCTO: </t>
    </r>
    <r>
      <rPr>
        <sz val="10"/>
        <rFont val="Tahoma"/>
        <family val="2"/>
      </rPr>
      <t>Número de convenios realizados</t>
    </r>
  </si>
  <si>
    <t>Apoyo y Fortalecimiento organismos de socorro en el Municipio de Maní</t>
  </si>
  <si>
    <t>SECRETARIA DE GOBIERNO Y PARTICIPACION COMUNITARIA</t>
  </si>
  <si>
    <t>Celebracion de Convenios para el fortalecimiento de los Organismos de Socorro</t>
  </si>
  <si>
    <r>
      <t xml:space="preserve">ELABORADO POR : </t>
    </r>
    <r>
      <rPr>
        <b/>
        <sz val="8"/>
        <rFont val="Arial"/>
        <family val="2"/>
      </rPr>
      <t>MAURICIO ALFONSO TOVAR</t>
    </r>
  </si>
  <si>
    <r>
      <t xml:space="preserve">V° b° NOMBRE SECRETARIO : </t>
    </r>
    <r>
      <rPr>
        <b/>
        <sz val="8"/>
        <rFont val="Arial"/>
        <family val="2"/>
      </rPr>
      <t>ZAIRA NIÑO</t>
    </r>
  </si>
  <si>
    <r>
      <t>SUBPROGRAMA 3.5.2.1</t>
    </r>
    <r>
      <rPr>
        <sz val="10"/>
        <rFont val="Tahoma"/>
        <family val="2"/>
      </rPr>
      <t>: Mitigación de riesgos y amenazas</t>
    </r>
  </si>
  <si>
    <r>
      <t>META  PRODUCTO: M.P.1:</t>
    </r>
    <r>
      <rPr>
        <sz val="10"/>
        <rFont val="Tahoma"/>
        <family val="2"/>
      </rPr>
      <t xml:space="preserve"> Reubicar  07 familias en condiciones de riesgo y amenazas por fenómenos naturales</t>
    </r>
  </si>
  <si>
    <r>
      <t xml:space="preserve">INDICADOR META DE PRODUCTO: </t>
    </r>
    <r>
      <rPr>
        <sz val="10"/>
        <rFont val="Tahoma"/>
        <family val="2"/>
      </rPr>
      <t>Numero de familias reubicadas en condiciones de riesgo y amenazas por fenómenos naturales</t>
    </r>
  </si>
  <si>
    <t>Mitigacion de riesgo y amenazas en el Municipio de Maní</t>
  </si>
  <si>
    <t>Apoyo y atencion a la poblacion afectada por emergencias y desastres</t>
  </si>
  <si>
    <r>
      <t>AREA 5</t>
    </r>
    <r>
      <rPr>
        <sz val="10"/>
        <rFont val="Tahoma"/>
        <family val="2"/>
      </rPr>
      <t>: CONVIVENCIA TOLERANCIA Y PAZ</t>
    </r>
  </si>
  <si>
    <r>
      <t>SECTOR 5.1:</t>
    </r>
    <r>
      <rPr>
        <sz val="10"/>
        <rFont val="Tahoma"/>
        <family val="2"/>
      </rPr>
      <t xml:space="preserve"> JUSTICIA ( Maní, un Escenario de Convivencia Pacífica ).</t>
    </r>
  </si>
  <si>
    <r>
      <t>PROGRAMA  5.1.1</t>
    </r>
    <r>
      <rPr>
        <sz val="10"/>
        <rFont val="Tahoma"/>
        <family val="2"/>
      </rPr>
      <t>: Convivencia Ciudadana, un Reto de Todos</t>
    </r>
  </si>
  <si>
    <r>
      <t>SUBPROGRAMA 5.1.1.1</t>
    </r>
    <r>
      <rPr>
        <sz val="10"/>
        <rFont val="Tahoma"/>
        <family val="2"/>
      </rPr>
      <t>: Promoción de la Convivencia Familiar y Aplicación de la ley de Infancia y Adolescencia</t>
    </r>
  </si>
  <si>
    <r>
      <t>META  PRODUCTO: M.P.1:</t>
    </r>
    <r>
      <rPr>
        <sz val="10"/>
        <rFont val="Tahoma"/>
        <family val="2"/>
      </rPr>
      <t xml:space="preserve"> Atender el 100% de los casos denunciados de violencia intrafamiliar y de menores infractores en el cuatrienio</t>
    </r>
  </si>
  <si>
    <r>
      <t xml:space="preserve">INDICADOR META DE PRODUCTO: </t>
    </r>
    <r>
      <rPr>
        <sz val="10"/>
        <rFont val="Tahoma"/>
        <family val="2"/>
      </rPr>
      <t>Porcentaje de casos atendidos de violencia intrafamiliar y de menores infractores atendidos.</t>
    </r>
  </si>
  <si>
    <t>Convivencia y Seguridad Ciudadana compromiso de todos en el municipio de Maní</t>
  </si>
  <si>
    <t>Atencion y asesoria y acompañamiento  de los casos de violencia intrafamiliar, abuso sexual de niños niñas y adolescentes en situacion irregular y/o vulneracion de sus derechos.</t>
  </si>
  <si>
    <r>
      <t>SUBPROGRAMA 5.1.1.5</t>
    </r>
    <r>
      <rPr>
        <sz val="10"/>
        <rFont val="Tahoma"/>
        <family val="2"/>
      </rPr>
      <t>: Fondo de Seguridad</t>
    </r>
  </si>
  <si>
    <r>
      <t>META  PRODUCTO: M.P.1:</t>
    </r>
    <r>
      <rPr>
        <sz val="10"/>
        <rFont val="Tahoma"/>
        <family val="2"/>
      </rPr>
      <t xml:space="preserve"> Fortalecimiento a la fuerza pública y de seguridad del Estado presentes en el municipio</t>
    </r>
  </si>
  <si>
    <r>
      <t xml:space="preserve">INDICADOR META DE PRODUCTO: </t>
    </r>
    <r>
      <rPr>
        <sz val="10"/>
        <rFont val="Tahoma"/>
        <family val="2"/>
      </rPr>
      <t>N° de Fondos de Seguridad  fortalecido.</t>
    </r>
  </si>
  <si>
    <t>Seguridad para todos en el municipio de Maní</t>
  </si>
  <si>
    <t>Suministro de combustible, lubricantes y accesorios.</t>
  </si>
  <si>
    <t xml:space="preserve">ActiVIDAD 2.                   </t>
  </si>
  <si>
    <t xml:space="preserve">Servicio de Alimentacion </t>
  </si>
  <si>
    <t xml:space="preserve">ActiVIDAD 3.                   </t>
  </si>
  <si>
    <t xml:space="preserve">Apoyo logistico para ordenes judiciales </t>
  </si>
  <si>
    <t xml:space="preserve">ActiVIDAD 4.                   </t>
  </si>
  <si>
    <t>Dotacion de equipo y elementos</t>
  </si>
  <si>
    <r>
      <t>AREA 1</t>
    </r>
    <r>
      <rPr>
        <sz val="10"/>
        <rFont val="Tahoma"/>
        <family val="2"/>
      </rPr>
      <t>: DESARROLLO SOCIAL CON EQUIDAD</t>
    </r>
  </si>
  <si>
    <r>
      <t>SECTOR 1.4:</t>
    </r>
    <r>
      <rPr>
        <sz val="10"/>
        <rFont val="Tahoma"/>
        <family val="2"/>
      </rPr>
      <t xml:space="preserve"> ATENCION A GRUPOS VULNERABLES ( BIENESTAR SOCIAL )
</t>
    </r>
  </si>
  <si>
    <r>
      <t>PROGRAMA  1.4.1</t>
    </r>
    <r>
      <rPr>
        <sz val="10"/>
        <rFont val="Tahoma"/>
        <family val="2"/>
      </rPr>
      <t>: Atención Integral a la Población Vulnerable</t>
    </r>
  </si>
  <si>
    <r>
      <t>SUBPROGRAMA  1.4.1.7</t>
    </r>
    <r>
      <rPr>
        <sz val="10"/>
        <rFont val="Tahoma"/>
        <family val="2"/>
      </rPr>
      <t>: Atención a la Población Desplazada</t>
    </r>
  </si>
  <si>
    <r>
      <t>META  PRODUCTO: M.P.1:</t>
    </r>
    <r>
      <rPr>
        <sz val="10"/>
        <rFont val="Tahoma"/>
        <family val="2"/>
      </rPr>
      <t xml:space="preserve"> Asistencia y acompañamineto a 85 Familias desplazadas</t>
    </r>
  </si>
  <si>
    <r>
      <t xml:space="preserve">INDICADOR META DE PRODUCTO: </t>
    </r>
    <r>
      <rPr>
        <sz val="10"/>
        <rFont val="Tahoma"/>
        <family val="2"/>
      </rPr>
      <t>No. de familias apoyadas y asistidas</t>
    </r>
  </si>
  <si>
    <t>Atención Integral a la Población Desplazada en el municipio de Mani</t>
  </si>
  <si>
    <t>Asistencia y acompañamiento poblacion desplazada</t>
  </si>
  <si>
    <t>SECRETARIA DE OBRAS PUBLICAS Y TRANSPORTE</t>
  </si>
  <si>
    <t>CODIGO:    S.O.P.T 550-046</t>
  </si>
  <si>
    <t>FECHA:30 DE JUNIO DE 2009</t>
  </si>
  <si>
    <t xml:space="preserve">VERSION:       01          </t>
  </si>
  <si>
    <r>
      <t xml:space="preserve">SECTOR 3.1.: </t>
    </r>
    <r>
      <rPr>
        <sz val="10"/>
        <rFont val="Tahoma"/>
        <family val="2"/>
      </rPr>
      <t>FORTALECIMIENTO INSTITUCIONAL ( El Municipio que Queremos ).</t>
    </r>
  </si>
  <si>
    <r>
      <t>PROGRAMA  3.1.2</t>
    </r>
    <r>
      <rPr>
        <sz val="10"/>
        <rFont val="Tahoma"/>
        <family val="2"/>
      </rPr>
      <t>:ESPACIOS PÚBLICOS PARA LA GENTE</t>
    </r>
  </si>
  <si>
    <r>
      <t xml:space="preserve">META DE RESULTADO 1: </t>
    </r>
    <r>
      <rPr>
        <sz val="10"/>
        <rFont val="Tahoma"/>
        <family val="2"/>
      </rPr>
      <t>N/A</t>
    </r>
  </si>
  <si>
    <r>
      <t>SUBPROGRAMA 3.1.2.1</t>
    </r>
    <r>
      <rPr>
        <sz val="10"/>
        <rFont val="Tahoma"/>
        <family val="2"/>
      </rPr>
      <t>: CONSTRUCCIÓN, ADECUACIÓN  Y MANTENIMIENTO DE ÁREAS DE ESPACIOS PÚBLICOS</t>
    </r>
  </si>
  <si>
    <r>
      <t xml:space="preserve">META  PRODUCTO: M.P.1: </t>
    </r>
    <r>
      <rPr>
        <sz val="10"/>
        <rFont val="Tahoma"/>
        <family val="2"/>
      </rPr>
      <t>MANTENER 5 ESPACIOS PÚBLICOS EN EL MUNICIPIO</t>
    </r>
  </si>
  <si>
    <r>
      <t xml:space="preserve">INDICADOR META DE PRODUCTO: </t>
    </r>
    <r>
      <rPr>
        <sz val="10"/>
        <rFont val="Tahoma"/>
        <family val="2"/>
      </rPr>
      <t xml:space="preserve"> N° DE ESPACIOS PUBLICOS CON MANTENIMIENTO</t>
    </r>
  </si>
  <si>
    <t>CONSTRUCCIÓN Y ADECUACIÓN DE ESPACIOS PÚBLICOS EN EL MUNICIPIO DE MANI</t>
  </si>
  <si>
    <t>MANTENER ESPACIOS PUBLICOS EN EL MUNICIPIO</t>
  </si>
  <si>
    <t>ELABORADO POR :</t>
  </si>
  <si>
    <t>JHON HENRY BARRERA GARCIA</t>
  </si>
  <si>
    <t>V° b° NOMBRE SECRETARIO : DUMAR AXEL BELTRAN MOLANO</t>
  </si>
  <si>
    <t>Profesional de Apoyo</t>
  </si>
  <si>
    <r>
      <t xml:space="preserve">SECTOR 3.3.: </t>
    </r>
    <r>
      <rPr>
        <sz val="10"/>
        <rFont val="Tahoma"/>
        <family val="2"/>
      </rPr>
      <t>AGUA POTABLE Y SANEAMIENTO BÁSICO, UN DERECHO DE TODOS</t>
    </r>
  </si>
  <si>
    <r>
      <t>PROGRAMA  3.3.1</t>
    </r>
    <r>
      <rPr>
        <sz val="10"/>
        <rFont val="Tahoma"/>
        <family val="2"/>
      </rPr>
      <t>: CONSOLIDACIÓN DE LAS COBERTURAS MÍNIMAS EN AGUA POTABLE Y SANEAMIENTO BÁSICO</t>
    </r>
  </si>
  <si>
    <r>
      <t xml:space="preserve">META DE RESULTADO 1: </t>
    </r>
    <r>
      <rPr>
        <sz val="10"/>
        <rFont val="Tahoma"/>
        <family val="2"/>
      </rPr>
      <t>ALCANZAR LA COBERTURA EN AGUA APTA PARA EL CONSUMO HUMANO EN UN 93% EN LA CABECERA MUNICIPAL</t>
    </r>
  </si>
  <si>
    <r>
      <t>SUBPROGRAMA 3.3.1.1</t>
    </r>
    <r>
      <rPr>
        <sz val="10"/>
        <rFont val="Tahoma"/>
        <family val="2"/>
      </rPr>
      <t>: AGUA APTA PARA EL CONSUMO HUMANO</t>
    </r>
  </si>
  <si>
    <r>
      <t xml:space="preserve">META  PRODUCTO: M.P.1: </t>
    </r>
    <r>
      <rPr>
        <sz val="10"/>
        <rFont val="Tahoma"/>
        <family val="2"/>
      </rPr>
      <t>CONSTRUIR,DOTAR, OPTIMIZAR,OPERAR  Y MANTENER EN EL 100% LA INFRAESTRUCTURA NECESARIA PARA GARANTIZAR LA DISPONIBLIDAD, TRATAMIENTO Y DISTRIBUCIÓN DEL AGUA APTA PARA EL CONSUMO HUMANO EN LA CABECERA MUNICIPAL.</t>
    </r>
  </si>
  <si>
    <r>
      <t xml:space="preserve">META  PRODUCTO: M.P.2: </t>
    </r>
    <r>
      <rPr>
        <sz val="10"/>
        <rFont val="Tahoma"/>
        <family val="2"/>
      </rPr>
      <t>CONSTRUIR,DOTAR, OPTIMIZAR, OPERAR Y MANTENER EN EL 85% LA INFRAESTRUCTURA NECESARIA PARA GARANTIZAR LA DISPONIBLIDAD, TRATAMIENTO Y DISTRIBUCIÓN DEL AGUA APTA PARA EL CONSUMO HUMANO EN  LOS CENTROS POBLADOS Y VEREDAS CON BAJA DISPERSION DE VIVIENDAS</t>
    </r>
  </si>
  <si>
    <r>
      <t xml:space="preserve">INDICADOR META DE PRODUCTO: </t>
    </r>
    <r>
      <rPr>
        <sz val="10"/>
        <rFont val="Tahoma"/>
        <family val="2"/>
      </rPr>
      <t>PORCENTAJE DE INFRAESTRUCTURA DEL SISTEMA DE AGUA POTABLE CONSTRUIDA, OPTIMIZADA Y CON MANTENIMIENTO.</t>
    </r>
  </si>
  <si>
    <t>DETALLE: PROYECTO Y /O ACTIVIDAD</t>
  </si>
  <si>
    <t>ICDE</t>
  </si>
  <si>
    <t>CONSOLIDACIÒN DE LAS COBERTURAS MINIMAS EN AGUA POTABLE EN EL MUNICIPIO DE MANÍ</t>
  </si>
  <si>
    <t>CONSTRUCCION OPTIMIZACION Y MANTENIMIENTO DE LA INFRAESTRUCTURA DEL SISTEMA DE AGUA POTABLE</t>
  </si>
  <si>
    <t>DISEÑOS DE ESQUEMAS ORGANIZACIONALES PARA LA PRESTACIÓN DE LOS SERVICIOS PUBLICOS DOMICILIARIOS</t>
  </si>
  <si>
    <t>(90% T.E.) DISEÑO DE ESQUEMAS ORGANIZACIONALES PARA LA PRESTACIÓN DE LOS SERVICIOS PÚBLICOS DOMICILIARIOS</t>
  </si>
  <si>
    <t>V° b° NOMBRE SECRETARIO :</t>
  </si>
  <si>
    <t>DUMAR AXEL BELTRAN MOLANO</t>
  </si>
  <si>
    <t>FIRMA</t>
  </si>
  <si>
    <t>_________________________________</t>
  </si>
  <si>
    <t>FIRMA:</t>
  </si>
  <si>
    <t>___________________________</t>
  </si>
  <si>
    <t xml:space="preserve">CODIGO:    </t>
  </si>
  <si>
    <t>FECHA:</t>
  </si>
  <si>
    <t xml:space="preserve">VERSION:                 </t>
  </si>
  <si>
    <r>
      <t xml:space="preserve">SECTOR 3.2.: </t>
    </r>
    <r>
      <rPr>
        <sz val="10"/>
        <rFont val="Tahoma"/>
        <family val="2"/>
      </rPr>
      <t>TRANSPORTE   ( Integración Física Espacial )</t>
    </r>
  </si>
  <si>
    <r>
      <t>PROGRAMA  3.2.2</t>
    </r>
    <r>
      <rPr>
        <sz val="10"/>
        <rFont val="Tahoma"/>
        <family val="2"/>
      </rPr>
      <t>: VÍAS PARA EL DESARROLLO</t>
    </r>
  </si>
  <si>
    <r>
      <t>SUBPROGRAMA 3.2.2.2</t>
    </r>
    <r>
      <rPr>
        <sz val="10"/>
        <rFont val="Tahoma"/>
        <family val="2"/>
      </rPr>
      <t>:MEJORAMIENTO DE LA RED VIAL MUNICIPAL</t>
    </r>
  </si>
  <si>
    <r>
      <t xml:space="preserve">META  PRODUCTO: M.P.1: </t>
    </r>
    <r>
      <rPr>
        <sz val="10"/>
        <rFont val="Tahoma"/>
        <family val="2"/>
      </rPr>
      <t>MEJORAR 150 KMS DE LA RED VIAL TERCIARIA MUNICIPAL.</t>
    </r>
  </si>
  <si>
    <r>
      <t xml:space="preserve">META  PRODUCTO: M.P.2: </t>
    </r>
    <r>
      <rPr>
        <sz val="10"/>
        <rFont val="Tahoma"/>
        <family val="2"/>
      </rPr>
      <t xml:space="preserve"> MEJORAR EN 32 KMS LAS VÍAS URBANAS DEL MUNICIPIO</t>
    </r>
    <r>
      <rPr>
        <b/>
        <sz val="10"/>
        <rFont val="Tahoma"/>
        <family val="2"/>
      </rPr>
      <t>.</t>
    </r>
  </si>
  <si>
    <r>
      <t xml:space="preserve">INDICADOR META DE PRODUCTO: </t>
    </r>
    <r>
      <rPr>
        <sz val="10"/>
        <rFont val="Tahoma"/>
        <family val="2"/>
      </rPr>
      <t>KMS DE RED VIAL TERCIARIA MEJORADA - KMS RED VIAL URBANA MEJORADA</t>
    </r>
  </si>
  <si>
    <t>MEJORAMIENTO DE LA RED VIAL MUNICIPAL Y FORMULACIÓN DEL PLAN VIAL Y DE MOVILIDAD DEL MUNICIPIO DE MANI.</t>
  </si>
  <si>
    <t>MEJORAMIENTO DE LA RED VIAL TERCIARIA DEL MUNICIPIO DE MANI.</t>
  </si>
  <si>
    <t>MEJORAMIENTO DE LA RED VIAL URBANA</t>
  </si>
  <si>
    <t xml:space="preserve">META DE RESULTADO 1: </t>
  </si>
  <si>
    <t xml:space="preserve">ALCANZAR LA COBERTURA EN ALCANTARILLADO DEL 70% EN LOS 6 CENTROS POBLADOS Y VEREDAS CON BAJA DISPERSION DE VIVIENDAS.
</t>
  </si>
  <si>
    <r>
      <t>SUBPROGRAMA 3.3.1.2</t>
    </r>
    <r>
      <rPr>
        <sz val="10"/>
        <rFont val="Tahoma"/>
        <family val="2"/>
      </rPr>
      <t>:  SANEAMIENTO BÁSICO</t>
    </r>
  </si>
  <si>
    <r>
      <t xml:space="preserve">META  PRODUCTO: M.P.1: </t>
    </r>
    <r>
      <rPr>
        <sz val="10"/>
        <rFont val="Tahoma"/>
        <family val="2"/>
      </rPr>
      <t>CONSTRUIR, OPERAR, DOTAR Y OPTIMIZAR 4 SISTEMAS DE ALCANTARILLADO DE AGUAS RESIDUALES, PLANTAS DE TRATAMIENTO DE AGUAS RESIDUALES EN LOS CENTROS POBLADOS Y VEREDAS CON BAJA DISPERSION DE VIVIENDAS.</t>
    </r>
  </si>
  <si>
    <r>
      <t xml:space="preserve">META  PRODUCTO: M.P.2: </t>
    </r>
    <r>
      <rPr>
        <sz val="10"/>
        <rFont val="Tahoma"/>
        <family val="2"/>
      </rPr>
      <t>CONSTRUIR EL 100% DE LA INFRAESTRUCTURA NECESARIA PARA AMPLIAR Y ÓPTIMIZAR LOS SISTEMAS DE ALCANTARILLADO  PLUVIAL EN LA CABECERA MUNICIPAL Y EN 3 CENTROS POBLADOS</t>
    </r>
  </si>
  <si>
    <r>
      <t>META  PRODUCTO: M.P.3:</t>
    </r>
    <r>
      <rPr>
        <sz val="10"/>
        <rFont val="Tahoma"/>
        <family val="2"/>
      </rPr>
      <t>ADQUIRIR EQUIPOS ESPECIALES E INSTRUMENTOS NECESARIOS  PARA REALIZAR LA RECOLECCIÓN DE LOS RESIDUOS SÓLIDOS EN LA CABECERA MUNICIPAL Y CENTROS POBLADOS.</t>
    </r>
  </si>
  <si>
    <r>
      <t xml:space="preserve">INDICADOR META DE PRODUCTO 1: </t>
    </r>
    <r>
      <rPr>
        <sz val="10"/>
        <rFont val="Tahoma"/>
        <family val="2"/>
      </rPr>
      <t>NÚMERO DE SISTEMAS OPERADOS, DOTADOS Y OPTIMIZADOS.</t>
    </r>
  </si>
  <si>
    <r>
      <t xml:space="preserve">INDICADOR META DE PRODUCTO 2: % </t>
    </r>
    <r>
      <rPr>
        <sz val="10"/>
        <rFont val="Tahoma"/>
        <family val="2"/>
      </rPr>
      <t>DE INFRAESTRUCTURA CONSTRUIDA.</t>
    </r>
  </si>
  <si>
    <r>
      <t xml:space="preserve">INDICADOR META DE PRODUCTO 3: </t>
    </r>
    <r>
      <rPr>
        <sz val="10"/>
        <rFont val="Tahoma"/>
        <family val="2"/>
      </rPr>
      <t>NUMERO DE  ADQUISICIONES REALIZADAS</t>
    </r>
  </si>
  <si>
    <t>CONSOLIDACIÓN DE LAS COBERTURAS MÍNIMAS  EN SANEAMIENTO BÀSICO EN EL MUNICIPIO DE MANÍ</t>
  </si>
  <si>
    <t>CONSTRUCCIÓN DE  LA INFRAESTRUCTURA NECESARIA PARA AMPLIAR Y ÓPTIMIZAR LOS SISTEMAS DE ALCANTARILLADO DE AGUAS RESIDUALES EN LA CABECERA MUNICIPAL</t>
  </si>
  <si>
    <t>CONSTRUCCIÒN, OPTIMIZACIÒN Y/O MANTENIMIENTO ALCANTARILLADOS RURALES Y/O UNIDADES SANITARIAS PARA EL ÀREA RURAL DEL MUNICIPIO.</t>
  </si>
  <si>
    <t>CONSTRUCCIÓN DE  INFRAESTRUCTURA NECESARIA PARA AMPLIAR Y ÓPTIMIZAR LOS SISTEMAS DE ALCANTARILLADO  PLUVIAL EN LA CABECERA MUNICIPAL Y EN  CENTROS POBLADOS</t>
  </si>
  <si>
    <t>ADQUISICION DE EQUIPOS E INSTRUMENTOS PARA LA RECOLECCION DE RESIDUOS SOLIDOS</t>
  </si>
  <si>
    <r>
      <t>PROGRAMA  3.3.1</t>
    </r>
    <r>
      <rPr>
        <sz val="10"/>
        <rFont val="Tahoma"/>
        <family val="2"/>
      </rPr>
      <t>:CONSOLIDACIÓN DE LAS COBERTURAS MÍNIMAS EN AGUA POTABLE Y SANEAMIENTO BÁSICO</t>
    </r>
  </si>
  <si>
    <r>
      <t xml:space="preserve">META DE RESULTADO 2: </t>
    </r>
    <r>
      <rPr>
        <sz val="10"/>
        <rFont val="Tahoma"/>
        <family val="2"/>
      </rPr>
      <t>ALCANZAR LA COBERTURA EN ALCANTARILLADO DEL 100% EN LA CABECERA MUNICIPAL.</t>
    </r>
  </si>
  <si>
    <r>
      <t>SUBPROGRAMA 3.3.1.3</t>
    </r>
    <r>
      <rPr>
        <sz val="10"/>
        <rFont val="Tahoma"/>
        <family val="2"/>
      </rPr>
      <t>: FONDO DE SOLIDARIDAD Y REDISTRIBUCIÓN DEL INGRESO</t>
    </r>
  </si>
  <si>
    <r>
      <t xml:space="preserve">META  PRODUCTO: M.P.1: </t>
    </r>
    <r>
      <rPr>
        <sz val="10"/>
        <rFont val="Tahoma"/>
        <family val="2"/>
      </rPr>
      <t>BENEFICIAR  EN EL 100% A LOS USUARIOS DE LOS SERVICIOS DE ACUEDUCTO, ALCANTARILLADO Y ASEO  DE LOS ESTRATOS 1, 2 Y 3  CON LOS RECURSOS DEL FONDO DE SOLIDARIDAD Y REDISTRIBUCIÓN DEL INGRESO.</t>
    </r>
  </si>
  <si>
    <r>
      <t xml:space="preserve">INDICADOR META DE PRODUCTO: </t>
    </r>
    <r>
      <rPr>
        <sz val="10"/>
        <rFont val="Tahoma"/>
        <family val="2"/>
      </rPr>
      <t>% DE POBLACION  EN LOS ESTRATOS 1 ,2  Y 3 DEL MUNICIPIO BENEFICIADOS.</t>
    </r>
  </si>
  <si>
    <t xml:space="preserve">
SUBSIDIOS A  LOS  ESTRATOS 1, 2 Y 3 DE  LOS SERVICIOS PÚBLICOS DE ACUEDUCTO, ALCANTARILLADO Y ASEO EN EL MUNICIPIO DE MANÍ
</t>
  </si>
  <si>
    <t>BENEFICIAR  EN EL 100% A LOS USUARIOS DE LOS SERVICIOS DE ACUEDUCTO, ALCANTARILLADO Y ASEO  DE LOS ESTRATOS 1, 2 Y 3  CON LOS RECURSOS DEL FONDO DE SOLIDARIDAD Y REDISTRIBUCIÓN DEL INGRESO.</t>
  </si>
  <si>
    <r>
      <t xml:space="preserve">SECTOR 1,1.: </t>
    </r>
    <r>
      <rPr>
        <sz val="10"/>
        <rFont val="Tahoma"/>
        <family val="2"/>
      </rPr>
      <t>EDUCACION</t>
    </r>
  </si>
  <si>
    <r>
      <t>PROGRAMA  1.1.1</t>
    </r>
    <r>
      <rPr>
        <sz val="10"/>
        <rFont val="Tahoma"/>
        <family val="2"/>
      </rPr>
      <t>:ACCESO A LA EDUCACIÓN CON CALIDAD</t>
    </r>
  </si>
  <si>
    <t>META DE RESULTADO 1: N/A</t>
  </si>
  <si>
    <r>
      <t>SUBPROGRAMA 1.1.1.2</t>
    </r>
    <r>
      <rPr>
        <sz val="10"/>
        <rFont val="Tahoma"/>
        <family val="2"/>
      </rPr>
      <t>: INFRAESTRUCTURA EDUCATIVA MUNICIPAL</t>
    </r>
  </si>
  <si>
    <r>
      <t xml:space="preserve">META  PRODUCTO: M.P.1: </t>
    </r>
    <r>
      <rPr>
        <sz val="10"/>
        <rFont val="Tahoma"/>
        <family val="2"/>
      </rPr>
      <t>CONSTRUIR 24 AULAS ESCOLARES EN EL MUNICIPIO.</t>
    </r>
  </si>
  <si>
    <r>
      <t xml:space="preserve">META  PRODUCTO: M.P.2: </t>
    </r>
    <r>
      <rPr>
        <sz val="10"/>
        <rFont val="Tahoma"/>
        <family val="2"/>
      </rPr>
      <t>ADECUAR LA INFRAESTRUCTURA DE 12 CENTROS EDUCATIVOS..</t>
    </r>
  </si>
  <si>
    <r>
      <t xml:space="preserve">META  PRODUCTO: M.P.3: </t>
    </r>
    <r>
      <rPr>
        <sz val="10"/>
        <rFont val="Tahoma"/>
        <family val="2"/>
      </rPr>
      <t>REALIZAR EL MANTENIMIENTO DE 20 CENTROS EDUCATIVOS</t>
    </r>
  </si>
  <si>
    <r>
      <t xml:space="preserve">INDICADOR META DE PRODUCTO 1: </t>
    </r>
    <r>
      <rPr>
        <sz val="10"/>
        <rFont val="Tahoma"/>
        <family val="2"/>
      </rPr>
      <t>NÚMERO DE AULAS CONSTRUIDAS</t>
    </r>
  </si>
  <si>
    <r>
      <t>INDICADOR META DE PRODUCTO 2:</t>
    </r>
    <r>
      <rPr>
        <sz val="10"/>
        <rFont val="Tahoma"/>
        <family val="2"/>
      </rPr>
      <t xml:space="preserve"> NÚMERO DE CENTROS EDUCATIVOS CON LA INFRAESTRUCTURA ADECUADA</t>
    </r>
  </si>
  <si>
    <r>
      <t xml:space="preserve">INDICADOR META DE PRODUCTO 3: </t>
    </r>
    <r>
      <rPr>
        <sz val="10"/>
        <rFont val="Tahoma"/>
        <family val="2"/>
      </rPr>
      <t>NÚMERO DE CENTROS EDUCATIVOS CON MANTENIMIENTO..</t>
    </r>
  </si>
  <si>
    <t>CONSTRUCCIÓN, MEJORAMIENTO, ADECUACIÓN Y DOTACIÓN DE INSTITUCIONES EDUCATIVAS DE CALIDAD EN EL MUNICIPIO DE MANI</t>
  </si>
  <si>
    <t>ADECUACION DE LA INFRAESTRUCTURA EDUCATIVA DEL MUNICIPIO</t>
  </si>
  <si>
    <t>MANTENIMIENTO A CENTROS EDUCATIVOS</t>
  </si>
  <si>
    <t xml:space="preserve">ACTIVIDAD 3                  </t>
  </si>
  <si>
    <t xml:space="preserve">CONSTRUCCION DE AULAS EN EL MUNICIPIO </t>
  </si>
  <si>
    <t>ACTIVIDAD 4</t>
  </si>
  <si>
    <t>INTERVENTORIA</t>
  </si>
  <si>
    <r>
      <t>SECTOR 1,4.: A</t>
    </r>
    <r>
      <rPr>
        <sz val="10"/>
        <rFont val="Tahoma"/>
        <family val="2"/>
      </rPr>
      <t>TENCION A GRUPOS VULNERABLES  ( BIENESTAR SOCIAL )</t>
    </r>
    <r>
      <rPr>
        <b/>
        <sz val="10"/>
        <rFont val="Tahoma"/>
        <family val="2"/>
      </rPr>
      <t xml:space="preserve">
</t>
    </r>
  </si>
  <si>
    <r>
      <t>PROGRAMA  1.4,1</t>
    </r>
    <r>
      <rPr>
        <sz val="10"/>
        <rFont val="Tahoma"/>
        <family val="2"/>
      </rPr>
      <t>:ATENCIÓN INTEGRAL A LA POBLACIÓN VULNERABLE</t>
    </r>
  </si>
  <si>
    <r>
      <t>SUBPROGRAMA 1.4.1.3</t>
    </r>
    <r>
      <rPr>
        <sz val="10"/>
        <rFont val="Tahoma"/>
        <family val="2"/>
      </rPr>
      <t>: INFRAESTRUCTURA PARA LA TERCERA EDAD</t>
    </r>
  </si>
  <si>
    <r>
      <t xml:space="preserve">META  PRODUCTO: M.P.1: </t>
    </r>
    <r>
      <rPr>
        <sz val="10"/>
        <rFont val="Tahoma"/>
        <family val="2"/>
      </rPr>
      <t>CONSTRUIR EL NUEVO HOGAR DÍA MUNICIPAL.</t>
    </r>
  </si>
  <si>
    <r>
      <t>INDICADOR META DE PRODUCTO 1:</t>
    </r>
    <r>
      <rPr>
        <sz val="10"/>
        <rFont val="Tahoma"/>
        <family val="2"/>
      </rPr>
      <t xml:space="preserve"> N° DE HOGAR DIA CONSTRUIDO.</t>
    </r>
  </si>
  <si>
    <t>ATENCIÓN INTEGRAL AL ADULTO MAYOR EN EL MUNICIPIO DE MANI</t>
  </si>
  <si>
    <t>CONSTRUCCION DEL HOGAR DIA</t>
  </si>
  <si>
    <t xml:space="preserve">CODIGO:  OAP 510 - 46    </t>
  </si>
  <si>
    <t xml:space="preserve">VERSION:  1.         </t>
  </si>
  <si>
    <r>
      <t>AREA 3</t>
    </r>
    <r>
      <rPr>
        <sz val="10"/>
        <rFont val="Tahoma"/>
        <family val="2"/>
      </rPr>
      <t>: DESARROLLO FISICO DEL TERRITORIO.</t>
    </r>
  </si>
  <si>
    <r>
      <t>SECTOR 3.1</t>
    </r>
    <r>
      <rPr>
        <sz val="10"/>
        <rFont val="Tahoma"/>
        <family val="2"/>
      </rPr>
      <t>: FORTALECIMIENTO INSTITUCIONAL ( El Municipio que Queremos ).</t>
    </r>
  </si>
  <si>
    <r>
      <t>PROGRAMA  3.1</t>
    </r>
    <r>
      <rPr>
        <sz val="10"/>
        <rFont val="Tahoma"/>
        <family val="2"/>
      </rPr>
      <t>: Desarrollo de Instrumentos de Planificación</t>
    </r>
  </si>
  <si>
    <r>
      <t xml:space="preserve">META DE RESULTADO: </t>
    </r>
    <r>
      <rPr>
        <sz val="10"/>
        <rFont val="Tahoma"/>
        <family val="2"/>
      </rPr>
      <t xml:space="preserve">N/A </t>
    </r>
  </si>
  <si>
    <r>
      <t>SUBPROGRAMA 3.1.1</t>
    </r>
    <r>
      <rPr>
        <sz val="10"/>
        <rFont val="Tahoma"/>
        <family val="2"/>
      </rPr>
      <t>: Plan de Desarrollo Municipal</t>
    </r>
  </si>
  <si>
    <r>
      <t xml:space="preserve">META  PRODUCTO: M.P.1: </t>
    </r>
    <r>
      <rPr>
        <sz val="10"/>
        <rFont val="Tahoma"/>
        <family val="2"/>
      </rPr>
      <t>Formular y Aprobar del plan de desarrollo municipal</t>
    </r>
  </si>
  <si>
    <r>
      <t>SUBPROGRAMA 3.1.2</t>
    </r>
    <r>
      <rPr>
        <sz val="10"/>
        <rFont val="Tahoma"/>
        <family val="2"/>
      </rPr>
      <t xml:space="preserve">: Esquema de Ordenamiento Territorial </t>
    </r>
  </si>
  <si>
    <r>
      <t xml:space="preserve">META  PRODUCTO: M.P.1: </t>
    </r>
    <r>
      <rPr>
        <sz val="10"/>
        <rFont val="Tahoma"/>
        <family val="2"/>
      </rPr>
      <t>Revisar y Ajustar el Esquema de Ordenamiento Territorial del Municipio.</t>
    </r>
  </si>
  <si>
    <r>
      <t xml:space="preserve">INDICADOR META DE PRODUCTO 1: </t>
    </r>
    <r>
      <rPr>
        <sz val="10"/>
        <rFont val="Tahoma"/>
        <family val="2"/>
      </rPr>
      <t>N° de Plan de Desarrollo Municipal formulado y aprobado</t>
    </r>
  </si>
  <si>
    <r>
      <t xml:space="preserve">INDICADOR META DE PRODUCTO 2: </t>
    </r>
    <r>
      <rPr>
        <sz val="10"/>
        <rFont val="Tahoma"/>
        <family val="2"/>
      </rPr>
      <t xml:space="preserve">N° de Esquema de Ordenamiento Territorial revisado y ajustado </t>
    </r>
  </si>
  <si>
    <t>Diseño e implementación de instrumentos de planificacion del Municipio de Mani</t>
  </si>
  <si>
    <t>OFICINA ASESORA DE PLANEACION</t>
  </si>
  <si>
    <t>Formular y Aprobar del plan de desarrollo municipal</t>
  </si>
  <si>
    <t>Revisar y Ajustar el Esquema de Ordenamiento Territorial del Municipio.</t>
  </si>
  <si>
    <r>
      <t xml:space="preserve">ELABORADO POR : </t>
    </r>
    <r>
      <rPr>
        <b/>
        <sz val="8"/>
        <rFont val="Arial"/>
        <family val="2"/>
      </rPr>
      <t>IVAN DARIO GONZALEZ PINTO</t>
    </r>
  </si>
  <si>
    <r>
      <t xml:space="preserve">V° b° NOMBRE SECRETARIO : </t>
    </r>
    <r>
      <rPr>
        <b/>
        <sz val="8"/>
        <rFont val="Arial"/>
        <family val="2"/>
      </rPr>
      <t>ARQ. ALVARO HOYOS ROJAS</t>
    </r>
  </si>
  <si>
    <r>
      <t>AREA 4</t>
    </r>
    <r>
      <rPr>
        <sz val="10"/>
        <rFont val="Tahoma"/>
        <family val="2"/>
      </rPr>
      <t>: MANI INCLUYENTE Y DEMOCRATICO</t>
    </r>
  </si>
  <si>
    <r>
      <t>SECTOR 4.1</t>
    </r>
    <r>
      <rPr>
        <sz val="10"/>
        <rFont val="Tahoma"/>
        <family val="2"/>
      </rPr>
      <t>: DESARROLLO COMUNITARIO ( Cultura Ciudadana, Democrática y Responsable )</t>
    </r>
  </si>
  <si>
    <r>
      <t>PROGRAMA  4.1.3</t>
    </r>
    <r>
      <rPr>
        <sz val="10"/>
        <rFont val="Tahoma"/>
        <family val="2"/>
      </rPr>
      <t>: Planeación Participativa, Garantía de un Buen Desarrollo</t>
    </r>
  </si>
  <si>
    <r>
      <t>SUBPROGRAMA 4.1.2.1</t>
    </r>
    <r>
      <rPr>
        <sz val="10"/>
        <rFont val="Tahoma"/>
        <family val="2"/>
      </rPr>
      <t>: Fortalecimiento de las Instancias de Planificación del Municipio</t>
    </r>
  </si>
  <si>
    <r>
      <t xml:space="preserve">META  PRODUCTO: M.P.1: </t>
    </r>
    <r>
      <rPr>
        <sz val="10"/>
        <rFont val="Tahoma"/>
        <family val="2"/>
      </rPr>
      <t>Fortalecer financieramente en 30 millones al Consejo Territorial de Planeación del municipio en el cuatrienio</t>
    </r>
  </si>
  <si>
    <r>
      <t xml:space="preserve">INDICADOR META DE PRODUCTO 1: </t>
    </r>
    <r>
      <rPr>
        <sz val="10"/>
        <rFont val="Tahoma"/>
        <family val="2"/>
      </rPr>
      <t>N° de CTPM  fortalecido</t>
    </r>
  </si>
  <si>
    <t>Apoyo y fortalecimiento del consejo territorial del planeacion Municipio de Mani</t>
  </si>
  <si>
    <t>Fortalecimiento del Consejo Territorial de Planeación del municipio</t>
  </si>
  <si>
    <r>
      <t>SECTOR 1.6</t>
    </r>
    <r>
      <rPr>
        <sz val="10"/>
        <rFont val="Tahoma"/>
        <family val="2"/>
      </rPr>
      <t>: VIVIENDA Y HABITAD</t>
    </r>
  </si>
  <si>
    <r>
      <t>PROGRAMA  1.6.1</t>
    </r>
    <r>
      <rPr>
        <sz val="10"/>
        <rFont val="Tahoma"/>
        <family val="2"/>
      </rPr>
      <t>: Barrios Consolidados y Legalizados (Zona Urbana)</t>
    </r>
  </si>
  <si>
    <r>
      <t>SUBPROGRAMA 1.6.1.4</t>
    </r>
    <r>
      <rPr>
        <sz val="10"/>
        <rFont val="Tahoma"/>
        <family val="2"/>
      </rPr>
      <t>: Construcción de Vivienda Nueva</t>
    </r>
  </si>
  <si>
    <r>
      <t xml:space="preserve">META  PRODUCTO: M.P.1: </t>
    </r>
    <r>
      <rPr>
        <sz val="10"/>
        <rFont val="Tahoma"/>
        <family val="2"/>
      </rPr>
      <t xml:space="preserve">Construir 126 nuevas soluciones de vivienda digna en el municipio para familias de nivel 1 y 2 del SISBEN </t>
    </r>
  </si>
  <si>
    <r>
      <t xml:space="preserve">INDICADOR META DE PRODUCTO 1: </t>
    </r>
    <r>
      <rPr>
        <sz val="10"/>
        <rFont val="Tahoma"/>
        <family val="2"/>
      </rPr>
      <t>No. De soluciones de vivienda nueva construidas</t>
    </r>
  </si>
  <si>
    <t>PROYECTO 2.</t>
  </si>
  <si>
    <t>Construcciòn y adquisiciòn de vivienda nueva y usada en el municipio de Mani</t>
  </si>
  <si>
    <t>Construcción viviendas multifamiliares de interés social</t>
  </si>
  <si>
    <t>UNIDAD AGROPECUARIA, MEDIO AMBIENTE Y PROYECTOS PRODUCTIVOS</t>
  </si>
  <si>
    <t>CODIGO: UAMAPP - 570 - 046</t>
  </si>
  <si>
    <t>FECHA: 30 de Junio de 2009.</t>
  </si>
  <si>
    <t xml:space="preserve">VERSION:   01              </t>
  </si>
  <si>
    <r>
      <t>AREA 2</t>
    </r>
    <r>
      <rPr>
        <sz val="10"/>
        <rFont val="Tahoma"/>
        <family val="2"/>
      </rPr>
      <t>: UNA ECONOMIA DIVERSIFICADA Y COMPETITIVA</t>
    </r>
  </si>
  <si>
    <r>
      <t>SECTOR 2.1</t>
    </r>
    <r>
      <rPr>
        <sz val="10"/>
        <rFont val="Tahoma"/>
        <family val="2"/>
      </rPr>
      <t>: DESARROLLO AGROPECUARIO ( Competitividad y Productividad ).</t>
    </r>
  </si>
  <si>
    <r>
      <t>PROGRAMA  2.1.2</t>
    </r>
    <r>
      <rPr>
        <sz val="10"/>
        <rFont val="Tahoma"/>
        <family val="2"/>
      </rPr>
      <t>: Impulso al Emprendimiento Rural</t>
    </r>
  </si>
  <si>
    <r>
      <t>SUBPROGRAMA 2.1.2.1</t>
    </r>
    <r>
      <rPr>
        <sz val="10"/>
        <rFont val="Tahoma"/>
        <family val="2"/>
      </rPr>
      <t xml:space="preserve"> : Empresarización de Fincas</t>
    </r>
  </si>
  <si>
    <t xml:space="preserve">META  PRODUCTO: M.P.1: Brindar asistencia técnica a 60 pequeños y medianos productores agropecuarios </t>
  </si>
  <si>
    <t>META  PRODUCTO: M.P.3: Fomentar el mejoramiento genético en 50 pequeños y medianos ganaderos del municipio</t>
  </si>
  <si>
    <t>INDICADOR META DE PRODUCTO: No.  De  productores agropecuarios asistidos</t>
  </si>
  <si>
    <t xml:space="preserve">INDICADOR META DE PRODUCTO: No.  De  fincas ganaderas geneticamente  mejoradas </t>
  </si>
  <si>
    <t>Empresarizaciòn de fincas agropecuarias en el municipio de Maní</t>
  </si>
  <si>
    <t>OAP - UAMAPP</t>
  </si>
  <si>
    <t>Empresarización</t>
  </si>
  <si>
    <t>Mejoramiento genético</t>
  </si>
  <si>
    <t>ELABORADO POR : WILDER ANDRES AVILA T.</t>
  </si>
  <si>
    <t>V° b° NOMBRE SECRETARIO : ARQ. ALVARO HOYOS ROJAS</t>
  </si>
  <si>
    <r>
      <t>PROGRAMA  2.2.1</t>
    </r>
    <r>
      <rPr>
        <sz val="10"/>
        <rFont val="Tahoma"/>
        <family val="2"/>
      </rPr>
      <t>: SU COMPAÑERO EMPRESARIAL</t>
    </r>
  </si>
  <si>
    <r>
      <t>SUBPROGRAMA 2.2.1.4</t>
    </r>
    <r>
      <rPr>
        <sz val="10"/>
        <rFont val="Tahoma"/>
        <family val="2"/>
      </rPr>
      <t xml:space="preserve"> : ALIANZAS PARA EL EMPRENDIMIENTO</t>
    </r>
  </si>
  <si>
    <r>
      <rPr>
        <b/>
        <sz val="10"/>
        <rFont val="Tahoma"/>
        <family val="2"/>
      </rPr>
      <t>META  PRODUCTO: M.P.1:</t>
    </r>
    <r>
      <rPr>
        <sz val="10"/>
        <rFont val="Tahoma"/>
        <family val="2"/>
      </rPr>
      <t>Realizar 4 convenios de cooperación para la transferencia de conocimiento y tecnología</t>
    </r>
  </si>
  <si>
    <t>INDICADOR DE PRODUCTO:  No. DE DONVENIOS REALIZADOS</t>
  </si>
  <si>
    <t>Asistencia y fomento a la agroindustrialización, producción agropecuaria y comercialización de productos en el Municipio de Maní.</t>
  </si>
  <si>
    <t xml:space="preserve">REALIZAR CONVENIOS DE COOPERACION PARA LA TRANSFERENCIA DE CONOCIMIENTOS Y TECNOLOGIAS </t>
  </si>
  <si>
    <r>
      <t>SECTOR 3.5</t>
    </r>
    <r>
      <rPr>
        <sz val="10"/>
        <rFont val="Tahoma"/>
        <family val="2"/>
      </rPr>
      <t>: MEDIO AMBIENTE, RESPONSABILIDAD DE TODOS</t>
    </r>
  </si>
  <si>
    <r>
      <t>PROGRAMA  3.5.1.</t>
    </r>
    <r>
      <rPr>
        <sz val="10"/>
        <rFont val="Tahoma"/>
        <family val="2"/>
      </rPr>
      <t>: MEDIO AMBIENTE UNA FUENTE DE VIDA</t>
    </r>
  </si>
  <si>
    <r>
      <t>SUBPROGRAMA 3.5.1.2.</t>
    </r>
    <r>
      <rPr>
        <sz val="10"/>
        <rFont val="Tahoma"/>
        <family val="2"/>
      </rPr>
      <t xml:space="preserve"> : Arborización para la Vida y la Sostenibilidad Ambiental</t>
    </r>
  </si>
  <si>
    <r>
      <t xml:space="preserve">META  PRODUCTO: M.P.3: </t>
    </r>
    <r>
      <rPr>
        <sz val="10"/>
        <rFont val="Tahoma"/>
        <family val="2"/>
      </rPr>
      <t xml:space="preserve">RECUPERAR Y CONSERVAR TRES ECOSISTREMAS ESTRATEGICOS EN EL MUNICIPIO </t>
    </r>
  </si>
  <si>
    <r>
      <t xml:space="preserve">INDICADOR META DE PRODUCTO: </t>
    </r>
    <r>
      <rPr>
        <sz val="10"/>
        <rFont val="Tahoma"/>
        <family val="2"/>
      </rPr>
      <t>No.  DE ECOSISTEMAS RECUPERADOS</t>
    </r>
  </si>
  <si>
    <t>Protección, consolidación y fortalecimiento de procesos de gestión ambiental para la protección del medio ambiente del municipio de Maní</t>
  </si>
  <si>
    <t>ADQUISICION DE PREDIOS EN ZONAS DE INTERES AMBIENTAL.</t>
  </si>
  <si>
    <t>ALCALDESA MUNICIPAL</t>
  </si>
  <si>
    <t>"LA VOLUNTA DEL PUEBLO 2012 - 2015"</t>
  </si>
  <si>
    <t>_________________________________________________________________</t>
  </si>
  <si>
    <t>DR. PIEDAD ADRIANA CAMACHO DE GROSSO</t>
  </si>
</sst>
</file>

<file path=xl/styles.xml><?xml version="1.0" encoding="utf-8"?>
<styleSheet xmlns="http://schemas.openxmlformats.org/spreadsheetml/2006/main">
  <numFmts count="4">
    <numFmt numFmtId="188" formatCode="_ * #,##0.00_ ;_ * \-#,##0.00_ ;_ * \-??_ ;_ @_ "/>
    <numFmt numFmtId="192" formatCode="&quot;$&quot;\ #,##0"/>
    <numFmt numFmtId="203" formatCode="#,##0.000"/>
    <numFmt numFmtId="204" formatCode="#,##0.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1"/>
      <name val="Tahoma"/>
    </font>
    <font>
      <sz val="10"/>
      <name val="Arial"/>
      <family val="2"/>
    </font>
    <font>
      <sz val="7"/>
      <color indexed="8"/>
      <name val="Tahoma"/>
      <family val="2"/>
    </font>
    <font>
      <b/>
      <sz val="12"/>
      <name val="Arial"/>
      <family val="2"/>
    </font>
    <font>
      <b/>
      <sz val="14"/>
      <name val="Tahoma"/>
      <family val="2"/>
    </font>
    <font>
      <sz val="8"/>
      <color indexed="10"/>
      <name val="Arial"/>
      <family val="2"/>
    </font>
    <font>
      <sz val="7"/>
      <name val="Tahoma"/>
      <family val="2"/>
    </font>
    <font>
      <sz val="8"/>
      <name val="Times New Roman"/>
      <family val="1"/>
    </font>
    <font>
      <b/>
      <sz val="7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6"/>
      <name val="Arial"/>
      <family val="2"/>
    </font>
    <font>
      <b/>
      <sz val="7"/>
      <color indexed="8"/>
      <name val="Tahoma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name val="Arial"/>
      <family val="2"/>
    </font>
    <font>
      <sz val="9"/>
      <name val="Times New Roman"/>
      <family val="1"/>
    </font>
    <font>
      <b/>
      <sz val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2"/>
        <bgColor indexed="42"/>
      </patternFill>
    </fill>
    <fill>
      <patternFill patternType="solid">
        <fgColor indexed="2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53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3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188" fontId="30" fillId="0" borderId="0" applyFill="0" applyBorder="0" applyAlignment="0" applyProtection="0"/>
    <xf numFmtId="0" fontId="10" fillId="22" borderId="0" applyNumberFormat="0" applyBorder="0" applyAlignment="0" applyProtection="0"/>
    <xf numFmtId="0" fontId="30" fillId="0" borderId="0"/>
    <xf numFmtId="0" fontId="30" fillId="23" borderId="4" applyNumberFormat="0" applyAlignment="0" applyProtection="0"/>
    <xf numFmtId="9" fontId="3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21">
    <xf numFmtId="0" fontId="0" fillId="0" borderId="0" xfId="0"/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24" fillId="0" borderId="0" xfId="0" applyFont="1" applyAlignment="1">
      <alignment horizontal="justify" vertical="top"/>
    </xf>
    <xf numFmtId="3" fontId="27" fillId="0" borderId="10" xfId="0" applyNumberFormat="1" applyFont="1" applyBorder="1" applyAlignment="1">
      <alignment horizontal="justify" vertical="top"/>
    </xf>
    <xf numFmtId="3" fontId="27" fillId="0" borderId="10" xfId="0" applyNumberFormat="1" applyFont="1" applyBorder="1" applyAlignment="1">
      <alignment horizontal="center" vertical="center"/>
    </xf>
    <xf numFmtId="3" fontId="26" fillId="24" borderId="11" xfId="0" applyNumberFormat="1" applyFont="1" applyFill="1" applyBorder="1" applyAlignment="1">
      <alignment vertical="center"/>
    </xf>
    <xf numFmtId="3" fontId="26" fillId="24" borderId="11" xfId="0" applyNumberFormat="1" applyFont="1" applyFill="1" applyBorder="1" applyAlignment="1">
      <alignment vertical="center" wrapText="1"/>
    </xf>
    <xf numFmtId="0" fontId="27" fillId="0" borderId="12" xfId="0" applyFont="1" applyBorder="1" applyAlignment="1">
      <alignment horizontal="justify" vertical="top"/>
    </xf>
    <xf numFmtId="0" fontId="27" fillId="0" borderId="0" xfId="0" applyFont="1" applyAlignment="1">
      <alignment horizontal="justify" vertical="top"/>
    </xf>
    <xf numFmtId="0" fontId="27" fillId="0" borderId="11" xfId="0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justify" vertical="top"/>
    </xf>
    <xf numFmtId="3" fontId="28" fillId="0" borderId="11" xfId="33" applyNumberFormat="1" applyFont="1" applyFill="1" applyBorder="1" applyAlignment="1" applyProtection="1">
      <alignment vertical="center"/>
    </xf>
    <xf numFmtId="0" fontId="27" fillId="0" borderId="11" xfId="0" applyFont="1" applyBorder="1" applyAlignment="1">
      <alignment horizontal="justify" vertical="top"/>
    </xf>
    <xf numFmtId="0" fontId="27" fillId="0" borderId="10" xfId="0" applyFont="1" applyBorder="1" applyAlignment="1">
      <alignment horizontal="justify" vertical="top"/>
    </xf>
    <xf numFmtId="0" fontId="20" fillId="0" borderId="0" xfId="0" applyFont="1" applyBorder="1" applyAlignment="1">
      <alignment horizontal="left" vertical="top"/>
    </xf>
    <xf numFmtId="0" fontId="22" fillId="0" borderId="14" xfId="0" applyFont="1" applyBorder="1" applyAlignment="1">
      <alignment horizontal="justify" vertical="top"/>
    </xf>
    <xf numFmtId="0" fontId="21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horizontal="justify" vertical="top"/>
    </xf>
    <xf numFmtId="0" fontId="21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justify" vertical="top"/>
    </xf>
    <xf numFmtId="0" fontId="20" fillId="0" borderId="0" xfId="0" applyFont="1" applyBorder="1" applyAlignment="1">
      <alignment vertical="top"/>
    </xf>
    <xf numFmtId="0" fontId="23" fillId="0" borderId="0" xfId="0" applyFont="1" applyBorder="1" applyAlignment="1">
      <alignment horizontal="justify" vertical="top"/>
    </xf>
    <xf numFmtId="0" fontId="27" fillId="0" borderId="15" xfId="0" applyFont="1" applyBorder="1" applyAlignment="1">
      <alignment horizontal="justify" vertical="top"/>
    </xf>
    <xf numFmtId="3" fontId="26" fillId="24" borderId="10" xfId="0" applyNumberFormat="1" applyFont="1" applyFill="1" applyBorder="1" applyAlignment="1">
      <alignment vertical="center"/>
    </xf>
    <xf numFmtId="3" fontId="26" fillId="24" borderId="10" xfId="0" applyNumberFormat="1" applyFont="1" applyFill="1" applyBorder="1" applyAlignment="1">
      <alignment vertical="center" wrapText="1"/>
    </xf>
    <xf numFmtId="0" fontId="27" fillId="0" borderId="16" xfId="0" applyFont="1" applyBorder="1" applyAlignment="1">
      <alignment horizontal="justify" vertical="top"/>
    </xf>
    <xf numFmtId="0" fontId="24" fillId="8" borderId="17" xfId="0" applyFont="1" applyFill="1" applyBorder="1" applyAlignment="1">
      <alignment horizontal="center" vertical="center"/>
    </xf>
    <xf numFmtId="0" fontId="25" fillId="8" borderId="17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31" fillId="8" borderId="17" xfId="0" applyFont="1" applyFill="1" applyBorder="1" applyAlignment="1">
      <alignment horizontal="center" vertical="center" wrapText="1"/>
    </xf>
    <xf numFmtId="10" fontId="30" fillId="0" borderId="11" xfId="37" applyNumberFormat="1" applyBorder="1" applyAlignment="1">
      <alignment horizontal="center" vertical="center"/>
    </xf>
    <xf numFmtId="10" fontId="27" fillId="0" borderId="10" xfId="0" applyNumberFormat="1" applyFont="1" applyBorder="1" applyAlignment="1">
      <alignment horizontal="center" vertical="center"/>
    </xf>
    <xf numFmtId="10" fontId="27" fillId="0" borderId="11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3" fontId="26" fillId="24" borderId="18" xfId="0" applyNumberFormat="1" applyFont="1" applyFill="1" applyBorder="1" applyAlignment="1">
      <alignment vertical="center" wrapText="1"/>
    </xf>
    <xf numFmtId="3" fontId="28" fillId="0" borderId="18" xfId="33" applyNumberFormat="1" applyFont="1" applyFill="1" applyBorder="1" applyAlignment="1" applyProtection="1">
      <alignment vertical="center"/>
    </xf>
    <xf numFmtId="3" fontId="26" fillId="24" borderId="19" xfId="0" applyNumberFormat="1" applyFont="1" applyFill="1" applyBorder="1" applyAlignment="1">
      <alignment vertical="center"/>
    </xf>
    <xf numFmtId="3" fontId="27" fillId="0" borderId="13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justify" vertical="top"/>
    </xf>
    <xf numFmtId="0" fontId="24" fillId="8" borderId="21" xfId="0" applyFont="1" applyFill="1" applyBorder="1" applyAlignment="1">
      <alignment horizontal="center" vertical="center"/>
    </xf>
    <xf numFmtId="0" fontId="25" fillId="8" borderId="21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24" fillId="8" borderId="21" xfId="0" applyFont="1" applyFill="1" applyBorder="1" applyAlignment="1">
      <alignment horizontal="center" vertical="center" wrapText="1"/>
    </xf>
    <xf numFmtId="0" fontId="31" fillId="8" borderId="21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0" xfId="0" applyBorder="1" applyAlignment="1">
      <alignment horizontal="center" vertical="center"/>
    </xf>
    <xf numFmtId="0" fontId="38" fillId="0" borderId="20" xfId="0" applyFont="1" applyBorder="1"/>
    <xf numFmtId="0" fontId="27" fillId="0" borderId="22" xfId="0" applyFont="1" applyBorder="1" applyAlignment="1">
      <alignment horizontal="justify" vertical="top"/>
    </xf>
    <xf numFmtId="3" fontId="27" fillId="0" borderId="0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justify" vertical="top"/>
    </xf>
    <xf numFmtId="4" fontId="35" fillId="25" borderId="0" xfId="33" applyNumberFormat="1" applyFont="1" applyFill="1" applyBorder="1" applyAlignment="1">
      <alignment horizontal="left" vertical="center" wrapText="1"/>
    </xf>
    <xf numFmtId="10" fontId="27" fillId="0" borderId="0" xfId="0" applyNumberFormat="1" applyFont="1" applyBorder="1" applyAlignment="1">
      <alignment horizontal="center" vertical="center"/>
    </xf>
    <xf numFmtId="192" fontId="36" fillId="0" borderId="0" xfId="37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textRotation="90" wrapText="1"/>
    </xf>
    <xf numFmtId="10" fontId="0" fillId="0" borderId="0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justify" vertical="top"/>
    </xf>
    <xf numFmtId="192" fontId="36" fillId="0" borderId="20" xfId="37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33" fillId="0" borderId="0" xfId="0" applyFont="1" applyBorder="1" applyAlignment="1">
      <alignment vertical="top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vertical="top"/>
    </xf>
    <xf numFmtId="10" fontId="41" fillId="0" borderId="20" xfId="37" applyNumberFormat="1" applyFont="1" applyFill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0" fontId="27" fillId="0" borderId="0" xfId="0" applyFont="1"/>
    <xf numFmtId="9" fontId="0" fillId="0" borderId="20" xfId="0" applyNumberFormat="1" applyBorder="1" applyAlignment="1">
      <alignment horizontal="center" vertical="center"/>
    </xf>
    <xf numFmtId="0" fontId="27" fillId="0" borderId="11" xfId="0" applyFont="1" applyBorder="1" applyAlignment="1">
      <alignment horizontal="center" vertical="top"/>
    </xf>
    <xf numFmtId="0" fontId="42" fillId="0" borderId="20" xfId="0" applyFont="1" applyFill="1" applyBorder="1" applyAlignment="1">
      <alignment horizontal="left" vertical="top"/>
    </xf>
    <xf numFmtId="0" fontId="42" fillId="0" borderId="20" xfId="0" applyFont="1" applyFill="1" applyBorder="1" applyAlignment="1">
      <alignment horizontal="right" vertical="top"/>
    </xf>
    <xf numFmtId="3" fontId="41" fillId="0" borderId="20" xfId="0" applyNumberFormat="1" applyFont="1" applyFill="1" applyBorder="1" applyAlignment="1">
      <alignment horizontal="right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20" xfId="0" applyNumberFormat="1" applyFont="1" applyFill="1" applyBorder="1" applyAlignment="1">
      <alignment horizontal="right"/>
    </xf>
    <xf numFmtId="0" fontId="25" fillId="24" borderId="23" xfId="0" applyFont="1" applyFill="1" applyBorder="1" applyAlignment="1">
      <alignment horizontal="justify" vertical="center" wrapText="1"/>
    </xf>
    <xf numFmtId="0" fontId="26" fillId="24" borderId="18" xfId="0" applyFont="1" applyFill="1" applyBorder="1" applyAlignment="1">
      <alignment horizontal="justify" vertical="center" wrapText="1"/>
    </xf>
    <xf numFmtId="0" fontId="27" fillId="0" borderId="18" xfId="0" applyFont="1" applyBorder="1" applyAlignment="1">
      <alignment horizontal="justify" vertical="center"/>
    </xf>
    <xf numFmtId="0" fontId="24" fillId="0" borderId="18" xfId="0" applyFont="1" applyBorder="1" applyAlignment="1">
      <alignment horizontal="justify" vertical="top"/>
    </xf>
    <xf numFmtId="0" fontId="27" fillId="0" borderId="18" xfId="0" applyFont="1" applyBorder="1" applyAlignment="1">
      <alignment horizontal="justify" vertical="top"/>
    </xf>
    <xf numFmtId="0" fontId="40" fillId="24" borderId="23" xfId="0" applyFont="1" applyFill="1" applyBorder="1" applyAlignment="1">
      <alignment horizontal="justify" vertical="center" wrapText="1"/>
    </xf>
    <xf numFmtId="4" fontId="35" fillId="0" borderId="26" xfId="33" applyNumberFormat="1" applyFont="1" applyFill="1" applyBorder="1" applyAlignment="1">
      <alignment horizontal="left" vertical="center" wrapText="1"/>
    </xf>
    <xf numFmtId="0" fontId="39" fillId="0" borderId="18" xfId="0" applyFont="1" applyBorder="1" applyAlignment="1">
      <alignment horizontal="justify" vertical="top"/>
    </xf>
    <xf numFmtId="4" fontId="35" fillId="25" borderId="26" xfId="33" applyNumberFormat="1" applyFont="1" applyFill="1" applyBorder="1" applyAlignment="1">
      <alignment horizontal="left" vertical="center" wrapText="1"/>
    </xf>
    <xf numFmtId="0" fontId="22" fillId="0" borderId="26" xfId="0" applyFont="1" applyBorder="1" applyAlignment="1">
      <alignment horizontal="justify" vertical="center" wrapText="1"/>
    </xf>
    <xf numFmtId="0" fontId="35" fillId="0" borderId="26" xfId="35" applyFont="1" applyFill="1" applyBorder="1" applyAlignment="1">
      <alignment horizontal="left" vertical="center" wrapText="1"/>
    </xf>
    <xf numFmtId="0" fontId="35" fillId="0" borderId="26" xfId="35" applyFont="1" applyFill="1" applyBorder="1" applyAlignment="1">
      <alignment vertical="center" wrapText="1"/>
    </xf>
    <xf numFmtId="4" fontId="35" fillId="0" borderId="26" xfId="33" applyNumberFormat="1" applyFont="1" applyFill="1" applyBorder="1" applyAlignment="1">
      <alignment horizontal="justify" vertical="center" wrapText="1"/>
    </xf>
    <xf numFmtId="0" fontId="22" fillId="0" borderId="26" xfId="0" applyFont="1" applyBorder="1" applyAlignment="1">
      <alignment horizontal="justify" wrapText="1"/>
    </xf>
    <xf numFmtId="3" fontId="35" fillId="0" borderId="26" xfId="0" applyNumberFormat="1" applyFont="1" applyFill="1" applyBorder="1" applyAlignment="1">
      <alignment horizontal="justify" wrapText="1"/>
    </xf>
    <xf numFmtId="3" fontId="39" fillId="0" borderId="26" xfId="0" applyNumberFormat="1" applyFont="1" applyFill="1" applyBorder="1" applyAlignment="1">
      <alignment horizontal="justify" wrapText="1"/>
    </xf>
    <xf numFmtId="0" fontId="42" fillId="0" borderId="20" xfId="0" applyFont="1" applyBorder="1" applyAlignment="1">
      <alignment horizontal="left" vertical="top"/>
    </xf>
    <xf numFmtId="0" fontId="42" fillId="0" borderId="20" xfId="0" applyFont="1" applyBorder="1" applyAlignment="1">
      <alignment vertical="top"/>
    </xf>
    <xf numFmtId="0" fontId="25" fillId="24" borderId="20" xfId="0" applyFont="1" applyFill="1" applyBorder="1" applyAlignment="1">
      <alignment horizontal="center" vertical="center" wrapText="1"/>
    </xf>
    <xf numFmtId="0" fontId="41" fillId="0" borderId="20" xfId="0" applyNumberFormat="1" applyFont="1" applyFill="1" applyBorder="1" applyAlignment="1">
      <alignment horizontal="right"/>
    </xf>
    <xf numFmtId="0" fontId="27" fillId="0" borderId="2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7" fillId="0" borderId="27" xfId="0" applyFont="1" applyBorder="1" applyAlignment="1">
      <alignment horizontal="left"/>
    </xf>
    <xf numFmtId="0" fontId="27" fillId="0" borderId="27" xfId="0" applyFont="1" applyBorder="1"/>
    <xf numFmtId="3" fontId="27" fillId="0" borderId="28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 wrapText="1"/>
    </xf>
    <xf numFmtId="0" fontId="20" fillId="0" borderId="29" xfId="0" applyFont="1" applyBorder="1" applyAlignment="1">
      <alignment horizontal="left" vertical="top"/>
    </xf>
    <xf numFmtId="0" fontId="20" fillId="0" borderId="29" xfId="0" applyFont="1" applyBorder="1" applyAlignment="1">
      <alignment vertical="top"/>
    </xf>
    <xf numFmtId="0" fontId="45" fillId="24" borderId="3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/>
    </xf>
    <xf numFmtId="0" fontId="45" fillId="24" borderId="3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justify" vertical="center" wrapText="1"/>
    </xf>
    <xf numFmtId="0" fontId="0" fillId="0" borderId="29" xfId="0" applyBorder="1"/>
    <xf numFmtId="0" fontId="0" fillId="0" borderId="14" xfId="0" applyBorder="1"/>
    <xf numFmtId="0" fontId="27" fillId="0" borderId="29" xfId="0" applyFont="1" applyBorder="1"/>
    <xf numFmtId="0" fontId="27" fillId="0" borderId="14" xfId="0" applyFont="1" applyBorder="1"/>
    <xf numFmtId="0" fontId="27" fillId="0" borderId="32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0" fontId="27" fillId="0" borderId="33" xfId="0" applyFont="1" applyBorder="1"/>
    <xf numFmtId="0" fontId="27" fillId="0" borderId="34" xfId="0" applyFont="1" applyBorder="1"/>
    <xf numFmtId="9" fontId="30" fillId="0" borderId="11" xfId="37" applyNumberFormat="1" applyBorder="1" applyAlignment="1">
      <alignment horizontal="center" vertical="center"/>
    </xf>
    <xf numFmtId="0" fontId="45" fillId="24" borderId="35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justify" vertical="center" wrapText="1"/>
    </xf>
    <xf numFmtId="3" fontId="26" fillId="24" borderId="28" xfId="0" applyNumberFormat="1" applyFont="1" applyFill="1" applyBorder="1" applyAlignment="1">
      <alignment vertical="center"/>
    </xf>
    <xf numFmtId="3" fontId="26" fillId="24" borderId="28" xfId="0" applyNumberFormat="1" applyFont="1" applyFill="1" applyBorder="1" applyAlignment="1">
      <alignment vertical="center" wrapText="1"/>
    </xf>
    <xf numFmtId="0" fontId="27" fillId="0" borderId="24" xfId="0" applyFont="1" applyBorder="1" applyAlignment="1">
      <alignment horizontal="justify" vertical="top"/>
    </xf>
    <xf numFmtId="0" fontId="27" fillId="0" borderId="36" xfId="0" applyFont="1" applyBorder="1" applyAlignment="1">
      <alignment horizontal="justify" vertical="top"/>
    </xf>
    <xf numFmtId="0" fontId="45" fillId="24" borderId="20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justify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6" fillId="24" borderId="20" xfId="0" applyNumberFormat="1" applyFont="1" applyFill="1" applyBorder="1" applyAlignment="1">
      <alignment vertical="center"/>
    </xf>
    <xf numFmtId="3" fontId="26" fillId="24" borderId="20" xfId="0" applyNumberFormat="1" applyFont="1" applyFill="1" applyBorder="1" applyAlignment="1">
      <alignment vertical="center" wrapText="1"/>
    </xf>
    <xf numFmtId="0" fontId="20" fillId="0" borderId="37" xfId="0" applyFont="1" applyBorder="1" applyAlignment="1">
      <alignment horizontal="left" vertical="top"/>
    </xf>
    <xf numFmtId="0" fontId="22" fillId="0" borderId="38" xfId="0" applyFont="1" applyBorder="1" applyAlignment="1">
      <alignment horizontal="justify" vertical="top"/>
    </xf>
    <xf numFmtId="0" fontId="0" fillId="0" borderId="38" xfId="0" applyFont="1" applyBorder="1" applyAlignment="1">
      <alignment horizontal="justify" vertical="top"/>
    </xf>
    <xf numFmtId="0" fontId="20" fillId="0" borderId="37" xfId="0" applyFont="1" applyBorder="1" applyAlignment="1">
      <alignment vertical="top"/>
    </xf>
    <xf numFmtId="0" fontId="45" fillId="24" borderId="39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0" borderId="40" xfId="0" applyFont="1" applyBorder="1" applyAlignment="1">
      <alignment horizontal="justify" vertical="top"/>
    </xf>
    <xf numFmtId="0" fontId="45" fillId="24" borderId="41" xfId="0" applyFont="1" applyFill="1" applyBorder="1" applyAlignment="1">
      <alignment horizontal="center" vertical="center" wrapText="1"/>
    </xf>
    <xf numFmtId="0" fontId="27" fillId="0" borderId="42" xfId="0" applyFont="1" applyBorder="1" applyAlignment="1">
      <alignment horizontal="justify" vertical="top"/>
    </xf>
    <xf numFmtId="0" fontId="0" fillId="0" borderId="37" xfId="0" applyBorder="1"/>
    <xf numFmtId="0" fontId="46" fillId="0" borderId="0" xfId="31" applyBorder="1" applyAlignment="1" applyProtection="1"/>
    <xf numFmtId="0" fontId="0" fillId="0" borderId="38" xfId="0" applyBorder="1"/>
    <xf numFmtId="0" fontId="27" fillId="0" borderId="43" xfId="0" applyFont="1" applyBorder="1"/>
    <xf numFmtId="0" fontId="27" fillId="0" borderId="44" xfId="0" applyFont="1" applyBorder="1"/>
    <xf numFmtId="0" fontId="27" fillId="0" borderId="44" xfId="0" applyFont="1" applyBorder="1" applyAlignment="1">
      <alignment horizontal="center" vertical="center"/>
    </xf>
    <xf numFmtId="0" fontId="27" fillId="0" borderId="44" xfId="0" applyFont="1" applyBorder="1" applyAlignment="1">
      <alignment horizontal="left"/>
    </xf>
    <xf numFmtId="0" fontId="27" fillId="0" borderId="45" xfId="0" applyFont="1" applyBorder="1"/>
    <xf numFmtId="0" fontId="21" fillId="0" borderId="38" xfId="0" applyFont="1" applyBorder="1" applyAlignment="1">
      <alignment horizontal="left" vertical="top"/>
    </xf>
    <xf numFmtId="0" fontId="20" fillId="0" borderId="38" xfId="0" applyFont="1" applyBorder="1" applyAlignment="1">
      <alignment horizontal="left" vertical="top"/>
    </xf>
    <xf numFmtId="0" fontId="21" fillId="0" borderId="38" xfId="0" applyFont="1" applyBorder="1" applyAlignment="1">
      <alignment horizontal="justify" vertical="top"/>
    </xf>
    <xf numFmtId="3" fontId="27" fillId="0" borderId="11" xfId="0" applyNumberFormat="1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center" vertical="center"/>
    </xf>
    <xf numFmtId="0" fontId="27" fillId="0" borderId="46" xfId="0" applyFont="1" applyBorder="1" applyAlignment="1">
      <alignment horizontal="justify" vertical="top"/>
    </xf>
    <xf numFmtId="0" fontId="27" fillId="0" borderId="37" xfId="0" applyFont="1" applyBorder="1"/>
    <xf numFmtId="0" fontId="27" fillId="0" borderId="47" xfId="0" applyFont="1" applyBorder="1"/>
    <xf numFmtId="0" fontId="27" fillId="0" borderId="47" xfId="0" applyFont="1" applyBorder="1" applyAlignment="1">
      <alignment horizontal="left"/>
    </xf>
    <xf numFmtId="0" fontId="27" fillId="0" borderId="38" xfId="0" applyFont="1" applyBorder="1"/>
    <xf numFmtId="0" fontId="27" fillId="0" borderId="11" xfId="0" applyFont="1" applyBorder="1" applyAlignment="1">
      <alignment horizontal="justify" vertical="center"/>
    </xf>
    <xf numFmtId="0" fontId="0" fillId="0" borderId="48" xfId="0" applyBorder="1"/>
    <xf numFmtId="0" fontId="0" fillId="0" borderId="49" xfId="0" applyBorder="1"/>
    <xf numFmtId="0" fontId="0" fillId="0" borderId="49" xfId="0" applyBorder="1" applyAlignment="1">
      <alignment horizontal="center" vertical="center"/>
    </xf>
    <xf numFmtId="3" fontId="27" fillId="0" borderId="49" xfId="0" applyNumberFormat="1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0" fillId="0" borderId="51" xfId="0" applyBorder="1"/>
    <xf numFmtId="0" fontId="27" fillId="0" borderId="43" xfId="0" applyFont="1" applyBorder="1" applyAlignment="1">
      <alignment horizontal="left"/>
    </xf>
    <xf numFmtId="4" fontId="27" fillId="0" borderId="11" xfId="0" applyNumberFormat="1" applyFont="1" applyBorder="1" applyAlignment="1">
      <alignment horizontal="center" vertical="center" wrapText="1"/>
    </xf>
    <xf numFmtId="203" fontId="27" fillId="0" borderId="11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justify" vertical="top"/>
    </xf>
    <xf numFmtId="0" fontId="27" fillId="0" borderId="53" xfId="0" applyFont="1" applyBorder="1" applyAlignment="1">
      <alignment horizontal="justify" vertical="top"/>
    </xf>
    <xf numFmtId="3" fontId="26" fillId="24" borderId="18" xfId="0" applyNumberFormat="1" applyFont="1" applyFill="1" applyBorder="1" applyAlignment="1">
      <alignment vertical="center"/>
    </xf>
    <xf numFmtId="0" fontId="26" fillId="24" borderId="12" xfId="0" applyFont="1" applyFill="1" applyBorder="1" applyAlignment="1">
      <alignment horizontal="justify" vertical="center" wrapText="1"/>
    </xf>
    <xf numFmtId="0" fontId="24" fillId="0" borderId="20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justify" vertical="top"/>
    </xf>
    <xf numFmtId="3" fontId="26" fillId="24" borderId="23" xfId="0" applyNumberFormat="1" applyFont="1" applyFill="1" applyBorder="1" applyAlignment="1">
      <alignment vertical="center" wrapText="1"/>
    </xf>
    <xf numFmtId="3" fontId="26" fillId="24" borderId="23" xfId="0" applyNumberFormat="1" applyFont="1" applyFill="1" applyBorder="1" applyAlignment="1">
      <alignment vertical="center"/>
    </xf>
    <xf numFmtId="3" fontId="27" fillId="0" borderId="18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left" vertical="top"/>
    </xf>
    <xf numFmtId="204" fontId="27" fillId="0" borderId="11" xfId="0" applyNumberFormat="1" applyFont="1" applyBorder="1" applyAlignment="1">
      <alignment horizontal="center" vertical="center"/>
    </xf>
    <xf numFmtId="192" fontId="51" fillId="0" borderId="20" xfId="37" applyNumberFormat="1" applyFont="1" applyFill="1" applyBorder="1" applyAlignment="1">
      <alignment horizontal="center" vertical="center" wrapText="1"/>
    </xf>
    <xf numFmtId="0" fontId="52" fillId="0" borderId="0" xfId="0" applyFont="1" applyBorder="1"/>
    <xf numFmtId="0" fontId="50" fillId="0" borderId="0" xfId="0" applyFont="1" applyBorder="1"/>
    <xf numFmtId="0" fontId="50" fillId="0" borderId="63" xfId="0" applyFont="1" applyBorder="1" applyAlignment="1">
      <alignment horizontal="center" vertical="center" textRotation="90" wrapText="1"/>
    </xf>
    <xf numFmtId="0" fontId="50" fillId="0" borderId="19" xfId="0" applyFont="1" applyBorder="1" applyAlignment="1">
      <alignment horizontal="center" vertical="center" textRotation="90" wrapText="1"/>
    </xf>
    <xf numFmtId="0" fontId="50" fillId="0" borderId="50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textRotation="90" wrapText="1"/>
    </xf>
    <xf numFmtId="0" fontId="30" fillId="0" borderId="20" xfId="0" applyFont="1" applyBorder="1" applyAlignment="1">
      <alignment horizontal="center" vertical="center" textRotation="90" wrapText="1"/>
    </xf>
    <xf numFmtId="0" fontId="27" fillId="0" borderId="63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64" xfId="0" applyFont="1" applyBorder="1" applyAlignment="1">
      <alignment horizontal="center" vertical="center" textRotation="90" wrapText="1"/>
    </xf>
    <xf numFmtId="0" fontId="24" fillId="32" borderId="73" xfId="0" applyFont="1" applyFill="1" applyBorder="1" applyAlignment="1">
      <alignment horizontal="center" vertical="center"/>
    </xf>
    <xf numFmtId="0" fontId="24" fillId="32" borderId="74" xfId="0" applyFont="1" applyFill="1" applyBorder="1" applyAlignment="1">
      <alignment horizontal="center" vertical="center"/>
    </xf>
    <xf numFmtId="0" fontId="24" fillId="32" borderId="88" xfId="0" applyFont="1" applyFill="1" applyBorder="1" applyAlignment="1">
      <alignment horizontal="center" vertical="center"/>
    </xf>
    <xf numFmtId="0" fontId="24" fillId="29" borderId="62" xfId="0" applyFont="1" applyFill="1" applyBorder="1" applyAlignment="1">
      <alignment horizontal="center" vertical="center"/>
    </xf>
    <xf numFmtId="0" fontId="24" fillId="29" borderId="20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textRotation="90" wrapText="1"/>
    </xf>
    <xf numFmtId="0" fontId="27" fillId="0" borderId="66" xfId="0" applyFont="1" applyBorder="1" applyAlignment="1">
      <alignment horizontal="center" vertical="center" textRotation="90" wrapText="1"/>
    </xf>
    <xf numFmtId="0" fontId="27" fillId="0" borderId="72" xfId="0" applyFont="1" applyBorder="1" applyAlignment="1">
      <alignment horizontal="center" vertical="center" textRotation="90" wrapText="1"/>
    </xf>
    <xf numFmtId="0" fontId="25" fillId="24" borderId="20" xfId="0" applyFont="1" applyFill="1" applyBorder="1" applyAlignment="1">
      <alignment horizontal="center" vertical="center" wrapText="1"/>
    </xf>
    <xf numFmtId="4" fontId="35" fillId="0" borderId="84" xfId="33" applyNumberFormat="1" applyFont="1" applyFill="1" applyBorder="1" applyAlignment="1">
      <alignment horizontal="left" vertical="center" wrapText="1"/>
    </xf>
    <xf numFmtId="4" fontId="35" fillId="0" borderId="23" xfId="33" applyNumberFormat="1" applyFont="1" applyFill="1" applyBorder="1" applyAlignment="1">
      <alignment horizontal="left" vertical="center" wrapText="1"/>
    </xf>
    <xf numFmtId="3" fontId="27" fillId="0" borderId="85" xfId="0" applyNumberFormat="1" applyFont="1" applyBorder="1" applyAlignment="1">
      <alignment horizontal="center" vertical="center"/>
    </xf>
    <xf numFmtId="3" fontId="27" fillId="0" borderId="86" xfId="0" applyNumberFormat="1" applyFont="1" applyBorder="1" applyAlignment="1">
      <alignment horizontal="center" vertical="center"/>
    </xf>
    <xf numFmtId="3" fontId="27" fillId="0" borderId="87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10" fontId="30" fillId="0" borderId="28" xfId="37" applyNumberFormat="1" applyBorder="1" applyAlignment="1">
      <alignment horizontal="center" vertical="center"/>
    </xf>
    <xf numFmtId="10" fontId="30" fillId="0" borderId="10" xfId="37" applyNumberForma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34" fillId="0" borderId="28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0" fontId="24" fillId="28" borderId="20" xfId="0" applyFont="1" applyFill="1" applyBorder="1" applyAlignment="1">
      <alignment horizontal="center" vertical="center" wrapText="1"/>
    </xf>
    <xf numFmtId="0" fontId="24" fillId="28" borderId="21" xfId="0" applyFont="1" applyFill="1" applyBorder="1" applyAlignment="1">
      <alignment horizontal="center" vertical="center" wrapText="1"/>
    </xf>
    <xf numFmtId="0" fontId="24" fillId="28" borderId="20" xfId="0" applyFont="1" applyFill="1" applyBorder="1" applyAlignment="1">
      <alignment horizontal="center" vertical="center"/>
    </xf>
    <xf numFmtId="3" fontId="27" fillId="0" borderId="64" xfId="0" applyNumberFormat="1" applyFont="1" applyBorder="1" applyAlignment="1">
      <alignment horizontal="center" vertical="center"/>
    </xf>
    <xf numFmtId="3" fontId="27" fillId="0" borderId="8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/>
    </xf>
    <xf numFmtId="3" fontId="27" fillId="0" borderId="66" xfId="0" applyNumberFormat="1" applyFont="1" applyBorder="1" applyAlignment="1">
      <alignment horizontal="center" vertical="center"/>
    </xf>
    <xf numFmtId="3" fontId="27" fillId="0" borderId="72" xfId="0" applyNumberFormat="1" applyFont="1" applyBorder="1" applyAlignment="1">
      <alignment horizontal="center" vertical="center"/>
    </xf>
    <xf numFmtId="3" fontId="27" fillId="0" borderId="81" xfId="0" applyNumberFormat="1" applyFont="1" applyBorder="1" applyAlignment="1">
      <alignment horizontal="center" vertical="center"/>
    </xf>
    <xf numFmtId="3" fontId="27" fillId="0" borderId="82" xfId="0" applyNumberFormat="1" applyFont="1" applyBorder="1" applyAlignment="1">
      <alignment horizontal="center" vertical="center"/>
    </xf>
    <xf numFmtId="0" fontId="24" fillId="29" borderId="20" xfId="0" applyFont="1" applyFill="1" applyBorder="1" applyAlignment="1">
      <alignment horizontal="center" vertical="center" wrapText="1"/>
    </xf>
    <xf numFmtId="0" fontId="24" fillId="29" borderId="78" xfId="0" applyFont="1" applyFill="1" applyBorder="1" applyAlignment="1">
      <alignment horizontal="center" vertical="center" wrapText="1"/>
    </xf>
    <xf numFmtId="0" fontId="24" fillId="29" borderId="26" xfId="0" applyFont="1" applyFill="1" applyBorder="1" applyAlignment="1">
      <alignment horizontal="center" vertical="center" wrapText="1"/>
    </xf>
    <xf numFmtId="0" fontId="24" fillId="29" borderId="80" xfId="0" applyFont="1" applyFill="1" applyBorder="1" applyAlignment="1">
      <alignment horizontal="center" vertical="center" wrapText="1"/>
    </xf>
    <xf numFmtId="0" fontId="24" fillId="29" borderId="62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8" borderId="20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  <xf numFmtId="3" fontId="25" fillId="8" borderId="20" xfId="0" applyNumberFormat="1" applyFont="1" applyFill="1" applyBorder="1" applyAlignment="1">
      <alignment horizontal="center" vertical="center" wrapText="1"/>
    </xf>
    <xf numFmtId="3" fontId="25" fillId="8" borderId="21" xfId="0" applyNumberFormat="1" applyFont="1" applyFill="1" applyBorder="1" applyAlignment="1">
      <alignment horizontal="center" vertical="center" wrapText="1"/>
    </xf>
    <xf numFmtId="0" fontId="25" fillId="8" borderId="20" xfId="0" applyFont="1" applyFill="1" applyBorder="1" applyAlignment="1">
      <alignment horizontal="center" vertical="center" wrapText="1"/>
    </xf>
    <xf numFmtId="0" fontId="25" fillId="8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24" fillId="29" borderId="79" xfId="0" applyFont="1" applyFill="1" applyBorder="1" applyAlignment="1">
      <alignment horizontal="center" vertical="center" wrapText="1"/>
    </xf>
    <xf numFmtId="0" fontId="24" fillId="29" borderId="17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/>
    </xf>
    <xf numFmtId="3" fontId="25" fillId="8" borderId="17" xfId="0" applyNumberFormat="1" applyFont="1" applyFill="1" applyBorder="1" applyAlignment="1">
      <alignment horizontal="center" vertical="center" wrapText="1"/>
    </xf>
    <xf numFmtId="0" fontId="18" fillId="27" borderId="71" xfId="0" applyNumberFormat="1" applyFont="1" applyFill="1" applyBorder="1" applyAlignment="1">
      <alignment horizontal="center"/>
    </xf>
    <xf numFmtId="0" fontId="18" fillId="27" borderId="62" xfId="0" applyNumberFormat="1" applyFont="1" applyFill="1" applyBorder="1" applyAlignment="1">
      <alignment horizontal="center"/>
    </xf>
    <xf numFmtId="0" fontId="18" fillId="27" borderId="60" xfId="0" applyNumberFormat="1" applyFont="1" applyFill="1" applyBorder="1" applyAlignment="1">
      <alignment horizontal="center"/>
    </xf>
    <xf numFmtId="0" fontId="18" fillId="27" borderId="61" xfId="0" applyNumberFormat="1" applyFont="1" applyFill="1" applyBorder="1" applyAlignment="1">
      <alignment horizontal="center"/>
    </xf>
    <xf numFmtId="0" fontId="18" fillId="27" borderId="20" xfId="0" applyNumberFormat="1" applyFont="1" applyFill="1" applyBorder="1" applyAlignment="1">
      <alignment horizontal="center"/>
    </xf>
    <xf numFmtId="0" fontId="18" fillId="27" borderId="55" xfId="0" applyNumberFormat="1" applyFont="1" applyFill="1" applyBorder="1" applyAlignment="1">
      <alignment horizontal="center"/>
    </xf>
    <xf numFmtId="0" fontId="18" fillId="27" borderId="56" xfId="0" applyNumberFormat="1" applyFont="1" applyFill="1" applyBorder="1" applyAlignment="1">
      <alignment horizontal="center"/>
    </xf>
    <xf numFmtId="0" fontId="18" fillId="27" borderId="17" xfId="0" applyNumberFormat="1" applyFont="1" applyFill="1" applyBorder="1" applyAlignment="1">
      <alignment horizontal="center"/>
    </xf>
    <xf numFmtId="0" fontId="18" fillId="27" borderId="57" xfId="0" applyNumberFormat="1" applyFont="1" applyFill="1" applyBorder="1" applyAlignment="1">
      <alignment horizontal="center"/>
    </xf>
    <xf numFmtId="0" fontId="32" fillId="26" borderId="54" xfId="0" applyNumberFormat="1" applyFont="1" applyFill="1" applyBorder="1" applyAlignment="1">
      <alignment horizontal="center" vertical="center" wrapText="1"/>
    </xf>
    <xf numFmtId="0" fontId="32" fillId="26" borderId="58" xfId="0" applyNumberFormat="1" applyFont="1" applyFill="1" applyBorder="1" applyAlignment="1">
      <alignment horizontal="center" vertical="center" wrapText="1"/>
    </xf>
    <xf numFmtId="0" fontId="32" fillId="26" borderId="59" xfId="0" applyNumberFormat="1" applyFont="1" applyFill="1" applyBorder="1" applyAlignment="1">
      <alignment horizontal="center" vertical="center" wrapText="1"/>
    </xf>
    <xf numFmtId="0" fontId="32" fillId="30" borderId="54" xfId="0" applyNumberFormat="1" applyFont="1" applyFill="1" applyBorder="1" applyAlignment="1">
      <alignment horizontal="center" vertical="center" wrapText="1"/>
    </xf>
    <xf numFmtId="0" fontId="32" fillId="30" borderId="58" xfId="0" applyNumberFormat="1" applyFont="1" applyFill="1" applyBorder="1" applyAlignment="1">
      <alignment horizontal="center" vertical="center" wrapText="1"/>
    </xf>
    <xf numFmtId="0" fontId="32" fillId="30" borderId="59" xfId="0" applyNumberFormat="1" applyFont="1" applyFill="1" applyBorder="1" applyAlignment="1">
      <alignment horizontal="center" vertical="center" wrapText="1"/>
    </xf>
    <xf numFmtId="0" fontId="32" fillId="31" borderId="54" xfId="0" applyNumberFormat="1" applyFont="1" applyFill="1" applyBorder="1" applyAlignment="1">
      <alignment horizontal="center" vertical="center" wrapText="1"/>
    </xf>
    <xf numFmtId="0" fontId="32" fillId="31" borderId="58" xfId="0" applyNumberFormat="1" applyFont="1" applyFill="1" applyBorder="1" applyAlignment="1">
      <alignment horizontal="center" vertical="center" wrapText="1"/>
    </xf>
    <xf numFmtId="0" fontId="32" fillId="31" borderId="59" xfId="0" applyNumberFormat="1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/>
    </xf>
    <xf numFmtId="0" fontId="24" fillId="28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0" fontId="24" fillId="29" borderId="17" xfId="0" applyFont="1" applyFill="1" applyBorder="1" applyAlignment="1">
      <alignment horizontal="center" vertical="center"/>
    </xf>
    <xf numFmtId="3" fontId="19" fillId="26" borderId="54" xfId="0" applyNumberFormat="1" applyFont="1" applyFill="1" applyBorder="1" applyAlignment="1">
      <alignment horizontal="left" vertical="center" wrapText="1"/>
    </xf>
    <xf numFmtId="3" fontId="19" fillId="26" borderId="58" xfId="0" applyNumberFormat="1" applyFont="1" applyFill="1" applyBorder="1" applyAlignment="1">
      <alignment horizontal="left" vertical="center" wrapText="1"/>
    </xf>
    <xf numFmtId="3" fontId="19" fillId="26" borderId="59" xfId="0" applyNumberFormat="1" applyFont="1" applyFill="1" applyBorder="1" applyAlignment="1">
      <alignment horizontal="left" vertical="center" wrapText="1"/>
    </xf>
    <xf numFmtId="3" fontId="19" fillId="30" borderId="0" xfId="0" applyNumberFormat="1" applyFont="1" applyFill="1" applyBorder="1" applyAlignment="1">
      <alignment horizontal="left" vertical="center" wrapText="1"/>
    </xf>
    <xf numFmtId="3" fontId="19" fillId="30" borderId="14" xfId="0" applyNumberFormat="1" applyFont="1" applyFill="1" applyBorder="1" applyAlignment="1">
      <alignment horizontal="left" vertical="center" wrapText="1"/>
    </xf>
    <xf numFmtId="3" fontId="19" fillId="31" borderId="54" xfId="0" applyNumberFormat="1" applyFont="1" applyFill="1" applyBorder="1" applyAlignment="1">
      <alignment horizontal="left" vertical="center" wrapText="1"/>
    </xf>
    <xf numFmtId="3" fontId="19" fillId="31" borderId="58" xfId="0" applyNumberFormat="1" applyFont="1" applyFill="1" applyBorder="1" applyAlignment="1">
      <alignment horizontal="left" vertical="center" wrapText="1"/>
    </xf>
    <xf numFmtId="3" fontId="19" fillId="31" borderId="59" xfId="0" applyNumberFormat="1" applyFont="1" applyFill="1" applyBorder="1" applyAlignment="1">
      <alignment horizontal="left" vertical="center" wrapText="1"/>
    </xf>
    <xf numFmtId="0" fontId="24" fillId="32" borderId="7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27" fillId="0" borderId="65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29" borderId="68" xfId="0" applyFont="1" applyFill="1" applyBorder="1" applyAlignment="1">
      <alignment horizontal="center" vertical="center" wrapText="1"/>
    </xf>
    <xf numFmtId="0" fontId="44" fillId="29" borderId="69" xfId="0" applyFont="1" applyFill="1" applyBorder="1" applyAlignment="1">
      <alignment horizontal="center" vertical="center" wrapText="1"/>
    </xf>
    <xf numFmtId="0" fontId="44" fillId="29" borderId="70" xfId="0" applyFont="1" applyFill="1" applyBorder="1" applyAlignment="1">
      <alignment horizontal="center" vertical="center" wrapText="1"/>
    </xf>
    <xf numFmtId="10" fontId="30" fillId="0" borderId="77" xfId="37" applyNumberFormat="1" applyBorder="1" applyAlignment="1">
      <alignment horizontal="center" vertical="center"/>
    </xf>
    <xf numFmtId="10" fontId="30" fillId="0" borderId="0" xfId="37" applyNumberFormat="1" applyBorder="1" applyAlignment="1">
      <alignment horizontal="center" vertical="center"/>
    </xf>
    <xf numFmtId="10" fontId="30" fillId="0" borderId="47" xfId="37" applyNumberFormat="1" applyBorder="1" applyAlignment="1">
      <alignment horizontal="center" vertical="center"/>
    </xf>
    <xf numFmtId="3" fontId="27" fillId="0" borderId="77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47" xfId="0" applyNumberFormat="1" applyFont="1" applyBorder="1" applyAlignment="1">
      <alignment horizontal="center" vertical="center"/>
    </xf>
    <xf numFmtId="3" fontId="19" fillId="30" borderId="38" xfId="0" applyNumberFormat="1" applyFont="1" applyFill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top" wrapText="1"/>
    </xf>
    <xf numFmtId="0" fontId="44" fillId="29" borderId="71" xfId="0" applyFont="1" applyFill="1" applyBorder="1" applyAlignment="1">
      <alignment horizontal="center" vertical="center" wrapText="1"/>
    </xf>
    <xf numFmtId="0" fontId="44" fillId="29" borderId="61" xfId="0" applyFont="1" applyFill="1" applyBorder="1" applyAlignment="1">
      <alignment horizontal="center" vertical="center" wrapText="1"/>
    </xf>
    <xf numFmtId="0" fontId="44" fillId="29" borderId="56" xfId="0" applyFont="1" applyFill="1" applyBorder="1" applyAlignment="1">
      <alignment horizontal="center" vertical="center" wrapText="1"/>
    </xf>
    <xf numFmtId="0" fontId="24" fillId="32" borderId="60" xfId="0" applyFont="1" applyFill="1" applyBorder="1" applyAlignment="1">
      <alignment horizontal="center" vertical="center"/>
    </xf>
    <xf numFmtId="0" fontId="24" fillId="32" borderId="55" xfId="0" applyFont="1" applyFill="1" applyBorder="1" applyAlignment="1">
      <alignment horizontal="center" vertical="center"/>
    </xf>
    <xf numFmtId="0" fontId="24" fillId="32" borderId="57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24" fillId="32" borderId="76" xfId="0" applyFont="1" applyFill="1" applyBorder="1" applyAlignment="1">
      <alignment horizontal="center" vertical="center"/>
    </xf>
    <xf numFmtId="0" fontId="20" fillId="0" borderId="37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50" fillId="0" borderId="21" xfId="0" applyFont="1" applyBorder="1" applyAlignment="1">
      <alignment horizontal="center" vertical="center" textRotation="90" wrapText="1"/>
    </xf>
    <xf numFmtId="0" fontId="50" fillId="0" borderId="66" xfId="0" applyFont="1" applyBorder="1" applyAlignment="1">
      <alignment horizontal="center" vertical="center" textRotation="90" wrapText="1"/>
    </xf>
    <xf numFmtId="0" fontId="50" fillId="0" borderId="72" xfId="0" applyFont="1" applyBorder="1" applyAlignment="1">
      <alignment horizontal="center" vertical="center" textRotation="90" wrapText="1"/>
    </xf>
    <xf numFmtId="3" fontId="19" fillId="30" borderId="54" xfId="0" applyNumberFormat="1" applyFont="1" applyFill="1" applyBorder="1" applyAlignment="1">
      <alignment horizontal="left" vertical="center" wrapText="1"/>
    </xf>
    <xf numFmtId="3" fontId="19" fillId="30" borderId="58" xfId="0" applyNumberFormat="1" applyFont="1" applyFill="1" applyBorder="1" applyAlignment="1">
      <alignment horizontal="left" vertical="center" wrapText="1"/>
    </xf>
    <xf numFmtId="0" fontId="24" fillId="29" borderId="65" xfId="0" applyFont="1" applyFill="1" applyBorder="1" applyAlignment="1">
      <alignment horizontal="center" vertical="center" textRotation="90"/>
    </xf>
    <xf numFmtId="0" fontId="24" fillId="29" borderId="66" xfId="0" applyFont="1" applyFill="1" applyBorder="1" applyAlignment="1">
      <alignment horizontal="center" vertical="center" textRotation="90"/>
    </xf>
    <xf numFmtId="0" fontId="24" fillId="29" borderId="67" xfId="0" applyFont="1" applyFill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 wrapText="1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rmal_ficha en blanco" xfId="35"/>
    <cellStyle name="Notas" xfId="36" builtinId="10" customBuiltin="1"/>
    <cellStyle name="Porcentual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FFCC99"/>
      <rgbColor rgb="0060008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CC"/>
      <rgbColor rgb="00FFFF99"/>
      <rgbColor rgb="0099CCFF"/>
      <rgbColor rgb="00FF99CC"/>
      <rgbColor rgb="00CC99FF"/>
      <rgbColor rgb="00CCFFFF"/>
      <rgbColor rgb="002A6FF9"/>
      <rgbColor rgb="0033CCCC"/>
      <rgbColor rgb="00339966"/>
      <rgbColor rgb="00FF9900"/>
      <rgbColor rgb="008E5E42"/>
      <rgbColor rgb="00FF6600"/>
      <rgbColor rgb="00624FAC"/>
      <rgbColor rgb="00969696"/>
      <rgbColor rgb="00003366"/>
      <rgbColor rgb="00286676"/>
      <rgbColor rgb="00004500"/>
      <rgbColor rgb="00453E01"/>
      <rgbColor rgb="00993300"/>
      <rgbColor rgb="0085396A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2</xdr:row>
      <xdr:rowOff>19050</xdr:rowOff>
    </xdr:from>
    <xdr:to>
      <xdr:col>5</xdr:col>
      <xdr:colOff>257175</xdr:colOff>
      <xdr:row>4</xdr:row>
      <xdr:rowOff>295275</xdr:rowOff>
    </xdr:to>
    <xdr:pic>
      <xdr:nvPicPr>
        <xdr:cNvPr id="140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5025" y="352425"/>
          <a:ext cx="10572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2</xdr:row>
      <xdr:rowOff>38100</xdr:rowOff>
    </xdr:from>
    <xdr:to>
      <xdr:col>1</xdr:col>
      <xdr:colOff>1057275</xdr:colOff>
      <xdr:row>4</xdr:row>
      <xdr:rowOff>314325</xdr:rowOff>
    </xdr:to>
    <xdr:pic>
      <xdr:nvPicPr>
        <xdr:cNvPr id="1407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371475"/>
          <a:ext cx="781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219075</xdr:colOff>
      <xdr:row>215</xdr:row>
      <xdr:rowOff>19050</xdr:rowOff>
    </xdr:from>
    <xdr:to>
      <xdr:col>5</xdr:col>
      <xdr:colOff>266700</xdr:colOff>
      <xdr:row>218</xdr:row>
      <xdr:rowOff>0</xdr:rowOff>
    </xdr:to>
    <xdr:pic>
      <xdr:nvPicPr>
        <xdr:cNvPr id="1408" name="Picture 38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24550" y="44786550"/>
          <a:ext cx="1057275" cy="609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276225</xdr:colOff>
      <xdr:row>215</xdr:row>
      <xdr:rowOff>38100</xdr:rowOff>
    </xdr:from>
    <xdr:to>
      <xdr:col>1</xdr:col>
      <xdr:colOff>1057275</xdr:colOff>
      <xdr:row>217</xdr:row>
      <xdr:rowOff>314325</xdr:rowOff>
    </xdr:to>
    <xdr:pic>
      <xdr:nvPicPr>
        <xdr:cNvPr id="1409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44805600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240</xdr:row>
      <xdr:rowOff>19050</xdr:rowOff>
    </xdr:from>
    <xdr:to>
      <xdr:col>5</xdr:col>
      <xdr:colOff>257175</xdr:colOff>
      <xdr:row>242</xdr:row>
      <xdr:rowOff>295275</xdr:rowOff>
    </xdr:to>
    <xdr:pic>
      <xdr:nvPicPr>
        <xdr:cNvPr id="1410" name="Picture 38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50006250"/>
          <a:ext cx="1057275" cy="609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276225</xdr:colOff>
      <xdr:row>240</xdr:row>
      <xdr:rowOff>38100</xdr:rowOff>
    </xdr:from>
    <xdr:to>
      <xdr:col>1</xdr:col>
      <xdr:colOff>1057275</xdr:colOff>
      <xdr:row>242</xdr:row>
      <xdr:rowOff>314325</xdr:rowOff>
    </xdr:to>
    <xdr:pic>
      <xdr:nvPicPr>
        <xdr:cNvPr id="1411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50025300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265</xdr:row>
      <xdr:rowOff>19050</xdr:rowOff>
    </xdr:from>
    <xdr:to>
      <xdr:col>5</xdr:col>
      <xdr:colOff>257175</xdr:colOff>
      <xdr:row>267</xdr:row>
      <xdr:rowOff>295275</xdr:rowOff>
    </xdr:to>
    <xdr:pic>
      <xdr:nvPicPr>
        <xdr:cNvPr id="1412" name="Picture 38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55092600"/>
          <a:ext cx="1057275" cy="609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276225</xdr:colOff>
      <xdr:row>265</xdr:row>
      <xdr:rowOff>38100</xdr:rowOff>
    </xdr:from>
    <xdr:to>
      <xdr:col>1</xdr:col>
      <xdr:colOff>1057275</xdr:colOff>
      <xdr:row>267</xdr:row>
      <xdr:rowOff>314325</xdr:rowOff>
    </xdr:to>
    <xdr:pic>
      <xdr:nvPicPr>
        <xdr:cNvPr id="1413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55111650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285</xdr:row>
      <xdr:rowOff>19050</xdr:rowOff>
    </xdr:from>
    <xdr:to>
      <xdr:col>5</xdr:col>
      <xdr:colOff>257175</xdr:colOff>
      <xdr:row>287</xdr:row>
      <xdr:rowOff>295275</xdr:rowOff>
    </xdr:to>
    <xdr:pic>
      <xdr:nvPicPr>
        <xdr:cNvPr id="1414" name="Picture 39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59750325"/>
          <a:ext cx="1057275" cy="609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276225</xdr:colOff>
      <xdr:row>285</xdr:row>
      <xdr:rowOff>38100</xdr:rowOff>
    </xdr:from>
    <xdr:to>
      <xdr:col>1</xdr:col>
      <xdr:colOff>1057275</xdr:colOff>
      <xdr:row>287</xdr:row>
      <xdr:rowOff>314325</xdr:rowOff>
    </xdr:to>
    <xdr:pic>
      <xdr:nvPicPr>
        <xdr:cNvPr id="1415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59769375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307</xdr:row>
      <xdr:rowOff>0</xdr:rowOff>
    </xdr:from>
    <xdr:to>
      <xdr:col>5</xdr:col>
      <xdr:colOff>257175</xdr:colOff>
      <xdr:row>307</xdr:row>
      <xdr:rowOff>0</xdr:rowOff>
    </xdr:to>
    <xdr:pic>
      <xdr:nvPicPr>
        <xdr:cNvPr id="1416" name="Picture 39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915025" y="64312800"/>
          <a:ext cx="1057275" cy="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276225</xdr:colOff>
      <xdr:row>307</xdr:row>
      <xdr:rowOff>0</xdr:rowOff>
    </xdr:from>
    <xdr:to>
      <xdr:col>1</xdr:col>
      <xdr:colOff>1057275</xdr:colOff>
      <xdr:row>307</xdr:row>
      <xdr:rowOff>0</xdr:rowOff>
    </xdr:to>
    <xdr:pic>
      <xdr:nvPicPr>
        <xdr:cNvPr id="1417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6431280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307</xdr:row>
      <xdr:rowOff>19050</xdr:rowOff>
    </xdr:from>
    <xdr:to>
      <xdr:col>5</xdr:col>
      <xdr:colOff>257175</xdr:colOff>
      <xdr:row>309</xdr:row>
      <xdr:rowOff>295275</xdr:rowOff>
    </xdr:to>
    <xdr:pic>
      <xdr:nvPicPr>
        <xdr:cNvPr id="1418" name="Picture 39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64331850"/>
          <a:ext cx="1057275" cy="609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276225</xdr:colOff>
      <xdr:row>307</xdr:row>
      <xdr:rowOff>38100</xdr:rowOff>
    </xdr:from>
    <xdr:to>
      <xdr:col>1</xdr:col>
      <xdr:colOff>1057275</xdr:colOff>
      <xdr:row>309</xdr:row>
      <xdr:rowOff>314325</xdr:rowOff>
    </xdr:to>
    <xdr:pic>
      <xdr:nvPicPr>
        <xdr:cNvPr id="1419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64350900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331</xdr:row>
      <xdr:rowOff>19050</xdr:rowOff>
    </xdr:from>
    <xdr:to>
      <xdr:col>5</xdr:col>
      <xdr:colOff>257175</xdr:colOff>
      <xdr:row>333</xdr:row>
      <xdr:rowOff>295275</xdr:rowOff>
    </xdr:to>
    <xdr:pic>
      <xdr:nvPicPr>
        <xdr:cNvPr id="14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69246750"/>
          <a:ext cx="1057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331</xdr:row>
      <xdr:rowOff>38100</xdr:rowOff>
    </xdr:from>
    <xdr:to>
      <xdr:col>1</xdr:col>
      <xdr:colOff>1057275</xdr:colOff>
      <xdr:row>333</xdr:row>
      <xdr:rowOff>314325</xdr:rowOff>
    </xdr:to>
    <xdr:pic>
      <xdr:nvPicPr>
        <xdr:cNvPr id="1426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69265800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354</xdr:row>
      <xdr:rowOff>19050</xdr:rowOff>
    </xdr:from>
    <xdr:to>
      <xdr:col>5</xdr:col>
      <xdr:colOff>257175</xdr:colOff>
      <xdr:row>356</xdr:row>
      <xdr:rowOff>295275</xdr:rowOff>
    </xdr:to>
    <xdr:pic>
      <xdr:nvPicPr>
        <xdr:cNvPr id="142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74133075"/>
          <a:ext cx="1057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354</xdr:row>
      <xdr:rowOff>38100</xdr:rowOff>
    </xdr:from>
    <xdr:to>
      <xdr:col>1</xdr:col>
      <xdr:colOff>1057275</xdr:colOff>
      <xdr:row>356</xdr:row>
      <xdr:rowOff>314325</xdr:rowOff>
    </xdr:to>
    <xdr:pic>
      <xdr:nvPicPr>
        <xdr:cNvPr id="1429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74152125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380</xdr:row>
      <xdr:rowOff>19050</xdr:rowOff>
    </xdr:from>
    <xdr:to>
      <xdr:col>5</xdr:col>
      <xdr:colOff>257175</xdr:colOff>
      <xdr:row>382</xdr:row>
      <xdr:rowOff>295275</xdr:rowOff>
    </xdr:to>
    <xdr:pic>
      <xdr:nvPicPr>
        <xdr:cNvPr id="14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80419575"/>
          <a:ext cx="1057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380</xdr:row>
      <xdr:rowOff>38100</xdr:rowOff>
    </xdr:from>
    <xdr:to>
      <xdr:col>1</xdr:col>
      <xdr:colOff>1057275</xdr:colOff>
      <xdr:row>382</xdr:row>
      <xdr:rowOff>314325</xdr:rowOff>
    </xdr:to>
    <xdr:pic>
      <xdr:nvPicPr>
        <xdr:cNvPr id="1432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80438625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408</xdr:row>
      <xdr:rowOff>19050</xdr:rowOff>
    </xdr:from>
    <xdr:to>
      <xdr:col>5</xdr:col>
      <xdr:colOff>257175</xdr:colOff>
      <xdr:row>410</xdr:row>
      <xdr:rowOff>295275</xdr:rowOff>
    </xdr:to>
    <xdr:pic>
      <xdr:nvPicPr>
        <xdr:cNvPr id="143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86077425"/>
          <a:ext cx="1057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408</xdr:row>
      <xdr:rowOff>38100</xdr:rowOff>
    </xdr:from>
    <xdr:to>
      <xdr:col>1</xdr:col>
      <xdr:colOff>1057275</xdr:colOff>
      <xdr:row>410</xdr:row>
      <xdr:rowOff>314325</xdr:rowOff>
    </xdr:to>
    <xdr:pic>
      <xdr:nvPicPr>
        <xdr:cNvPr id="1435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86096475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439</xdr:row>
      <xdr:rowOff>19050</xdr:rowOff>
    </xdr:from>
    <xdr:to>
      <xdr:col>5</xdr:col>
      <xdr:colOff>257175</xdr:colOff>
      <xdr:row>441</xdr:row>
      <xdr:rowOff>295275</xdr:rowOff>
    </xdr:to>
    <xdr:pic>
      <xdr:nvPicPr>
        <xdr:cNvPr id="14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93964125"/>
          <a:ext cx="1057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439</xdr:row>
      <xdr:rowOff>38100</xdr:rowOff>
    </xdr:from>
    <xdr:to>
      <xdr:col>1</xdr:col>
      <xdr:colOff>1057275</xdr:colOff>
      <xdr:row>441</xdr:row>
      <xdr:rowOff>314325</xdr:rowOff>
    </xdr:to>
    <xdr:pic>
      <xdr:nvPicPr>
        <xdr:cNvPr id="1439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93983175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464</xdr:row>
      <xdr:rowOff>19050</xdr:rowOff>
    </xdr:from>
    <xdr:to>
      <xdr:col>5</xdr:col>
      <xdr:colOff>257175</xdr:colOff>
      <xdr:row>466</xdr:row>
      <xdr:rowOff>295275</xdr:rowOff>
    </xdr:to>
    <xdr:pic>
      <xdr:nvPicPr>
        <xdr:cNvPr id="14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99936300"/>
          <a:ext cx="1057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464</xdr:row>
      <xdr:rowOff>38100</xdr:rowOff>
    </xdr:from>
    <xdr:to>
      <xdr:col>1</xdr:col>
      <xdr:colOff>1057275</xdr:colOff>
      <xdr:row>466</xdr:row>
      <xdr:rowOff>314325</xdr:rowOff>
    </xdr:to>
    <xdr:pic>
      <xdr:nvPicPr>
        <xdr:cNvPr id="1442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99955350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495</xdr:row>
      <xdr:rowOff>19050</xdr:rowOff>
    </xdr:from>
    <xdr:to>
      <xdr:col>5</xdr:col>
      <xdr:colOff>257175</xdr:colOff>
      <xdr:row>497</xdr:row>
      <xdr:rowOff>295275</xdr:rowOff>
    </xdr:to>
    <xdr:pic>
      <xdr:nvPicPr>
        <xdr:cNvPr id="14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107480100"/>
          <a:ext cx="1057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495</xdr:row>
      <xdr:rowOff>38100</xdr:rowOff>
    </xdr:from>
    <xdr:to>
      <xdr:col>1</xdr:col>
      <xdr:colOff>1057275</xdr:colOff>
      <xdr:row>497</xdr:row>
      <xdr:rowOff>314325</xdr:rowOff>
    </xdr:to>
    <xdr:pic>
      <xdr:nvPicPr>
        <xdr:cNvPr id="1445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07499150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522</xdr:row>
      <xdr:rowOff>19050</xdr:rowOff>
    </xdr:from>
    <xdr:to>
      <xdr:col>5</xdr:col>
      <xdr:colOff>257175</xdr:colOff>
      <xdr:row>524</xdr:row>
      <xdr:rowOff>295275</xdr:rowOff>
    </xdr:to>
    <xdr:pic>
      <xdr:nvPicPr>
        <xdr:cNvPr id="1447" name="Picture 4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112880775"/>
          <a:ext cx="1057275" cy="609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276225</xdr:colOff>
      <xdr:row>522</xdr:row>
      <xdr:rowOff>38100</xdr:rowOff>
    </xdr:from>
    <xdr:to>
      <xdr:col>1</xdr:col>
      <xdr:colOff>1057275</xdr:colOff>
      <xdr:row>524</xdr:row>
      <xdr:rowOff>314325</xdr:rowOff>
    </xdr:to>
    <xdr:pic>
      <xdr:nvPicPr>
        <xdr:cNvPr id="1448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12899825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549</xdr:row>
      <xdr:rowOff>19050</xdr:rowOff>
    </xdr:from>
    <xdr:to>
      <xdr:col>5</xdr:col>
      <xdr:colOff>257175</xdr:colOff>
      <xdr:row>551</xdr:row>
      <xdr:rowOff>295275</xdr:rowOff>
    </xdr:to>
    <xdr:pic>
      <xdr:nvPicPr>
        <xdr:cNvPr id="1449" name="Picture 4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118919625"/>
          <a:ext cx="1057275" cy="609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276225</xdr:colOff>
      <xdr:row>549</xdr:row>
      <xdr:rowOff>38100</xdr:rowOff>
    </xdr:from>
    <xdr:to>
      <xdr:col>1</xdr:col>
      <xdr:colOff>1057275</xdr:colOff>
      <xdr:row>551</xdr:row>
      <xdr:rowOff>314325</xdr:rowOff>
    </xdr:to>
    <xdr:pic>
      <xdr:nvPicPr>
        <xdr:cNvPr id="1450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18938675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572</xdr:row>
      <xdr:rowOff>19050</xdr:rowOff>
    </xdr:from>
    <xdr:to>
      <xdr:col>5</xdr:col>
      <xdr:colOff>257175</xdr:colOff>
      <xdr:row>574</xdr:row>
      <xdr:rowOff>295275</xdr:rowOff>
    </xdr:to>
    <xdr:pic>
      <xdr:nvPicPr>
        <xdr:cNvPr id="1451" name="Picture 4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124444125"/>
          <a:ext cx="1057275" cy="609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276225</xdr:colOff>
      <xdr:row>572</xdr:row>
      <xdr:rowOff>38100</xdr:rowOff>
    </xdr:from>
    <xdr:to>
      <xdr:col>1</xdr:col>
      <xdr:colOff>1057275</xdr:colOff>
      <xdr:row>574</xdr:row>
      <xdr:rowOff>314325</xdr:rowOff>
    </xdr:to>
    <xdr:pic>
      <xdr:nvPicPr>
        <xdr:cNvPr id="1452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24463175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600</xdr:row>
      <xdr:rowOff>19050</xdr:rowOff>
    </xdr:from>
    <xdr:to>
      <xdr:col>5</xdr:col>
      <xdr:colOff>257175</xdr:colOff>
      <xdr:row>602</xdr:row>
      <xdr:rowOff>295275</xdr:rowOff>
    </xdr:to>
    <xdr:pic>
      <xdr:nvPicPr>
        <xdr:cNvPr id="145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130683000"/>
          <a:ext cx="1057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600</xdr:row>
      <xdr:rowOff>38100</xdr:rowOff>
    </xdr:from>
    <xdr:to>
      <xdr:col>1</xdr:col>
      <xdr:colOff>1057275</xdr:colOff>
      <xdr:row>602</xdr:row>
      <xdr:rowOff>314325</xdr:rowOff>
    </xdr:to>
    <xdr:pic>
      <xdr:nvPicPr>
        <xdr:cNvPr id="1457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30702050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628</xdr:row>
      <xdr:rowOff>19050</xdr:rowOff>
    </xdr:from>
    <xdr:to>
      <xdr:col>5</xdr:col>
      <xdr:colOff>257175</xdr:colOff>
      <xdr:row>630</xdr:row>
      <xdr:rowOff>295275</xdr:rowOff>
    </xdr:to>
    <xdr:pic>
      <xdr:nvPicPr>
        <xdr:cNvPr id="1458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135950325"/>
          <a:ext cx="1057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628</xdr:row>
      <xdr:rowOff>38100</xdr:rowOff>
    </xdr:from>
    <xdr:to>
      <xdr:col>1</xdr:col>
      <xdr:colOff>1057275</xdr:colOff>
      <xdr:row>630</xdr:row>
      <xdr:rowOff>314325</xdr:rowOff>
    </xdr:to>
    <xdr:pic>
      <xdr:nvPicPr>
        <xdr:cNvPr id="1459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35969375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209550</xdr:colOff>
      <xdr:row>653</xdr:row>
      <xdr:rowOff>19050</xdr:rowOff>
    </xdr:from>
    <xdr:to>
      <xdr:col>5</xdr:col>
      <xdr:colOff>257175</xdr:colOff>
      <xdr:row>655</xdr:row>
      <xdr:rowOff>295275</xdr:rowOff>
    </xdr:to>
    <xdr:pic>
      <xdr:nvPicPr>
        <xdr:cNvPr id="1460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141370050"/>
          <a:ext cx="1057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653</xdr:row>
      <xdr:rowOff>38100</xdr:rowOff>
    </xdr:from>
    <xdr:to>
      <xdr:col>1</xdr:col>
      <xdr:colOff>1057275</xdr:colOff>
      <xdr:row>655</xdr:row>
      <xdr:rowOff>314325</xdr:rowOff>
    </xdr:to>
    <xdr:pic>
      <xdr:nvPicPr>
        <xdr:cNvPr id="1461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141389100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iurre/AppData/Local/Microsoft/Windows/Temporary%20Internet%20Files/Content.Outlook/72AD2U8T/PLANES%20DE%20ACCION/PLAN%20INDICATIVO%202008%20-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iurre/AppData/Local/Microsoft/Windows/Temporary%20Internet%20Files/Content.Outlook/72AD2U8T/PLANES%20DE%20ACCION/POAI%202012%20-%20Definiti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INDICATIVO"/>
      <sheetName val="BORRADOR"/>
    </sheetNames>
    <sheetDataSet>
      <sheetData sheetId="0" refreshError="1">
        <row r="32">
          <cell r="D32">
            <v>0.22169527146294427</v>
          </cell>
        </row>
        <row r="33">
          <cell r="D33">
            <v>1.930083123178198E-2</v>
          </cell>
        </row>
        <row r="34">
          <cell r="D34">
            <v>2.7081149982059415E-2</v>
          </cell>
        </row>
        <row r="141">
          <cell r="D141">
            <v>0.13997639990752364</v>
          </cell>
        </row>
        <row r="142">
          <cell r="D142">
            <v>6.9668760832225229E-2</v>
          </cell>
        </row>
        <row r="156">
          <cell r="D156">
            <v>2.5550526794815148E-2</v>
          </cell>
        </row>
        <row r="159">
          <cell r="D159">
            <v>0.15330316076889089</v>
          </cell>
        </row>
        <row r="163">
          <cell r="D163">
            <v>0.18582201305320106</v>
          </cell>
        </row>
        <row r="168">
          <cell r="D168">
            <v>0.10963498770138863</v>
          </cell>
        </row>
        <row r="172">
          <cell r="D172">
            <v>7.1541475025482415E-2</v>
          </cell>
        </row>
        <row r="185">
          <cell r="D185">
            <v>0.54882683328891391</v>
          </cell>
        </row>
        <row r="187">
          <cell r="D187">
            <v>0.25296376360962225</v>
          </cell>
        </row>
        <row r="270">
          <cell r="D270">
            <v>4.608294930875576E-3</v>
          </cell>
        </row>
        <row r="287">
          <cell r="D287">
            <v>0.19030879723627989</v>
          </cell>
        </row>
        <row r="288">
          <cell r="D288">
            <v>0.14424679535743506</v>
          </cell>
        </row>
        <row r="311">
          <cell r="D311">
            <v>1.5222002452990303E-2</v>
          </cell>
        </row>
        <row r="313">
          <cell r="D313">
            <v>0.18283636672674269</v>
          </cell>
        </row>
        <row r="314">
          <cell r="D314">
            <v>0.17109016220764572</v>
          </cell>
        </row>
        <row r="317">
          <cell r="D317">
            <v>3.0669450637886078E-2</v>
          </cell>
        </row>
        <row r="319">
          <cell r="D319">
            <v>8.5822952680947834E-2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I - MANI - 2012"/>
      <sheetName val="EGJM2012"/>
      <sheetName val="Hoja3"/>
    </sheetNames>
    <sheetDataSet>
      <sheetData sheetId="0" refreshError="1">
        <row r="74">
          <cell r="X74">
            <v>142561074</v>
          </cell>
        </row>
        <row r="102">
          <cell r="N102">
            <v>15417107</v>
          </cell>
        </row>
        <row r="108">
          <cell r="M108">
            <v>136992874</v>
          </cell>
        </row>
        <row r="109">
          <cell r="P109">
            <v>1000000000</v>
          </cell>
        </row>
        <row r="111">
          <cell r="P111">
            <v>700000000</v>
          </cell>
        </row>
        <row r="112">
          <cell r="P112">
            <v>400000000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3"/>
  <sheetViews>
    <sheetView tabSelected="1" view="pageLayout" topLeftCell="C1" zoomScaleNormal="100" workbookViewId="0">
      <selection activeCell="T222" sqref="T222"/>
    </sheetView>
  </sheetViews>
  <sheetFormatPr baseColWidth="10" defaultRowHeight="12.75"/>
  <cols>
    <col min="1" max="1" width="29" customWidth="1"/>
    <col min="2" max="2" width="27.7109375" style="106" customWidth="1"/>
    <col min="3" max="3" width="28.85546875" customWidth="1"/>
    <col min="4" max="4" width="8.28515625" style="1" customWidth="1"/>
    <col min="5" max="5" width="6.85546875" customWidth="1"/>
    <col min="6" max="6" width="8" customWidth="1"/>
    <col min="7" max="7" width="8.28515625" customWidth="1"/>
    <col min="8" max="9" width="8.85546875" customWidth="1"/>
    <col min="10" max="10" width="10.28515625" customWidth="1"/>
    <col min="11" max="11" width="13.28515625" customWidth="1"/>
    <col min="12" max="12" width="12" customWidth="1"/>
    <col min="13" max="13" width="10.5703125" customWidth="1"/>
    <col min="14" max="14" width="9.140625" customWidth="1"/>
    <col min="15" max="15" width="10.28515625" customWidth="1"/>
    <col min="16" max="16" width="10.42578125" customWidth="1"/>
    <col min="17" max="17" width="10" customWidth="1"/>
    <col min="18" max="18" width="9.28515625" customWidth="1"/>
    <col min="19" max="19" width="9.140625" customWidth="1"/>
    <col min="20" max="20" width="8" customWidth="1"/>
    <col min="21" max="21" width="10.140625" customWidth="1"/>
    <col min="22" max="22" width="8" customWidth="1"/>
    <col min="23" max="23" width="11.28515625" customWidth="1"/>
    <col min="24" max="24" width="10" customWidth="1"/>
    <col min="25" max="25" width="8.7109375" customWidth="1"/>
    <col min="26" max="26" width="9.85546875" customWidth="1"/>
    <col min="27" max="27" width="14.42578125" customWidth="1"/>
    <col min="28" max="28" width="13.140625" customWidth="1"/>
    <col min="29" max="29" width="15.42578125" customWidth="1"/>
  </cols>
  <sheetData>
    <row r="1" spans="2:29">
      <c r="B1" s="287" t="s">
        <v>32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</row>
    <row r="2" spans="2:29" ht="13.5" thickBot="1"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</row>
    <row r="3" spans="2:29" ht="25.5" customHeight="1" thickBot="1">
      <c r="B3" s="251"/>
      <c r="C3" s="252"/>
      <c r="D3" s="252"/>
      <c r="E3" s="252"/>
      <c r="F3" s="253"/>
      <c r="G3" s="260" t="s">
        <v>0</v>
      </c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2"/>
      <c r="Y3" s="274" t="s">
        <v>268</v>
      </c>
      <c r="Z3" s="275"/>
      <c r="AA3" s="275"/>
      <c r="AB3" s="275"/>
      <c r="AC3" s="276"/>
    </row>
    <row r="4" spans="2:29" ht="21" customHeight="1" thickBot="1">
      <c r="B4" s="254"/>
      <c r="C4" s="255"/>
      <c r="D4" s="255"/>
      <c r="E4" s="255"/>
      <c r="F4" s="256"/>
      <c r="G4" s="263" t="s">
        <v>1</v>
      </c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5"/>
      <c r="Y4" s="277" t="s">
        <v>269</v>
      </c>
      <c r="Z4" s="277"/>
      <c r="AA4" s="277"/>
      <c r="AB4" s="277"/>
      <c r="AC4" s="278"/>
    </row>
    <row r="5" spans="2:29" ht="27" customHeight="1" thickBot="1">
      <c r="B5" s="257"/>
      <c r="C5" s="258"/>
      <c r="D5" s="258"/>
      <c r="E5" s="258"/>
      <c r="F5" s="259"/>
      <c r="G5" s="266" t="s">
        <v>2</v>
      </c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8"/>
      <c r="Y5" s="279" t="s">
        <v>270</v>
      </c>
      <c r="Z5" s="280"/>
      <c r="AA5" s="280"/>
      <c r="AB5" s="280"/>
      <c r="AC5" s="281"/>
    </row>
    <row r="6" spans="2:29" s="2" customFormat="1" ht="18">
      <c r="B6" s="102" t="s">
        <v>241</v>
      </c>
      <c r="C6" s="73" t="s">
        <v>179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</row>
    <row r="7" spans="2:29" s="3" customFormat="1">
      <c r="B7" s="102" t="s">
        <v>242</v>
      </c>
      <c r="C7" s="25" t="s">
        <v>182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</row>
    <row r="8" spans="2:29" s="3" customFormat="1">
      <c r="B8" s="102" t="s">
        <v>180</v>
      </c>
      <c r="C8" s="25" t="s">
        <v>181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1"/>
    </row>
    <row r="9" spans="2:29" s="3" customFormat="1">
      <c r="B9" s="102" t="s">
        <v>243</v>
      </c>
      <c r="C9" s="25" t="s">
        <v>227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1"/>
    </row>
    <row r="10" spans="2:29" s="3" customFormat="1">
      <c r="B10" s="102" t="s">
        <v>52</v>
      </c>
      <c r="C10" s="20" t="s">
        <v>183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1"/>
    </row>
    <row r="11" spans="2:29" s="3" customFormat="1">
      <c r="B11" s="102" t="s">
        <v>244</v>
      </c>
      <c r="C11" s="18" t="s">
        <v>185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1"/>
    </row>
    <row r="12" spans="2:29" s="3" customFormat="1">
      <c r="B12" s="102" t="s">
        <v>53</v>
      </c>
      <c r="C12" s="20" t="s">
        <v>184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1"/>
    </row>
    <row r="13" spans="2:29" s="3" customFormat="1">
      <c r="B13" s="103" t="s">
        <v>36</v>
      </c>
      <c r="C13" s="74" t="s">
        <v>228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21"/>
    </row>
    <row r="14" spans="2:29" s="3" customFormat="1">
      <c r="B14" s="102" t="s">
        <v>186</v>
      </c>
      <c r="C14" s="20" t="s">
        <v>187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21"/>
    </row>
    <row r="15" spans="2:29" s="3" customFormat="1">
      <c r="B15" s="103" t="s">
        <v>36</v>
      </c>
      <c r="C15" s="74" t="s">
        <v>229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21"/>
    </row>
    <row r="16" spans="2:29" s="3" customFormat="1">
      <c r="B16" s="102" t="s">
        <v>245</v>
      </c>
      <c r="C16" s="18" t="s">
        <v>188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21"/>
    </row>
    <row r="17" spans="2:29" s="3" customFormat="1">
      <c r="B17" s="102" t="s">
        <v>164</v>
      </c>
      <c r="C17" s="20" t="s">
        <v>189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1"/>
    </row>
    <row r="18" spans="2:29" s="3" customFormat="1">
      <c r="B18" s="103" t="s">
        <v>36</v>
      </c>
      <c r="C18" s="74" t="s">
        <v>230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1"/>
    </row>
    <row r="19" spans="2:29" s="3" customFormat="1">
      <c r="B19" s="102" t="s">
        <v>246</v>
      </c>
      <c r="C19" s="18" t="s">
        <v>190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21"/>
    </row>
    <row r="20" spans="2:29" s="3" customFormat="1">
      <c r="B20" s="102" t="s">
        <v>186</v>
      </c>
      <c r="C20" s="20" t="s">
        <v>191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21"/>
    </row>
    <row r="21" spans="2:29" s="3" customFormat="1" ht="13.5" thickBot="1">
      <c r="B21" s="103" t="s">
        <v>36</v>
      </c>
      <c r="C21" s="75" t="s">
        <v>231</v>
      </c>
      <c r="D21" s="23"/>
      <c r="E21" s="22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6"/>
      <c r="AA21" s="25"/>
      <c r="AB21" s="24"/>
      <c r="AC21" s="21"/>
    </row>
    <row r="22" spans="2:29" s="4" customFormat="1" ht="22.5" customHeight="1">
      <c r="B22" s="234" t="s">
        <v>3</v>
      </c>
      <c r="C22" s="235" t="s">
        <v>4</v>
      </c>
      <c r="D22" s="238" t="s">
        <v>5</v>
      </c>
      <c r="E22" s="202" t="s">
        <v>6</v>
      </c>
      <c r="F22" s="202"/>
      <c r="G22" s="202"/>
      <c r="H22" s="202"/>
      <c r="I22" s="202"/>
      <c r="J22" s="202" t="s">
        <v>28</v>
      </c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 t="s">
        <v>7</v>
      </c>
      <c r="AC22" s="199" t="s">
        <v>8</v>
      </c>
    </row>
    <row r="23" spans="2:29" s="4" customFormat="1" ht="23.25" customHeight="1">
      <c r="B23" s="234"/>
      <c r="C23" s="236"/>
      <c r="D23" s="234"/>
      <c r="E23" s="240" t="s">
        <v>9</v>
      </c>
      <c r="F23" s="242" t="s">
        <v>264</v>
      </c>
      <c r="G23" s="244" t="s">
        <v>265</v>
      </c>
      <c r="H23" s="244" t="s">
        <v>266</v>
      </c>
      <c r="I23" s="244" t="s">
        <v>267</v>
      </c>
      <c r="J23" s="223" t="s">
        <v>10</v>
      </c>
      <c r="K23" s="223"/>
      <c r="L23" s="223"/>
      <c r="M23" s="223"/>
      <c r="N23" s="223"/>
      <c r="O23" s="223"/>
      <c r="P23" s="223" t="s">
        <v>11</v>
      </c>
      <c r="Q23" s="223"/>
      <c r="R23" s="223"/>
      <c r="S23" s="225" t="s">
        <v>12</v>
      </c>
      <c r="T23" s="225"/>
      <c r="U23" s="225"/>
      <c r="V23" s="225"/>
      <c r="W23" s="225"/>
      <c r="X23" s="225"/>
      <c r="Y23" s="225" t="s">
        <v>13</v>
      </c>
      <c r="Z23" s="225"/>
      <c r="AA23" s="223" t="s">
        <v>14</v>
      </c>
      <c r="AB23" s="203"/>
      <c r="AC23" s="200"/>
    </row>
    <row r="24" spans="2:29" s="4" customFormat="1" ht="33" customHeight="1" thickBot="1">
      <c r="B24" s="234"/>
      <c r="C24" s="247"/>
      <c r="D24" s="248"/>
      <c r="E24" s="249"/>
      <c r="F24" s="250"/>
      <c r="G24" s="269"/>
      <c r="H24" s="269"/>
      <c r="I24" s="269"/>
      <c r="J24" s="33" t="s">
        <v>15</v>
      </c>
      <c r="K24" s="32" t="s">
        <v>16</v>
      </c>
      <c r="L24" s="32" t="s">
        <v>17</v>
      </c>
      <c r="M24" s="32" t="s">
        <v>37</v>
      </c>
      <c r="N24" s="32" t="s">
        <v>18</v>
      </c>
      <c r="O24" s="32" t="s">
        <v>19</v>
      </c>
      <c r="P24" s="34" t="s">
        <v>20</v>
      </c>
      <c r="Q24" s="34" t="s">
        <v>21</v>
      </c>
      <c r="R24" s="31" t="s">
        <v>22</v>
      </c>
      <c r="S24" s="31" t="s">
        <v>29</v>
      </c>
      <c r="T24" s="31" t="s">
        <v>30</v>
      </c>
      <c r="U24" s="34" t="s">
        <v>23</v>
      </c>
      <c r="V24" s="34" t="s">
        <v>31</v>
      </c>
      <c r="W24" s="35" t="s">
        <v>24</v>
      </c>
      <c r="X24" s="34" t="s">
        <v>25</v>
      </c>
      <c r="Y24" s="31" t="s">
        <v>26</v>
      </c>
      <c r="Z24" s="31" t="s">
        <v>27</v>
      </c>
      <c r="AA24" s="271"/>
      <c r="AB24" s="273"/>
      <c r="AC24" s="282"/>
    </row>
    <row r="25" spans="2:29" s="10" customFormat="1" ht="45.75" customHeight="1">
      <c r="B25" s="104" t="s">
        <v>39</v>
      </c>
      <c r="C25" s="86" t="s">
        <v>40</v>
      </c>
      <c r="D25" s="39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28"/>
      <c r="T25" s="29"/>
      <c r="U25" s="6"/>
      <c r="V25" s="6"/>
      <c r="W25" s="6"/>
      <c r="X25" s="6"/>
      <c r="Y25" s="6"/>
      <c r="Z25" s="6"/>
      <c r="AA25" s="6"/>
      <c r="AB25" s="9" t="s">
        <v>32</v>
      </c>
      <c r="AC25" s="30"/>
    </row>
    <row r="26" spans="2:29" s="10" customFormat="1" ht="35.25" customHeight="1">
      <c r="B26" s="104" t="s">
        <v>33</v>
      </c>
      <c r="C26" s="87" t="s">
        <v>41</v>
      </c>
      <c r="D26" s="36">
        <v>0.10026517845179142</v>
      </c>
      <c r="E26" s="12">
        <v>300</v>
      </c>
      <c r="F26" s="13">
        <v>0</v>
      </c>
      <c r="G26" s="13">
        <v>0</v>
      </c>
      <c r="H26" s="13">
        <v>150</v>
      </c>
      <c r="I26" s="13">
        <v>150</v>
      </c>
      <c r="J26" s="13"/>
      <c r="K26" s="13"/>
      <c r="L26" s="13"/>
      <c r="M26" s="13"/>
      <c r="N26" s="13"/>
      <c r="O26" s="6"/>
      <c r="P26" s="13">
        <v>47563.930999999997</v>
      </c>
      <c r="Q26" s="13"/>
      <c r="R26" s="6"/>
      <c r="S26" s="7">
        <v>103000</v>
      </c>
      <c r="T26" s="8"/>
      <c r="U26" s="13"/>
      <c r="V26" s="6"/>
      <c r="W26" s="6"/>
      <c r="X26" s="6"/>
      <c r="Y26" s="13"/>
      <c r="Z26" s="13"/>
      <c r="AA26" s="6">
        <f>SUM(J26:X26)</f>
        <v>150563.93099999998</v>
      </c>
      <c r="AB26" s="14"/>
      <c r="AC26" s="27"/>
    </row>
    <row r="27" spans="2:29" s="10" customFormat="1" ht="42" customHeight="1">
      <c r="B27" s="104" t="s">
        <v>34</v>
      </c>
      <c r="C27" s="88" t="s">
        <v>42</v>
      </c>
      <c r="D27" s="36">
        <v>3.6401323484995918E-2</v>
      </c>
      <c r="E27" s="12">
        <v>3800</v>
      </c>
      <c r="F27" s="13">
        <v>950</v>
      </c>
      <c r="G27" s="13">
        <v>950</v>
      </c>
      <c r="H27" s="13">
        <v>950</v>
      </c>
      <c r="I27" s="13">
        <v>950</v>
      </c>
      <c r="J27" s="13"/>
      <c r="K27" s="13"/>
      <c r="L27" s="13"/>
      <c r="M27" s="13"/>
      <c r="N27" s="13"/>
      <c r="O27" s="6"/>
      <c r="P27" s="13"/>
      <c r="Q27" s="13"/>
      <c r="R27" s="54"/>
      <c r="S27" s="6">
        <v>123309.819</v>
      </c>
      <c r="T27" s="15"/>
      <c r="U27" s="13"/>
      <c r="V27" s="6"/>
      <c r="W27" s="6"/>
      <c r="X27" s="6"/>
      <c r="Y27" s="13"/>
      <c r="Z27" s="13"/>
      <c r="AA27" s="6">
        <f t="shared" ref="AA27:AA33" si="0">SUM(J27:X27)</f>
        <v>123309.819</v>
      </c>
      <c r="AB27" s="14"/>
      <c r="AC27" s="27"/>
    </row>
    <row r="28" spans="2:29" s="10" customFormat="1" ht="33.75">
      <c r="B28" s="104" t="s">
        <v>43</v>
      </c>
      <c r="C28" s="88" t="s">
        <v>45</v>
      </c>
      <c r="D28" s="40">
        <v>0.24779999999999999</v>
      </c>
      <c r="E28" s="12">
        <v>3800</v>
      </c>
      <c r="F28" s="13">
        <v>950</v>
      </c>
      <c r="G28" s="13">
        <v>950</v>
      </c>
      <c r="H28" s="13">
        <v>950</v>
      </c>
      <c r="I28" s="13">
        <v>950</v>
      </c>
      <c r="J28" s="13"/>
      <c r="K28" s="13"/>
      <c r="L28" s="13"/>
      <c r="M28" s="13"/>
      <c r="N28" s="13"/>
      <c r="O28" s="6"/>
      <c r="P28" s="13">
        <f>55182.739+50000</f>
        <v>105182.739</v>
      </c>
      <c r="Q28" s="13"/>
      <c r="R28" s="6"/>
      <c r="S28" s="15">
        <v>100000</v>
      </c>
      <c r="T28" s="15"/>
      <c r="U28" s="13"/>
      <c r="V28" s="6"/>
      <c r="W28" s="6"/>
      <c r="X28" s="6"/>
      <c r="Y28" s="13"/>
      <c r="Z28" s="13"/>
      <c r="AA28" s="6">
        <f t="shared" si="0"/>
        <v>205182.739</v>
      </c>
      <c r="AB28" s="14"/>
      <c r="AC28" s="27"/>
    </row>
    <row r="29" spans="2:29" s="10" customFormat="1">
      <c r="B29" s="104" t="s">
        <v>44</v>
      </c>
      <c r="C29" s="88" t="s">
        <v>46</v>
      </c>
      <c r="D29" s="40">
        <v>9.4600000000000004E-2</v>
      </c>
      <c r="E29" s="12">
        <v>3</v>
      </c>
      <c r="F29" s="13"/>
      <c r="G29" s="13">
        <v>1</v>
      </c>
      <c r="H29" s="13">
        <v>1</v>
      </c>
      <c r="I29" s="13">
        <v>1</v>
      </c>
      <c r="J29" s="13"/>
      <c r="K29" s="13"/>
      <c r="L29" s="13"/>
      <c r="M29" s="13"/>
      <c r="N29" s="13"/>
      <c r="O29" s="6"/>
      <c r="P29" s="13"/>
      <c r="Q29" s="13"/>
      <c r="R29" s="6"/>
      <c r="S29" s="15">
        <v>97000</v>
      </c>
      <c r="T29" s="15"/>
      <c r="U29" s="13"/>
      <c r="V29" s="6"/>
      <c r="W29" s="6"/>
      <c r="X29" s="6"/>
      <c r="Y29" s="13"/>
      <c r="Z29" s="13"/>
      <c r="AA29" s="6">
        <f t="shared" si="0"/>
        <v>97000</v>
      </c>
      <c r="AB29" s="14"/>
      <c r="AC29" s="27"/>
    </row>
    <row r="30" spans="2:29" s="10" customFormat="1" ht="34.5" customHeight="1">
      <c r="B30" s="104" t="s">
        <v>38</v>
      </c>
      <c r="C30" s="89" t="s">
        <v>47</v>
      </c>
      <c r="D30" s="11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6"/>
      <c r="Q30" s="13"/>
      <c r="R30" s="6"/>
      <c r="S30" s="13"/>
      <c r="T30" s="13"/>
      <c r="U30" s="13"/>
      <c r="V30" s="6"/>
      <c r="W30" s="6"/>
      <c r="X30" s="6"/>
      <c r="Y30" s="13"/>
      <c r="Z30" s="13"/>
      <c r="AA30" s="6"/>
      <c r="AB30" s="14"/>
      <c r="AC30" s="27"/>
    </row>
    <row r="31" spans="2:29" s="10" customFormat="1" ht="11.25" customHeight="1">
      <c r="B31" s="104" t="s">
        <v>33</v>
      </c>
      <c r="C31" s="90" t="s">
        <v>48</v>
      </c>
      <c r="D31" s="40">
        <v>1.47E-2</v>
      </c>
      <c r="E31" s="80">
        <v>17</v>
      </c>
      <c r="F31" s="13">
        <v>3</v>
      </c>
      <c r="G31" s="13">
        <v>4</v>
      </c>
      <c r="H31" s="13">
        <v>5</v>
      </c>
      <c r="I31" s="13">
        <v>5</v>
      </c>
      <c r="J31" s="13"/>
      <c r="K31" s="13"/>
      <c r="L31" s="13"/>
      <c r="M31" s="13"/>
      <c r="N31" s="13"/>
      <c r="O31" s="6"/>
      <c r="P31" s="13">
        <v>189016.24400000001</v>
      </c>
      <c r="Q31" s="13"/>
      <c r="R31" s="6"/>
      <c r="S31" s="13"/>
      <c r="T31" s="13"/>
      <c r="U31" s="13"/>
      <c r="V31" s="6"/>
      <c r="W31" s="6"/>
      <c r="X31" s="6"/>
      <c r="Y31" s="13"/>
      <c r="Z31" s="13"/>
      <c r="AA31" s="6">
        <f t="shared" si="0"/>
        <v>189016.24400000001</v>
      </c>
      <c r="AB31" s="14"/>
      <c r="AC31" s="27"/>
    </row>
    <row r="32" spans="2:29" s="10" customFormat="1" ht="36.75" customHeight="1">
      <c r="B32" s="104" t="s">
        <v>49</v>
      </c>
      <c r="C32" s="89" t="s">
        <v>50</v>
      </c>
      <c r="D32" s="11"/>
      <c r="E32" s="16"/>
      <c r="F32" s="13"/>
      <c r="G32" s="13"/>
      <c r="H32" s="13"/>
      <c r="I32" s="13"/>
      <c r="J32" s="13"/>
      <c r="K32" s="13"/>
      <c r="L32" s="13"/>
      <c r="M32" s="13"/>
      <c r="N32" s="13"/>
      <c r="O32" s="6"/>
      <c r="P32" s="13"/>
      <c r="Q32" s="13"/>
      <c r="R32" s="6"/>
      <c r="S32" s="13"/>
      <c r="T32" s="13"/>
      <c r="U32" s="13"/>
      <c r="V32" s="6"/>
      <c r="W32" s="6"/>
      <c r="X32" s="6"/>
      <c r="Y32" s="13"/>
      <c r="Z32" s="13"/>
      <c r="AA32" s="6"/>
      <c r="AB32" s="14"/>
      <c r="AC32" s="27"/>
    </row>
    <row r="33" spans="2:29" s="10" customFormat="1" ht="11.25" customHeight="1">
      <c r="B33" s="104" t="s">
        <v>33</v>
      </c>
      <c r="C33" s="90" t="s">
        <v>51</v>
      </c>
      <c r="D33" s="40">
        <v>2.29E-2</v>
      </c>
      <c r="E33" s="16">
        <v>2</v>
      </c>
      <c r="F33" s="16">
        <v>1</v>
      </c>
      <c r="G33" s="16">
        <v>0</v>
      </c>
      <c r="H33" s="16">
        <v>1</v>
      </c>
      <c r="I33" s="16">
        <v>0</v>
      </c>
      <c r="J33" s="13">
        <v>60000</v>
      </c>
      <c r="K33" s="16"/>
      <c r="L33" s="16"/>
      <c r="M33" s="16"/>
      <c r="N33" s="16"/>
      <c r="O33" s="6"/>
      <c r="P33" s="54"/>
      <c r="Q33" s="16"/>
      <c r="R33" s="6"/>
      <c r="S33" s="16"/>
      <c r="T33" s="16"/>
      <c r="U33" s="16"/>
      <c r="V33" s="17"/>
      <c r="W33" s="17"/>
      <c r="X33" s="6"/>
      <c r="Y33" s="16"/>
      <c r="Z33" s="16"/>
      <c r="AA33" s="6">
        <f t="shared" si="0"/>
        <v>60000</v>
      </c>
      <c r="AB33" s="14"/>
      <c r="AC33" s="27"/>
    </row>
    <row r="34" spans="2:29" s="10" customFormat="1" ht="11.25" customHeight="1">
      <c r="B34" s="104"/>
      <c r="C34" s="61"/>
      <c r="D34" s="66"/>
      <c r="E34" s="61"/>
      <c r="F34" s="61"/>
      <c r="G34" s="61"/>
      <c r="H34" s="61"/>
      <c r="I34" s="61"/>
      <c r="J34" s="55"/>
      <c r="K34" s="61"/>
      <c r="L34" s="61"/>
      <c r="M34" s="61"/>
      <c r="N34" s="61"/>
      <c r="O34" s="55"/>
      <c r="P34" s="61"/>
      <c r="Q34" s="61"/>
      <c r="R34" s="55"/>
      <c r="S34" s="61"/>
      <c r="T34" s="61"/>
      <c r="U34" s="61"/>
      <c r="V34" s="61"/>
      <c r="W34" s="61"/>
      <c r="X34" s="55"/>
      <c r="Y34" s="61"/>
      <c r="Z34" s="61"/>
      <c r="AA34" s="55"/>
      <c r="AB34" s="61"/>
      <c r="AC34" s="67"/>
    </row>
    <row r="35" spans="2:29" s="3" customFormat="1">
      <c r="B35" s="102" t="s">
        <v>242</v>
      </c>
      <c r="C35" s="18" t="s">
        <v>178</v>
      </c>
      <c r="D35" s="18"/>
      <c r="E35" s="18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1"/>
    </row>
    <row r="36" spans="2:29" s="3" customFormat="1">
      <c r="B36" s="102" t="s">
        <v>192</v>
      </c>
      <c r="C36" s="18" t="s">
        <v>225</v>
      </c>
      <c r="D36" s="18"/>
      <c r="E36" s="18"/>
      <c r="F36" s="18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1"/>
    </row>
    <row r="37" spans="2:29" s="3" customFormat="1">
      <c r="B37" s="102" t="s">
        <v>247</v>
      </c>
      <c r="C37" s="18" t="s">
        <v>193</v>
      </c>
      <c r="D37" s="18"/>
      <c r="E37" s="18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1"/>
    </row>
    <row r="38" spans="2:29" s="3" customFormat="1">
      <c r="B38" s="102" t="s">
        <v>52</v>
      </c>
      <c r="C38" s="246" t="s">
        <v>57</v>
      </c>
      <c r="D38" s="246"/>
      <c r="E38" s="246"/>
      <c r="F38" s="246"/>
      <c r="G38" s="246"/>
      <c r="H38" s="246"/>
      <c r="I38" s="246"/>
      <c r="J38" s="246"/>
      <c r="K38" s="246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1"/>
    </row>
    <row r="39" spans="2:29" s="3" customFormat="1">
      <c r="B39" s="102" t="s">
        <v>248</v>
      </c>
      <c r="C39" s="272" t="s">
        <v>56</v>
      </c>
      <c r="D39" s="272"/>
      <c r="E39" s="272"/>
      <c r="F39" s="272"/>
      <c r="G39" s="272"/>
      <c r="H39" s="272"/>
      <c r="I39" s="272"/>
      <c r="J39" s="272"/>
      <c r="K39" s="272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1"/>
    </row>
    <row r="40" spans="2:29" s="3" customFormat="1">
      <c r="B40" s="102" t="s">
        <v>53</v>
      </c>
      <c r="C40" s="270" t="s">
        <v>55</v>
      </c>
      <c r="D40" s="270"/>
      <c r="E40" s="270"/>
      <c r="F40" s="270"/>
      <c r="G40" s="270"/>
      <c r="H40" s="270"/>
      <c r="I40" s="270"/>
      <c r="J40" s="270"/>
      <c r="K40" s="270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1"/>
    </row>
    <row r="41" spans="2:29" s="3" customFormat="1">
      <c r="B41" s="102" t="s">
        <v>54</v>
      </c>
      <c r="C41" s="270" t="s">
        <v>58</v>
      </c>
      <c r="D41" s="270"/>
      <c r="E41" s="270"/>
      <c r="F41" s="270"/>
      <c r="G41" s="270"/>
      <c r="H41" s="270"/>
      <c r="I41" s="270"/>
      <c r="J41" s="270"/>
      <c r="K41" s="270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21"/>
    </row>
    <row r="42" spans="2:29" s="3" customFormat="1">
      <c r="B42" s="102" t="s">
        <v>101</v>
      </c>
      <c r="C42" s="18" t="s">
        <v>226</v>
      </c>
      <c r="D42" s="18"/>
      <c r="E42" s="18"/>
      <c r="F42" s="18"/>
      <c r="G42" s="20"/>
      <c r="H42" s="20"/>
      <c r="I42" s="20"/>
      <c r="J42" s="20"/>
      <c r="K42" s="20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21"/>
    </row>
    <row r="43" spans="2:29" s="3" customFormat="1">
      <c r="B43" s="102" t="s">
        <v>52</v>
      </c>
      <c r="C43" s="20" t="s">
        <v>102</v>
      </c>
      <c r="D43" s="20"/>
      <c r="E43" s="20"/>
      <c r="F43" s="20"/>
      <c r="G43" s="20"/>
      <c r="H43" s="20"/>
      <c r="I43" s="20"/>
      <c r="J43" s="20"/>
      <c r="K43" s="20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21"/>
    </row>
    <row r="44" spans="2:29" s="3" customFormat="1">
      <c r="B44" s="102"/>
      <c r="C44" s="20" t="s">
        <v>103</v>
      </c>
      <c r="D44" s="20"/>
      <c r="E44" s="20"/>
      <c r="F44" s="20"/>
      <c r="G44" s="20"/>
      <c r="H44" s="20"/>
      <c r="I44" s="20"/>
      <c r="J44" s="20"/>
      <c r="K44" s="20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21"/>
    </row>
    <row r="45" spans="2:29" s="3" customFormat="1">
      <c r="B45" s="102"/>
      <c r="C45" s="20" t="s">
        <v>104</v>
      </c>
      <c r="D45" s="20"/>
      <c r="E45" s="20"/>
      <c r="F45" s="20"/>
      <c r="G45" s="20"/>
      <c r="H45" s="20"/>
      <c r="I45" s="20"/>
      <c r="J45" s="20"/>
      <c r="K45" s="20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21"/>
    </row>
    <row r="46" spans="2:29" s="3" customFormat="1">
      <c r="B46" s="102"/>
      <c r="C46" s="20" t="s">
        <v>105</v>
      </c>
      <c r="D46" s="20"/>
      <c r="E46" s="20"/>
      <c r="F46" s="20"/>
      <c r="G46" s="20"/>
      <c r="H46" s="20"/>
      <c r="I46" s="20"/>
      <c r="J46" s="20"/>
      <c r="K46" s="20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21"/>
    </row>
    <row r="47" spans="2:29" s="3" customFormat="1">
      <c r="B47" s="102" t="s">
        <v>249</v>
      </c>
      <c r="C47" s="18" t="s">
        <v>106</v>
      </c>
      <c r="D47" s="20"/>
      <c r="E47" s="20"/>
      <c r="F47" s="20"/>
      <c r="G47" s="20"/>
      <c r="H47" s="20"/>
      <c r="I47" s="20"/>
      <c r="J47" s="20"/>
      <c r="K47" s="20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21"/>
    </row>
    <row r="48" spans="2:29" s="3" customFormat="1">
      <c r="B48" s="102" t="s">
        <v>98</v>
      </c>
      <c r="C48" s="20" t="s">
        <v>107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21"/>
    </row>
    <row r="49" spans="2:29" s="3" customFormat="1">
      <c r="B49" s="102"/>
      <c r="C49" s="20" t="s">
        <v>108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21"/>
    </row>
    <row r="50" spans="2:29" s="3" customFormat="1">
      <c r="B50" s="102"/>
      <c r="C50" s="20" t="s">
        <v>109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21"/>
    </row>
    <row r="51" spans="2:29" s="3" customFormat="1">
      <c r="B51" s="102"/>
      <c r="C51" s="20" t="s">
        <v>110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21"/>
    </row>
    <row r="52" spans="2:29" s="3" customFormat="1">
      <c r="B52" s="102" t="s">
        <v>111</v>
      </c>
      <c r="C52" s="18" t="s">
        <v>112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21"/>
    </row>
    <row r="53" spans="2:29" s="3" customFormat="1">
      <c r="B53" s="102" t="s">
        <v>98</v>
      </c>
      <c r="C53" s="20" t="s">
        <v>113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21"/>
    </row>
    <row r="54" spans="2:29" s="3" customFormat="1">
      <c r="B54" s="102" t="s">
        <v>114</v>
      </c>
      <c r="C54" s="18" t="s">
        <v>115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21"/>
    </row>
    <row r="55" spans="2:29" s="3" customFormat="1">
      <c r="B55" s="102" t="s">
        <v>98</v>
      </c>
      <c r="C55" s="20" t="s">
        <v>116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21"/>
    </row>
    <row r="56" spans="2:29" s="3" customFormat="1">
      <c r="B56" s="102"/>
      <c r="C56" s="20" t="s">
        <v>117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21"/>
    </row>
    <row r="57" spans="2:29" s="3" customFormat="1" ht="14.25" customHeight="1">
      <c r="B57" s="102"/>
      <c r="C57" s="20" t="s">
        <v>118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21"/>
    </row>
    <row r="58" spans="2:29" s="3" customFormat="1" ht="14.25" customHeight="1">
      <c r="B58" s="102"/>
      <c r="C58" s="20" t="s">
        <v>119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21"/>
    </row>
    <row r="59" spans="2:29" s="3" customFormat="1" ht="14.25" customHeight="1">
      <c r="B59" s="102" t="s">
        <v>101</v>
      </c>
      <c r="C59" s="18" t="s">
        <v>226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21"/>
    </row>
    <row r="60" spans="2:29" s="3" customFormat="1" ht="14.25" customHeight="1">
      <c r="B60" s="102" t="s">
        <v>52</v>
      </c>
      <c r="C60" s="20" t="s">
        <v>120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21"/>
    </row>
    <row r="61" spans="2:29" s="3" customFormat="1" ht="14.25" customHeight="1">
      <c r="B61" s="102"/>
      <c r="C61" s="20" t="s">
        <v>121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21"/>
    </row>
    <row r="62" spans="2:29" s="3" customFormat="1" ht="14.25" customHeight="1">
      <c r="B62" s="102" t="s">
        <v>249</v>
      </c>
      <c r="C62" s="18" t="s">
        <v>106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21"/>
    </row>
    <row r="63" spans="2:29" s="3" customFormat="1" ht="14.25" customHeight="1">
      <c r="B63" s="102" t="s">
        <v>98</v>
      </c>
      <c r="C63" s="20" t="s">
        <v>122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21"/>
    </row>
    <row r="64" spans="2:29" s="3" customFormat="1" ht="14.25" customHeight="1">
      <c r="B64" s="102"/>
      <c r="C64" s="20" t="s">
        <v>123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21"/>
    </row>
    <row r="65" spans="2:29" s="3" customFormat="1" ht="14.25" customHeight="1">
      <c r="B65" s="102"/>
      <c r="C65" s="20" t="s">
        <v>147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21"/>
    </row>
    <row r="66" spans="2:29" s="3" customFormat="1" ht="14.25" customHeight="1">
      <c r="B66" s="102" t="s">
        <v>101</v>
      </c>
      <c r="C66" s="18" t="s">
        <v>226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21"/>
    </row>
    <row r="67" spans="2:29" s="3" customFormat="1" ht="14.25" customHeight="1">
      <c r="B67" s="102" t="s">
        <v>52</v>
      </c>
      <c r="C67" s="20" t="s">
        <v>124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21"/>
    </row>
    <row r="68" spans="2:29" s="3" customFormat="1" ht="14.25" customHeight="1">
      <c r="B68" s="102"/>
      <c r="C68" s="20" t="s">
        <v>125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21"/>
    </row>
    <row r="69" spans="2:29" s="3" customFormat="1" ht="14.25" customHeight="1">
      <c r="B69" s="102"/>
      <c r="C69" s="20" t="s">
        <v>126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21"/>
    </row>
    <row r="70" spans="2:29" s="3" customFormat="1" ht="14.25" customHeight="1">
      <c r="B70" s="102"/>
      <c r="C70" s="20" t="s">
        <v>127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21"/>
    </row>
    <row r="71" spans="2:29" s="3" customFormat="1" ht="14.25" customHeight="1">
      <c r="B71" s="102"/>
      <c r="C71" s="20" t="s">
        <v>128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21"/>
    </row>
    <row r="72" spans="2:29" s="3" customFormat="1" ht="14.25" customHeight="1">
      <c r="B72" s="102"/>
      <c r="C72" s="20" t="s">
        <v>129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21"/>
    </row>
    <row r="73" spans="2:29" s="3" customFormat="1" ht="14.25" customHeight="1">
      <c r="B73" s="102"/>
      <c r="C73" s="20" t="s">
        <v>130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21"/>
    </row>
    <row r="74" spans="2:29" s="3" customFormat="1" ht="14.25" customHeight="1">
      <c r="B74" s="102" t="s">
        <v>131</v>
      </c>
      <c r="C74" s="18" t="s">
        <v>106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21"/>
    </row>
    <row r="75" spans="2:29" s="3" customFormat="1" ht="14.25" customHeight="1">
      <c r="B75" s="102" t="s">
        <v>98</v>
      </c>
      <c r="C75" s="20" t="s">
        <v>132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21"/>
    </row>
    <row r="76" spans="2:29" s="3" customFormat="1" ht="14.25" customHeight="1">
      <c r="B76" s="102"/>
      <c r="C76" s="20" t="s">
        <v>133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21"/>
    </row>
    <row r="77" spans="2:29" s="3" customFormat="1" ht="14.25" customHeight="1">
      <c r="B77" s="102" t="s">
        <v>111</v>
      </c>
      <c r="C77" s="18" t="s">
        <v>112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21"/>
    </row>
    <row r="78" spans="2:29" s="3" customFormat="1" ht="14.25" customHeight="1">
      <c r="B78" s="102" t="s">
        <v>98</v>
      </c>
      <c r="C78" s="20" t="s">
        <v>134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21"/>
    </row>
    <row r="79" spans="2:29" s="3" customFormat="1" ht="14.25" customHeight="1">
      <c r="B79" s="102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21"/>
    </row>
    <row r="80" spans="2:29" s="3" customFormat="1" ht="14.25" customHeight="1">
      <c r="B80" s="102" t="s">
        <v>101</v>
      </c>
      <c r="C80" s="18" t="s">
        <v>226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21"/>
    </row>
    <row r="81" spans="2:29" s="3" customFormat="1" ht="14.25" customHeight="1">
      <c r="B81" s="102" t="s">
        <v>52</v>
      </c>
      <c r="C81" s="20" t="s">
        <v>135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21"/>
    </row>
    <row r="82" spans="2:29" s="3" customFormat="1" ht="14.25" customHeight="1">
      <c r="B82" s="102"/>
      <c r="C82" s="20" t="s">
        <v>136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21"/>
    </row>
    <row r="83" spans="2:29" s="3" customFormat="1" ht="14.25" customHeight="1">
      <c r="B83" s="102"/>
      <c r="C83" s="20" t="s">
        <v>137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21"/>
    </row>
    <row r="84" spans="2:29" s="3" customFormat="1" ht="14.25" customHeight="1">
      <c r="B84" s="102"/>
      <c r="C84" s="20" t="s">
        <v>138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21"/>
    </row>
    <row r="85" spans="2:29" s="3" customFormat="1" ht="14.25" customHeight="1">
      <c r="B85" s="10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21"/>
    </row>
    <row r="86" spans="2:29" s="3" customFormat="1" ht="14.25" customHeight="1">
      <c r="B86" s="102" t="s">
        <v>114</v>
      </c>
      <c r="C86" s="18" t="s">
        <v>115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21"/>
    </row>
    <row r="87" spans="2:29" s="3" customFormat="1" ht="14.25" customHeight="1">
      <c r="B87" s="102" t="s">
        <v>98</v>
      </c>
      <c r="C87" s="20" t="s">
        <v>139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21"/>
    </row>
    <row r="88" spans="2:29" s="3" customFormat="1" ht="14.25" customHeight="1">
      <c r="B88" s="102"/>
      <c r="C88" s="20" t="s">
        <v>140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21"/>
    </row>
    <row r="89" spans="2:29" s="3" customFormat="1" ht="14.25" customHeight="1">
      <c r="B89" s="102"/>
      <c r="C89" s="20" t="s">
        <v>141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21"/>
    </row>
    <row r="90" spans="2:29" s="3" customFormat="1" ht="14.25" customHeight="1">
      <c r="B90" s="102"/>
      <c r="C90" s="20" t="s">
        <v>142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21"/>
    </row>
    <row r="91" spans="2:29" s="3" customFormat="1" ht="14.25" customHeight="1">
      <c r="B91" s="102"/>
      <c r="C91" s="20" t="s">
        <v>143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21"/>
    </row>
    <row r="92" spans="2:29" s="3" customFormat="1" ht="14.25" customHeight="1">
      <c r="B92" s="102"/>
      <c r="C92" s="20" t="s">
        <v>144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21"/>
    </row>
    <row r="93" spans="2:29" s="3" customFormat="1" ht="14.25" customHeight="1">
      <c r="B93" s="102"/>
      <c r="C93" s="20" t="s">
        <v>145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21"/>
    </row>
    <row r="94" spans="2:29" s="3" customFormat="1" ht="14.25" customHeight="1">
      <c r="B94" s="102"/>
      <c r="C94" s="20" t="s">
        <v>146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21"/>
    </row>
    <row r="95" spans="2:29" s="3" customFormat="1" ht="14.25" customHeight="1">
      <c r="B95" s="102" t="s">
        <v>101</v>
      </c>
      <c r="C95" s="18" t="s">
        <v>226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21"/>
    </row>
    <row r="96" spans="2:29" s="3" customFormat="1" ht="14.25" customHeight="1">
      <c r="B96" s="102" t="s">
        <v>52</v>
      </c>
      <c r="C96" s="20" t="s">
        <v>148</v>
      </c>
      <c r="D96" s="20"/>
      <c r="E96" s="20"/>
      <c r="F96" s="20"/>
      <c r="G96" s="20"/>
      <c r="H96" s="20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21"/>
    </row>
    <row r="97" spans="2:29" s="3" customFormat="1" ht="14.25" customHeight="1">
      <c r="B97" s="102"/>
      <c r="C97" s="20" t="s">
        <v>149</v>
      </c>
      <c r="D97" s="20"/>
      <c r="E97" s="20"/>
      <c r="F97" s="20"/>
      <c r="G97" s="20"/>
      <c r="H97" s="20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21"/>
    </row>
    <row r="98" spans="2:29" s="3" customFormat="1" ht="14.25" customHeight="1">
      <c r="B98" s="102"/>
      <c r="C98" s="20" t="s">
        <v>150</v>
      </c>
      <c r="D98" s="20"/>
      <c r="E98" s="20"/>
      <c r="F98" s="20"/>
      <c r="G98" s="20"/>
      <c r="H98" s="20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21"/>
    </row>
    <row r="99" spans="2:29" s="3" customFormat="1" ht="14.25" customHeight="1">
      <c r="B99" s="102"/>
      <c r="C99" s="20" t="s">
        <v>151</v>
      </c>
      <c r="D99" s="20"/>
      <c r="E99" s="20"/>
      <c r="F99" s="20"/>
      <c r="G99" s="20"/>
      <c r="H99" s="20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21"/>
    </row>
    <row r="100" spans="2:29" s="3" customFormat="1" ht="14.25" customHeight="1">
      <c r="B100" s="102"/>
      <c r="C100" s="20" t="s">
        <v>152</v>
      </c>
      <c r="D100" s="20"/>
      <c r="E100" s="20"/>
      <c r="F100" s="20"/>
      <c r="G100" s="20"/>
      <c r="H100" s="20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21"/>
    </row>
    <row r="101" spans="2:29" s="3" customFormat="1" ht="14.25" customHeight="1">
      <c r="B101" s="102" t="s">
        <v>131</v>
      </c>
      <c r="C101" s="18" t="s">
        <v>106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21"/>
    </row>
    <row r="102" spans="2:29" s="3" customFormat="1" ht="14.25" customHeight="1">
      <c r="B102" s="102" t="s">
        <v>98</v>
      </c>
      <c r="C102" s="20" t="s">
        <v>153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21"/>
    </row>
    <row r="103" spans="2:29" s="3" customFormat="1" ht="14.25" customHeight="1">
      <c r="B103" s="102"/>
      <c r="C103" s="20" t="s">
        <v>154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21"/>
    </row>
    <row r="104" spans="2:29" s="3" customFormat="1" ht="14.25" customHeight="1">
      <c r="B104" s="102"/>
      <c r="C104" s="20" t="s">
        <v>155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21"/>
    </row>
    <row r="105" spans="2:29" s="3" customFormat="1" ht="14.25" customHeight="1">
      <c r="B105" s="102"/>
      <c r="C105" s="20" t="s">
        <v>156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21"/>
    </row>
    <row r="106" spans="2:29" s="3" customFormat="1" ht="14.25" customHeight="1">
      <c r="B106" s="102"/>
      <c r="C106" s="20" t="s">
        <v>157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21"/>
    </row>
    <row r="107" spans="2:29" s="3" customFormat="1" ht="14.25" customHeight="1">
      <c r="B107" s="102" t="s">
        <v>111</v>
      </c>
      <c r="C107" s="18" t="s">
        <v>112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21"/>
    </row>
    <row r="108" spans="2:29" s="3" customFormat="1" ht="14.25" customHeight="1">
      <c r="B108" s="102" t="s">
        <v>98</v>
      </c>
      <c r="C108" s="20" t="s">
        <v>158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21"/>
    </row>
    <row r="109" spans="2:29" s="3" customFormat="1" ht="14.25" customHeight="1">
      <c r="B109" s="102"/>
      <c r="C109" s="20" t="s">
        <v>159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21"/>
    </row>
    <row r="110" spans="2:29" s="3" customFormat="1" ht="14.25" customHeight="1">
      <c r="B110" s="102"/>
      <c r="C110" s="20" t="s">
        <v>160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21"/>
    </row>
    <row r="111" spans="2:29" s="3" customFormat="1" ht="14.25" customHeight="1">
      <c r="B111" s="102"/>
      <c r="C111" s="20" t="s">
        <v>161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21"/>
    </row>
    <row r="112" spans="2:29" s="3" customFormat="1" ht="13.5" thickBot="1">
      <c r="B112" s="103" t="s">
        <v>36</v>
      </c>
      <c r="C112" s="22"/>
      <c r="D112" s="23"/>
      <c r="E112" s="22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5"/>
      <c r="Z112" s="26"/>
      <c r="AA112" s="25"/>
      <c r="AB112" s="24"/>
      <c r="AC112" s="21"/>
    </row>
    <row r="113" spans="2:29" s="4" customFormat="1" ht="22.5" customHeight="1">
      <c r="B113" s="234" t="s">
        <v>3</v>
      </c>
      <c r="C113" s="235" t="s">
        <v>4</v>
      </c>
      <c r="D113" s="238" t="s">
        <v>5</v>
      </c>
      <c r="E113" s="202" t="s">
        <v>6</v>
      </c>
      <c r="F113" s="202"/>
      <c r="G113" s="202"/>
      <c r="H113" s="202"/>
      <c r="I113" s="202"/>
      <c r="J113" s="202" t="s">
        <v>28</v>
      </c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 t="s">
        <v>7</v>
      </c>
      <c r="AC113" s="199" t="s">
        <v>8</v>
      </c>
    </row>
    <row r="114" spans="2:29" s="4" customFormat="1" ht="23.25" customHeight="1">
      <c r="B114" s="234"/>
      <c r="C114" s="236"/>
      <c r="D114" s="234"/>
      <c r="E114" s="240" t="s">
        <v>9</v>
      </c>
      <c r="F114" s="242" t="s">
        <v>264</v>
      </c>
      <c r="G114" s="244" t="s">
        <v>265</v>
      </c>
      <c r="H114" s="244" t="s">
        <v>266</v>
      </c>
      <c r="I114" s="244" t="s">
        <v>267</v>
      </c>
      <c r="J114" s="223" t="s">
        <v>10</v>
      </c>
      <c r="K114" s="223"/>
      <c r="L114" s="223"/>
      <c r="M114" s="223"/>
      <c r="N114" s="223"/>
      <c r="O114" s="223"/>
      <c r="P114" s="223" t="s">
        <v>11</v>
      </c>
      <c r="Q114" s="223"/>
      <c r="R114" s="223"/>
      <c r="S114" s="225" t="s">
        <v>12</v>
      </c>
      <c r="T114" s="225"/>
      <c r="U114" s="225"/>
      <c r="V114" s="225"/>
      <c r="W114" s="225"/>
      <c r="X114" s="225"/>
      <c r="Y114" s="225" t="s">
        <v>13</v>
      </c>
      <c r="Z114" s="225"/>
      <c r="AA114" s="223" t="s">
        <v>14</v>
      </c>
      <c r="AB114" s="203"/>
      <c r="AC114" s="200"/>
    </row>
    <row r="115" spans="2:29" s="4" customFormat="1" ht="48" customHeight="1" thickBot="1">
      <c r="B115" s="234"/>
      <c r="C115" s="247"/>
      <c r="D115" s="248"/>
      <c r="E115" s="249"/>
      <c r="F115" s="250"/>
      <c r="G115" s="269"/>
      <c r="H115" s="269"/>
      <c r="I115" s="269"/>
      <c r="J115" s="33" t="s">
        <v>15</v>
      </c>
      <c r="K115" s="32" t="s">
        <v>16</v>
      </c>
      <c r="L115" s="32" t="s">
        <v>17</v>
      </c>
      <c r="M115" s="32" t="s">
        <v>37</v>
      </c>
      <c r="N115" s="32" t="s">
        <v>18</v>
      </c>
      <c r="O115" s="32" t="s">
        <v>19</v>
      </c>
      <c r="P115" s="34" t="s">
        <v>20</v>
      </c>
      <c r="Q115" s="34" t="s">
        <v>21</v>
      </c>
      <c r="R115" s="31" t="s">
        <v>22</v>
      </c>
      <c r="S115" s="31" t="s">
        <v>29</v>
      </c>
      <c r="T115" s="31" t="s">
        <v>30</v>
      </c>
      <c r="U115" s="34" t="s">
        <v>23</v>
      </c>
      <c r="V115" s="34" t="s">
        <v>31</v>
      </c>
      <c r="W115" s="35" t="s">
        <v>24</v>
      </c>
      <c r="X115" s="34" t="s">
        <v>25</v>
      </c>
      <c r="Y115" s="31" t="s">
        <v>26</v>
      </c>
      <c r="Z115" s="31" t="s">
        <v>27</v>
      </c>
      <c r="AA115" s="271"/>
      <c r="AB115" s="273"/>
      <c r="AC115" s="282"/>
    </row>
    <row r="116" spans="2:29" s="10" customFormat="1" ht="35.25" customHeight="1">
      <c r="B116" s="104" t="s">
        <v>39</v>
      </c>
      <c r="C116" s="91" t="s">
        <v>59</v>
      </c>
      <c r="D116" s="37"/>
      <c r="E116" s="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56"/>
      <c r="S116" s="43"/>
      <c r="T116" s="29"/>
      <c r="U116" s="6"/>
      <c r="V116" s="6"/>
      <c r="W116" s="6"/>
      <c r="X116" s="6"/>
      <c r="Y116" s="6"/>
      <c r="Z116" s="6"/>
      <c r="AA116" s="6"/>
      <c r="AB116" s="196" t="s">
        <v>32</v>
      </c>
      <c r="AC116" s="30"/>
    </row>
    <row r="117" spans="2:29" s="10" customFormat="1" ht="32.25" customHeight="1">
      <c r="B117" s="104" t="s">
        <v>33</v>
      </c>
      <c r="C117" s="92" t="s">
        <v>60</v>
      </c>
      <c r="D117" s="76">
        <v>0.76694665471636614</v>
      </c>
      <c r="E117" s="12">
        <v>10860</v>
      </c>
      <c r="F117" s="13">
        <v>2000</v>
      </c>
      <c r="G117" s="13">
        <v>5000</v>
      </c>
      <c r="H117" s="13">
        <v>2000</v>
      </c>
      <c r="I117" s="13">
        <v>1860</v>
      </c>
      <c r="J117" s="13"/>
      <c r="K117" s="13"/>
      <c r="L117" s="13"/>
      <c r="M117" s="13"/>
      <c r="N117" s="13"/>
      <c r="O117" s="6"/>
      <c r="P117" s="214">
        <v>1543544.9839999999</v>
      </c>
      <c r="Q117" s="44"/>
      <c r="R117" s="57"/>
      <c r="S117" s="227">
        <v>80000</v>
      </c>
      <c r="T117" s="41"/>
      <c r="U117" s="13"/>
      <c r="V117" s="6"/>
      <c r="W117" s="6"/>
      <c r="X117" s="6"/>
      <c r="Y117" s="13" t="s">
        <v>99</v>
      </c>
      <c r="Z117" s="214">
        <v>1142722.851</v>
      </c>
      <c r="AA117" s="214">
        <f>Z117+Z119+S117+P117</f>
        <v>2931460.6749999998</v>
      </c>
      <c r="AB117" s="197"/>
      <c r="AC117" s="27"/>
    </row>
    <row r="118" spans="2:29" s="10" customFormat="1" ht="13.5" customHeight="1">
      <c r="B118" s="208" t="s">
        <v>34</v>
      </c>
      <c r="C118" s="209" t="s">
        <v>61</v>
      </c>
      <c r="D118" s="217">
        <v>1.6901033618463859E-2</v>
      </c>
      <c r="E118" s="219">
        <v>2</v>
      </c>
      <c r="F118" s="214"/>
      <c r="G118" s="214">
        <v>1</v>
      </c>
      <c r="H118" s="221"/>
      <c r="I118" s="214">
        <v>1</v>
      </c>
      <c r="J118" s="13"/>
      <c r="K118" s="13"/>
      <c r="L118" s="13"/>
      <c r="M118" s="13"/>
      <c r="N118" s="13"/>
      <c r="O118" s="6"/>
      <c r="P118" s="215"/>
      <c r="Q118" s="44"/>
      <c r="R118" s="57"/>
      <c r="S118" s="227"/>
      <c r="T118" s="41"/>
      <c r="U118" s="13"/>
      <c r="V118" s="6"/>
      <c r="W118" s="6"/>
      <c r="X118" s="6"/>
      <c r="Y118" s="13" t="s">
        <v>100</v>
      </c>
      <c r="Z118" s="216"/>
      <c r="AA118" s="215"/>
      <c r="AB118" s="197"/>
      <c r="AC118" s="27"/>
    </row>
    <row r="119" spans="2:29" s="10" customFormat="1" ht="11.25" customHeight="1">
      <c r="B119" s="208"/>
      <c r="C119" s="210"/>
      <c r="D119" s="218"/>
      <c r="E119" s="220"/>
      <c r="F119" s="216"/>
      <c r="G119" s="216"/>
      <c r="H119" s="222"/>
      <c r="I119" s="216"/>
      <c r="J119" s="13"/>
      <c r="K119" s="13"/>
      <c r="L119" s="13"/>
      <c r="M119" s="13"/>
      <c r="N119" s="13"/>
      <c r="O119" s="6"/>
      <c r="P119" s="226"/>
      <c r="Q119" s="59"/>
      <c r="R119" s="45"/>
      <c r="S119" s="228"/>
      <c r="T119" s="42"/>
      <c r="U119" s="13"/>
      <c r="V119" s="6"/>
      <c r="W119" s="6"/>
      <c r="X119" s="6"/>
      <c r="Y119" s="13" t="s">
        <v>13</v>
      </c>
      <c r="Z119" s="6">
        <v>165192.84</v>
      </c>
      <c r="AA119" s="216"/>
      <c r="AB119" s="197"/>
      <c r="AC119" s="27"/>
    </row>
    <row r="120" spans="2:29" s="10" customFormat="1" ht="36.75" customHeight="1">
      <c r="B120" s="104" t="s">
        <v>38</v>
      </c>
      <c r="C120" s="93" t="s">
        <v>62</v>
      </c>
      <c r="D120" s="11"/>
      <c r="E120" s="12"/>
      <c r="F120" s="13"/>
      <c r="G120" s="13"/>
      <c r="H120" s="13"/>
      <c r="I120" s="13"/>
      <c r="J120" s="13"/>
      <c r="K120" s="13"/>
      <c r="L120" s="13"/>
      <c r="M120" s="13"/>
      <c r="N120" s="13"/>
      <c r="O120" s="6"/>
      <c r="P120" s="211">
        <v>258707685</v>
      </c>
      <c r="Q120" s="45"/>
      <c r="R120" s="58"/>
      <c r="S120" s="13"/>
      <c r="T120" s="13"/>
      <c r="U120" s="13"/>
      <c r="V120" s="6"/>
      <c r="W120" s="6"/>
      <c r="X120" s="6"/>
      <c r="Y120" s="6"/>
      <c r="Z120" s="13"/>
      <c r="AA120" s="214">
        <f>SUM(P120:Y125)</f>
        <v>258707685</v>
      </c>
      <c r="AB120" s="197"/>
      <c r="AC120" s="27"/>
    </row>
    <row r="121" spans="2:29" s="10" customFormat="1" ht="20.25" customHeight="1">
      <c r="B121" s="104" t="s">
        <v>33</v>
      </c>
      <c r="C121" s="94" t="s">
        <v>63</v>
      </c>
      <c r="D121" s="38"/>
      <c r="E121" s="16"/>
      <c r="F121" s="13"/>
      <c r="G121" s="13"/>
      <c r="H121" s="13"/>
      <c r="I121" s="13"/>
      <c r="J121" s="13"/>
      <c r="K121" s="13"/>
      <c r="L121" s="13"/>
      <c r="M121" s="13"/>
      <c r="N121" s="13"/>
      <c r="O121" s="6"/>
      <c r="P121" s="212"/>
      <c r="Q121" s="45"/>
      <c r="R121" s="58"/>
      <c r="S121" s="13"/>
      <c r="T121" s="13"/>
      <c r="U121" s="13"/>
      <c r="V121" s="6"/>
      <c r="W121" s="6"/>
      <c r="X121" s="6"/>
      <c r="Y121" s="13"/>
      <c r="Z121" s="13"/>
      <c r="AA121" s="215"/>
      <c r="AB121" s="197"/>
      <c r="AC121" s="27"/>
    </row>
    <row r="122" spans="2:29" s="10" customFormat="1" ht="16.5" customHeight="1">
      <c r="B122" s="104" t="s">
        <v>69</v>
      </c>
      <c r="C122" s="94" t="s">
        <v>64</v>
      </c>
      <c r="D122" s="38"/>
      <c r="E122" s="16"/>
      <c r="F122" s="13"/>
      <c r="G122" s="13"/>
      <c r="H122" s="13"/>
      <c r="I122" s="13"/>
      <c r="J122" s="13"/>
      <c r="K122" s="13"/>
      <c r="L122" s="13"/>
      <c r="M122" s="13"/>
      <c r="N122" s="13"/>
      <c r="O122" s="6"/>
      <c r="P122" s="212"/>
      <c r="Q122" s="45"/>
      <c r="R122" s="58"/>
      <c r="S122" s="13"/>
      <c r="T122" s="13"/>
      <c r="U122" s="13"/>
      <c r="V122" s="6"/>
      <c r="W122" s="6"/>
      <c r="X122" s="6"/>
      <c r="Y122" s="13"/>
      <c r="Z122" s="13"/>
      <c r="AA122" s="215"/>
      <c r="AB122" s="197"/>
      <c r="AC122" s="27"/>
    </row>
    <row r="123" spans="2:29" s="10" customFormat="1" ht="17.25" customHeight="1">
      <c r="B123" s="104" t="s">
        <v>70</v>
      </c>
      <c r="C123" s="94" t="s">
        <v>65</v>
      </c>
      <c r="D123" s="38"/>
      <c r="E123" s="16"/>
      <c r="F123" s="13"/>
      <c r="G123" s="13"/>
      <c r="H123" s="13"/>
      <c r="I123" s="13"/>
      <c r="J123" s="13"/>
      <c r="K123" s="13"/>
      <c r="L123" s="13"/>
      <c r="M123" s="13"/>
      <c r="N123" s="13"/>
      <c r="O123" s="6"/>
      <c r="P123" s="212"/>
      <c r="Q123" s="45"/>
      <c r="R123" s="58"/>
      <c r="S123" s="13"/>
      <c r="T123" s="13"/>
      <c r="U123" s="13"/>
      <c r="V123" s="6"/>
      <c r="W123" s="6"/>
      <c r="X123" s="6"/>
      <c r="Y123" s="13"/>
      <c r="Z123" s="13"/>
      <c r="AA123" s="215"/>
      <c r="AB123" s="197"/>
      <c r="AC123" s="27"/>
    </row>
    <row r="124" spans="2:29" s="10" customFormat="1" ht="20.25" customHeight="1">
      <c r="B124" s="104" t="s">
        <v>162</v>
      </c>
      <c r="C124" s="94" t="s">
        <v>67</v>
      </c>
      <c r="D124" s="38"/>
      <c r="E124" s="16"/>
      <c r="F124" s="13"/>
      <c r="G124" s="13"/>
      <c r="H124" s="13"/>
      <c r="I124" s="13"/>
      <c r="J124" s="13"/>
      <c r="K124" s="13"/>
      <c r="L124" s="13"/>
      <c r="M124" s="13"/>
      <c r="N124" s="13"/>
      <c r="O124" s="6"/>
      <c r="P124" s="212"/>
      <c r="Q124" s="45"/>
      <c r="R124" s="58"/>
      <c r="S124" s="13"/>
      <c r="T124" s="13"/>
      <c r="U124" s="13"/>
      <c r="V124" s="6"/>
      <c r="W124" s="6"/>
      <c r="X124" s="6"/>
      <c r="Y124" s="13"/>
      <c r="Z124" s="13"/>
      <c r="AA124" s="215"/>
      <c r="AB124" s="197"/>
      <c r="AC124" s="27"/>
    </row>
    <row r="125" spans="2:29" s="10" customFormat="1" ht="20.25" customHeight="1">
      <c r="B125" s="104" t="s">
        <v>163</v>
      </c>
      <c r="C125" s="94" t="s">
        <v>68</v>
      </c>
      <c r="D125" s="38"/>
      <c r="E125" s="16"/>
      <c r="F125" s="13"/>
      <c r="G125" s="13"/>
      <c r="H125" s="13"/>
      <c r="I125" s="13"/>
      <c r="J125" s="13"/>
      <c r="K125" s="13"/>
      <c r="L125" s="13"/>
      <c r="M125" s="13"/>
      <c r="N125" s="13"/>
      <c r="O125" s="6"/>
      <c r="P125" s="213"/>
      <c r="Q125" s="45"/>
      <c r="R125" s="58"/>
      <c r="S125" s="13"/>
      <c r="T125" s="13"/>
      <c r="U125" s="13"/>
      <c r="V125" s="6"/>
      <c r="W125" s="6"/>
      <c r="X125" s="6"/>
      <c r="Y125" s="13"/>
      <c r="Z125" s="13"/>
      <c r="AA125" s="216"/>
      <c r="AB125" s="197"/>
      <c r="AC125" s="27"/>
    </row>
    <row r="126" spans="2:29" s="10" customFormat="1" ht="33.75">
      <c r="B126" s="104" t="s">
        <v>49</v>
      </c>
      <c r="C126" s="93" t="s">
        <v>71</v>
      </c>
      <c r="D126" s="38"/>
      <c r="E126" s="16"/>
      <c r="F126" s="13"/>
      <c r="G126" s="13"/>
      <c r="H126" s="13"/>
      <c r="I126" s="13"/>
      <c r="J126" s="13"/>
      <c r="K126" s="13"/>
      <c r="L126" s="13"/>
      <c r="M126" s="13"/>
      <c r="N126" s="13"/>
      <c r="O126" s="60"/>
      <c r="P126" s="57"/>
      <c r="Q126" s="45"/>
      <c r="R126" s="58"/>
      <c r="S126" s="13"/>
      <c r="T126" s="13"/>
      <c r="U126" s="13"/>
      <c r="V126" s="6"/>
      <c r="W126" s="6"/>
      <c r="X126" s="6"/>
      <c r="Y126" s="13"/>
      <c r="Z126" s="13"/>
      <c r="AA126" s="6"/>
      <c r="AB126" s="197"/>
      <c r="AC126" s="27"/>
    </row>
    <row r="127" spans="2:29" s="10" customFormat="1" ht="11.25" customHeight="1">
      <c r="B127" s="104" t="s">
        <v>33</v>
      </c>
      <c r="C127" s="94" t="s">
        <v>66</v>
      </c>
      <c r="D127" s="38"/>
      <c r="E127" s="16"/>
      <c r="F127" s="13"/>
      <c r="G127" s="13"/>
      <c r="H127" s="13"/>
      <c r="I127" s="13"/>
      <c r="J127" s="13"/>
      <c r="K127" s="13"/>
      <c r="L127" s="13"/>
      <c r="M127" s="13"/>
      <c r="N127" s="13"/>
      <c r="O127" s="60"/>
      <c r="P127" s="68"/>
      <c r="Q127" s="57"/>
      <c r="R127" s="58"/>
      <c r="S127" s="13"/>
      <c r="T127" s="13"/>
      <c r="U127" s="13"/>
      <c r="V127" s="6">
        <v>49706.654000000002</v>
      </c>
      <c r="W127" s="6"/>
      <c r="X127" s="6"/>
      <c r="Y127" s="13"/>
      <c r="Z127" s="13"/>
      <c r="AA127" s="13">
        <f>SUM(J127:X127)</f>
        <v>49706.654000000002</v>
      </c>
      <c r="AB127" s="198"/>
      <c r="AC127" s="27"/>
    </row>
    <row r="128" spans="2:29" s="10" customFormat="1" ht="7.5" customHeight="1">
      <c r="B128" s="104"/>
      <c r="C128" s="62"/>
      <c r="D128" s="63"/>
      <c r="E128" s="61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64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65"/>
      <c r="AC128" s="61"/>
    </row>
    <row r="129" spans="2:29" ht="16.5" customHeight="1">
      <c r="B129" s="102" t="s">
        <v>242</v>
      </c>
      <c r="C129" s="18" t="s">
        <v>182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2:29">
      <c r="B130" s="102" t="s">
        <v>194</v>
      </c>
      <c r="C130" s="18" t="s">
        <v>195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2:29">
      <c r="B131" s="102" t="s">
        <v>250</v>
      </c>
      <c r="C131" s="18" t="s">
        <v>223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2:29">
      <c r="B132" s="102" t="s">
        <v>52</v>
      </c>
      <c r="C132" s="20" t="s">
        <v>196</v>
      </c>
      <c r="D132" s="20"/>
      <c r="E132" s="20"/>
      <c r="F132" s="20"/>
      <c r="G132" s="20"/>
      <c r="H132" s="20"/>
      <c r="I132" s="18"/>
      <c r="J132" s="18"/>
      <c r="K132" s="18"/>
      <c r="L132" s="18"/>
      <c r="M132" s="18"/>
    </row>
    <row r="133" spans="2:29">
      <c r="B133" s="102" t="s">
        <v>251</v>
      </c>
      <c r="C133" s="18" t="s">
        <v>224</v>
      </c>
      <c r="D133" s="18"/>
      <c r="E133" s="18"/>
      <c r="F133" s="18"/>
      <c r="G133" s="18"/>
      <c r="H133" s="18"/>
      <c r="I133" s="18"/>
      <c r="J133" s="20"/>
      <c r="K133" s="20"/>
      <c r="L133" s="20"/>
      <c r="M133" s="20"/>
    </row>
    <row r="134" spans="2:29" ht="12.75" customHeight="1">
      <c r="B134" s="102" t="s">
        <v>53</v>
      </c>
      <c r="C134" s="20" t="s">
        <v>73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2:29" ht="12.75" customHeight="1">
      <c r="B135" s="103" t="s">
        <v>36</v>
      </c>
      <c r="C135" s="74" t="s">
        <v>232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2:29">
      <c r="B136" s="102" t="s">
        <v>164</v>
      </c>
      <c r="C136" t="s">
        <v>74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2:29">
      <c r="B137" s="103" t="s">
        <v>36</v>
      </c>
      <c r="C137" s="78" t="s">
        <v>233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2:29">
      <c r="B138" s="102" t="s">
        <v>165</v>
      </c>
      <c r="C138" s="20" t="s">
        <v>75</v>
      </c>
      <c r="D138" s="20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2:29" ht="13.5" thickBot="1">
      <c r="B139" s="103" t="s">
        <v>36</v>
      </c>
      <c r="C139" s="75" t="s">
        <v>234</v>
      </c>
      <c r="D139" s="23"/>
      <c r="E139" s="22"/>
      <c r="F139" s="24"/>
      <c r="G139" s="24"/>
      <c r="H139" s="24"/>
      <c r="I139" s="24"/>
      <c r="J139" s="24"/>
      <c r="K139" s="24"/>
      <c r="L139" s="24"/>
      <c r="M139" s="24"/>
    </row>
    <row r="140" spans="2:29" ht="12.75" customHeight="1">
      <c r="B140" s="234" t="s">
        <v>3</v>
      </c>
      <c r="C140" s="235" t="s">
        <v>4</v>
      </c>
      <c r="D140" s="238" t="s">
        <v>5</v>
      </c>
      <c r="E140" s="202" t="s">
        <v>6</v>
      </c>
      <c r="F140" s="202"/>
      <c r="G140" s="202"/>
      <c r="H140" s="202"/>
      <c r="I140" s="202"/>
      <c r="J140" s="202" t="s">
        <v>28</v>
      </c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 t="s">
        <v>7</v>
      </c>
      <c r="AC140" s="199" t="s">
        <v>8</v>
      </c>
    </row>
    <row r="141" spans="2:29" ht="12.75" customHeight="1">
      <c r="B141" s="234"/>
      <c r="C141" s="236"/>
      <c r="D141" s="234"/>
      <c r="E141" s="240" t="s">
        <v>9</v>
      </c>
      <c r="F141" s="242" t="s">
        <v>264</v>
      </c>
      <c r="G141" s="244" t="s">
        <v>265</v>
      </c>
      <c r="H141" s="244" t="s">
        <v>266</v>
      </c>
      <c r="I141" s="244" t="s">
        <v>267</v>
      </c>
      <c r="J141" s="223" t="s">
        <v>10</v>
      </c>
      <c r="K141" s="223"/>
      <c r="L141" s="223"/>
      <c r="M141" s="223"/>
      <c r="N141" s="223"/>
      <c r="O141" s="223"/>
      <c r="P141" s="223" t="s">
        <v>11</v>
      </c>
      <c r="Q141" s="223"/>
      <c r="R141" s="223"/>
      <c r="S141" s="225" t="s">
        <v>12</v>
      </c>
      <c r="T141" s="225"/>
      <c r="U141" s="225"/>
      <c r="V141" s="225"/>
      <c r="W141" s="225"/>
      <c r="X141" s="225"/>
      <c r="Y141" s="225" t="s">
        <v>13</v>
      </c>
      <c r="Z141" s="225"/>
      <c r="AA141" s="223" t="s">
        <v>14</v>
      </c>
      <c r="AB141" s="203"/>
      <c r="AC141" s="200"/>
    </row>
    <row r="142" spans="2:29" ht="33.75">
      <c r="B142" s="234"/>
      <c r="C142" s="237"/>
      <c r="D142" s="239"/>
      <c r="E142" s="241"/>
      <c r="F142" s="243"/>
      <c r="G142" s="245"/>
      <c r="H142" s="245"/>
      <c r="I142" s="245"/>
      <c r="J142" s="48" t="s">
        <v>15</v>
      </c>
      <c r="K142" s="47" t="s">
        <v>16</v>
      </c>
      <c r="L142" s="47" t="s">
        <v>17</v>
      </c>
      <c r="M142" s="47" t="s">
        <v>37</v>
      </c>
      <c r="N142" s="47" t="s">
        <v>18</v>
      </c>
      <c r="O142" s="47" t="s">
        <v>19</v>
      </c>
      <c r="P142" s="49" t="s">
        <v>20</v>
      </c>
      <c r="Q142" s="49" t="s">
        <v>21</v>
      </c>
      <c r="R142" s="46" t="s">
        <v>22</v>
      </c>
      <c r="S142" s="46" t="s">
        <v>29</v>
      </c>
      <c r="T142" s="46" t="s">
        <v>30</v>
      </c>
      <c r="U142" s="49" t="s">
        <v>23</v>
      </c>
      <c r="V142" s="49" t="s">
        <v>31</v>
      </c>
      <c r="W142" s="50" t="s">
        <v>24</v>
      </c>
      <c r="X142" s="49" t="s">
        <v>25</v>
      </c>
      <c r="Y142" s="46" t="s">
        <v>26</v>
      </c>
      <c r="Z142" s="46" t="s">
        <v>27</v>
      </c>
      <c r="AA142" s="224"/>
      <c r="AB142" s="204"/>
      <c r="AC142" s="201"/>
    </row>
    <row r="143" spans="2:29" ht="48">
      <c r="B143" s="81" t="s">
        <v>72</v>
      </c>
      <c r="C143" s="95" t="s">
        <v>76</v>
      </c>
      <c r="D143" s="52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</row>
    <row r="144" spans="2:29" ht="12.75" customHeight="1">
      <c r="B144" s="105" t="s">
        <v>77</v>
      </c>
      <c r="C144" s="96" t="s">
        <v>78</v>
      </c>
      <c r="D144" s="77">
        <v>0.50427548026420932</v>
      </c>
      <c r="E144" s="51">
        <v>6</v>
      </c>
      <c r="F144" s="51">
        <v>3</v>
      </c>
      <c r="G144" s="51"/>
      <c r="H144" s="51">
        <v>3</v>
      </c>
      <c r="I144" s="51"/>
      <c r="J144" s="229">
        <v>140000</v>
      </c>
      <c r="K144" s="51"/>
      <c r="L144" s="51"/>
      <c r="M144" s="51"/>
      <c r="N144" s="51"/>
      <c r="O144" s="51"/>
      <c r="P144" s="229">
        <v>36755.760999999999</v>
      </c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229">
        <f>SUM(J144:X148)</f>
        <v>176755.761</v>
      </c>
      <c r="AB144" s="283" t="s">
        <v>32</v>
      </c>
      <c r="AC144" s="51"/>
    </row>
    <row r="145" spans="2:29">
      <c r="B145" s="105" t="s">
        <v>85</v>
      </c>
      <c r="C145" s="97" t="s">
        <v>166</v>
      </c>
      <c r="D145" s="77">
        <f>'[1]PLAN INDICATIVO'!$D$142</f>
        <v>6.9668760832225229E-2</v>
      </c>
      <c r="E145" s="51">
        <v>1</v>
      </c>
      <c r="F145" s="51"/>
      <c r="G145" s="51"/>
      <c r="H145" s="51"/>
      <c r="I145" s="51">
        <v>1</v>
      </c>
      <c r="J145" s="230"/>
      <c r="K145" s="51"/>
      <c r="L145" s="51"/>
      <c r="M145" s="51"/>
      <c r="N145" s="51"/>
      <c r="O145" s="51"/>
      <c r="P145" s="230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230"/>
      <c r="AB145" s="284"/>
      <c r="AC145" s="51"/>
    </row>
    <row r="146" spans="2:29">
      <c r="B146" s="105" t="s">
        <v>86</v>
      </c>
      <c r="C146" s="97" t="s">
        <v>79</v>
      </c>
      <c r="D146" s="77">
        <f>'[1]PLAN INDICATIVO'!$D$141</f>
        <v>0.13997639990752364</v>
      </c>
      <c r="E146" s="51">
        <v>3</v>
      </c>
      <c r="F146" s="51"/>
      <c r="G146" s="51">
        <v>1</v>
      </c>
      <c r="H146" s="51">
        <v>1</v>
      </c>
      <c r="I146" s="51">
        <v>1</v>
      </c>
      <c r="J146" s="230"/>
      <c r="K146" s="51"/>
      <c r="L146" s="51"/>
      <c r="M146" s="51"/>
      <c r="N146" s="51"/>
      <c r="O146" s="51"/>
      <c r="P146" s="230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230"/>
      <c r="AB146" s="284"/>
      <c r="AC146" s="51"/>
    </row>
    <row r="147" spans="2:29" ht="18">
      <c r="B147" s="105" t="s">
        <v>167</v>
      </c>
      <c r="C147" s="97" t="s">
        <v>80</v>
      </c>
      <c r="D147" s="52"/>
      <c r="E147" s="51">
        <v>0</v>
      </c>
      <c r="F147" s="51"/>
      <c r="G147" s="51"/>
      <c r="H147" s="51"/>
      <c r="I147" s="51"/>
      <c r="J147" s="230"/>
      <c r="K147" s="51"/>
      <c r="L147" s="51"/>
      <c r="M147" s="51"/>
      <c r="N147" s="51"/>
      <c r="O147" s="51"/>
      <c r="P147" s="230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230"/>
      <c r="AB147" s="284"/>
      <c r="AC147" s="51"/>
    </row>
    <row r="148" spans="2:29" ht="16.5" customHeight="1">
      <c r="B148" s="105" t="s">
        <v>87</v>
      </c>
      <c r="C148" s="97" t="s">
        <v>81</v>
      </c>
      <c r="D148" s="77">
        <f>'[1]PLAN INDICATIVO'!$D$142</f>
        <v>6.9668760832225229E-2</v>
      </c>
      <c r="E148" s="51">
        <v>8</v>
      </c>
      <c r="F148" s="51"/>
      <c r="G148" s="51">
        <v>3</v>
      </c>
      <c r="H148" s="51">
        <v>3</v>
      </c>
      <c r="I148" s="51">
        <v>2</v>
      </c>
      <c r="J148" s="231"/>
      <c r="K148" s="51"/>
      <c r="L148" s="51"/>
      <c r="M148" s="51"/>
      <c r="N148" s="51"/>
      <c r="O148" s="51"/>
      <c r="P148" s="23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231"/>
      <c r="AB148" s="285"/>
      <c r="AC148" s="51"/>
    </row>
    <row r="149" spans="2:29">
      <c r="B149" s="102" t="s">
        <v>252</v>
      </c>
      <c r="C149" s="18" t="s">
        <v>182</v>
      </c>
      <c r="D149" s="18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2:29">
      <c r="B150" s="102" t="s">
        <v>197</v>
      </c>
      <c r="C150" s="18" t="s">
        <v>198</v>
      </c>
      <c r="D150" s="18"/>
      <c r="E150" s="20"/>
      <c r="F150" s="20"/>
      <c r="G150" s="20"/>
      <c r="H150" s="20"/>
      <c r="I150" s="20"/>
      <c r="J150" s="20"/>
      <c r="K150" s="20"/>
      <c r="L150" s="20"/>
      <c r="M150" s="20"/>
    </row>
    <row r="151" spans="2:29">
      <c r="B151" s="102" t="s">
        <v>253</v>
      </c>
      <c r="C151" s="18" t="s">
        <v>221</v>
      </c>
      <c r="D151" s="18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2:29">
      <c r="B152" s="102" t="s">
        <v>254</v>
      </c>
      <c r="C152" s="20" t="s">
        <v>200</v>
      </c>
      <c r="D152" s="20"/>
      <c r="E152" s="20"/>
      <c r="F152" s="20"/>
      <c r="G152" s="20"/>
      <c r="H152" s="20"/>
      <c r="I152" s="20"/>
      <c r="J152" s="20"/>
      <c r="K152" s="18"/>
      <c r="L152" s="18"/>
      <c r="M152" s="18"/>
    </row>
    <row r="153" spans="2:29">
      <c r="B153" s="102" t="s">
        <v>201</v>
      </c>
      <c r="C153" s="20" t="s">
        <v>203</v>
      </c>
      <c r="D153" s="20"/>
      <c r="E153" s="20"/>
      <c r="F153" s="20"/>
      <c r="G153" s="20"/>
      <c r="H153" s="20"/>
      <c r="I153" s="20"/>
      <c r="J153" s="20"/>
      <c r="K153" s="18"/>
      <c r="L153" s="18"/>
      <c r="M153" s="18"/>
    </row>
    <row r="154" spans="2:29">
      <c r="B154" s="102" t="s">
        <v>255</v>
      </c>
      <c r="C154" s="18" t="s">
        <v>202</v>
      </c>
      <c r="D154" s="20"/>
      <c r="E154" s="20"/>
      <c r="F154" s="20"/>
      <c r="G154" s="20"/>
      <c r="H154" s="20"/>
      <c r="I154" s="20"/>
      <c r="J154" s="20"/>
      <c r="K154" s="20"/>
      <c r="L154" s="20"/>
      <c r="M154" s="20"/>
    </row>
    <row r="155" spans="2:29">
      <c r="B155" s="102" t="s">
        <v>53</v>
      </c>
      <c r="C155" s="20" t="s">
        <v>82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2:29">
      <c r="B156" s="103" t="s">
        <v>36</v>
      </c>
      <c r="C156" s="74" t="s">
        <v>235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2:29">
      <c r="B157" s="102" t="s">
        <v>253</v>
      </c>
      <c r="C157" s="20" t="s">
        <v>199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2:29">
      <c r="B158" s="102" t="s">
        <v>254</v>
      </c>
      <c r="C158" s="20" t="s">
        <v>204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2:29">
      <c r="B159" s="102" t="s">
        <v>256</v>
      </c>
      <c r="C159" s="18" t="s">
        <v>205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2:29">
      <c r="B160" s="102" t="s">
        <v>186</v>
      </c>
      <c r="C160" s="20" t="s">
        <v>206</v>
      </c>
      <c r="D160" s="20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2:29">
      <c r="B161" s="103" t="s">
        <v>36</v>
      </c>
      <c r="C161" s="74" t="s">
        <v>236</v>
      </c>
      <c r="D161" s="20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2:29">
      <c r="B162" s="102" t="s">
        <v>253</v>
      </c>
      <c r="C162" s="20" t="s">
        <v>199</v>
      </c>
      <c r="D162" s="20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2:29">
      <c r="B163" s="102" t="s">
        <v>254</v>
      </c>
      <c r="C163" s="20" t="s">
        <v>170</v>
      </c>
      <c r="D163" s="20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2:29">
      <c r="B164" s="102" t="s">
        <v>257</v>
      </c>
      <c r="C164" s="18" t="s">
        <v>207</v>
      </c>
      <c r="D164" s="20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2:29">
      <c r="B165" s="102" t="s">
        <v>208</v>
      </c>
      <c r="C165" s="20" t="s">
        <v>209</v>
      </c>
      <c r="D165" s="20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2:29">
      <c r="B166" s="103" t="s">
        <v>36</v>
      </c>
      <c r="C166" s="74" t="s">
        <v>237</v>
      </c>
      <c r="D166" s="20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2:29">
      <c r="B167" s="102" t="s">
        <v>253</v>
      </c>
      <c r="C167" s="20" t="s">
        <v>199</v>
      </c>
      <c r="D167" s="20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2:29">
      <c r="B168" s="102" t="s">
        <v>254</v>
      </c>
      <c r="C168" s="20" t="s">
        <v>210</v>
      </c>
      <c r="D168" s="20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2:29">
      <c r="B169" s="102" t="s">
        <v>258</v>
      </c>
      <c r="C169" s="18" t="s">
        <v>211</v>
      </c>
      <c r="D169" s="20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2:29">
      <c r="B170" s="102" t="s">
        <v>208</v>
      </c>
      <c r="C170" s="20" t="s">
        <v>212</v>
      </c>
      <c r="D170" s="20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2:29" ht="13.5" thickBot="1">
      <c r="B171" s="103" t="s">
        <v>36</v>
      </c>
      <c r="C171" s="75" t="s">
        <v>238</v>
      </c>
      <c r="D171" s="23"/>
      <c r="E171" s="22"/>
      <c r="F171" s="24"/>
      <c r="G171" s="24"/>
      <c r="H171" s="24"/>
      <c r="I171" s="24"/>
      <c r="J171" s="24"/>
      <c r="K171" s="24"/>
      <c r="L171" s="24"/>
      <c r="M171" s="24"/>
    </row>
    <row r="172" spans="2:29">
      <c r="B172" s="234" t="s">
        <v>3</v>
      </c>
      <c r="C172" s="235" t="s">
        <v>4</v>
      </c>
      <c r="D172" s="238" t="s">
        <v>5</v>
      </c>
      <c r="E172" s="202" t="s">
        <v>6</v>
      </c>
      <c r="F172" s="202"/>
      <c r="G172" s="202"/>
      <c r="H172" s="202"/>
      <c r="I172" s="202"/>
      <c r="J172" s="202" t="s">
        <v>28</v>
      </c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 t="s">
        <v>7</v>
      </c>
      <c r="AC172" s="199" t="s">
        <v>8</v>
      </c>
    </row>
    <row r="173" spans="2:29">
      <c r="B173" s="234"/>
      <c r="C173" s="236"/>
      <c r="D173" s="234"/>
      <c r="E173" s="240" t="s">
        <v>9</v>
      </c>
      <c r="F173" s="242" t="s">
        <v>264</v>
      </c>
      <c r="G173" s="244" t="s">
        <v>265</v>
      </c>
      <c r="H173" s="244" t="s">
        <v>266</v>
      </c>
      <c r="I173" s="244" t="s">
        <v>267</v>
      </c>
      <c r="J173" s="223" t="s">
        <v>10</v>
      </c>
      <c r="K173" s="223"/>
      <c r="L173" s="223"/>
      <c r="M173" s="223"/>
      <c r="N173" s="223"/>
      <c r="O173" s="223"/>
      <c r="P173" s="223" t="s">
        <v>11</v>
      </c>
      <c r="Q173" s="223"/>
      <c r="R173" s="223"/>
      <c r="S173" s="225" t="s">
        <v>12</v>
      </c>
      <c r="T173" s="225"/>
      <c r="U173" s="225"/>
      <c r="V173" s="225"/>
      <c r="W173" s="225"/>
      <c r="X173" s="225"/>
      <c r="Y173" s="225" t="s">
        <v>13</v>
      </c>
      <c r="Z173" s="225"/>
      <c r="AA173" s="223" t="s">
        <v>14</v>
      </c>
      <c r="AB173" s="203"/>
      <c r="AC173" s="200"/>
    </row>
    <row r="174" spans="2:29" ht="34.5" thickBot="1">
      <c r="B174" s="234"/>
      <c r="C174" s="237"/>
      <c r="D174" s="239"/>
      <c r="E174" s="241"/>
      <c r="F174" s="243"/>
      <c r="G174" s="245"/>
      <c r="H174" s="245"/>
      <c r="I174" s="245"/>
      <c r="J174" s="48" t="s">
        <v>15</v>
      </c>
      <c r="K174" s="47" t="s">
        <v>16</v>
      </c>
      <c r="L174" s="47" t="s">
        <v>17</v>
      </c>
      <c r="M174" s="47" t="s">
        <v>37</v>
      </c>
      <c r="N174" s="47" t="s">
        <v>18</v>
      </c>
      <c r="O174" s="47" t="s">
        <v>19</v>
      </c>
      <c r="P174" s="49" t="s">
        <v>20</v>
      </c>
      <c r="Q174" s="49" t="s">
        <v>21</v>
      </c>
      <c r="R174" s="46" t="s">
        <v>22</v>
      </c>
      <c r="S174" s="46" t="s">
        <v>29</v>
      </c>
      <c r="T174" s="46" t="s">
        <v>30</v>
      </c>
      <c r="U174" s="49" t="s">
        <v>23</v>
      </c>
      <c r="V174" s="49" t="s">
        <v>31</v>
      </c>
      <c r="W174" s="50" t="s">
        <v>24</v>
      </c>
      <c r="X174" s="49" t="s">
        <v>25</v>
      </c>
      <c r="Y174" s="46" t="s">
        <v>26</v>
      </c>
      <c r="Z174" s="46" t="s">
        <v>27</v>
      </c>
      <c r="AA174" s="224"/>
      <c r="AB174" s="204"/>
      <c r="AC174" s="201"/>
    </row>
    <row r="175" spans="2:29" ht="39" customHeight="1">
      <c r="B175" s="82" t="s">
        <v>72</v>
      </c>
      <c r="C175" s="95" t="s">
        <v>83</v>
      </c>
      <c r="D175" s="52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69"/>
      <c r="AB175" s="286" t="s">
        <v>32</v>
      </c>
      <c r="AC175" s="51"/>
    </row>
    <row r="176" spans="2:29" ht="27">
      <c r="B176" s="83" t="s">
        <v>168</v>
      </c>
      <c r="C176" s="98" t="s">
        <v>169</v>
      </c>
      <c r="D176" s="77">
        <f>'[1]PLAN INDICATIVO'!$D$156</f>
        <v>2.5550526794815148E-2</v>
      </c>
      <c r="E176" s="51">
        <v>4</v>
      </c>
      <c r="F176" s="51"/>
      <c r="G176" s="51">
        <v>2</v>
      </c>
      <c r="H176" s="51">
        <v>2</v>
      </c>
      <c r="I176" s="51"/>
      <c r="J176" s="53"/>
      <c r="K176" s="53"/>
      <c r="L176" s="51"/>
      <c r="M176" s="51"/>
      <c r="N176" s="51"/>
      <c r="O176" s="51"/>
      <c r="P176" s="51"/>
      <c r="Q176" s="6">
        <v>40000</v>
      </c>
      <c r="R176" s="51"/>
      <c r="S176" s="51"/>
      <c r="T176" s="51"/>
      <c r="U176" s="51"/>
      <c r="V176" s="51"/>
      <c r="W176" s="51"/>
      <c r="X176" s="51"/>
      <c r="Y176" s="51"/>
      <c r="Z176" s="51"/>
      <c r="AA176" s="44">
        <f>SUM(J176:X176)</f>
        <v>40000</v>
      </c>
      <c r="AB176" s="206"/>
      <c r="AC176" s="51"/>
    </row>
    <row r="177" spans="2:29" ht="24">
      <c r="B177" s="84" t="s">
        <v>89</v>
      </c>
      <c r="C177" s="99" t="s">
        <v>88</v>
      </c>
      <c r="D177" s="52"/>
      <c r="E177" s="51"/>
      <c r="F177" s="51"/>
      <c r="G177" s="51"/>
      <c r="H177" s="51"/>
      <c r="I177" s="51"/>
      <c r="J177" s="53"/>
      <c r="K177" s="53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69"/>
      <c r="AB177" s="206"/>
      <c r="AC177" s="51"/>
    </row>
    <row r="178" spans="2:29" ht="21" customHeight="1">
      <c r="B178" s="83" t="s">
        <v>84</v>
      </c>
      <c r="C178" s="100" t="s">
        <v>90</v>
      </c>
      <c r="D178" s="77">
        <f>'[1]PLAN INDICATIVO'!$D$159</f>
        <v>0.15330316076889089</v>
      </c>
      <c r="E178" s="51">
        <v>4</v>
      </c>
      <c r="F178" s="51">
        <v>1</v>
      </c>
      <c r="G178" s="51">
        <v>1</v>
      </c>
      <c r="H178" s="51">
        <v>1</v>
      </c>
      <c r="I178" s="51">
        <v>1</v>
      </c>
      <c r="J178" s="53"/>
      <c r="K178" s="53"/>
      <c r="L178" s="6">
        <v>200000</v>
      </c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44">
        <f>SUM(J178:X178)</f>
        <v>200000</v>
      </c>
      <c r="AB178" s="206"/>
      <c r="AC178" s="51"/>
    </row>
    <row r="179" spans="2:29" ht="37.5" customHeight="1">
      <c r="B179" s="85" t="s">
        <v>93</v>
      </c>
      <c r="C179" s="101" t="s">
        <v>91</v>
      </c>
      <c r="D179" s="52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69"/>
      <c r="AB179" s="206"/>
      <c r="AC179" s="51"/>
    </row>
    <row r="180" spans="2:29" ht="18.75">
      <c r="B180" s="83" t="s">
        <v>84</v>
      </c>
      <c r="C180" s="100" t="s">
        <v>94</v>
      </c>
      <c r="D180" s="52"/>
      <c r="E180" s="51">
        <v>4</v>
      </c>
      <c r="F180" s="51">
        <v>1</v>
      </c>
      <c r="G180" s="51">
        <v>1</v>
      </c>
      <c r="H180" s="51">
        <v>1</v>
      </c>
      <c r="I180" s="51">
        <v>1</v>
      </c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69"/>
      <c r="AB180" s="206"/>
      <c r="AC180" s="51"/>
    </row>
    <row r="181" spans="2:29" ht="27.75">
      <c r="B181" s="83" t="s">
        <v>85</v>
      </c>
      <c r="C181" s="100" t="s">
        <v>171</v>
      </c>
      <c r="D181" s="77">
        <f>'[1]PLAN INDICATIVO'!$D$168</f>
        <v>0.10963498770138863</v>
      </c>
      <c r="E181" s="51">
        <v>2</v>
      </c>
      <c r="F181" s="51"/>
      <c r="G181" s="51">
        <v>1</v>
      </c>
      <c r="H181" s="51"/>
      <c r="I181" s="51">
        <v>1</v>
      </c>
      <c r="J181" s="51"/>
      <c r="K181" s="51"/>
      <c r="L181" s="51"/>
      <c r="M181" s="51"/>
      <c r="N181" s="51"/>
      <c r="O181" s="51"/>
      <c r="P181" s="6">
        <v>57000</v>
      </c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44">
        <f>SUM(J181:X181)</f>
        <v>57000</v>
      </c>
      <c r="AB181" s="206"/>
      <c r="AC181" s="51"/>
    </row>
    <row r="182" spans="2:29" ht="36.75" customHeight="1">
      <c r="B182" s="85" t="s">
        <v>92</v>
      </c>
      <c r="C182" s="101" t="s">
        <v>95</v>
      </c>
      <c r="D182" s="52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69"/>
      <c r="AB182" s="206"/>
      <c r="AC182" s="51"/>
    </row>
    <row r="183" spans="2:29">
      <c r="B183" s="83" t="s">
        <v>168</v>
      </c>
      <c r="C183" s="100" t="s">
        <v>96</v>
      </c>
      <c r="D183" s="52"/>
      <c r="E183" s="51">
        <v>2</v>
      </c>
      <c r="F183" s="51">
        <v>1</v>
      </c>
      <c r="G183" s="51"/>
      <c r="H183" s="51">
        <v>1</v>
      </c>
      <c r="I183" s="51"/>
      <c r="J183" s="51"/>
      <c r="K183" s="51"/>
      <c r="L183" s="51"/>
      <c r="M183" s="51"/>
      <c r="N183" s="51"/>
      <c r="O183" s="51"/>
      <c r="P183" s="51"/>
      <c r="Q183" s="229">
        <v>15000</v>
      </c>
      <c r="R183" s="51"/>
      <c r="S183" s="51"/>
      <c r="T183" s="51"/>
      <c r="U183" s="51"/>
      <c r="V183" s="51"/>
      <c r="W183" s="51"/>
      <c r="X183" s="51"/>
      <c r="Y183" s="51"/>
      <c r="Z183" s="51"/>
      <c r="AA183" s="232">
        <f>SUM(J183:X183)</f>
        <v>15000</v>
      </c>
      <c r="AB183" s="206"/>
      <c r="AC183" s="51"/>
    </row>
    <row r="184" spans="2:29" ht="21" customHeight="1">
      <c r="B184" s="83" t="s">
        <v>85</v>
      </c>
      <c r="C184" s="100" t="s">
        <v>97</v>
      </c>
      <c r="D184" s="77">
        <f>'[1]PLAN INDICATIVO'!$D$172</f>
        <v>7.1541475025482415E-2</v>
      </c>
      <c r="E184" s="51">
        <v>3</v>
      </c>
      <c r="F184" s="51">
        <v>1</v>
      </c>
      <c r="G184" s="51">
        <v>1</v>
      </c>
      <c r="H184" s="51"/>
      <c r="I184" s="51">
        <v>1</v>
      </c>
      <c r="J184" s="51"/>
      <c r="K184" s="51"/>
      <c r="L184" s="51"/>
      <c r="M184" s="51"/>
      <c r="N184" s="51"/>
      <c r="O184" s="51"/>
      <c r="P184" s="51"/>
      <c r="Q184" s="231"/>
      <c r="R184" s="51"/>
      <c r="S184" s="51"/>
      <c r="T184" s="51"/>
      <c r="U184" s="51"/>
      <c r="V184" s="51"/>
      <c r="W184" s="51"/>
      <c r="X184" s="51"/>
      <c r="Y184" s="51"/>
      <c r="Z184" s="51"/>
      <c r="AA184" s="233"/>
      <c r="AB184" s="207"/>
      <c r="AC184" s="51"/>
    </row>
    <row r="185" spans="2:29">
      <c r="B185" s="102" t="s">
        <v>252</v>
      </c>
      <c r="C185" s="18" t="s">
        <v>182</v>
      </c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2:29">
      <c r="B186" s="102" t="s">
        <v>213</v>
      </c>
      <c r="C186" s="18" t="s">
        <v>214</v>
      </c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2:29">
      <c r="B187" s="102" t="s">
        <v>259</v>
      </c>
      <c r="C187" s="18" t="s">
        <v>222</v>
      </c>
      <c r="D187" s="18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2:29">
      <c r="B188" s="102" t="s">
        <v>52</v>
      </c>
      <c r="C188" s="20" t="s">
        <v>215</v>
      </c>
      <c r="D188" s="20"/>
      <c r="E188" s="20"/>
      <c r="F188" s="20"/>
      <c r="G188" s="20"/>
      <c r="H188" s="20"/>
      <c r="I188" s="20"/>
      <c r="J188" s="18"/>
      <c r="K188" s="18"/>
      <c r="L188" s="18"/>
      <c r="M188" s="18"/>
    </row>
    <row r="189" spans="2:29">
      <c r="B189" s="102" t="s">
        <v>260</v>
      </c>
      <c r="C189" s="18" t="s">
        <v>216</v>
      </c>
      <c r="D189" s="18"/>
      <c r="E189" s="18"/>
      <c r="F189" s="18"/>
      <c r="G189" s="18"/>
      <c r="H189" s="20"/>
      <c r="I189" s="20"/>
      <c r="J189" s="20"/>
      <c r="K189" s="20"/>
      <c r="L189" s="20"/>
      <c r="M189" s="20"/>
    </row>
    <row r="190" spans="2:29">
      <c r="B190" s="102" t="s">
        <v>217</v>
      </c>
      <c r="C190" s="20" t="s">
        <v>218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2:29">
      <c r="B191" s="103" t="s">
        <v>36</v>
      </c>
      <c r="C191" s="74" t="s">
        <v>239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2:29">
      <c r="B192" s="102" t="s">
        <v>261</v>
      </c>
      <c r="C192" s="18" t="s">
        <v>219</v>
      </c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29">
      <c r="B193" s="102" t="s">
        <v>53</v>
      </c>
      <c r="C193" t="s">
        <v>220</v>
      </c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29">
      <c r="B194" s="103" t="s">
        <v>36</v>
      </c>
      <c r="C194" s="78" t="s">
        <v>240</v>
      </c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29">
      <c r="B195" s="102" t="s">
        <v>35</v>
      </c>
      <c r="C195" s="20"/>
      <c r="D195" s="20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29" ht="13.5" thickBot="1">
      <c r="B196" s="103" t="s">
        <v>36</v>
      </c>
      <c r="C196" s="22"/>
      <c r="D196" s="23"/>
      <c r="E196" s="22"/>
      <c r="F196" s="24"/>
      <c r="G196" s="24"/>
      <c r="H196" s="24"/>
      <c r="I196" s="24"/>
      <c r="J196" s="24"/>
      <c r="K196" s="24"/>
      <c r="L196" s="24"/>
      <c r="M196" s="24"/>
    </row>
    <row r="197" spans="1:29">
      <c r="B197" s="234" t="s">
        <v>3</v>
      </c>
      <c r="C197" s="235" t="s">
        <v>4</v>
      </c>
      <c r="D197" s="238" t="s">
        <v>5</v>
      </c>
      <c r="E197" s="202" t="s">
        <v>6</v>
      </c>
      <c r="F197" s="202"/>
      <c r="G197" s="202"/>
      <c r="H197" s="202"/>
      <c r="I197" s="202"/>
      <c r="J197" s="202" t="s">
        <v>28</v>
      </c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  <c r="AA197" s="202"/>
      <c r="AB197" s="202" t="s">
        <v>7</v>
      </c>
      <c r="AC197" s="199" t="s">
        <v>8</v>
      </c>
    </row>
    <row r="198" spans="1:29">
      <c r="B198" s="234"/>
      <c r="C198" s="236"/>
      <c r="D198" s="234"/>
      <c r="E198" s="240" t="s">
        <v>9</v>
      </c>
      <c r="F198" s="242" t="s">
        <v>264</v>
      </c>
      <c r="G198" s="244" t="s">
        <v>265</v>
      </c>
      <c r="H198" s="244" t="s">
        <v>266</v>
      </c>
      <c r="I198" s="244" t="s">
        <v>267</v>
      </c>
      <c r="J198" s="223" t="s">
        <v>10</v>
      </c>
      <c r="K198" s="223"/>
      <c r="L198" s="223"/>
      <c r="M198" s="223"/>
      <c r="N198" s="223"/>
      <c r="O198" s="223"/>
      <c r="P198" s="223" t="s">
        <v>11</v>
      </c>
      <c r="Q198" s="223"/>
      <c r="R198" s="223"/>
      <c r="S198" s="225" t="s">
        <v>12</v>
      </c>
      <c r="T198" s="225"/>
      <c r="U198" s="225"/>
      <c r="V198" s="225"/>
      <c r="W198" s="225"/>
      <c r="X198" s="225"/>
      <c r="Y198" s="225" t="s">
        <v>13</v>
      </c>
      <c r="Z198" s="225"/>
      <c r="AA198" s="223" t="s">
        <v>14</v>
      </c>
      <c r="AB198" s="203"/>
      <c r="AC198" s="200"/>
    </row>
    <row r="199" spans="1:29" ht="33.75">
      <c r="B199" s="234"/>
      <c r="C199" s="237"/>
      <c r="D199" s="239"/>
      <c r="E199" s="241"/>
      <c r="F199" s="243"/>
      <c r="G199" s="245"/>
      <c r="H199" s="245"/>
      <c r="I199" s="245"/>
      <c r="J199" s="48" t="s">
        <v>15</v>
      </c>
      <c r="K199" s="47" t="s">
        <v>16</v>
      </c>
      <c r="L199" s="47" t="s">
        <v>17</v>
      </c>
      <c r="M199" s="47" t="s">
        <v>37</v>
      </c>
      <c r="N199" s="47" t="s">
        <v>18</v>
      </c>
      <c r="O199" s="47" t="s">
        <v>19</v>
      </c>
      <c r="P199" s="49" t="s">
        <v>20</v>
      </c>
      <c r="Q199" s="49" t="s">
        <v>21</v>
      </c>
      <c r="R199" s="46" t="s">
        <v>22</v>
      </c>
      <c r="S199" s="46" t="s">
        <v>29</v>
      </c>
      <c r="T199" s="46" t="s">
        <v>30</v>
      </c>
      <c r="U199" s="49" t="s">
        <v>23</v>
      </c>
      <c r="V199" s="49" t="s">
        <v>31</v>
      </c>
      <c r="W199" s="50" t="s">
        <v>24</v>
      </c>
      <c r="X199" s="49" t="s">
        <v>25</v>
      </c>
      <c r="Y199" s="46" t="s">
        <v>26</v>
      </c>
      <c r="Z199" s="46" t="s">
        <v>27</v>
      </c>
      <c r="AA199" s="224"/>
      <c r="AB199" s="204"/>
      <c r="AC199" s="201"/>
    </row>
    <row r="200" spans="1:29" ht="36">
      <c r="B200" s="82" t="s">
        <v>72</v>
      </c>
      <c r="C200" s="95" t="s">
        <v>175</v>
      </c>
      <c r="D200" s="52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69"/>
      <c r="AB200" s="205" t="s">
        <v>32</v>
      </c>
      <c r="AC200" s="51"/>
    </row>
    <row r="201" spans="1:29" ht="18">
      <c r="B201" s="83" t="s">
        <v>84</v>
      </c>
      <c r="C201" s="98" t="s">
        <v>172</v>
      </c>
      <c r="D201" s="77">
        <f>'[1]PLAN INDICATIVO'!$D$185</f>
        <v>0.54882683328891391</v>
      </c>
      <c r="E201" s="51">
        <v>1</v>
      </c>
      <c r="F201" s="51">
        <v>1</v>
      </c>
      <c r="G201" s="51"/>
      <c r="H201" s="51"/>
      <c r="I201" s="51"/>
      <c r="J201" s="6">
        <v>100000</v>
      </c>
      <c r="K201" s="53"/>
      <c r="L201" s="51"/>
      <c r="M201" s="51"/>
      <c r="N201" s="51"/>
      <c r="O201" s="51"/>
      <c r="P201" s="51"/>
      <c r="Q201" s="6"/>
      <c r="R201" s="51"/>
      <c r="S201" s="51"/>
      <c r="T201" s="51"/>
      <c r="U201" s="51"/>
      <c r="V201" s="51"/>
      <c r="W201" s="51"/>
      <c r="X201" s="51"/>
      <c r="Y201" s="51"/>
      <c r="Z201" s="51"/>
      <c r="AA201" s="44">
        <f>SUM(J201:X201)</f>
        <v>100000</v>
      </c>
      <c r="AB201" s="206"/>
      <c r="AC201" s="51"/>
    </row>
    <row r="202" spans="1:29" ht="18">
      <c r="B202" s="83" t="s">
        <v>85</v>
      </c>
      <c r="C202" s="98" t="s">
        <v>173</v>
      </c>
      <c r="D202" s="76">
        <f>'[1]PLAN INDICATIVO'!$D$187</f>
        <v>0.25296376360962225</v>
      </c>
      <c r="E202" s="51">
        <v>4</v>
      </c>
      <c r="F202" s="51">
        <v>2</v>
      </c>
      <c r="G202" s="51"/>
      <c r="H202" s="51">
        <v>2</v>
      </c>
      <c r="I202" s="51"/>
      <c r="J202" s="6">
        <v>72000</v>
      </c>
      <c r="K202" s="6">
        <v>92114.346000000005</v>
      </c>
      <c r="L202" s="51"/>
      <c r="M202" s="51"/>
      <c r="N202" s="51"/>
      <c r="O202" s="51"/>
      <c r="P202" s="6">
        <v>27566.821</v>
      </c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44">
        <f>SUM(J202:X202)</f>
        <v>191681.16700000002</v>
      </c>
      <c r="AB202" s="206"/>
      <c r="AC202" s="51"/>
    </row>
    <row r="203" spans="1:29" ht="31.5" customHeight="1">
      <c r="B203" s="83" t="s">
        <v>86</v>
      </c>
      <c r="C203" s="98" t="s">
        <v>174</v>
      </c>
      <c r="D203" s="79">
        <v>0</v>
      </c>
      <c r="E203" s="51">
        <v>1</v>
      </c>
      <c r="F203" s="51"/>
      <c r="G203" s="51"/>
      <c r="H203" s="51">
        <v>1</v>
      </c>
      <c r="I203" s="51"/>
      <c r="J203" s="53"/>
      <c r="K203" s="6">
        <v>13159.191999999999</v>
      </c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44">
        <f>SUM(J203:X203)</f>
        <v>13159.191999999999</v>
      </c>
      <c r="AB203" s="207"/>
      <c r="AC203" s="51"/>
    </row>
    <row r="204" spans="1:29">
      <c r="B204" s="70"/>
    </row>
    <row r="205" spans="1:29">
      <c r="B205" s="70"/>
    </row>
    <row r="206" spans="1:29">
      <c r="B206" s="70"/>
    </row>
    <row r="207" spans="1:29">
      <c r="A207" s="107"/>
      <c r="B207" s="110" t="s">
        <v>262</v>
      </c>
      <c r="C207" s="70"/>
      <c r="D207" s="71"/>
      <c r="E207" s="70"/>
      <c r="F207" s="70"/>
      <c r="G207" s="70"/>
      <c r="H207" s="70"/>
      <c r="I207" s="72" t="s">
        <v>263</v>
      </c>
      <c r="J207" s="72"/>
      <c r="K207" s="72"/>
      <c r="L207" s="72"/>
      <c r="M207" s="72"/>
      <c r="N207" s="72"/>
    </row>
    <row r="208" spans="1:29">
      <c r="B208" s="70"/>
      <c r="C208" s="70"/>
      <c r="D208" s="71"/>
      <c r="E208" s="70"/>
      <c r="F208" s="70"/>
      <c r="G208" s="70"/>
      <c r="H208" s="70"/>
      <c r="I208" s="72"/>
      <c r="J208" s="72"/>
      <c r="K208" s="72"/>
      <c r="L208" s="72"/>
      <c r="M208" s="72"/>
      <c r="N208" s="72"/>
    </row>
    <row r="209" spans="1:29">
      <c r="B209" s="70"/>
      <c r="C209" s="70"/>
      <c r="D209" s="71"/>
      <c r="E209" s="70"/>
      <c r="F209" s="70"/>
      <c r="G209" s="70"/>
      <c r="H209" s="70"/>
      <c r="I209" s="72"/>
      <c r="J209" s="72"/>
      <c r="K209" s="72"/>
      <c r="L209" s="72"/>
      <c r="M209" s="72"/>
      <c r="N209" s="72"/>
    </row>
    <row r="210" spans="1:29">
      <c r="A210" s="107"/>
      <c r="B210" s="109" t="s">
        <v>176</v>
      </c>
      <c r="C210" s="72"/>
      <c r="D210" s="72"/>
      <c r="E210" s="72"/>
      <c r="F210" s="70"/>
      <c r="G210" s="70"/>
      <c r="H210" s="70"/>
      <c r="I210" s="72" t="s">
        <v>177</v>
      </c>
      <c r="J210" s="72"/>
      <c r="K210" s="72"/>
      <c r="L210" s="72"/>
      <c r="M210" s="72"/>
      <c r="N210" s="72"/>
    </row>
    <row r="211" spans="1:29" s="107" customFormat="1">
      <c r="B211" s="70"/>
      <c r="D211" s="108"/>
    </row>
    <row r="212" spans="1:29" s="107" customFormat="1">
      <c r="B212" s="70"/>
      <c r="D212" s="108"/>
    </row>
    <row r="213" spans="1:29" s="107" customFormat="1">
      <c r="B213" s="287" t="s">
        <v>283</v>
      </c>
      <c r="C213" s="288"/>
      <c r="D213" s="288"/>
      <c r="E213" s="288"/>
      <c r="F213" s="288"/>
      <c r="G213" s="288"/>
      <c r="H213" s="288"/>
      <c r="I213" s="288"/>
      <c r="J213" s="288"/>
      <c r="K213" s="288"/>
      <c r="L213" s="288"/>
      <c r="M213" s="288"/>
      <c r="N213" s="288"/>
      <c r="O213" s="288"/>
      <c r="P213" s="288"/>
      <c r="Q213" s="288"/>
      <c r="R213" s="288"/>
      <c r="S213" s="288"/>
      <c r="T213" s="288"/>
      <c r="U213" s="288"/>
      <c r="V213" s="288"/>
      <c r="W213" s="288"/>
      <c r="X213" s="288"/>
      <c r="Y213" s="288"/>
      <c r="Z213" s="288"/>
      <c r="AA213" s="288"/>
      <c r="AB213" s="288"/>
      <c r="AC213" s="288"/>
    </row>
    <row r="214" spans="1:29" s="107" customFormat="1">
      <c r="B214" s="288"/>
      <c r="C214" s="288"/>
      <c r="D214" s="288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  <c r="O214" s="288"/>
      <c r="P214" s="288"/>
      <c r="Q214" s="288"/>
      <c r="R214" s="288"/>
      <c r="S214" s="288"/>
      <c r="T214" s="288"/>
      <c r="U214" s="288"/>
      <c r="V214" s="288"/>
      <c r="W214" s="288"/>
      <c r="X214" s="288"/>
      <c r="Y214" s="288"/>
      <c r="Z214" s="288"/>
      <c r="AA214" s="288"/>
      <c r="AB214" s="288"/>
      <c r="AC214" s="288"/>
    </row>
    <row r="215" spans="1:29" s="107" customFormat="1" ht="13.5" thickBot="1">
      <c r="B215"/>
      <c r="C215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</row>
    <row r="216" spans="1:29" s="107" customFormat="1" ht="16.5" thickBot="1">
      <c r="B216" s="251"/>
      <c r="C216" s="252"/>
      <c r="D216" s="252"/>
      <c r="E216" s="252"/>
      <c r="F216" s="253"/>
      <c r="G216" s="260" t="s">
        <v>0</v>
      </c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/>
      <c r="W216" s="261"/>
      <c r="X216" s="262"/>
      <c r="Y216" s="274" t="s">
        <v>271</v>
      </c>
      <c r="Z216" s="275"/>
      <c r="AA216" s="275"/>
      <c r="AB216" s="275"/>
      <c r="AC216" s="276"/>
    </row>
    <row r="217" spans="1:29" s="107" customFormat="1" ht="16.5" thickBot="1">
      <c r="B217" s="254"/>
      <c r="C217" s="255"/>
      <c r="D217" s="255"/>
      <c r="E217" s="255"/>
      <c r="F217" s="256"/>
      <c r="G217" s="263" t="s">
        <v>1</v>
      </c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64"/>
      <c r="U217" s="264"/>
      <c r="V217" s="264"/>
      <c r="W217" s="264"/>
      <c r="X217" s="265"/>
      <c r="Y217" s="277" t="s">
        <v>272</v>
      </c>
      <c r="Z217" s="277"/>
      <c r="AA217" s="277"/>
      <c r="AB217" s="277"/>
      <c r="AC217" s="278"/>
    </row>
    <row r="218" spans="1:29" s="107" customFormat="1" ht="16.5" thickBot="1">
      <c r="B218" s="257"/>
      <c r="C218" s="258"/>
      <c r="D218" s="258"/>
      <c r="E218" s="258"/>
      <c r="F218" s="259"/>
      <c r="G218" s="266" t="s">
        <v>2</v>
      </c>
      <c r="H218" s="267"/>
      <c r="I218" s="267"/>
      <c r="J218" s="267"/>
      <c r="K218" s="267"/>
      <c r="L218" s="267"/>
      <c r="M218" s="267"/>
      <c r="N218" s="267"/>
      <c r="O218" s="267"/>
      <c r="P218" s="267"/>
      <c r="Q218" s="267"/>
      <c r="R218" s="267"/>
      <c r="S218" s="267"/>
      <c r="T218" s="267"/>
      <c r="U218" s="267"/>
      <c r="V218" s="267"/>
      <c r="W218" s="267"/>
      <c r="X218" s="268"/>
      <c r="Y218" s="279" t="s">
        <v>273</v>
      </c>
      <c r="Z218" s="280"/>
      <c r="AA218" s="280"/>
      <c r="AB218" s="280"/>
      <c r="AC218" s="281"/>
    </row>
    <row r="219" spans="1:29" s="107" customFormat="1" ht="18">
      <c r="B219" s="113" t="s">
        <v>274</v>
      </c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9"/>
    </row>
    <row r="220" spans="1:29" s="107" customFormat="1">
      <c r="B220" s="113" t="s">
        <v>275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1"/>
    </row>
    <row r="221" spans="1:29" s="107" customFormat="1">
      <c r="B221" s="113" t="s">
        <v>276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1"/>
    </row>
    <row r="222" spans="1:29" s="107" customFormat="1">
      <c r="B222" s="113" t="s">
        <v>277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1"/>
    </row>
    <row r="223" spans="1:29" s="107" customFormat="1">
      <c r="B223" s="113" t="s">
        <v>278</v>
      </c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21"/>
    </row>
    <row r="224" spans="1:29" s="107" customFormat="1">
      <c r="B224" s="113" t="s">
        <v>279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1"/>
    </row>
    <row r="225" spans="2:29" s="107" customFormat="1">
      <c r="B225" s="113" t="s">
        <v>280</v>
      </c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21"/>
    </row>
    <row r="226" spans="2:29" s="107" customFormat="1" ht="13.5" thickBot="1">
      <c r="B226" s="114" t="s">
        <v>281</v>
      </c>
      <c r="C226" s="22"/>
      <c r="D226" s="23"/>
      <c r="E226" s="22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5"/>
      <c r="Z226" s="26"/>
      <c r="AA226" s="25"/>
      <c r="AB226" s="24"/>
      <c r="AC226" s="21"/>
    </row>
    <row r="227" spans="2:29" s="107" customFormat="1">
      <c r="B227" s="289" t="s">
        <v>3</v>
      </c>
      <c r="C227" s="238" t="s">
        <v>4</v>
      </c>
      <c r="D227" s="238" t="s">
        <v>5</v>
      </c>
      <c r="E227" s="202" t="s">
        <v>6</v>
      </c>
      <c r="F227" s="202"/>
      <c r="G227" s="202"/>
      <c r="H227" s="202"/>
      <c r="I227" s="202"/>
      <c r="J227" s="202" t="s">
        <v>28</v>
      </c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  <c r="AA227" s="202"/>
      <c r="AB227" s="202" t="s">
        <v>7</v>
      </c>
      <c r="AC227" s="199" t="s">
        <v>8</v>
      </c>
    </row>
    <row r="228" spans="2:29" s="107" customFormat="1">
      <c r="B228" s="290"/>
      <c r="C228" s="234"/>
      <c r="D228" s="234"/>
      <c r="E228" s="240" t="s">
        <v>9</v>
      </c>
      <c r="F228" s="242" t="s">
        <v>264</v>
      </c>
      <c r="G228" s="244" t="s">
        <v>265</v>
      </c>
      <c r="H228" s="244" t="s">
        <v>266</v>
      </c>
      <c r="I228" s="244" t="s">
        <v>267</v>
      </c>
      <c r="J228" s="223" t="s">
        <v>10</v>
      </c>
      <c r="K228" s="223"/>
      <c r="L228" s="223"/>
      <c r="M228" s="223"/>
      <c r="N228" s="223"/>
      <c r="O228" s="223"/>
      <c r="P228" s="223" t="s">
        <v>11</v>
      </c>
      <c r="Q228" s="223"/>
      <c r="R228" s="223"/>
      <c r="S228" s="225" t="s">
        <v>12</v>
      </c>
      <c r="T228" s="225"/>
      <c r="U228" s="225"/>
      <c r="V228" s="225"/>
      <c r="W228" s="225"/>
      <c r="X228" s="225"/>
      <c r="Y228" s="225" t="s">
        <v>13</v>
      </c>
      <c r="Z228" s="225"/>
      <c r="AA228" s="223" t="s">
        <v>14</v>
      </c>
      <c r="AB228" s="203"/>
      <c r="AC228" s="200"/>
    </row>
    <row r="229" spans="2:29" s="107" customFormat="1" ht="34.5" thickBot="1">
      <c r="B229" s="291"/>
      <c r="C229" s="248"/>
      <c r="D229" s="248"/>
      <c r="E229" s="249"/>
      <c r="F229" s="250"/>
      <c r="G229" s="269"/>
      <c r="H229" s="269"/>
      <c r="I229" s="269"/>
      <c r="J229" s="33" t="s">
        <v>15</v>
      </c>
      <c r="K229" s="32" t="s">
        <v>16</v>
      </c>
      <c r="L229" s="32" t="s">
        <v>17</v>
      </c>
      <c r="M229" s="32" t="s">
        <v>37</v>
      </c>
      <c r="N229" s="32" t="s">
        <v>18</v>
      </c>
      <c r="O229" s="32" t="s">
        <v>19</v>
      </c>
      <c r="P229" s="34" t="s">
        <v>20</v>
      </c>
      <c r="Q229" s="34" t="s">
        <v>21</v>
      </c>
      <c r="R229" s="31" t="s">
        <v>22</v>
      </c>
      <c r="S229" s="31" t="s">
        <v>29</v>
      </c>
      <c r="T229" s="31" t="s">
        <v>30</v>
      </c>
      <c r="U229" s="34" t="s">
        <v>23</v>
      </c>
      <c r="V229" s="34" t="s">
        <v>31</v>
      </c>
      <c r="W229" s="35" t="s">
        <v>24</v>
      </c>
      <c r="X229" s="34" t="s">
        <v>25</v>
      </c>
      <c r="Y229" s="31" t="s">
        <v>26</v>
      </c>
      <c r="Z229" s="31" t="s">
        <v>27</v>
      </c>
      <c r="AA229" s="271"/>
      <c r="AB229" s="273"/>
      <c r="AC229" s="282"/>
    </row>
    <row r="230" spans="2:29" s="107" customFormat="1" ht="45">
      <c r="B230" s="115" t="s">
        <v>39</v>
      </c>
      <c r="C230" s="116" t="s">
        <v>282</v>
      </c>
      <c r="D230" s="117"/>
      <c r="E230" s="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28"/>
      <c r="T230" s="29"/>
      <c r="U230" s="6"/>
      <c r="V230" s="6"/>
      <c r="W230" s="6"/>
      <c r="X230" s="6"/>
      <c r="Y230" s="6"/>
      <c r="Z230" s="6"/>
      <c r="AA230" s="6"/>
      <c r="AB230" s="9" t="s">
        <v>283</v>
      </c>
      <c r="AC230" s="30"/>
    </row>
    <row r="231" spans="2:29" s="107" customFormat="1" ht="31.5">
      <c r="B231" s="118" t="s">
        <v>33</v>
      </c>
      <c r="C231" s="119" t="s">
        <v>284</v>
      </c>
      <c r="D231" s="36">
        <v>0.76366150901149932</v>
      </c>
      <c r="E231" s="12">
        <v>3</v>
      </c>
      <c r="F231" s="13">
        <v>2</v>
      </c>
      <c r="G231" s="13"/>
      <c r="H231" s="13">
        <v>1</v>
      </c>
      <c r="I231" s="13"/>
      <c r="J231" s="13"/>
      <c r="K231" s="13"/>
      <c r="L231" s="13"/>
      <c r="M231" s="13">
        <v>365678.44799999997</v>
      </c>
      <c r="N231" s="13"/>
      <c r="O231" s="6"/>
      <c r="P231" s="13"/>
      <c r="Q231" s="13"/>
      <c r="R231" s="6"/>
      <c r="S231" s="7"/>
      <c r="T231" s="8"/>
      <c r="U231" s="13"/>
      <c r="V231" s="6"/>
      <c r="W231" s="6"/>
      <c r="X231" s="6"/>
      <c r="Y231" s="13"/>
      <c r="Z231" s="13"/>
      <c r="AA231" s="6">
        <f>SUM(J231:X231)</f>
        <v>365678.44799999997</v>
      </c>
      <c r="AB231" s="14"/>
      <c r="AC231" s="27"/>
    </row>
    <row r="232" spans="2:29" s="107" customFormat="1">
      <c r="B232" s="120"/>
      <c r="D232" s="108"/>
      <c r="AC232" s="121"/>
    </row>
    <row r="233" spans="2:29" s="107" customFormat="1">
      <c r="B233" s="120"/>
      <c r="D233" s="108"/>
      <c r="AC233" s="121"/>
    </row>
    <row r="234" spans="2:29" s="107" customFormat="1">
      <c r="B234" s="122" t="s">
        <v>285</v>
      </c>
      <c r="C234" s="70"/>
      <c r="D234" s="71"/>
      <c r="E234" s="70"/>
      <c r="F234" s="70"/>
      <c r="G234" s="70"/>
      <c r="H234" s="70"/>
      <c r="I234" s="72" t="s">
        <v>286</v>
      </c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123"/>
    </row>
    <row r="235" spans="2:29" s="107" customFormat="1">
      <c r="B235" s="122"/>
      <c r="C235" s="70"/>
      <c r="D235" s="71"/>
      <c r="E235" s="70"/>
      <c r="F235" s="70"/>
      <c r="G235" s="70"/>
      <c r="H235" s="70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123"/>
    </row>
    <row r="236" spans="2:29" s="107" customFormat="1">
      <c r="B236" s="122"/>
      <c r="C236" s="70"/>
      <c r="D236" s="71"/>
      <c r="E236" s="70"/>
      <c r="F236" s="70"/>
      <c r="G236" s="70"/>
      <c r="H236" s="70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123"/>
    </row>
    <row r="237" spans="2:29" s="107" customFormat="1" ht="13.5" thickBot="1">
      <c r="B237" s="124" t="s">
        <v>176</v>
      </c>
      <c r="C237" s="125"/>
      <c r="D237" s="125"/>
      <c r="E237" s="125"/>
      <c r="F237" s="126"/>
      <c r="G237" s="126"/>
      <c r="H237" s="126"/>
      <c r="I237" s="125" t="s">
        <v>177</v>
      </c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6"/>
      <c r="AC237" s="127"/>
    </row>
    <row r="238" spans="2:29" s="107" customFormat="1" ht="13.5" thickTop="1">
      <c r="B238" s="72"/>
      <c r="C238" s="72"/>
      <c r="D238" s="72"/>
      <c r="E238" s="72"/>
      <c r="F238" s="70"/>
      <c r="G238" s="70"/>
      <c r="H238" s="70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0"/>
      <c r="AC238" s="70"/>
    </row>
    <row r="239" spans="2:29" s="107" customFormat="1">
      <c r="B239" s="72"/>
      <c r="C239" s="72"/>
      <c r="D239" s="72"/>
      <c r="E239" s="72"/>
      <c r="F239" s="70"/>
      <c r="G239" s="70"/>
      <c r="H239" s="70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0"/>
      <c r="AC239" s="70"/>
    </row>
    <row r="240" spans="2:29" s="107" customFormat="1" ht="13.5" thickBot="1">
      <c r="B240"/>
      <c r="C240"/>
      <c r="D240" s="1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</row>
    <row r="241" spans="2:29" s="107" customFormat="1" ht="16.5" thickBot="1">
      <c r="B241" s="251"/>
      <c r="C241" s="252"/>
      <c r="D241" s="252"/>
      <c r="E241" s="252"/>
      <c r="F241" s="253"/>
      <c r="G241" s="260" t="s">
        <v>0</v>
      </c>
      <c r="H241" s="261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261"/>
      <c r="T241" s="261"/>
      <c r="U241" s="261"/>
      <c r="V241" s="261"/>
      <c r="W241" s="261"/>
      <c r="X241" s="262"/>
      <c r="Y241" s="274" t="s">
        <v>271</v>
      </c>
      <c r="Z241" s="275"/>
      <c r="AA241" s="275"/>
      <c r="AB241" s="275"/>
      <c r="AC241" s="276"/>
    </row>
    <row r="242" spans="2:29" s="107" customFormat="1" ht="16.5" thickBot="1">
      <c r="B242" s="254"/>
      <c r="C242" s="255"/>
      <c r="D242" s="255"/>
      <c r="E242" s="255"/>
      <c r="F242" s="256"/>
      <c r="G242" s="263" t="s">
        <v>1</v>
      </c>
      <c r="H242" s="264"/>
      <c r="I242" s="264"/>
      <c r="J242" s="264"/>
      <c r="K242" s="264"/>
      <c r="L242" s="264"/>
      <c r="M242" s="264"/>
      <c r="N242" s="264"/>
      <c r="O242" s="264"/>
      <c r="P242" s="264"/>
      <c r="Q242" s="264"/>
      <c r="R242" s="264"/>
      <c r="S242" s="264"/>
      <c r="T242" s="264"/>
      <c r="U242" s="264"/>
      <c r="V242" s="264"/>
      <c r="W242" s="264"/>
      <c r="X242" s="265"/>
      <c r="Y242" s="277" t="s">
        <v>272</v>
      </c>
      <c r="Z242" s="277"/>
      <c r="AA242" s="277"/>
      <c r="AB242" s="277"/>
      <c r="AC242" s="278"/>
    </row>
    <row r="243" spans="2:29" s="107" customFormat="1" ht="16.5" thickBot="1">
      <c r="B243" s="257"/>
      <c r="C243" s="258"/>
      <c r="D243" s="258"/>
      <c r="E243" s="258"/>
      <c r="F243" s="259"/>
      <c r="G243" s="266" t="s">
        <v>2</v>
      </c>
      <c r="H243" s="267"/>
      <c r="I243" s="267"/>
      <c r="J243" s="267"/>
      <c r="K243" s="267"/>
      <c r="L243" s="267"/>
      <c r="M243" s="267"/>
      <c r="N243" s="267"/>
      <c r="O243" s="267"/>
      <c r="P243" s="267"/>
      <c r="Q243" s="267"/>
      <c r="R243" s="267"/>
      <c r="S243" s="267"/>
      <c r="T243" s="267"/>
      <c r="U243" s="267"/>
      <c r="V243" s="267"/>
      <c r="W243" s="267"/>
      <c r="X243" s="268"/>
      <c r="Y243" s="279" t="s">
        <v>273</v>
      </c>
      <c r="Z243" s="280"/>
      <c r="AA243" s="280"/>
      <c r="AB243" s="280"/>
      <c r="AC243" s="281"/>
    </row>
    <row r="244" spans="2:29" s="107" customFormat="1" ht="18">
      <c r="B244" s="113" t="s">
        <v>274</v>
      </c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9"/>
    </row>
    <row r="245" spans="2:29" s="107" customFormat="1">
      <c r="B245" s="113" t="s">
        <v>275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1"/>
    </row>
    <row r="246" spans="2:29" s="107" customFormat="1">
      <c r="B246" s="113" t="s">
        <v>276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1"/>
    </row>
    <row r="247" spans="2:29" s="107" customFormat="1">
      <c r="B247" s="113" t="s">
        <v>277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1"/>
    </row>
    <row r="248" spans="2:29" s="107" customFormat="1">
      <c r="B248" s="113" t="s">
        <v>278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21"/>
    </row>
    <row r="249" spans="2:29" s="107" customFormat="1">
      <c r="B249" s="113" t="s">
        <v>287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1"/>
    </row>
    <row r="250" spans="2:29" s="107" customFormat="1">
      <c r="B250" s="113" t="s">
        <v>288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21"/>
    </row>
    <row r="251" spans="2:29" s="107" customFormat="1" ht="13.5" thickBot="1">
      <c r="B251" s="114" t="s">
        <v>289</v>
      </c>
      <c r="C251" s="22"/>
      <c r="D251" s="23"/>
      <c r="E251" s="22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5"/>
      <c r="Z251" s="26"/>
      <c r="AA251" s="25"/>
      <c r="AB251" s="24"/>
      <c r="AC251" s="21"/>
    </row>
    <row r="252" spans="2:29" s="107" customFormat="1">
      <c r="B252" s="289" t="s">
        <v>3</v>
      </c>
      <c r="C252" s="238" t="s">
        <v>4</v>
      </c>
      <c r="D252" s="238" t="s">
        <v>5</v>
      </c>
      <c r="E252" s="202" t="s">
        <v>6</v>
      </c>
      <c r="F252" s="202"/>
      <c r="G252" s="202"/>
      <c r="H252" s="202"/>
      <c r="I252" s="202"/>
      <c r="J252" s="202" t="s">
        <v>28</v>
      </c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  <c r="X252" s="202"/>
      <c r="Y252" s="202"/>
      <c r="Z252" s="202"/>
      <c r="AA252" s="202"/>
      <c r="AB252" s="202" t="s">
        <v>7</v>
      </c>
      <c r="AC252" s="199" t="s">
        <v>8</v>
      </c>
    </row>
    <row r="253" spans="2:29" s="107" customFormat="1">
      <c r="B253" s="290"/>
      <c r="C253" s="234"/>
      <c r="D253" s="234"/>
      <c r="E253" s="240" t="s">
        <v>9</v>
      </c>
      <c r="F253" s="242" t="s">
        <v>264</v>
      </c>
      <c r="G253" s="244" t="s">
        <v>265</v>
      </c>
      <c r="H253" s="244" t="s">
        <v>266</v>
      </c>
      <c r="I253" s="244" t="s">
        <v>267</v>
      </c>
      <c r="J253" s="223" t="s">
        <v>10</v>
      </c>
      <c r="K253" s="223"/>
      <c r="L253" s="223"/>
      <c r="M253" s="223"/>
      <c r="N253" s="223"/>
      <c r="O253" s="223"/>
      <c r="P253" s="223" t="s">
        <v>11</v>
      </c>
      <c r="Q253" s="223"/>
      <c r="R253" s="223"/>
      <c r="S253" s="225" t="s">
        <v>12</v>
      </c>
      <c r="T253" s="225"/>
      <c r="U253" s="225"/>
      <c r="V253" s="225"/>
      <c r="W253" s="225"/>
      <c r="X253" s="225"/>
      <c r="Y253" s="225" t="s">
        <v>13</v>
      </c>
      <c r="Z253" s="225"/>
      <c r="AA253" s="223" t="s">
        <v>14</v>
      </c>
      <c r="AB253" s="203"/>
      <c r="AC253" s="200"/>
    </row>
    <row r="254" spans="2:29" s="107" customFormat="1" ht="34.5" thickBot="1">
      <c r="B254" s="291"/>
      <c r="C254" s="248"/>
      <c r="D254" s="248"/>
      <c r="E254" s="249"/>
      <c r="F254" s="250"/>
      <c r="G254" s="269"/>
      <c r="H254" s="269"/>
      <c r="I254" s="269"/>
      <c r="J254" s="33" t="s">
        <v>15</v>
      </c>
      <c r="K254" s="32" t="s">
        <v>16</v>
      </c>
      <c r="L254" s="32" t="s">
        <v>17</v>
      </c>
      <c r="M254" s="32" t="s">
        <v>37</v>
      </c>
      <c r="N254" s="32" t="s">
        <v>18</v>
      </c>
      <c r="O254" s="32" t="s">
        <v>19</v>
      </c>
      <c r="P254" s="34" t="s">
        <v>20</v>
      </c>
      <c r="Q254" s="34" t="s">
        <v>21</v>
      </c>
      <c r="R254" s="31" t="s">
        <v>22</v>
      </c>
      <c r="S254" s="31" t="s">
        <v>29</v>
      </c>
      <c r="T254" s="31" t="s">
        <v>30</v>
      </c>
      <c r="U254" s="34" t="s">
        <v>23</v>
      </c>
      <c r="V254" s="34" t="s">
        <v>31</v>
      </c>
      <c r="W254" s="35" t="s">
        <v>24</v>
      </c>
      <c r="X254" s="34" t="s">
        <v>25</v>
      </c>
      <c r="Y254" s="31" t="s">
        <v>26</v>
      </c>
      <c r="Z254" s="31" t="s">
        <v>27</v>
      </c>
      <c r="AA254" s="271"/>
      <c r="AB254" s="273"/>
      <c r="AC254" s="282"/>
    </row>
    <row r="255" spans="2:29" s="107" customFormat="1" ht="45">
      <c r="B255" s="115" t="s">
        <v>39</v>
      </c>
      <c r="C255" s="116" t="s">
        <v>290</v>
      </c>
      <c r="D255" s="117"/>
      <c r="E255" s="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/>
      <c r="Q255" s="6"/>
      <c r="R255" s="6"/>
      <c r="S255" s="28"/>
      <c r="T255" s="29"/>
      <c r="U255" s="6"/>
      <c r="V255" s="6"/>
      <c r="W255" s="6"/>
      <c r="X255" s="6"/>
      <c r="Y255" s="6"/>
      <c r="Z255" s="6"/>
      <c r="AA255" s="6"/>
      <c r="AB255" s="9" t="s">
        <v>283</v>
      </c>
      <c r="AC255" s="30"/>
    </row>
    <row r="256" spans="2:29" s="107" customFormat="1" ht="21">
      <c r="B256" s="118" t="s">
        <v>33</v>
      </c>
      <c r="C256" s="119" t="s">
        <v>291</v>
      </c>
      <c r="D256" s="36">
        <v>5.7127826459531184E-2</v>
      </c>
      <c r="E256" s="12">
        <v>5</v>
      </c>
      <c r="F256" s="13"/>
      <c r="G256" s="13">
        <v>1</v>
      </c>
      <c r="H256" s="13">
        <v>2</v>
      </c>
      <c r="I256" s="13">
        <v>2</v>
      </c>
      <c r="J256" s="13"/>
      <c r="K256" s="13"/>
      <c r="L256" s="13"/>
      <c r="M256" s="13"/>
      <c r="N256" s="13"/>
      <c r="O256" s="6"/>
      <c r="P256" s="13"/>
      <c r="Q256" s="6">
        <v>50000</v>
      </c>
      <c r="R256" s="6"/>
      <c r="S256" s="7"/>
      <c r="T256" s="8"/>
      <c r="U256" s="13"/>
      <c r="V256" s="6"/>
      <c r="W256" s="6"/>
      <c r="X256" s="6"/>
      <c r="Y256" s="13"/>
      <c r="Z256" s="13"/>
      <c r="AA256" s="6">
        <f>SUM(J256:X256)</f>
        <v>50000</v>
      </c>
      <c r="AB256" s="14"/>
      <c r="AC256" s="27"/>
    </row>
    <row r="257" spans="2:29" s="107" customFormat="1">
      <c r="B257" s="120"/>
      <c r="D257" s="108"/>
      <c r="AC257" s="121"/>
    </row>
    <row r="258" spans="2:29" s="107" customFormat="1">
      <c r="B258" s="120"/>
      <c r="D258" s="108"/>
      <c r="AC258" s="121"/>
    </row>
    <row r="259" spans="2:29" s="107" customFormat="1">
      <c r="B259" s="122" t="s">
        <v>285</v>
      </c>
      <c r="C259" s="70"/>
      <c r="D259" s="71"/>
      <c r="E259" s="70"/>
      <c r="F259" s="70"/>
      <c r="G259" s="70"/>
      <c r="H259" s="70"/>
      <c r="I259" s="72" t="s">
        <v>286</v>
      </c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123"/>
    </row>
    <row r="260" spans="2:29" s="107" customFormat="1">
      <c r="B260" s="122"/>
      <c r="C260" s="70"/>
      <c r="D260" s="71"/>
      <c r="E260" s="70"/>
      <c r="F260" s="70"/>
      <c r="G260" s="70"/>
      <c r="H260" s="70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123"/>
    </row>
    <row r="261" spans="2:29" s="107" customFormat="1">
      <c r="B261" s="122"/>
      <c r="C261" s="70"/>
      <c r="D261" s="71"/>
      <c r="E261" s="70"/>
      <c r="F261" s="70"/>
      <c r="G261" s="70"/>
      <c r="H261" s="70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123"/>
    </row>
    <row r="262" spans="2:29" s="107" customFormat="1" ht="13.5" thickBot="1">
      <c r="B262" s="124" t="s">
        <v>176</v>
      </c>
      <c r="C262" s="125"/>
      <c r="D262" s="125"/>
      <c r="E262" s="125"/>
      <c r="F262" s="126"/>
      <c r="G262" s="126"/>
      <c r="H262" s="126"/>
      <c r="I262" s="125" t="s">
        <v>177</v>
      </c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6"/>
      <c r="AC262" s="127"/>
    </row>
    <row r="263" spans="2:29" s="107" customFormat="1" ht="13.5" thickTop="1">
      <c r="B263" s="72"/>
      <c r="C263" s="72"/>
      <c r="D263" s="72"/>
      <c r="E263" s="72"/>
      <c r="F263" s="70"/>
      <c r="G263" s="70"/>
      <c r="H263" s="70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0"/>
      <c r="AC263" s="70"/>
    </row>
    <row r="264" spans="2:29" s="107" customFormat="1">
      <c r="B264" s="72"/>
      <c r="C264" s="72"/>
      <c r="D264" s="72"/>
      <c r="E264" s="72"/>
      <c r="F264" s="70"/>
      <c r="G264" s="70"/>
      <c r="H264" s="70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0"/>
      <c r="AC264" s="70"/>
    </row>
    <row r="265" spans="2:29" s="107" customFormat="1" ht="13.5" thickBot="1">
      <c r="B265"/>
      <c r="C265"/>
      <c r="D265" s="1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</row>
    <row r="266" spans="2:29" s="107" customFormat="1" ht="16.5" thickBot="1">
      <c r="B266" s="251"/>
      <c r="C266" s="252"/>
      <c r="D266" s="252"/>
      <c r="E266" s="252"/>
      <c r="F266" s="253"/>
      <c r="G266" s="260" t="s">
        <v>0</v>
      </c>
      <c r="H266" s="261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261"/>
      <c r="T266" s="261"/>
      <c r="U266" s="261"/>
      <c r="V266" s="261"/>
      <c r="W266" s="261"/>
      <c r="X266" s="262"/>
      <c r="Y266" s="274" t="s">
        <v>271</v>
      </c>
      <c r="Z266" s="275"/>
      <c r="AA266" s="275"/>
      <c r="AB266" s="275"/>
      <c r="AC266" s="276"/>
    </row>
    <row r="267" spans="2:29" s="107" customFormat="1" ht="16.5" thickBot="1">
      <c r="B267" s="254"/>
      <c r="C267" s="255"/>
      <c r="D267" s="255"/>
      <c r="E267" s="255"/>
      <c r="F267" s="256"/>
      <c r="G267" s="263" t="s">
        <v>1</v>
      </c>
      <c r="H267" s="264"/>
      <c r="I267" s="264"/>
      <c r="J267" s="264"/>
      <c r="K267" s="264"/>
      <c r="L267" s="264"/>
      <c r="M267" s="264"/>
      <c r="N267" s="264"/>
      <c r="O267" s="264"/>
      <c r="P267" s="264"/>
      <c r="Q267" s="264"/>
      <c r="R267" s="264"/>
      <c r="S267" s="264"/>
      <c r="T267" s="264"/>
      <c r="U267" s="264"/>
      <c r="V267" s="264"/>
      <c r="W267" s="264"/>
      <c r="X267" s="265"/>
      <c r="Y267" s="277" t="s">
        <v>272</v>
      </c>
      <c r="Z267" s="277"/>
      <c r="AA267" s="277"/>
      <c r="AB267" s="277"/>
      <c r="AC267" s="278"/>
    </row>
    <row r="268" spans="2:29" s="107" customFormat="1" ht="16.5" thickBot="1">
      <c r="B268" s="257"/>
      <c r="C268" s="258"/>
      <c r="D268" s="258"/>
      <c r="E268" s="258"/>
      <c r="F268" s="259"/>
      <c r="G268" s="266" t="s">
        <v>2</v>
      </c>
      <c r="H268" s="267"/>
      <c r="I268" s="267"/>
      <c r="J268" s="267"/>
      <c r="K268" s="267"/>
      <c r="L268" s="267"/>
      <c r="M268" s="267"/>
      <c r="N268" s="267"/>
      <c r="O268" s="267"/>
      <c r="P268" s="267"/>
      <c r="Q268" s="267"/>
      <c r="R268" s="267"/>
      <c r="S268" s="267"/>
      <c r="T268" s="267"/>
      <c r="U268" s="267"/>
      <c r="V268" s="267"/>
      <c r="W268" s="267"/>
      <c r="X268" s="268"/>
      <c r="Y268" s="279" t="s">
        <v>273</v>
      </c>
      <c r="Z268" s="280"/>
      <c r="AA268" s="280"/>
      <c r="AB268" s="280"/>
      <c r="AC268" s="281"/>
    </row>
    <row r="269" spans="2:29" s="107" customFormat="1" ht="18">
      <c r="B269" s="113" t="s">
        <v>274</v>
      </c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9"/>
    </row>
    <row r="270" spans="2:29" s="107" customFormat="1">
      <c r="B270" s="113" t="s">
        <v>292</v>
      </c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1"/>
    </row>
    <row r="271" spans="2:29" s="107" customFormat="1">
      <c r="B271" s="113" t="s">
        <v>293</v>
      </c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1"/>
    </row>
    <row r="272" spans="2:29" s="107" customFormat="1">
      <c r="B272" s="113" t="s">
        <v>294</v>
      </c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1"/>
    </row>
    <row r="273" spans="2:29" s="107" customFormat="1">
      <c r="B273" s="113" t="s">
        <v>278</v>
      </c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21"/>
    </row>
    <row r="274" spans="2:29" s="107" customFormat="1">
      <c r="B274" s="113" t="s">
        <v>295</v>
      </c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1"/>
    </row>
    <row r="275" spans="2:29" s="107" customFormat="1">
      <c r="B275" s="113" t="s">
        <v>296</v>
      </c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21"/>
    </row>
    <row r="276" spans="2:29" s="107" customFormat="1" ht="13.5" thickBot="1">
      <c r="B276" s="114" t="s">
        <v>297</v>
      </c>
      <c r="C276" s="22"/>
      <c r="D276" s="23"/>
      <c r="E276" s="22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5"/>
      <c r="Z276" s="26"/>
      <c r="AA276" s="25"/>
      <c r="AB276" s="24"/>
      <c r="AC276" s="21"/>
    </row>
    <row r="277" spans="2:29" s="107" customFormat="1">
      <c r="B277" s="289" t="s">
        <v>3</v>
      </c>
      <c r="C277" s="238" t="s">
        <v>4</v>
      </c>
      <c r="D277" s="238" t="s">
        <v>5</v>
      </c>
      <c r="E277" s="202" t="s">
        <v>6</v>
      </c>
      <c r="F277" s="202"/>
      <c r="G277" s="202"/>
      <c r="H277" s="202"/>
      <c r="I277" s="202"/>
      <c r="J277" s="202" t="s">
        <v>28</v>
      </c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  <c r="V277" s="202"/>
      <c r="W277" s="202"/>
      <c r="X277" s="202"/>
      <c r="Y277" s="202"/>
      <c r="Z277" s="202"/>
      <c r="AA277" s="202"/>
      <c r="AB277" s="202" t="s">
        <v>7</v>
      </c>
      <c r="AC277" s="199" t="s">
        <v>8</v>
      </c>
    </row>
    <row r="278" spans="2:29" s="107" customFormat="1">
      <c r="B278" s="290"/>
      <c r="C278" s="234"/>
      <c r="D278" s="234"/>
      <c r="E278" s="240" t="s">
        <v>9</v>
      </c>
      <c r="F278" s="242" t="s">
        <v>264</v>
      </c>
      <c r="G278" s="244" t="s">
        <v>265</v>
      </c>
      <c r="H278" s="244" t="s">
        <v>266</v>
      </c>
      <c r="I278" s="244" t="s">
        <v>267</v>
      </c>
      <c r="J278" s="223" t="s">
        <v>10</v>
      </c>
      <c r="K278" s="223"/>
      <c r="L278" s="223"/>
      <c r="M278" s="223"/>
      <c r="N278" s="223"/>
      <c r="O278" s="223"/>
      <c r="P278" s="223" t="s">
        <v>11</v>
      </c>
      <c r="Q278" s="223"/>
      <c r="R278" s="223"/>
      <c r="S278" s="225" t="s">
        <v>12</v>
      </c>
      <c r="T278" s="225"/>
      <c r="U278" s="225"/>
      <c r="V278" s="225"/>
      <c r="W278" s="225"/>
      <c r="X278" s="225"/>
      <c r="Y278" s="225" t="s">
        <v>13</v>
      </c>
      <c r="Z278" s="225"/>
      <c r="AA278" s="223" t="s">
        <v>14</v>
      </c>
      <c r="AB278" s="203"/>
      <c r="AC278" s="200"/>
    </row>
    <row r="279" spans="2:29" s="107" customFormat="1" ht="34.5" thickBot="1">
      <c r="B279" s="291"/>
      <c r="C279" s="248"/>
      <c r="D279" s="248"/>
      <c r="E279" s="249"/>
      <c r="F279" s="250"/>
      <c r="G279" s="269"/>
      <c r="H279" s="269"/>
      <c r="I279" s="269"/>
      <c r="J279" s="33" t="s">
        <v>15</v>
      </c>
      <c r="K279" s="32" t="s">
        <v>16</v>
      </c>
      <c r="L279" s="32" t="s">
        <v>17</v>
      </c>
      <c r="M279" s="32" t="s">
        <v>37</v>
      </c>
      <c r="N279" s="32" t="s">
        <v>18</v>
      </c>
      <c r="O279" s="32" t="s">
        <v>19</v>
      </c>
      <c r="P279" s="34" t="s">
        <v>20</v>
      </c>
      <c r="Q279" s="34" t="s">
        <v>21</v>
      </c>
      <c r="R279" s="31" t="s">
        <v>22</v>
      </c>
      <c r="S279" s="31" t="s">
        <v>29</v>
      </c>
      <c r="T279" s="31" t="s">
        <v>30</v>
      </c>
      <c r="U279" s="34" t="s">
        <v>23</v>
      </c>
      <c r="V279" s="34" t="s">
        <v>31</v>
      </c>
      <c r="W279" s="35" t="s">
        <v>24</v>
      </c>
      <c r="X279" s="34" t="s">
        <v>25</v>
      </c>
      <c r="Y279" s="31" t="s">
        <v>26</v>
      </c>
      <c r="Z279" s="31" t="s">
        <v>27</v>
      </c>
      <c r="AA279" s="271"/>
      <c r="AB279" s="273"/>
      <c r="AC279" s="282"/>
    </row>
    <row r="280" spans="2:29" s="107" customFormat="1" ht="45">
      <c r="B280" s="115" t="s">
        <v>39</v>
      </c>
      <c r="C280" s="116" t="s">
        <v>298</v>
      </c>
      <c r="D280" s="117"/>
      <c r="E280" s="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28"/>
      <c r="T280" s="29"/>
      <c r="U280" s="6"/>
      <c r="V280" s="6"/>
      <c r="W280" s="6"/>
      <c r="X280" s="6"/>
      <c r="Y280" s="6"/>
      <c r="Z280" s="6"/>
      <c r="AA280" s="6"/>
      <c r="AB280" s="9" t="s">
        <v>283</v>
      </c>
      <c r="AC280" s="30"/>
    </row>
    <row r="281" spans="2:29" s="107" customFormat="1" ht="52.5">
      <c r="B281" s="118" t="s">
        <v>33</v>
      </c>
      <c r="C281" s="119" t="s">
        <v>299</v>
      </c>
      <c r="D281" s="36">
        <v>0.1304103521790147</v>
      </c>
      <c r="E281" s="128">
        <v>1</v>
      </c>
      <c r="F281" s="13">
        <v>20</v>
      </c>
      <c r="G281" s="13">
        <v>20</v>
      </c>
      <c r="H281" s="13">
        <v>30</v>
      </c>
      <c r="I281" s="13">
        <v>30</v>
      </c>
      <c r="J281" s="13"/>
      <c r="K281" s="13"/>
      <c r="L281" s="13"/>
      <c r="M281" s="13"/>
      <c r="N281" s="13"/>
      <c r="O281" s="6"/>
      <c r="P281" s="13"/>
      <c r="Q281" s="13">
        <v>266091.15100000001</v>
      </c>
      <c r="R281" s="6"/>
      <c r="S281" s="7"/>
      <c r="T281" s="8"/>
      <c r="U281" s="13"/>
      <c r="V281" s="6"/>
      <c r="W281" s="6"/>
      <c r="X281" s="6"/>
      <c r="Y281" s="13"/>
      <c r="Z281" s="13"/>
      <c r="AA281" s="6">
        <f>SUM(J281:X281)</f>
        <v>266091.15100000001</v>
      </c>
      <c r="AB281" s="14"/>
      <c r="AC281" s="27"/>
    </row>
    <row r="282" spans="2:29" s="107" customFormat="1">
      <c r="B282" s="120"/>
      <c r="D282" s="108"/>
      <c r="AC282" s="121"/>
    </row>
    <row r="283" spans="2:29" s="107" customFormat="1">
      <c r="B283" s="120"/>
      <c r="D283" s="108"/>
      <c r="AC283" s="121"/>
    </row>
    <row r="284" spans="2:29" s="107" customFormat="1">
      <c r="B284" s="122" t="s">
        <v>285</v>
      </c>
      <c r="C284" s="70"/>
      <c r="D284" s="71"/>
      <c r="E284" s="70"/>
      <c r="F284" s="70"/>
      <c r="G284" s="70"/>
      <c r="H284" s="70"/>
      <c r="I284" s="72" t="s">
        <v>286</v>
      </c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123"/>
    </row>
    <row r="285" spans="2:29" s="107" customFormat="1" ht="13.5" thickBot="1">
      <c r="B285" s="122"/>
      <c r="C285" s="70"/>
      <c r="D285" s="71"/>
      <c r="E285" s="70"/>
      <c r="F285" s="70"/>
      <c r="G285" s="70"/>
      <c r="H285" s="70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123"/>
    </row>
    <row r="286" spans="2:29" s="107" customFormat="1" ht="16.5" thickBot="1">
      <c r="B286" s="251"/>
      <c r="C286" s="252"/>
      <c r="D286" s="252"/>
      <c r="E286" s="252"/>
      <c r="F286" s="253"/>
      <c r="G286" s="260" t="s">
        <v>0</v>
      </c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61"/>
      <c r="U286" s="261"/>
      <c r="V286" s="261"/>
      <c r="W286" s="261"/>
      <c r="X286" s="262"/>
      <c r="Y286" s="274" t="s">
        <v>271</v>
      </c>
      <c r="Z286" s="275"/>
      <c r="AA286" s="275"/>
      <c r="AB286" s="275"/>
      <c r="AC286" s="276"/>
    </row>
    <row r="287" spans="2:29" s="107" customFormat="1" ht="16.5" thickBot="1">
      <c r="B287" s="254"/>
      <c r="C287" s="255"/>
      <c r="D287" s="255"/>
      <c r="E287" s="255"/>
      <c r="F287" s="256"/>
      <c r="G287" s="263" t="s">
        <v>1</v>
      </c>
      <c r="H287" s="264"/>
      <c r="I287" s="264"/>
      <c r="J287" s="264"/>
      <c r="K287" s="264"/>
      <c r="L287" s="264"/>
      <c r="M287" s="264"/>
      <c r="N287" s="264"/>
      <c r="O287" s="264"/>
      <c r="P287" s="264"/>
      <c r="Q287" s="264"/>
      <c r="R287" s="264"/>
      <c r="S287" s="264"/>
      <c r="T287" s="264"/>
      <c r="U287" s="264"/>
      <c r="V287" s="264"/>
      <c r="W287" s="264"/>
      <c r="X287" s="265"/>
      <c r="Y287" s="277" t="s">
        <v>272</v>
      </c>
      <c r="Z287" s="277"/>
      <c r="AA287" s="277"/>
      <c r="AB287" s="277"/>
      <c r="AC287" s="278"/>
    </row>
    <row r="288" spans="2:29" s="107" customFormat="1" ht="16.5" thickBot="1">
      <c r="B288" s="257"/>
      <c r="C288" s="258"/>
      <c r="D288" s="258"/>
      <c r="E288" s="258"/>
      <c r="F288" s="259"/>
      <c r="G288" s="266" t="s">
        <v>2</v>
      </c>
      <c r="H288" s="267"/>
      <c r="I288" s="267"/>
      <c r="J288" s="267"/>
      <c r="K288" s="267"/>
      <c r="L288" s="267"/>
      <c r="M288" s="267"/>
      <c r="N288" s="267"/>
      <c r="O288" s="267"/>
      <c r="P288" s="267"/>
      <c r="Q288" s="267"/>
      <c r="R288" s="267"/>
      <c r="S288" s="267"/>
      <c r="T288" s="267"/>
      <c r="U288" s="267"/>
      <c r="V288" s="267"/>
      <c r="W288" s="267"/>
      <c r="X288" s="268"/>
      <c r="Y288" s="279" t="s">
        <v>273</v>
      </c>
      <c r="Z288" s="280"/>
      <c r="AA288" s="280"/>
      <c r="AB288" s="280"/>
      <c r="AC288" s="281"/>
    </row>
    <row r="289" spans="2:29" s="107" customFormat="1" ht="18">
      <c r="B289" s="113" t="s">
        <v>274</v>
      </c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9"/>
    </row>
    <row r="290" spans="2:29" s="107" customFormat="1">
      <c r="B290" s="113" t="s">
        <v>292</v>
      </c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1"/>
    </row>
    <row r="291" spans="2:29" s="107" customFormat="1">
      <c r="B291" s="113" t="s">
        <v>293</v>
      </c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1"/>
    </row>
    <row r="292" spans="2:29" s="107" customFormat="1">
      <c r="B292" s="113" t="s">
        <v>294</v>
      </c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1"/>
    </row>
    <row r="293" spans="2:29" s="107" customFormat="1">
      <c r="B293" s="113" t="s">
        <v>278</v>
      </c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21"/>
    </row>
    <row r="294" spans="2:29" s="107" customFormat="1">
      <c r="B294" s="113" t="s">
        <v>300</v>
      </c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1"/>
    </row>
    <row r="295" spans="2:29" s="107" customFormat="1">
      <c r="B295" s="113" t="s">
        <v>301</v>
      </c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21"/>
    </row>
    <row r="296" spans="2:29" s="107" customFormat="1" ht="13.5" thickBot="1">
      <c r="B296" s="114" t="s">
        <v>302</v>
      </c>
      <c r="C296" s="22"/>
      <c r="D296" s="23"/>
      <c r="E296" s="22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5"/>
      <c r="Z296" s="26"/>
      <c r="AA296" s="25"/>
      <c r="AB296" s="24"/>
      <c r="AC296" s="21"/>
    </row>
    <row r="297" spans="2:29" s="107" customFormat="1">
      <c r="B297" s="289" t="s">
        <v>3</v>
      </c>
      <c r="C297" s="238" t="s">
        <v>4</v>
      </c>
      <c r="D297" s="238" t="s">
        <v>5</v>
      </c>
      <c r="E297" s="202" t="s">
        <v>6</v>
      </c>
      <c r="F297" s="202"/>
      <c r="G297" s="202"/>
      <c r="H297" s="202"/>
      <c r="I297" s="202"/>
      <c r="J297" s="202" t="s">
        <v>28</v>
      </c>
      <c r="K297" s="202"/>
      <c r="L297" s="202"/>
      <c r="M297" s="202"/>
      <c r="N297" s="202"/>
      <c r="O297" s="202"/>
      <c r="P297" s="202"/>
      <c r="Q297" s="202"/>
      <c r="R297" s="202"/>
      <c r="S297" s="202"/>
      <c r="T297" s="202"/>
      <c r="U297" s="202"/>
      <c r="V297" s="202"/>
      <c r="W297" s="202"/>
      <c r="X297" s="202"/>
      <c r="Y297" s="202"/>
      <c r="Z297" s="202"/>
      <c r="AA297" s="202"/>
      <c r="AB297" s="202" t="s">
        <v>7</v>
      </c>
      <c r="AC297" s="199" t="s">
        <v>8</v>
      </c>
    </row>
    <row r="298" spans="2:29" s="107" customFormat="1">
      <c r="B298" s="290"/>
      <c r="C298" s="234"/>
      <c r="D298" s="234"/>
      <c r="E298" s="240" t="s">
        <v>9</v>
      </c>
      <c r="F298" s="242" t="s">
        <v>264</v>
      </c>
      <c r="G298" s="244" t="s">
        <v>265</v>
      </c>
      <c r="H298" s="244" t="s">
        <v>266</v>
      </c>
      <c r="I298" s="244" t="s">
        <v>267</v>
      </c>
      <c r="J298" s="223" t="s">
        <v>10</v>
      </c>
      <c r="K298" s="223"/>
      <c r="L298" s="223"/>
      <c r="M298" s="223"/>
      <c r="N298" s="223"/>
      <c r="O298" s="223"/>
      <c r="P298" s="223" t="s">
        <v>11</v>
      </c>
      <c r="Q298" s="223"/>
      <c r="R298" s="223"/>
      <c r="S298" s="225" t="s">
        <v>12</v>
      </c>
      <c r="T298" s="225"/>
      <c r="U298" s="225"/>
      <c r="V298" s="225"/>
      <c r="W298" s="225"/>
      <c r="X298" s="225"/>
      <c r="Y298" s="225" t="s">
        <v>13</v>
      </c>
      <c r="Z298" s="225"/>
      <c r="AA298" s="223" t="s">
        <v>14</v>
      </c>
      <c r="AB298" s="203"/>
      <c r="AC298" s="200"/>
    </row>
    <row r="299" spans="2:29" s="107" customFormat="1" ht="34.5" thickBot="1">
      <c r="B299" s="291"/>
      <c r="C299" s="248"/>
      <c r="D299" s="248"/>
      <c r="E299" s="249"/>
      <c r="F299" s="250"/>
      <c r="G299" s="269"/>
      <c r="H299" s="269"/>
      <c r="I299" s="269"/>
      <c r="J299" s="33" t="s">
        <v>15</v>
      </c>
      <c r="K299" s="32" t="s">
        <v>16</v>
      </c>
      <c r="L299" s="32" t="s">
        <v>17</v>
      </c>
      <c r="M299" s="32" t="s">
        <v>37</v>
      </c>
      <c r="N299" s="32" t="s">
        <v>18</v>
      </c>
      <c r="O299" s="32" t="s">
        <v>19</v>
      </c>
      <c r="P299" s="34" t="s">
        <v>20</v>
      </c>
      <c r="Q299" s="34" t="s">
        <v>21</v>
      </c>
      <c r="R299" s="31" t="s">
        <v>22</v>
      </c>
      <c r="S299" s="31" t="s">
        <v>29</v>
      </c>
      <c r="T299" s="31" t="s">
        <v>30</v>
      </c>
      <c r="U299" s="34" t="s">
        <v>23</v>
      </c>
      <c r="V299" s="34" t="s">
        <v>31</v>
      </c>
      <c r="W299" s="35" t="s">
        <v>24</v>
      </c>
      <c r="X299" s="34" t="s">
        <v>25</v>
      </c>
      <c r="Y299" s="31" t="s">
        <v>26</v>
      </c>
      <c r="Z299" s="31" t="s">
        <v>27</v>
      </c>
      <c r="AA299" s="271"/>
      <c r="AB299" s="273"/>
      <c r="AC299" s="282"/>
    </row>
    <row r="300" spans="2:29" s="107" customFormat="1" ht="45">
      <c r="B300" s="115" t="s">
        <v>39</v>
      </c>
      <c r="C300" s="116" t="s">
        <v>303</v>
      </c>
      <c r="D300" s="117"/>
      <c r="E300" s="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28"/>
      <c r="T300" s="29"/>
      <c r="U300" s="6"/>
      <c r="V300" s="6"/>
      <c r="W300" s="6"/>
      <c r="X300" s="6"/>
      <c r="Y300" s="6"/>
      <c r="Z300" s="6"/>
      <c r="AA300" s="6"/>
      <c r="AB300" s="9" t="s">
        <v>283</v>
      </c>
      <c r="AC300" s="30"/>
    </row>
    <row r="301" spans="2:29" s="107" customFormat="1" ht="21">
      <c r="B301" s="129" t="s">
        <v>33</v>
      </c>
      <c r="C301" s="130" t="s">
        <v>304</v>
      </c>
      <c r="D301" s="292">
        <v>0.62177527309986946</v>
      </c>
      <c r="E301" s="112">
        <v>4</v>
      </c>
      <c r="F301" s="111">
        <v>1</v>
      </c>
      <c r="G301" s="111">
        <v>1</v>
      </c>
      <c r="H301" s="111">
        <v>1</v>
      </c>
      <c r="I301" s="111">
        <v>1</v>
      </c>
      <c r="J301" s="111"/>
      <c r="K301" s="111"/>
      <c r="L301" s="111"/>
      <c r="M301" s="111"/>
      <c r="N301" s="295">
        <v>410470.7</v>
      </c>
      <c r="O301" s="56"/>
      <c r="P301" s="111"/>
      <c r="Q301" s="111"/>
      <c r="R301" s="56"/>
      <c r="S301" s="131"/>
      <c r="T301" s="132"/>
      <c r="U301" s="111"/>
      <c r="V301" s="56"/>
      <c r="W301" s="56"/>
      <c r="X301" s="56"/>
      <c r="Y301" s="111"/>
      <c r="Z301" s="111"/>
      <c r="AA301" s="56">
        <f>SUM(J301:X301)</f>
        <v>410470.7</v>
      </c>
      <c r="AB301" s="133"/>
      <c r="AC301" s="134"/>
    </row>
    <row r="302" spans="2:29" s="107" customFormat="1">
      <c r="B302" s="135" t="s">
        <v>305</v>
      </c>
      <c r="C302" s="136" t="s">
        <v>306</v>
      </c>
      <c r="D302" s="293"/>
      <c r="E302" s="137">
        <v>4</v>
      </c>
      <c r="F302" s="57">
        <v>1</v>
      </c>
      <c r="G302" s="57">
        <v>1</v>
      </c>
      <c r="H302" s="57"/>
      <c r="I302" s="57"/>
      <c r="J302" s="57"/>
      <c r="K302" s="57"/>
      <c r="L302" s="57"/>
      <c r="M302" s="57"/>
      <c r="N302" s="296"/>
      <c r="O302" s="57"/>
      <c r="P302" s="57"/>
      <c r="Q302" s="57"/>
      <c r="R302" s="57"/>
      <c r="S302" s="138"/>
      <c r="T302" s="139"/>
      <c r="U302" s="57"/>
      <c r="V302" s="57"/>
      <c r="W302" s="57"/>
      <c r="X302" s="57"/>
      <c r="Y302" s="57"/>
      <c r="Z302" s="57"/>
      <c r="AA302" s="57"/>
      <c r="AB302" s="45"/>
      <c r="AC302" s="45"/>
    </row>
    <row r="303" spans="2:29" s="107" customFormat="1">
      <c r="B303" s="135" t="s">
        <v>307</v>
      </c>
      <c r="C303" s="136" t="s">
        <v>308</v>
      </c>
      <c r="D303" s="293"/>
      <c r="E303" s="137">
        <v>2</v>
      </c>
      <c r="F303" s="57">
        <v>1</v>
      </c>
      <c r="G303" s="57"/>
      <c r="H303" s="57">
        <v>1</v>
      </c>
      <c r="I303" s="51"/>
      <c r="J303" s="51"/>
      <c r="K303" s="51"/>
      <c r="L303" s="51"/>
      <c r="M303" s="51"/>
      <c r="N303" s="297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</row>
    <row r="304" spans="2:29" s="107" customFormat="1">
      <c r="B304" s="135" t="s">
        <v>309</v>
      </c>
      <c r="C304" s="136" t="s">
        <v>310</v>
      </c>
      <c r="D304" s="294"/>
      <c r="E304" s="137">
        <v>2</v>
      </c>
      <c r="F304" s="57"/>
      <c r="G304" s="57">
        <v>1</v>
      </c>
      <c r="H304" s="57">
        <v>1</v>
      </c>
      <c r="I304" s="51"/>
      <c r="J304" s="51"/>
      <c r="K304" s="51"/>
      <c r="L304" s="51"/>
      <c r="M304" s="51"/>
      <c r="N304" s="57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</row>
    <row r="305" spans="2:29" s="107" customFormat="1">
      <c r="B305" s="120"/>
      <c r="D305" s="108"/>
      <c r="AC305" s="121"/>
    </row>
    <row r="306" spans="2:29" s="107" customFormat="1">
      <c r="B306" s="122" t="s">
        <v>285</v>
      </c>
      <c r="C306" s="70"/>
      <c r="D306" s="71"/>
      <c r="E306" s="70"/>
      <c r="F306" s="70"/>
      <c r="G306" s="70"/>
      <c r="H306" s="70"/>
      <c r="I306" s="72" t="s">
        <v>286</v>
      </c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123"/>
    </row>
    <row r="307" spans="2:29" s="107" customFormat="1" ht="13.5" thickBot="1">
      <c r="B307"/>
      <c r="C307"/>
      <c r="D307" s="1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</row>
    <row r="308" spans="2:29" s="107" customFormat="1" ht="16.5" thickBot="1">
      <c r="B308" s="251"/>
      <c r="C308" s="252"/>
      <c r="D308" s="252"/>
      <c r="E308" s="252"/>
      <c r="F308" s="253"/>
      <c r="G308" s="260" t="s">
        <v>0</v>
      </c>
      <c r="H308" s="261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261"/>
      <c r="T308" s="261"/>
      <c r="U308" s="261"/>
      <c r="V308" s="261"/>
      <c r="W308" s="261"/>
      <c r="X308" s="262"/>
      <c r="Y308" s="274" t="s">
        <v>271</v>
      </c>
      <c r="Z308" s="275"/>
      <c r="AA308" s="275"/>
      <c r="AB308" s="275"/>
      <c r="AC308" s="276"/>
    </row>
    <row r="309" spans="2:29" s="107" customFormat="1" ht="16.5" thickBot="1">
      <c r="B309" s="254"/>
      <c r="C309" s="255"/>
      <c r="D309" s="255"/>
      <c r="E309" s="255"/>
      <c r="F309" s="256"/>
      <c r="G309" s="263" t="s">
        <v>1</v>
      </c>
      <c r="H309" s="264"/>
      <c r="I309" s="264"/>
      <c r="J309" s="264"/>
      <c r="K309" s="264"/>
      <c r="L309" s="264"/>
      <c r="M309" s="264"/>
      <c r="N309" s="264"/>
      <c r="O309" s="264"/>
      <c r="P309" s="264"/>
      <c r="Q309" s="264"/>
      <c r="R309" s="264"/>
      <c r="S309" s="264"/>
      <c r="T309" s="264"/>
      <c r="U309" s="264"/>
      <c r="V309" s="264"/>
      <c r="W309" s="264"/>
      <c r="X309" s="265"/>
      <c r="Y309" s="277" t="s">
        <v>272</v>
      </c>
      <c r="Z309" s="277"/>
      <c r="AA309" s="277"/>
      <c r="AB309" s="277"/>
      <c r="AC309" s="298"/>
    </row>
    <row r="310" spans="2:29" s="107" customFormat="1" ht="16.5" thickBot="1">
      <c r="B310" s="257"/>
      <c r="C310" s="258"/>
      <c r="D310" s="258"/>
      <c r="E310" s="258"/>
      <c r="F310" s="259"/>
      <c r="G310" s="266" t="s">
        <v>2</v>
      </c>
      <c r="H310" s="267"/>
      <c r="I310" s="267"/>
      <c r="J310" s="267"/>
      <c r="K310" s="267"/>
      <c r="L310" s="267"/>
      <c r="M310" s="267"/>
      <c r="N310" s="267"/>
      <c r="O310" s="267"/>
      <c r="P310" s="267"/>
      <c r="Q310" s="267"/>
      <c r="R310" s="267"/>
      <c r="S310" s="267"/>
      <c r="T310" s="267"/>
      <c r="U310" s="267"/>
      <c r="V310" s="267"/>
      <c r="W310" s="267"/>
      <c r="X310" s="268"/>
      <c r="Y310" s="279" t="s">
        <v>273</v>
      </c>
      <c r="Z310" s="280"/>
      <c r="AA310" s="280"/>
      <c r="AB310" s="280"/>
      <c r="AC310" s="281"/>
    </row>
    <row r="311" spans="2:29" s="107" customFormat="1" ht="18">
      <c r="B311" s="140" t="s">
        <v>274</v>
      </c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41"/>
    </row>
    <row r="312" spans="2:29" s="107" customFormat="1">
      <c r="B312" s="140" t="s">
        <v>311</v>
      </c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142"/>
    </row>
    <row r="313" spans="2:29" s="107" customFormat="1">
      <c r="B313" s="299" t="s">
        <v>312</v>
      </c>
      <c r="C313" s="272"/>
      <c r="D313" s="272"/>
      <c r="E313" s="272"/>
      <c r="F313" s="272"/>
      <c r="G313" s="272"/>
      <c r="H313" s="272"/>
      <c r="I313" s="272"/>
      <c r="J313" s="272"/>
      <c r="K313" s="272"/>
      <c r="L313" s="272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142"/>
    </row>
    <row r="314" spans="2:29" s="107" customFormat="1">
      <c r="B314" s="140" t="s">
        <v>313</v>
      </c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142"/>
    </row>
    <row r="315" spans="2:29" s="107" customFormat="1">
      <c r="B315" s="140" t="s">
        <v>278</v>
      </c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42"/>
    </row>
    <row r="316" spans="2:29" s="107" customFormat="1">
      <c r="B316" s="140" t="s">
        <v>314</v>
      </c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142"/>
    </row>
    <row r="317" spans="2:29" s="107" customFormat="1">
      <c r="B317" s="140" t="s">
        <v>315</v>
      </c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42"/>
    </row>
    <row r="318" spans="2:29" s="107" customFormat="1" ht="13.5" thickBot="1">
      <c r="B318" s="143" t="s">
        <v>316</v>
      </c>
      <c r="C318" s="22"/>
      <c r="D318" s="23"/>
      <c r="E318" s="22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5"/>
      <c r="Z318" s="26"/>
      <c r="AA318" s="25"/>
      <c r="AB318" s="24"/>
      <c r="AC318" s="142"/>
    </row>
    <row r="319" spans="2:29" s="107" customFormat="1">
      <c r="B319" s="300" t="s">
        <v>3</v>
      </c>
      <c r="C319" s="238" t="s">
        <v>4</v>
      </c>
      <c r="D319" s="238" t="s">
        <v>5</v>
      </c>
      <c r="E319" s="202" t="s">
        <v>6</v>
      </c>
      <c r="F319" s="202"/>
      <c r="G319" s="202"/>
      <c r="H319" s="202"/>
      <c r="I319" s="202"/>
      <c r="J319" s="202" t="s">
        <v>28</v>
      </c>
      <c r="K319" s="202"/>
      <c r="L319" s="202"/>
      <c r="M319" s="202"/>
      <c r="N319" s="202"/>
      <c r="O319" s="202"/>
      <c r="P319" s="202"/>
      <c r="Q319" s="202"/>
      <c r="R319" s="202"/>
      <c r="S319" s="202"/>
      <c r="T319" s="202"/>
      <c r="U319" s="202"/>
      <c r="V319" s="202"/>
      <c r="W319" s="202"/>
      <c r="X319" s="202"/>
      <c r="Y319" s="202"/>
      <c r="Z319" s="202"/>
      <c r="AA319" s="202"/>
      <c r="AB319" s="202" t="s">
        <v>7</v>
      </c>
      <c r="AC319" s="303" t="s">
        <v>8</v>
      </c>
    </row>
    <row r="320" spans="2:29" s="107" customFormat="1">
      <c r="B320" s="301"/>
      <c r="C320" s="234"/>
      <c r="D320" s="234"/>
      <c r="E320" s="240" t="s">
        <v>9</v>
      </c>
      <c r="F320" s="242" t="s">
        <v>264</v>
      </c>
      <c r="G320" s="244" t="s">
        <v>265</v>
      </c>
      <c r="H320" s="244" t="s">
        <v>266</v>
      </c>
      <c r="I320" s="244" t="s">
        <v>267</v>
      </c>
      <c r="J320" s="223" t="s">
        <v>10</v>
      </c>
      <c r="K320" s="223"/>
      <c r="L320" s="223"/>
      <c r="M320" s="223"/>
      <c r="N320" s="223"/>
      <c r="O320" s="223"/>
      <c r="P320" s="223" t="s">
        <v>11</v>
      </c>
      <c r="Q320" s="223"/>
      <c r="R320" s="223"/>
      <c r="S320" s="225" t="s">
        <v>12</v>
      </c>
      <c r="T320" s="225"/>
      <c r="U320" s="225"/>
      <c r="V320" s="225"/>
      <c r="W320" s="225"/>
      <c r="X320" s="225"/>
      <c r="Y320" s="225" t="s">
        <v>13</v>
      </c>
      <c r="Z320" s="225"/>
      <c r="AA320" s="223" t="s">
        <v>14</v>
      </c>
      <c r="AB320" s="203"/>
      <c r="AC320" s="304"/>
    </row>
    <row r="321" spans="2:29" s="107" customFormat="1" ht="34.5" thickBot="1">
      <c r="B321" s="302"/>
      <c r="C321" s="248"/>
      <c r="D321" s="248"/>
      <c r="E321" s="249"/>
      <c r="F321" s="250"/>
      <c r="G321" s="269"/>
      <c r="H321" s="269"/>
      <c r="I321" s="269"/>
      <c r="J321" s="33" t="s">
        <v>15</v>
      </c>
      <c r="K321" s="32" t="s">
        <v>16</v>
      </c>
      <c r="L321" s="32" t="s">
        <v>17</v>
      </c>
      <c r="M321" s="32" t="s">
        <v>37</v>
      </c>
      <c r="N321" s="32" t="s">
        <v>18</v>
      </c>
      <c r="O321" s="32" t="s">
        <v>19</v>
      </c>
      <c r="P321" s="34" t="s">
        <v>20</v>
      </c>
      <c r="Q321" s="34" t="s">
        <v>21</v>
      </c>
      <c r="R321" s="31" t="s">
        <v>22</v>
      </c>
      <c r="S321" s="31" t="s">
        <v>29</v>
      </c>
      <c r="T321" s="31" t="s">
        <v>30</v>
      </c>
      <c r="U321" s="34" t="s">
        <v>23</v>
      </c>
      <c r="V321" s="34" t="s">
        <v>31</v>
      </c>
      <c r="W321" s="35" t="s">
        <v>24</v>
      </c>
      <c r="X321" s="34" t="s">
        <v>25</v>
      </c>
      <c r="Y321" s="31" t="s">
        <v>26</v>
      </c>
      <c r="Z321" s="31" t="s">
        <v>27</v>
      </c>
      <c r="AA321" s="271"/>
      <c r="AB321" s="273"/>
      <c r="AC321" s="305"/>
    </row>
    <row r="322" spans="2:29" s="107" customFormat="1" ht="45">
      <c r="B322" s="144" t="s">
        <v>39</v>
      </c>
      <c r="C322" s="145" t="s">
        <v>317</v>
      </c>
      <c r="D322" s="117"/>
      <c r="E322" s="5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28"/>
      <c r="T322" s="29"/>
      <c r="U322" s="6"/>
      <c r="V322" s="6"/>
      <c r="W322" s="6"/>
      <c r="X322" s="6"/>
      <c r="Y322" s="6"/>
      <c r="Z322" s="6"/>
      <c r="AA322" s="6"/>
      <c r="AB322" s="9" t="s">
        <v>283</v>
      </c>
      <c r="AC322" s="146"/>
    </row>
    <row r="323" spans="2:29" s="107" customFormat="1" ht="21">
      <c r="B323" s="147" t="s">
        <v>33</v>
      </c>
      <c r="C323" s="119" t="s">
        <v>318</v>
      </c>
      <c r="D323" s="36">
        <v>8.2309860681915412E-2</v>
      </c>
      <c r="E323" s="12">
        <v>40</v>
      </c>
      <c r="F323" s="13">
        <v>10</v>
      </c>
      <c r="G323" s="13">
        <v>10</v>
      </c>
      <c r="H323" s="13">
        <v>10</v>
      </c>
      <c r="I323" s="13">
        <v>10</v>
      </c>
      <c r="J323" s="13"/>
      <c r="K323" s="13"/>
      <c r="L323" s="13"/>
      <c r="M323" s="13"/>
      <c r="N323" s="13"/>
      <c r="O323" s="6"/>
      <c r="P323" s="13"/>
      <c r="Q323" s="13">
        <v>20000</v>
      </c>
      <c r="R323" s="6"/>
      <c r="S323" s="7"/>
      <c r="T323" s="8"/>
      <c r="U323" s="13"/>
      <c r="V323" s="6"/>
      <c r="W323" s="6"/>
      <c r="X323" s="6"/>
      <c r="Y323" s="13"/>
      <c r="Z323" s="13"/>
      <c r="AA323" s="6">
        <f>SUM(J323:X323)</f>
        <v>20000</v>
      </c>
      <c r="AB323" s="14"/>
      <c r="AC323" s="148"/>
    </row>
    <row r="324" spans="2:29" s="107" customFormat="1">
      <c r="B324" s="149"/>
      <c r="C324" s="150"/>
      <c r="D324" s="108"/>
      <c r="AC324" s="151"/>
    </row>
    <row r="325" spans="2:29" s="107" customFormat="1">
      <c r="B325" s="149"/>
      <c r="D325" s="108"/>
      <c r="AC325" s="151"/>
    </row>
    <row r="326" spans="2:29" s="107" customFormat="1" ht="13.5" thickBot="1">
      <c r="B326" s="152" t="s">
        <v>285</v>
      </c>
      <c r="C326" s="153"/>
      <c r="D326" s="154"/>
      <c r="E326" s="153"/>
      <c r="F326" s="153"/>
      <c r="G326" s="153"/>
      <c r="H326" s="153"/>
      <c r="I326" s="155" t="s">
        <v>286</v>
      </c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6"/>
    </row>
    <row r="327" spans="2:29" s="107" customFormat="1">
      <c r="B327"/>
      <c r="C327"/>
      <c r="D327" s="1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</row>
    <row r="328" spans="2:29" s="107" customFormat="1">
      <c r="B328"/>
      <c r="C328"/>
      <c r="D328" s="1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</row>
    <row r="329" spans="2:29" s="107" customFormat="1">
      <c r="B329" s="307" t="s">
        <v>319</v>
      </c>
      <c r="C329" s="307"/>
      <c r="D329" s="307"/>
      <c r="E329" s="307"/>
      <c r="F329" s="307"/>
      <c r="G329" s="307"/>
      <c r="H329" s="307"/>
      <c r="I329" s="307"/>
      <c r="J329" s="307"/>
      <c r="K329" s="307"/>
      <c r="L329" s="307"/>
      <c r="M329" s="307"/>
      <c r="N329" s="307"/>
      <c r="O329" s="307"/>
      <c r="P329" s="307"/>
      <c r="Q329" s="307"/>
      <c r="R329" s="307"/>
      <c r="S329" s="307"/>
      <c r="T329" s="307"/>
      <c r="U329" s="307"/>
      <c r="V329" s="307"/>
      <c r="W329" s="307"/>
      <c r="X329" s="307"/>
      <c r="Y329" s="307"/>
      <c r="Z329" s="307"/>
      <c r="AA329" s="307"/>
      <c r="AB329" s="307"/>
      <c r="AC329" s="307"/>
    </row>
    <row r="330" spans="2:29" s="107" customFormat="1">
      <c r="B330" s="307"/>
      <c r="C330" s="307"/>
      <c r="D330" s="307"/>
      <c r="E330" s="307"/>
      <c r="F330" s="307"/>
      <c r="G330" s="307"/>
      <c r="H330" s="307"/>
      <c r="I330" s="307"/>
      <c r="J330" s="307"/>
      <c r="K330" s="307"/>
      <c r="L330" s="307"/>
      <c r="M330" s="307"/>
      <c r="N330" s="307"/>
      <c r="O330" s="307"/>
      <c r="P330" s="307"/>
      <c r="Q330" s="307"/>
      <c r="R330" s="307"/>
      <c r="S330" s="307"/>
      <c r="T330" s="307"/>
      <c r="U330" s="307"/>
      <c r="V330" s="307"/>
      <c r="W330" s="307"/>
      <c r="X330" s="307"/>
      <c r="Y330" s="307"/>
      <c r="Z330" s="307"/>
      <c r="AA330" s="307"/>
      <c r="AB330" s="307"/>
      <c r="AC330" s="307"/>
    </row>
    <row r="331" spans="2:29" s="107" customFormat="1" ht="13.5" thickBot="1">
      <c r="B331" s="70"/>
      <c r="D331" s="108"/>
    </row>
    <row r="332" spans="2:29" s="107" customFormat="1" ht="16.5" thickBot="1">
      <c r="B332" s="251"/>
      <c r="C332" s="252"/>
      <c r="D332" s="252"/>
      <c r="E332" s="252"/>
      <c r="F332" s="253"/>
      <c r="G332" s="260" t="s">
        <v>0</v>
      </c>
      <c r="H332" s="261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261"/>
      <c r="T332" s="261"/>
      <c r="U332" s="261"/>
      <c r="V332" s="261"/>
      <c r="W332" s="261"/>
      <c r="X332" s="262"/>
      <c r="Y332" s="274" t="s">
        <v>320</v>
      </c>
      <c r="Z332" s="275"/>
      <c r="AA332" s="275"/>
      <c r="AB332" s="275"/>
      <c r="AC332" s="276"/>
    </row>
    <row r="333" spans="2:29" s="107" customFormat="1" ht="16.5" thickBot="1">
      <c r="B333" s="254"/>
      <c r="C333" s="255"/>
      <c r="D333" s="255"/>
      <c r="E333" s="255"/>
      <c r="F333" s="256"/>
      <c r="G333" s="263" t="s">
        <v>1</v>
      </c>
      <c r="H333" s="264"/>
      <c r="I333" s="264"/>
      <c r="J333" s="264"/>
      <c r="K333" s="264"/>
      <c r="L333" s="264"/>
      <c r="M333" s="264"/>
      <c r="N333" s="264"/>
      <c r="O333" s="264"/>
      <c r="P333" s="264"/>
      <c r="Q333" s="264"/>
      <c r="R333" s="264"/>
      <c r="S333" s="264"/>
      <c r="T333" s="264"/>
      <c r="U333" s="264"/>
      <c r="V333" s="264"/>
      <c r="W333" s="264"/>
      <c r="X333" s="265"/>
      <c r="Y333" s="277" t="s">
        <v>321</v>
      </c>
      <c r="Z333" s="277"/>
      <c r="AA333" s="277"/>
      <c r="AB333" s="277"/>
      <c r="AC333" s="298"/>
    </row>
    <row r="334" spans="2:29" s="107" customFormat="1" ht="16.5" thickBot="1">
      <c r="B334" s="257"/>
      <c r="C334" s="258"/>
      <c r="D334" s="258"/>
      <c r="E334" s="258"/>
      <c r="F334" s="259"/>
      <c r="G334" s="266" t="s">
        <v>2</v>
      </c>
      <c r="H334" s="267"/>
      <c r="I334" s="267"/>
      <c r="J334" s="267"/>
      <c r="K334" s="267"/>
      <c r="L334" s="267"/>
      <c r="M334" s="267"/>
      <c r="N334" s="267"/>
      <c r="O334" s="267"/>
      <c r="P334" s="267"/>
      <c r="Q334" s="267"/>
      <c r="R334" s="267"/>
      <c r="S334" s="267"/>
      <c r="T334" s="267"/>
      <c r="U334" s="267"/>
      <c r="V334" s="267"/>
      <c r="W334" s="267"/>
      <c r="X334" s="268"/>
      <c r="Y334" s="279" t="s">
        <v>322</v>
      </c>
      <c r="Z334" s="280"/>
      <c r="AA334" s="280"/>
      <c r="AB334" s="280"/>
      <c r="AC334" s="281"/>
    </row>
    <row r="335" spans="2:29" s="107" customFormat="1" ht="18">
      <c r="B335" s="140" t="s">
        <v>274</v>
      </c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41"/>
    </row>
    <row r="336" spans="2:29" s="107" customFormat="1">
      <c r="B336" s="140" t="s">
        <v>275</v>
      </c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157"/>
    </row>
    <row r="337" spans="2:29" s="107" customFormat="1">
      <c r="B337" s="140" t="s">
        <v>323</v>
      </c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157"/>
    </row>
    <row r="338" spans="2:29" s="107" customFormat="1">
      <c r="B338" s="140" t="s">
        <v>324</v>
      </c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157"/>
    </row>
    <row r="339" spans="2:29" s="107" customFormat="1">
      <c r="B339" s="140" t="s">
        <v>325</v>
      </c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58"/>
    </row>
    <row r="340" spans="2:29" s="107" customFormat="1">
      <c r="B340" s="140" t="s">
        <v>326</v>
      </c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157"/>
    </row>
    <row r="341" spans="2:29" s="107" customFormat="1">
      <c r="B341" s="140" t="s">
        <v>327</v>
      </c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58"/>
    </row>
    <row r="342" spans="2:29" s="107" customFormat="1" ht="13.5" thickBot="1">
      <c r="B342" s="143" t="s">
        <v>328</v>
      </c>
      <c r="C342" s="22"/>
      <c r="D342" s="23"/>
      <c r="E342" s="22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5"/>
      <c r="AA342" s="26"/>
      <c r="AB342" s="25"/>
      <c r="AC342" s="159"/>
    </row>
    <row r="343" spans="2:29" s="107" customFormat="1">
      <c r="B343" s="300" t="s">
        <v>3</v>
      </c>
      <c r="C343" s="238" t="s">
        <v>4</v>
      </c>
      <c r="D343" s="238" t="s">
        <v>5</v>
      </c>
      <c r="E343" s="202" t="s">
        <v>6</v>
      </c>
      <c r="F343" s="202"/>
      <c r="G343" s="202"/>
      <c r="H343" s="202"/>
      <c r="I343" s="202"/>
      <c r="J343" s="202" t="s">
        <v>28</v>
      </c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202"/>
      <c r="AA343" s="202"/>
      <c r="AB343" s="202" t="s">
        <v>7</v>
      </c>
      <c r="AC343" s="303" t="s">
        <v>8</v>
      </c>
    </row>
    <row r="344" spans="2:29" s="107" customFormat="1">
      <c r="B344" s="301"/>
      <c r="C344" s="234"/>
      <c r="D344" s="234"/>
      <c r="E344" s="240" t="s">
        <v>9</v>
      </c>
      <c r="F344" s="242" t="s">
        <v>264</v>
      </c>
      <c r="G344" s="244" t="s">
        <v>265</v>
      </c>
      <c r="H344" s="244" t="s">
        <v>266</v>
      </c>
      <c r="I344" s="244" t="s">
        <v>267</v>
      </c>
      <c r="J344" s="223" t="s">
        <v>10</v>
      </c>
      <c r="K344" s="223"/>
      <c r="L344" s="223"/>
      <c r="M344" s="223"/>
      <c r="N344" s="223"/>
      <c r="O344" s="223"/>
      <c r="P344" s="223" t="s">
        <v>11</v>
      </c>
      <c r="Q344" s="223"/>
      <c r="R344" s="223"/>
      <c r="S344" s="225" t="s">
        <v>12</v>
      </c>
      <c r="T344" s="225"/>
      <c r="U344" s="225"/>
      <c r="V344" s="225"/>
      <c r="W344" s="225"/>
      <c r="X344" s="225"/>
      <c r="Y344" s="225" t="s">
        <v>13</v>
      </c>
      <c r="Z344" s="225"/>
      <c r="AA344" s="223" t="s">
        <v>14</v>
      </c>
      <c r="AB344" s="203"/>
      <c r="AC344" s="304"/>
    </row>
    <row r="345" spans="2:29" s="107" customFormat="1" ht="34.5" thickBot="1">
      <c r="B345" s="302"/>
      <c r="C345" s="248"/>
      <c r="D345" s="248"/>
      <c r="E345" s="249"/>
      <c r="F345" s="250"/>
      <c r="G345" s="269"/>
      <c r="H345" s="269"/>
      <c r="I345" s="269"/>
      <c r="J345" s="33" t="s">
        <v>15</v>
      </c>
      <c r="K345" s="32" t="s">
        <v>16</v>
      </c>
      <c r="L345" s="32" t="s">
        <v>17</v>
      </c>
      <c r="M345" s="32" t="s">
        <v>37</v>
      </c>
      <c r="N345" s="32" t="s">
        <v>18</v>
      </c>
      <c r="O345" s="32" t="s">
        <v>19</v>
      </c>
      <c r="P345" s="34" t="s">
        <v>20</v>
      </c>
      <c r="Q345" s="34" t="s">
        <v>21</v>
      </c>
      <c r="R345" s="31" t="s">
        <v>22</v>
      </c>
      <c r="S345" s="31" t="s">
        <v>29</v>
      </c>
      <c r="T345" s="31" t="s">
        <v>30</v>
      </c>
      <c r="U345" s="34" t="s">
        <v>23</v>
      </c>
      <c r="V345" s="34" t="s">
        <v>31</v>
      </c>
      <c r="W345" s="35" t="s">
        <v>24</v>
      </c>
      <c r="X345" s="34" t="s">
        <v>25</v>
      </c>
      <c r="Y345" s="31" t="s">
        <v>26</v>
      </c>
      <c r="Z345" s="31" t="s">
        <v>27</v>
      </c>
      <c r="AA345" s="271"/>
      <c r="AB345" s="273"/>
      <c r="AC345" s="305"/>
    </row>
    <row r="346" spans="2:29" s="107" customFormat="1" ht="31.5">
      <c r="B346" s="144" t="s">
        <v>39</v>
      </c>
      <c r="C346" s="116" t="s">
        <v>329</v>
      </c>
      <c r="D346" s="117"/>
      <c r="E346" s="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28"/>
      <c r="T346" s="29"/>
      <c r="U346" s="6"/>
      <c r="V346" s="6"/>
      <c r="W346" s="6"/>
      <c r="X346" s="6"/>
      <c r="Y346" s="6"/>
      <c r="Z346" s="6"/>
      <c r="AA346" s="6"/>
      <c r="AB346" s="61"/>
      <c r="AC346" s="146"/>
    </row>
    <row r="347" spans="2:29" s="107" customFormat="1" ht="45">
      <c r="B347" s="147" t="s">
        <v>33</v>
      </c>
      <c r="C347" s="119" t="s">
        <v>330</v>
      </c>
      <c r="D347" s="38">
        <f>+'[1]PLAN INDICATIVO'!$D$270</f>
        <v>4.608294930875576E-3</v>
      </c>
      <c r="E347" s="160">
        <v>7</v>
      </c>
      <c r="F347" s="161"/>
      <c r="G347" s="161"/>
      <c r="H347" s="161"/>
      <c r="I347" s="161">
        <v>7</v>
      </c>
      <c r="J347" s="13"/>
      <c r="K347" s="13"/>
      <c r="L347" s="13"/>
      <c r="M347" s="13"/>
      <c r="N347" s="13"/>
      <c r="O347" s="6"/>
      <c r="P347" s="13">
        <v>150000</v>
      </c>
      <c r="Q347" s="13"/>
      <c r="R347" s="6"/>
      <c r="S347" s="7"/>
      <c r="T347" s="8"/>
      <c r="U347" s="13"/>
      <c r="V347" s="6"/>
      <c r="W347" s="6"/>
      <c r="X347" s="6"/>
      <c r="Y347" s="13"/>
      <c r="Z347" s="13"/>
      <c r="AA347" s="60">
        <f>SUM(J347:X347)</f>
        <v>150000</v>
      </c>
      <c r="AB347" s="45" t="s">
        <v>319</v>
      </c>
      <c r="AC347" s="162"/>
    </row>
    <row r="348" spans="2:29" s="107" customFormat="1">
      <c r="B348" s="149"/>
      <c r="D348" s="108"/>
      <c r="AC348" s="151"/>
    </row>
    <row r="349" spans="2:29" s="107" customFormat="1">
      <c r="B349" s="149"/>
      <c r="D349" s="108"/>
      <c r="AC349" s="151"/>
    </row>
    <row r="350" spans="2:29" s="107" customFormat="1">
      <c r="B350" s="163" t="s">
        <v>331</v>
      </c>
      <c r="C350" s="164" t="s">
        <v>332</v>
      </c>
      <c r="D350" s="71"/>
      <c r="E350" s="70"/>
      <c r="F350" s="70"/>
      <c r="G350" s="70"/>
      <c r="H350" s="70"/>
      <c r="I350" s="72" t="s">
        <v>333</v>
      </c>
      <c r="J350" s="72"/>
      <c r="K350" s="165"/>
      <c r="L350" s="165"/>
      <c r="M350" s="165"/>
      <c r="N350" s="165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166"/>
    </row>
    <row r="351" spans="2:29" s="107" customFormat="1">
      <c r="B351" s="163"/>
      <c r="C351" s="70" t="s">
        <v>334</v>
      </c>
      <c r="D351" s="71"/>
      <c r="E351" s="70"/>
      <c r="F351" s="70"/>
      <c r="G351" s="70"/>
      <c r="H351" s="70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166"/>
    </row>
    <row r="352" spans="2:29" s="107" customFormat="1" ht="13.5" thickBot="1">
      <c r="B352" s="152"/>
      <c r="C352" s="153"/>
      <c r="D352" s="154"/>
      <c r="E352" s="153"/>
      <c r="F352" s="153"/>
      <c r="G352" s="153"/>
      <c r="H352" s="153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6"/>
    </row>
    <row r="353" spans="2:29" s="107" customFormat="1">
      <c r="B353" s="70"/>
      <c r="D353" s="108"/>
    </row>
    <row r="354" spans="2:29" s="107" customFormat="1" ht="13.5" thickBot="1">
      <c r="B354" s="70"/>
      <c r="D354" s="108"/>
    </row>
    <row r="355" spans="2:29" s="107" customFormat="1" ht="16.5" thickBot="1">
      <c r="B355" s="251"/>
      <c r="C355" s="252"/>
      <c r="D355" s="252"/>
      <c r="E355" s="252"/>
      <c r="F355" s="253"/>
      <c r="G355" s="260" t="s">
        <v>0</v>
      </c>
      <c r="H355" s="261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261"/>
      <c r="T355" s="261"/>
      <c r="U355" s="261"/>
      <c r="V355" s="261"/>
      <c r="W355" s="261"/>
      <c r="X355" s="261"/>
      <c r="Y355" s="262"/>
      <c r="Z355" s="274" t="s">
        <v>320</v>
      </c>
      <c r="AA355" s="275"/>
      <c r="AB355" s="275"/>
      <c r="AC355" s="275"/>
    </row>
    <row r="356" spans="2:29" s="107" customFormat="1" ht="16.5" thickBot="1">
      <c r="B356" s="254"/>
      <c r="C356" s="255"/>
      <c r="D356" s="255"/>
      <c r="E356" s="255"/>
      <c r="F356" s="256"/>
      <c r="G356" s="263" t="s">
        <v>1</v>
      </c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5"/>
      <c r="Z356" s="277" t="s">
        <v>321</v>
      </c>
      <c r="AA356" s="277"/>
      <c r="AB356" s="277"/>
      <c r="AC356" s="277"/>
    </row>
    <row r="357" spans="2:29" s="107" customFormat="1" ht="16.5" thickBot="1">
      <c r="B357" s="257"/>
      <c r="C357" s="258"/>
      <c r="D357" s="258"/>
      <c r="E357" s="258"/>
      <c r="F357" s="259"/>
      <c r="G357" s="266" t="s">
        <v>2</v>
      </c>
      <c r="H357" s="267"/>
      <c r="I357" s="267"/>
      <c r="J357" s="267"/>
      <c r="K357" s="267"/>
      <c r="L357" s="267"/>
      <c r="M357" s="267"/>
      <c r="N357" s="267"/>
      <c r="O357" s="267"/>
      <c r="P357" s="267"/>
      <c r="Q357" s="267"/>
      <c r="R357" s="267"/>
      <c r="S357" s="267"/>
      <c r="T357" s="267"/>
      <c r="U357" s="267"/>
      <c r="V357" s="267"/>
      <c r="W357" s="267"/>
      <c r="X357" s="267"/>
      <c r="Y357" s="268"/>
      <c r="Z357" s="279" t="s">
        <v>322</v>
      </c>
      <c r="AA357" s="280"/>
      <c r="AB357" s="280"/>
      <c r="AC357" s="280"/>
    </row>
    <row r="358" spans="2:29" s="107" customFormat="1" ht="18">
      <c r="B358" s="140" t="s">
        <v>274</v>
      </c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</row>
    <row r="359" spans="2:29" s="107" customFormat="1">
      <c r="B359" s="140" t="s">
        <v>275</v>
      </c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</row>
    <row r="360" spans="2:29" s="107" customFormat="1">
      <c r="B360" s="140" t="s">
        <v>335</v>
      </c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</row>
    <row r="361" spans="2:29" s="107" customFormat="1">
      <c r="B361" s="140" t="s">
        <v>336</v>
      </c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</row>
    <row r="362" spans="2:29" s="107" customFormat="1">
      <c r="B362" s="140" t="s">
        <v>337</v>
      </c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</row>
    <row r="363" spans="2:29" s="107" customFormat="1">
      <c r="B363" s="140" t="s">
        <v>338</v>
      </c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</row>
    <row r="364" spans="2:29" s="107" customFormat="1">
      <c r="B364" s="140" t="s">
        <v>339</v>
      </c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</row>
    <row r="365" spans="2:29" s="107" customFormat="1">
      <c r="B365" s="140" t="s">
        <v>340</v>
      </c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</row>
    <row r="366" spans="2:29" s="107" customFormat="1" ht="13.5" thickBot="1">
      <c r="B366" s="143" t="s">
        <v>341</v>
      </c>
      <c r="C366" s="22"/>
      <c r="D366" s="23"/>
      <c r="E366" s="22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5"/>
      <c r="AA366" s="26"/>
      <c r="AB366" s="25"/>
      <c r="AC366" s="24"/>
    </row>
    <row r="367" spans="2:29" s="107" customFormat="1">
      <c r="B367" s="300" t="s">
        <v>3</v>
      </c>
      <c r="C367" s="238" t="s">
        <v>342</v>
      </c>
      <c r="D367" s="238" t="s">
        <v>5</v>
      </c>
      <c r="E367" s="202" t="s">
        <v>6</v>
      </c>
      <c r="F367" s="202"/>
      <c r="G367" s="202"/>
      <c r="H367" s="202"/>
      <c r="I367" s="202"/>
      <c r="J367" s="202" t="s">
        <v>28</v>
      </c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  <c r="X367" s="202"/>
      <c r="Y367" s="202"/>
      <c r="Z367" s="202"/>
      <c r="AA367" s="202"/>
      <c r="AB367" s="202"/>
      <c r="AC367" s="202" t="s">
        <v>7</v>
      </c>
    </row>
    <row r="368" spans="2:29" s="107" customFormat="1">
      <c r="B368" s="301"/>
      <c r="C368" s="234"/>
      <c r="D368" s="234"/>
      <c r="E368" s="240" t="s">
        <v>9</v>
      </c>
      <c r="F368" s="242" t="s">
        <v>264</v>
      </c>
      <c r="G368" s="244" t="s">
        <v>265</v>
      </c>
      <c r="H368" s="244" t="s">
        <v>266</v>
      </c>
      <c r="I368" s="244" t="s">
        <v>267</v>
      </c>
      <c r="J368" s="223" t="s">
        <v>10</v>
      </c>
      <c r="K368" s="223"/>
      <c r="L368" s="223"/>
      <c r="M368" s="223"/>
      <c r="N368" s="223"/>
      <c r="O368" s="223"/>
      <c r="P368" s="223"/>
      <c r="Q368" s="223" t="s">
        <v>11</v>
      </c>
      <c r="R368" s="223"/>
      <c r="S368" s="223"/>
      <c r="T368" s="225" t="s">
        <v>12</v>
      </c>
      <c r="U368" s="225"/>
      <c r="V368" s="225"/>
      <c r="W368" s="225"/>
      <c r="X368" s="225"/>
      <c r="Y368" s="225"/>
      <c r="Z368" s="225" t="s">
        <v>13</v>
      </c>
      <c r="AA368" s="225"/>
      <c r="AB368" s="223" t="s">
        <v>14</v>
      </c>
      <c r="AC368" s="203"/>
    </row>
    <row r="369" spans="2:29" s="107" customFormat="1" ht="42.75" thickBot="1">
      <c r="B369" s="302"/>
      <c r="C369" s="248"/>
      <c r="D369" s="248"/>
      <c r="E369" s="249"/>
      <c r="F369" s="250"/>
      <c r="G369" s="269"/>
      <c r="H369" s="269"/>
      <c r="I369" s="269"/>
      <c r="J369" s="33" t="s">
        <v>15</v>
      </c>
      <c r="K369" s="33" t="s">
        <v>343</v>
      </c>
      <c r="L369" s="32" t="s">
        <v>16</v>
      </c>
      <c r="M369" s="32" t="s">
        <v>17</v>
      </c>
      <c r="N369" s="32" t="s">
        <v>37</v>
      </c>
      <c r="O369" s="32" t="s">
        <v>18</v>
      </c>
      <c r="P369" s="32" t="s">
        <v>19</v>
      </c>
      <c r="Q369" s="34" t="s">
        <v>20</v>
      </c>
      <c r="R369" s="34" t="s">
        <v>21</v>
      </c>
      <c r="S369" s="31" t="s">
        <v>22</v>
      </c>
      <c r="T369" s="31" t="s">
        <v>29</v>
      </c>
      <c r="U369" s="31" t="s">
        <v>30</v>
      </c>
      <c r="V369" s="34" t="s">
        <v>23</v>
      </c>
      <c r="W369" s="34" t="s">
        <v>31</v>
      </c>
      <c r="X369" s="35" t="s">
        <v>24</v>
      </c>
      <c r="Y369" s="34" t="s">
        <v>25</v>
      </c>
      <c r="Z369" s="31" t="s">
        <v>26</v>
      </c>
      <c r="AA369" s="31" t="s">
        <v>27</v>
      </c>
      <c r="AB369" s="271"/>
      <c r="AC369" s="273"/>
    </row>
    <row r="370" spans="2:29" s="107" customFormat="1" ht="33.75">
      <c r="B370" s="144" t="s">
        <v>39</v>
      </c>
      <c r="C370" s="116" t="s">
        <v>344</v>
      </c>
      <c r="D370" s="117"/>
      <c r="E370" s="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28"/>
      <c r="U370" s="29"/>
      <c r="V370" s="6"/>
      <c r="W370" s="6"/>
      <c r="X370" s="6"/>
      <c r="Y370" s="6"/>
      <c r="Z370" s="6"/>
      <c r="AA370" s="6"/>
      <c r="AB370" s="6"/>
      <c r="AC370" s="9" t="s">
        <v>319</v>
      </c>
    </row>
    <row r="371" spans="2:29" s="107" customFormat="1" ht="42">
      <c r="B371" s="147" t="s">
        <v>33</v>
      </c>
      <c r="C371" s="119" t="s">
        <v>345</v>
      </c>
      <c r="D371" s="36">
        <v>0.104317132368796</v>
      </c>
      <c r="E371" s="160">
        <v>1</v>
      </c>
      <c r="F371" s="161"/>
      <c r="G371" s="161"/>
      <c r="H371" s="161"/>
      <c r="I371" s="161">
        <v>1</v>
      </c>
      <c r="J371" s="13"/>
      <c r="K371" s="13"/>
      <c r="L371" s="13"/>
      <c r="M371" s="13"/>
      <c r="N371" s="13"/>
      <c r="O371" s="13"/>
      <c r="P371" s="6"/>
      <c r="Q371" s="13">
        <v>106694.06</v>
      </c>
      <c r="R371" s="13"/>
      <c r="S371" s="6"/>
      <c r="T371" s="7"/>
      <c r="U371" s="8"/>
      <c r="V371" s="13"/>
      <c r="W371" s="6"/>
      <c r="X371" s="6"/>
      <c r="Y371" s="6"/>
      <c r="Z371" s="13"/>
      <c r="AA371" s="13"/>
      <c r="AB371" s="6">
        <f>SUM(J371:AA371)</f>
        <v>106694.06</v>
      </c>
      <c r="AC371" s="14"/>
    </row>
    <row r="372" spans="2:29" s="107" customFormat="1" ht="45">
      <c r="B372" s="147" t="s">
        <v>34</v>
      </c>
      <c r="C372" s="167" t="s">
        <v>346</v>
      </c>
      <c r="D372" s="38">
        <v>0</v>
      </c>
      <c r="E372" s="12">
        <v>1</v>
      </c>
      <c r="F372" s="13"/>
      <c r="G372" s="13"/>
      <c r="H372" s="13"/>
      <c r="I372" s="13">
        <v>1</v>
      </c>
      <c r="J372" s="13">
        <v>200000</v>
      </c>
      <c r="K372" s="13"/>
      <c r="L372" s="13"/>
      <c r="M372" s="13"/>
      <c r="N372" s="13"/>
      <c r="O372" s="13"/>
      <c r="P372" s="6"/>
      <c r="Q372" s="13"/>
      <c r="R372" s="13"/>
      <c r="S372" s="6"/>
      <c r="T372" s="15"/>
      <c r="U372" s="15"/>
      <c r="V372" s="13"/>
      <c r="W372" s="6"/>
      <c r="X372" s="6"/>
      <c r="Y372" s="6"/>
      <c r="Z372" s="13"/>
      <c r="AA372" s="13"/>
      <c r="AB372" s="6">
        <f>SUM(J372:AA372)</f>
        <v>200000</v>
      </c>
      <c r="AC372" s="14"/>
    </row>
    <row r="373" spans="2:29" s="107" customFormat="1" ht="45">
      <c r="B373" s="147" t="s">
        <v>43</v>
      </c>
      <c r="C373" s="167" t="s">
        <v>347</v>
      </c>
      <c r="D373" s="38">
        <v>0</v>
      </c>
      <c r="E373" s="12">
        <v>1</v>
      </c>
      <c r="F373" s="13"/>
      <c r="G373" s="13"/>
      <c r="H373" s="13"/>
      <c r="I373" s="13">
        <v>1</v>
      </c>
      <c r="J373" s="13"/>
      <c r="K373" s="13">
        <v>19440</v>
      </c>
      <c r="L373" s="13"/>
      <c r="M373" s="13"/>
      <c r="N373" s="13"/>
      <c r="O373" s="13"/>
      <c r="P373" s="6"/>
      <c r="Q373" s="13"/>
      <c r="R373" s="13"/>
      <c r="S373" s="6"/>
      <c r="T373" s="15"/>
      <c r="U373" s="15"/>
      <c r="V373" s="13"/>
      <c r="W373" s="6"/>
      <c r="X373" s="6"/>
      <c r="Y373" s="6"/>
      <c r="Z373" s="13"/>
      <c r="AA373" s="13"/>
      <c r="AB373" s="6">
        <f>SUM(J373:AA373)</f>
        <v>19440</v>
      </c>
      <c r="AC373" s="14"/>
    </row>
    <row r="374" spans="2:29" s="107" customFormat="1">
      <c r="B374" s="149"/>
      <c r="D374" s="108"/>
    </row>
    <row r="375" spans="2:29" s="107" customFormat="1">
      <c r="B375" s="149"/>
      <c r="D375" s="108"/>
    </row>
    <row r="376" spans="2:29" s="107" customFormat="1">
      <c r="B376" s="163" t="s">
        <v>331</v>
      </c>
      <c r="C376" s="164" t="s">
        <v>332</v>
      </c>
      <c r="D376" s="71"/>
      <c r="E376" s="70"/>
      <c r="F376" s="70"/>
      <c r="G376" s="70"/>
      <c r="H376" s="70"/>
      <c r="I376" s="72" t="s">
        <v>348</v>
      </c>
      <c r="J376" s="72"/>
      <c r="K376" s="165"/>
      <c r="L376" s="165"/>
      <c r="M376" s="165"/>
      <c r="N376" s="165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</row>
    <row r="377" spans="2:29" s="107" customFormat="1">
      <c r="B377" s="163"/>
      <c r="C377" s="70" t="s">
        <v>334</v>
      </c>
      <c r="D377" s="71"/>
      <c r="E377" s="70"/>
      <c r="F377" s="70"/>
      <c r="G377" s="70"/>
      <c r="H377" s="70"/>
      <c r="I377" s="72"/>
      <c r="J377" s="72"/>
      <c r="K377" s="72" t="s">
        <v>349</v>
      </c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</row>
    <row r="378" spans="2:29" s="107" customFormat="1" ht="13.5" thickBot="1">
      <c r="B378" s="152" t="s">
        <v>350</v>
      </c>
      <c r="C378" s="153" t="s">
        <v>351</v>
      </c>
      <c r="D378" s="154"/>
      <c r="E378" s="153"/>
      <c r="F378" s="153"/>
      <c r="G378" s="153"/>
      <c r="H378" s="153"/>
      <c r="I378" s="155" t="s">
        <v>352</v>
      </c>
      <c r="J378" s="155"/>
      <c r="K378" s="155" t="s">
        <v>353</v>
      </c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</row>
    <row r="379" spans="2:29" s="107" customFormat="1">
      <c r="B379" s="70"/>
      <c r="D379" s="108"/>
    </row>
    <row r="380" spans="2:29" s="107" customFormat="1" ht="13.5" thickBot="1">
      <c r="B380" s="70"/>
      <c r="D380" s="108"/>
    </row>
    <row r="381" spans="2:29" s="107" customFormat="1" ht="16.5" thickBot="1">
      <c r="B381" s="251"/>
      <c r="C381" s="252"/>
      <c r="D381" s="252"/>
      <c r="E381" s="252"/>
      <c r="F381" s="253"/>
      <c r="G381" s="260" t="s">
        <v>0</v>
      </c>
      <c r="H381" s="261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261"/>
      <c r="T381" s="261"/>
      <c r="U381" s="261"/>
      <c r="V381" s="261"/>
      <c r="W381" s="261"/>
      <c r="X381" s="262"/>
      <c r="Y381" s="274" t="s">
        <v>354</v>
      </c>
      <c r="Z381" s="275"/>
      <c r="AA381" s="275"/>
      <c r="AB381" s="275"/>
      <c r="AC381" s="276"/>
    </row>
    <row r="382" spans="2:29" s="107" customFormat="1" ht="16.5" thickBot="1">
      <c r="B382" s="254"/>
      <c r="C382" s="255"/>
      <c r="D382" s="255"/>
      <c r="E382" s="255"/>
      <c r="F382" s="256"/>
      <c r="G382" s="263" t="s">
        <v>1</v>
      </c>
      <c r="H382" s="264"/>
      <c r="I382" s="264"/>
      <c r="J382" s="264"/>
      <c r="K382" s="264"/>
      <c r="L382" s="264"/>
      <c r="M382" s="264"/>
      <c r="N382" s="264"/>
      <c r="O382" s="264"/>
      <c r="P382" s="264"/>
      <c r="Q382" s="264"/>
      <c r="R382" s="264"/>
      <c r="S382" s="264"/>
      <c r="T382" s="264"/>
      <c r="U382" s="264"/>
      <c r="V382" s="264"/>
      <c r="W382" s="264"/>
      <c r="X382" s="265"/>
      <c r="Y382" s="277" t="s">
        <v>355</v>
      </c>
      <c r="Z382" s="277"/>
      <c r="AA382" s="277"/>
      <c r="AB382" s="277"/>
      <c r="AC382" s="298"/>
    </row>
    <row r="383" spans="2:29" s="107" customFormat="1" ht="16.5" thickBot="1">
      <c r="B383" s="257"/>
      <c r="C383" s="258"/>
      <c r="D383" s="258"/>
      <c r="E383" s="258"/>
      <c r="F383" s="259"/>
      <c r="G383" s="266" t="s">
        <v>2</v>
      </c>
      <c r="H383" s="267"/>
      <c r="I383" s="267"/>
      <c r="J383" s="267"/>
      <c r="K383" s="267"/>
      <c r="L383" s="267"/>
      <c r="M383" s="267"/>
      <c r="N383" s="267"/>
      <c r="O383" s="267"/>
      <c r="P383" s="267"/>
      <c r="Q383" s="267"/>
      <c r="R383" s="267"/>
      <c r="S383" s="267"/>
      <c r="T383" s="267"/>
      <c r="U383" s="267"/>
      <c r="V383" s="267"/>
      <c r="W383" s="267"/>
      <c r="X383" s="268"/>
      <c r="Y383" s="279" t="s">
        <v>356</v>
      </c>
      <c r="Z383" s="280"/>
      <c r="AA383" s="280"/>
      <c r="AB383" s="280"/>
      <c r="AC383" s="281"/>
    </row>
    <row r="384" spans="2:29" s="107" customFormat="1" ht="18">
      <c r="B384" s="140" t="s">
        <v>274</v>
      </c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41"/>
    </row>
    <row r="385" spans="2:29" s="107" customFormat="1">
      <c r="B385" s="140" t="s">
        <v>275</v>
      </c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157"/>
    </row>
    <row r="386" spans="2:29" s="107" customFormat="1">
      <c r="B386" s="140" t="s">
        <v>357</v>
      </c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157"/>
    </row>
    <row r="387" spans="2:29" s="107" customFormat="1">
      <c r="B387" s="140" t="s">
        <v>358</v>
      </c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157"/>
    </row>
    <row r="388" spans="2:29" s="107" customFormat="1">
      <c r="B388" s="140" t="s">
        <v>325</v>
      </c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58"/>
    </row>
    <row r="389" spans="2:29" s="107" customFormat="1">
      <c r="B389" s="140" t="s">
        <v>359</v>
      </c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157"/>
    </row>
    <row r="390" spans="2:29" s="107" customFormat="1">
      <c r="B390" s="140" t="s">
        <v>360</v>
      </c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58"/>
    </row>
    <row r="391" spans="2:29" s="107" customFormat="1">
      <c r="B391" s="140" t="s">
        <v>361</v>
      </c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58"/>
    </row>
    <row r="392" spans="2:29" s="107" customFormat="1" ht="13.5" thickBot="1">
      <c r="B392" s="143" t="s">
        <v>362</v>
      </c>
      <c r="C392" s="22"/>
      <c r="D392" s="23"/>
      <c r="E392" s="22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5"/>
      <c r="AA392" s="26"/>
      <c r="AB392" s="25"/>
      <c r="AC392" s="159"/>
    </row>
    <row r="393" spans="2:29" s="107" customFormat="1">
      <c r="B393" s="300" t="s">
        <v>3</v>
      </c>
      <c r="C393" s="238" t="s">
        <v>4</v>
      </c>
      <c r="D393" s="238" t="s">
        <v>5</v>
      </c>
      <c r="E393" s="202" t="s">
        <v>6</v>
      </c>
      <c r="F393" s="202"/>
      <c r="G393" s="202"/>
      <c r="H393" s="202"/>
      <c r="I393" s="202"/>
      <c r="J393" s="202" t="s">
        <v>28</v>
      </c>
      <c r="K393" s="202"/>
      <c r="L393" s="202"/>
      <c r="M393" s="202"/>
      <c r="N393" s="202"/>
      <c r="O393" s="202"/>
      <c r="P393" s="202"/>
      <c r="Q393" s="202"/>
      <c r="R393" s="202"/>
      <c r="S393" s="202"/>
      <c r="T393" s="202"/>
      <c r="U393" s="202"/>
      <c r="V393" s="202"/>
      <c r="W393" s="202"/>
      <c r="X393" s="202"/>
      <c r="Y393" s="202"/>
      <c r="Z393" s="202"/>
      <c r="AA393" s="202"/>
      <c r="AB393" s="202" t="s">
        <v>7</v>
      </c>
      <c r="AC393" s="303" t="s">
        <v>8</v>
      </c>
    </row>
    <row r="394" spans="2:29" s="107" customFormat="1">
      <c r="B394" s="301"/>
      <c r="C394" s="234"/>
      <c r="D394" s="234"/>
      <c r="E394" s="240" t="s">
        <v>9</v>
      </c>
      <c r="F394" s="242" t="s">
        <v>264</v>
      </c>
      <c r="G394" s="244" t="s">
        <v>265</v>
      </c>
      <c r="H394" s="244" t="s">
        <v>266</v>
      </c>
      <c r="I394" s="244" t="s">
        <v>267</v>
      </c>
      <c r="J394" s="223" t="s">
        <v>10</v>
      </c>
      <c r="K394" s="223"/>
      <c r="L394" s="223"/>
      <c r="M394" s="223"/>
      <c r="N394" s="223"/>
      <c r="O394" s="223"/>
      <c r="P394" s="223" t="s">
        <v>11</v>
      </c>
      <c r="Q394" s="223"/>
      <c r="R394" s="223"/>
      <c r="S394" s="225" t="s">
        <v>12</v>
      </c>
      <c r="T394" s="225"/>
      <c r="U394" s="225"/>
      <c r="V394" s="225"/>
      <c r="W394" s="225"/>
      <c r="X394" s="225"/>
      <c r="Y394" s="225" t="s">
        <v>13</v>
      </c>
      <c r="Z394" s="225"/>
      <c r="AA394" s="223" t="s">
        <v>14</v>
      </c>
      <c r="AB394" s="203"/>
      <c r="AC394" s="304"/>
    </row>
    <row r="395" spans="2:29" s="107" customFormat="1" ht="34.5" thickBot="1">
      <c r="B395" s="302"/>
      <c r="C395" s="248"/>
      <c r="D395" s="248"/>
      <c r="E395" s="249"/>
      <c r="F395" s="250"/>
      <c r="G395" s="269"/>
      <c r="H395" s="269"/>
      <c r="I395" s="269"/>
      <c r="J395" s="33" t="s">
        <v>15</v>
      </c>
      <c r="K395" s="32" t="s">
        <v>16</v>
      </c>
      <c r="L395" s="32" t="s">
        <v>17</v>
      </c>
      <c r="M395" s="32" t="s">
        <v>37</v>
      </c>
      <c r="N395" s="32" t="s">
        <v>18</v>
      </c>
      <c r="O395" s="32" t="s">
        <v>19</v>
      </c>
      <c r="P395" s="34" t="s">
        <v>20</v>
      </c>
      <c r="Q395" s="34" t="s">
        <v>21</v>
      </c>
      <c r="R395" s="31" t="s">
        <v>22</v>
      </c>
      <c r="S395" s="31" t="s">
        <v>29</v>
      </c>
      <c r="T395" s="31" t="s">
        <v>30</v>
      </c>
      <c r="U395" s="34" t="s">
        <v>23</v>
      </c>
      <c r="V395" s="34" t="s">
        <v>31</v>
      </c>
      <c r="W395" s="35" t="s">
        <v>24</v>
      </c>
      <c r="X395" s="34" t="s">
        <v>25</v>
      </c>
      <c r="Y395" s="31" t="s">
        <v>26</v>
      </c>
      <c r="Z395" s="31" t="s">
        <v>27</v>
      </c>
      <c r="AA395" s="271"/>
      <c r="AB395" s="273"/>
      <c r="AC395" s="305"/>
    </row>
    <row r="396" spans="2:29" s="107" customFormat="1" ht="42">
      <c r="B396" s="144" t="s">
        <v>39</v>
      </c>
      <c r="C396" s="116" t="s">
        <v>363</v>
      </c>
      <c r="D396" s="117"/>
      <c r="E396" s="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28"/>
      <c r="T396" s="29"/>
      <c r="U396" s="6"/>
      <c r="V396" s="6"/>
      <c r="W396" s="6"/>
      <c r="X396" s="6"/>
      <c r="Y396" s="6"/>
      <c r="Z396" s="6"/>
      <c r="AA396" s="6"/>
      <c r="AB396" s="191" t="s">
        <v>319</v>
      </c>
      <c r="AC396" s="146"/>
    </row>
    <row r="397" spans="2:29" s="107" customFormat="1" ht="21">
      <c r="B397" s="147" t="s">
        <v>33</v>
      </c>
      <c r="C397" s="119" t="s">
        <v>364</v>
      </c>
      <c r="D397" s="38">
        <f>+'[1]PLAN INDICATIVO'!$D$287</f>
        <v>0.19030879723627989</v>
      </c>
      <c r="E397" s="160">
        <v>50</v>
      </c>
      <c r="F397" s="161"/>
      <c r="G397" s="161"/>
      <c r="H397" s="161"/>
      <c r="I397" s="161">
        <v>50</v>
      </c>
      <c r="J397" s="13">
        <v>90000</v>
      </c>
      <c r="K397" s="13"/>
      <c r="L397" s="13"/>
      <c r="M397" s="13"/>
      <c r="N397" s="13"/>
      <c r="O397" s="6"/>
      <c r="P397" s="13"/>
      <c r="Q397" s="13"/>
      <c r="R397" s="6"/>
      <c r="S397" s="7"/>
      <c r="T397" s="8"/>
      <c r="U397" s="13"/>
      <c r="V397" s="6"/>
      <c r="W397" s="6"/>
      <c r="X397" s="6"/>
      <c r="Y397" s="13"/>
      <c r="Z397" s="13"/>
      <c r="AA397" s="6">
        <f>SUM(J397:X397)</f>
        <v>90000</v>
      </c>
      <c r="AB397" s="192"/>
      <c r="AC397" s="148"/>
    </row>
    <row r="398" spans="2:29" s="107" customFormat="1" ht="22.5">
      <c r="B398" s="147" t="s">
        <v>34</v>
      </c>
      <c r="C398" s="167" t="s">
        <v>365</v>
      </c>
      <c r="D398" s="38">
        <f>+'[1]PLAN INDICATIVO'!$D$288</f>
        <v>0.14424679535743506</v>
      </c>
      <c r="E398" s="12">
        <v>10</v>
      </c>
      <c r="F398" s="13"/>
      <c r="G398" s="13"/>
      <c r="H398" s="13"/>
      <c r="I398" s="161">
        <v>10</v>
      </c>
      <c r="J398" s="13">
        <v>10850</v>
      </c>
      <c r="K398" s="13"/>
      <c r="L398" s="13"/>
      <c r="M398" s="13"/>
      <c r="N398" s="13"/>
      <c r="O398" s="6"/>
      <c r="P398" s="13"/>
      <c r="Q398" s="13">
        <f>+'[2]POAI - MANI - 2012'!$N$102/1000</f>
        <v>15417.107</v>
      </c>
      <c r="R398" s="6"/>
      <c r="S398" s="15"/>
      <c r="T398" s="15"/>
      <c r="U398" s="13"/>
      <c r="V398" s="6"/>
      <c r="W398" s="6"/>
      <c r="X398" s="6"/>
      <c r="Y398" s="13"/>
      <c r="Z398" s="13"/>
      <c r="AA398" s="6">
        <f>SUM(J398:X398)</f>
        <v>26267.107</v>
      </c>
      <c r="AB398" s="192"/>
      <c r="AC398" s="148"/>
    </row>
    <row r="399" spans="2:29" s="107" customFormat="1">
      <c r="B399" s="147"/>
      <c r="C399" s="16"/>
      <c r="D399" s="11"/>
      <c r="E399" s="12"/>
      <c r="F399" s="13"/>
      <c r="G399" s="13"/>
      <c r="H399" s="13"/>
      <c r="I399" s="13"/>
      <c r="J399" s="13"/>
      <c r="K399" s="13"/>
      <c r="L399" s="13"/>
      <c r="M399" s="13"/>
      <c r="N399" s="13"/>
      <c r="O399" s="6"/>
      <c r="P399" s="13"/>
      <c r="Q399" s="13"/>
      <c r="R399" s="6"/>
      <c r="S399" s="13"/>
      <c r="T399" s="13"/>
      <c r="U399" s="13"/>
      <c r="V399" s="6"/>
      <c r="W399" s="6"/>
      <c r="X399" s="6"/>
      <c r="Y399" s="13"/>
      <c r="Z399" s="13"/>
      <c r="AA399" s="6"/>
      <c r="AB399" s="192"/>
      <c r="AC399" s="148"/>
    </row>
    <row r="400" spans="2:29" s="107" customFormat="1" ht="13.5" thickBot="1">
      <c r="B400" s="168"/>
      <c r="C400" s="169"/>
      <c r="D400" s="170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71"/>
      <c r="P400" s="169"/>
      <c r="Q400" s="169"/>
      <c r="R400" s="171"/>
      <c r="S400" s="169"/>
      <c r="T400" s="169"/>
      <c r="U400" s="169"/>
      <c r="V400" s="169"/>
      <c r="W400" s="169"/>
      <c r="X400" s="172"/>
      <c r="Y400" s="169"/>
      <c r="Z400" s="169"/>
      <c r="AA400" s="172"/>
      <c r="AB400" s="193"/>
      <c r="AC400" s="173"/>
    </row>
    <row r="401" spans="2:29" s="107" customFormat="1">
      <c r="B401" s="149"/>
      <c r="D401" s="108"/>
      <c r="AC401" s="151"/>
    </row>
    <row r="402" spans="2:29" s="107" customFormat="1">
      <c r="B402" s="149"/>
      <c r="D402" s="108"/>
      <c r="AC402" s="151"/>
    </row>
    <row r="403" spans="2:29" s="107" customFormat="1">
      <c r="B403" s="163" t="s">
        <v>331</v>
      </c>
      <c r="C403" s="164" t="s">
        <v>332</v>
      </c>
      <c r="D403" s="71"/>
      <c r="E403" s="70"/>
      <c r="F403" s="70"/>
      <c r="G403" s="70"/>
      <c r="H403" s="70"/>
      <c r="I403" s="72" t="s">
        <v>348</v>
      </c>
      <c r="J403" s="72"/>
      <c r="K403" s="165"/>
      <c r="L403" s="165"/>
      <c r="M403" s="165"/>
      <c r="N403" s="165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166"/>
    </row>
    <row r="404" spans="2:29" s="107" customFormat="1">
      <c r="B404" s="163"/>
      <c r="C404" s="70" t="s">
        <v>334</v>
      </c>
      <c r="D404" s="71"/>
      <c r="E404" s="70"/>
      <c r="F404" s="70"/>
      <c r="G404" s="70"/>
      <c r="H404" s="70"/>
      <c r="I404" s="72"/>
      <c r="J404" s="72"/>
      <c r="K404" s="72" t="s">
        <v>349</v>
      </c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166"/>
    </row>
    <row r="405" spans="2:29" s="107" customFormat="1">
      <c r="B405" s="163"/>
      <c r="C405" s="70"/>
      <c r="D405" s="71"/>
      <c r="E405" s="70"/>
      <c r="F405" s="70"/>
      <c r="G405" s="70"/>
      <c r="H405" s="70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166"/>
    </row>
    <row r="406" spans="2:29" s="107" customFormat="1" ht="13.5" thickBot="1">
      <c r="B406" s="174" t="s">
        <v>176</v>
      </c>
      <c r="C406" s="155"/>
      <c r="D406" s="155"/>
      <c r="E406" s="155"/>
      <c r="F406" s="153"/>
      <c r="G406" s="153"/>
      <c r="H406" s="153"/>
      <c r="I406" s="155" t="s">
        <v>177</v>
      </c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3"/>
      <c r="AC406" s="156"/>
    </row>
    <row r="407" spans="2:29" s="107" customFormat="1">
      <c r="B407" s="70"/>
      <c r="D407" s="108"/>
    </row>
    <row r="408" spans="2:29" s="107" customFormat="1" ht="13.5" thickBot="1">
      <c r="B408" s="70"/>
      <c r="D408" s="108"/>
    </row>
    <row r="409" spans="2:29" s="107" customFormat="1" ht="16.5" thickBot="1">
      <c r="B409" s="251"/>
      <c r="C409" s="252"/>
      <c r="D409" s="252"/>
      <c r="E409" s="252"/>
      <c r="F409" s="253"/>
      <c r="G409" s="260" t="s">
        <v>0</v>
      </c>
      <c r="H409" s="261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261"/>
      <c r="T409" s="261"/>
      <c r="U409" s="261"/>
      <c r="V409" s="261"/>
      <c r="W409" s="261"/>
      <c r="X409" s="261"/>
      <c r="Y409" s="262"/>
      <c r="Z409" s="274" t="s">
        <v>320</v>
      </c>
      <c r="AA409" s="275"/>
      <c r="AB409" s="275"/>
      <c r="AC409" s="275"/>
    </row>
    <row r="410" spans="2:29" s="107" customFormat="1" ht="16.5" thickBot="1">
      <c r="B410" s="254"/>
      <c r="C410" s="255"/>
      <c r="D410" s="255"/>
      <c r="E410" s="255"/>
      <c r="F410" s="256"/>
      <c r="G410" s="263" t="s">
        <v>1</v>
      </c>
      <c r="H410" s="264"/>
      <c r="I410" s="264"/>
      <c r="J410" s="264"/>
      <c r="K410" s="264"/>
      <c r="L410" s="264"/>
      <c r="M410" s="264"/>
      <c r="N410" s="264"/>
      <c r="O410" s="264"/>
      <c r="P410" s="264"/>
      <c r="Q410" s="264"/>
      <c r="R410" s="264"/>
      <c r="S410" s="264"/>
      <c r="T410" s="264"/>
      <c r="U410" s="264"/>
      <c r="V410" s="264"/>
      <c r="W410" s="264"/>
      <c r="X410" s="264"/>
      <c r="Y410" s="265"/>
      <c r="Z410" s="277" t="s">
        <v>321</v>
      </c>
      <c r="AA410" s="277"/>
      <c r="AB410" s="277"/>
      <c r="AC410" s="277"/>
    </row>
    <row r="411" spans="2:29" s="107" customFormat="1" ht="16.5" thickBot="1">
      <c r="B411" s="257"/>
      <c r="C411" s="258"/>
      <c r="D411" s="258"/>
      <c r="E411" s="258"/>
      <c r="F411" s="259"/>
      <c r="G411" s="266" t="s">
        <v>2</v>
      </c>
      <c r="H411" s="267"/>
      <c r="I411" s="267"/>
      <c r="J411" s="267"/>
      <c r="K411" s="267"/>
      <c r="L411" s="267"/>
      <c r="M411" s="267"/>
      <c r="N411" s="267"/>
      <c r="O411" s="267"/>
      <c r="P411" s="267"/>
      <c r="Q411" s="267"/>
      <c r="R411" s="267"/>
      <c r="S411" s="267"/>
      <c r="T411" s="267"/>
      <c r="U411" s="267"/>
      <c r="V411" s="267"/>
      <c r="W411" s="267"/>
      <c r="X411" s="267"/>
      <c r="Y411" s="268"/>
      <c r="Z411" s="279" t="s">
        <v>322</v>
      </c>
      <c r="AA411" s="280"/>
      <c r="AB411" s="280"/>
      <c r="AC411" s="280"/>
    </row>
    <row r="412" spans="2:29" s="107" customFormat="1" ht="18">
      <c r="B412" s="113" t="s">
        <v>274</v>
      </c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</row>
    <row r="413" spans="2:29" s="107" customFormat="1">
      <c r="B413" s="113" t="s">
        <v>275</v>
      </c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</row>
    <row r="414" spans="2:29" s="107" customFormat="1">
      <c r="B414" s="113" t="s">
        <v>335</v>
      </c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</row>
    <row r="415" spans="2:29" s="107" customFormat="1">
      <c r="B415" s="113" t="s">
        <v>336</v>
      </c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</row>
    <row r="416" spans="2:29" s="107" customFormat="1">
      <c r="B416" s="113" t="s">
        <v>366</v>
      </c>
      <c r="C416" s="308" t="s">
        <v>367</v>
      </c>
      <c r="D416" s="308"/>
      <c r="E416" s="308"/>
      <c r="F416" s="308"/>
      <c r="G416" s="308"/>
      <c r="H416" s="308"/>
      <c r="I416" s="308"/>
      <c r="J416" s="308"/>
      <c r="K416" s="308"/>
      <c r="L416" s="308"/>
      <c r="M416" s="308"/>
      <c r="N416" s="308"/>
      <c r="O416" s="30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</row>
    <row r="417" spans="2:29" s="107" customFormat="1">
      <c r="B417" s="113" t="s">
        <v>368</v>
      </c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</row>
    <row r="418" spans="2:29" s="107" customFormat="1">
      <c r="B418" s="113" t="s">
        <v>369</v>
      </c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</row>
    <row r="419" spans="2:29" s="107" customFormat="1">
      <c r="B419" s="113" t="s">
        <v>370</v>
      </c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</row>
    <row r="420" spans="2:29" s="107" customFormat="1">
      <c r="B420" s="113" t="s">
        <v>371</v>
      </c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</row>
    <row r="421" spans="2:29" s="107" customFormat="1">
      <c r="B421" s="114" t="s">
        <v>372</v>
      </c>
      <c r="C421" s="22"/>
      <c r="D421" s="23"/>
      <c r="E421" s="22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5"/>
      <c r="AA421" s="26"/>
      <c r="AB421" s="25"/>
      <c r="AC421" s="24"/>
    </row>
    <row r="422" spans="2:29" s="107" customFormat="1">
      <c r="B422" s="114" t="s">
        <v>373</v>
      </c>
      <c r="C422" s="22"/>
      <c r="D422" s="23"/>
      <c r="E422" s="22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5"/>
      <c r="AA422" s="26"/>
      <c r="AB422" s="25"/>
      <c r="AC422" s="24"/>
    </row>
    <row r="423" spans="2:29" s="107" customFormat="1" ht="13.5" thickBot="1">
      <c r="B423" s="114" t="s">
        <v>374</v>
      </c>
      <c r="C423" s="22"/>
      <c r="D423" s="23"/>
      <c r="E423" s="22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5"/>
      <c r="AA423" s="26"/>
      <c r="AB423" s="25"/>
      <c r="AC423" s="24"/>
    </row>
    <row r="424" spans="2:29" s="107" customFormat="1">
      <c r="B424" s="289" t="s">
        <v>3</v>
      </c>
      <c r="C424" s="238" t="s">
        <v>342</v>
      </c>
      <c r="D424" s="238" t="s">
        <v>5</v>
      </c>
      <c r="E424" s="202" t="s">
        <v>6</v>
      </c>
      <c r="F424" s="202"/>
      <c r="G424" s="202"/>
      <c r="H424" s="202"/>
      <c r="I424" s="202"/>
      <c r="J424" s="202" t="s">
        <v>28</v>
      </c>
      <c r="K424" s="202"/>
      <c r="L424" s="202"/>
      <c r="M424" s="202"/>
      <c r="N424" s="202"/>
      <c r="O424" s="202"/>
      <c r="P424" s="202"/>
      <c r="Q424" s="202"/>
      <c r="R424" s="202"/>
      <c r="S424" s="202"/>
      <c r="T424" s="202"/>
      <c r="U424" s="202"/>
      <c r="V424" s="202"/>
      <c r="W424" s="202"/>
      <c r="X424" s="202"/>
      <c r="Y424" s="202"/>
      <c r="Z424" s="202"/>
      <c r="AA424" s="202"/>
      <c r="AB424" s="202"/>
      <c r="AC424" s="202" t="s">
        <v>7</v>
      </c>
    </row>
    <row r="425" spans="2:29" s="107" customFormat="1">
      <c r="B425" s="290"/>
      <c r="C425" s="234"/>
      <c r="D425" s="234"/>
      <c r="E425" s="240" t="s">
        <v>9</v>
      </c>
      <c r="F425" s="242" t="s">
        <v>264</v>
      </c>
      <c r="G425" s="244" t="s">
        <v>265</v>
      </c>
      <c r="H425" s="244" t="s">
        <v>266</v>
      </c>
      <c r="I425" s="244" t="s">
        <v>267</v>
      </c>
      <c r="J425" s="223" t="s">
        <v>10</v>
      </c>
      <c r="K425" s="223"/>
      <c r="L425" s="223"/>
      <c r="M425" s="223"/>
      <c r="N425" s="223"/>
      <c r="O425" s="223"/>
      <c r="P425" s="223"/>
      <c r="Q425" s="223" t="s">
        <v>11</v>
      </c>
      <c r="R425" s="223"/>
      <c r="S425" s="223"/>
      <c r="T425" s="225" t="s">
        <v>12</v>
      </c>
      <c r="U425" s="225"/>
      <c r="V425" s="225"/>
      <c r="W425" s="225"/>
      <c r="X425" s="225"/>
      <c r="Y425" s="225"/>
      <c r="Z425" s="225" t="s">
        <v>13</v>
      </c>
      <c r="AA425" s="225"/>
      <c r="AB425" s="223" t="s">
        <v>14</v>
      </c>
      <c r="AC425" s="203"/>
    </row>
    <row r="426" spans="2:29" s="107" customFormat="1" ht="42.75" thickBot="1">
      <c r="B426" s="291"/>
      <c r="C426" s="248"/>
      <c r="D426" s="248"/>
      <c r="E426" s="249"/>
      <c r="F426" s="250"/>
      <c r="G426" s="269"/>
      <c r="H426" s="269"/>
      <c r="I426" s="269"/>
      <c r="J426" s="33" t="s">
        <v>15</v>
      </c>
      <c r="K426" s="33" t="s">
        <v>343</v>
      </c>
      <c r="L426" s="32" t="s">
        <v>16</v>
      </c>
      <c r="M426" s="32" t="s">
        <v>17</v>
      </c>
      <c r="N426" s="32" t="s">
        <v>37</v>
      </c>
      <c r="O426" s="32" t="s">
        <v>18</v>
      </c>
      <c r="P426" s="32" t="s">
        <v>19</v>
      </c>
      <c r="Q426" s="34" t="s">
        <v>20</v>
      </c>
      <c r="R426" s="34" t="s">
        <v>21</v>
      </c>
      <c r="S426" s="31" t="s">
        <v>22</v>
      </c>
      <c r="T426" s="31" t="s">
        <v>29</v>
      </c>
      <c r="U426" s="31" t="s">
        <v>30</v>
      </c>
      <c r="V426" s="34" t="s">
        <v>23</v>
      </c>
      <c r="W426" s="34" t="s">
        <v>31</v>
      </c>
      <c r="X426" s="35" t="s">
        <v>24</v>
      </c>
      <c r="Y426" s="34" t="s">
        <v>25</v>
      </c>
      <c r="Z426" s="31" t="s">
        <v>26</v>
      </c>
      <c r="AA426" s="31" t="s">
        <v>27</v>
      </c>
      <c r="AB426" s="271"/>
      <c r="AC426" s="273"/>
    </row>
    <row r="427" spans="2:29" s="107" customFormat="1" ht="31.5" customHeight="1">
      <c r="B427" s="115" t="s">
        <v>39</v>
      </c>
      <c r="C427" s="116" t="s">
        <v>375</v>
      </c>
      <c r="D427" s="117"/>
      <c r="E427" s="5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28"/>
      <c r="U427" s="29"/>
      <c r="V427" s="6"/>
      <c r="W427" s="6"/>
      <c r="X427" s="6"/>
      <c r="Y427" s="6"/>
      <c r="Z427" s="6"/>
      <c r="AA427" s="6"/>
      <c r="AB427" s="6"/>
      <c r="AC427" s="191" t="s">
        <v>319</v>
      </c>
    </row>
    <row r="428" spans="2:29" s="107" customFormat="1" ht="63" customHeight="1">
      <c r="B428" s="118" t="s">
        <v>33</v>
      </c>
      <c r="C428" s="119" t="s">
        <v>376</v>
      </c>
      <c r="D428" s="36">
        <f>+'[1]PLAN INDICATIVO'!$D$313</f>
        <v>0.18283636672674269</v>
      </c>
      <c r="E428" s="160">
        <v>1</v>
      </c>
      <c r="F428" s="161"/>
      <c r="G428" s="161"/>
      <c r="H428" s="161"/>
      <c r="I428" s="161">
        <v>1</v>
      </c>
      <c r="J428" s="13"/>
      <c r="K428" s="13"/>
      <c r="L428" s="13"/>
      <c r="M428" s="13"/>
      <c r="N428" s="13"/>
      <c r="O428" s="13"/>
      <c r="P428" s="6"/>
      <c r="Q428" s="13">
        <f>+'[2]POAI - MANI - 2012'!$M$108/1000</f>
        <v>136992.87400000001</v>
      </c>
      <c r="R428" s="13"/>
      <c r="S428" s="6"/>
      <c r="T428" s="7"/>
      <c r="U428" s="8"/>
      <c r="V428" s="13"/>
      <c r="W428" s="6"/>
      <c r="X428" s="6"/>
      <c r="Y428" s="6"/>
      <c r="Z428" s="13"/>
      <c r="AA428" s="13"/>
      <c r="AB428" s="6">
        <f>SUM(J428:AA428)</f>
        <v>136992.87400000001</v>
      </c>
      <c r="AC428" s="192"/>
    </row>
    <row r="429" spans="2:29" s="107" customFormat="1" ht="45">
      <c r="B429" s="118" t="s">
        <v>34</v>
      </c>
      <c r="C429" s="167" t="s">
        <v>377</v>
      </c>
      <c r="D429" s="38">
        <f>+'[1]PLAN INDICATIVO'!$D$311</f>
        <v>1.5222002452990303E-2</v>
      </c>
      <c r="E429" s="12">
        <v>2</v>
      </c>
      <c r="F429" s="13"/>
      <c r="G429" s="13"/>
      <c r="H429" s="13"/>
      <c r="I429" s="13">
        <v>2</v>
      </c>
      <c r="J429" s="13"/>
      <c r="K429" s="13"/>
      <c r="L429" s="13"/>
      <c r="M429" s="13"/>
      <c r="N429" s="13"/>
      <c r="O429" s="13"/>
      <c r="P429" s="6"/>
      <c r="Q429" s="13"/>
      <c r="R429" s="13"/>
      <c r="S429" s="6"/>
      <c r="T429" s="15">
        <f>+'[2]POAI - MANI - 2012'!$P$109/1000</f>
        <v>1000000</v>
      </c>
      <c r="U429" s="15"/>
      <c r="V429" s="13"/>
      <c r="W429" s="6"/>
      <c r="X429" s="6"/>
      <c r="Y429" s="6"/>
      <c r="Z429" s="13"/>
      <c r="AA429" s="13"/>
      <c r="AB429" s="6">
        <f>SUM(J429:AA429)</f>
        <v>1000000</v>
      </c>
      <c r="AC429" s="192"/>
    </row>
    <row r="430" spans="2:29" s="107" customFormat="1" ht="67.5">
      <c r="B430" s="118" t="s">
        <v>43</v>
      </c>
      <c r="C430" s="167" t="s">
        <v>378</v>
      </c>
      <c r="D430" s="38">
        <f>+'[1]PLAN INDICATIVO'!$D$314</f>
        <v>0.17109016220764572</v>
      </c>
      <c r="E430" s="12">
        <v>2</v>
      </c>
      <c r="F430" s="13"/>
      <c r="G430" s="13"/>
      <c r="H430" s="13"/>
      <c r="I430" s="13">
        <v>2</v>
      </c>
      <c r="J430" s="13"/>
      <c r="K430" s="13"/>
      <c r="L430" s="13"/>
      <c r="M430" s="13"/>
      <c r="N430" s="13"/>
      <c r="O430" s="13"/>
      <c r="P430" s="6"/>
      <c r="Q430" s="13"/>
      <c r="R430" s="13"/>
      <c r="S430" s="6"/>
      <c r="T430" s="15">
        <f>+'[2]POAI - MANI - 2012'!$P$111/1000</f>
        <v>700000</v>
      </c>
      <c r="U430" s="15"/>
      <c r="V430" s="13"/>
      <c r="W430" s="6"/>
      <c r="X430" s="6"/>
      <c r="Y430" s="6"/>
      <c r="Z430" s="13"/>
      <c r="AA430" s="13"/>
      <c r="AB430" s="6">
        <f>SUM(J430:AA430)</f>
        <v>700000</v>
      </c>
      <c r="AC430" s="192"/>
    </row>
    <row r="431" spans="2:29" s="107" customFormat="1" ht="33.75">
      <c r="B431" s="118" t="s">
        <v>44</v>
      </c>
      <c r="C431" s="167" t="s">
        <v>379</v>
      </c>
      <c r="D431" s="38">
        <f>+'[1]PLAN INDICATIVO'!$D$317</f>
        <v>3.0669450637886078E-2</v>
      </c>
      <c r="E431" s="12">
        <v>1</v>
      </c>
      <c r="F431" s="13"/>
      <c r="G431" s="13"/>
      <c r="H431" s="13"/>
      <c r="I431" s="13">
        <v>1</v>
      </c>
      <c r="J431" s="13"/>
      <c r="K431" s="13"/>
      <c r="L431" s="13"/>
      <c r="M431" s="13"/>
      <c r="N431" s="13"/>
      <c r="O431" s="13"/>
      <c r="P431" s="6"/>
      <c r="Q431" s="13"/>
      <c r="R431" s="13"/>
      <c r="S431" s="6"/>
      <c r="T431" s="15">
        <f>+'[2]POAI - MANI - 2012'!$P$112/1000</f>
        <v>400000</v>
      </c>
      <c r="U431" s="15"/>
      <c r="V431" s="13"/>
      <c r="W431" s="6"/>
      <c r="X431" s="6"/>
      <c r="Y431" s="6"/>
      <c r="Z431" s="13"/>
      <c r="AA431" s="13"/>
      <c r="AB431" s="6">
        <f>SUM(J431:AA431)</f>
        <v>400000</v>
      </c>
      <c r="AC431" s="194"/>
    </row>
    <row r="432" spans="2:29" s="107" customFormat="1">
      <c r="B432" s="120"/>
      <c r="D432" s="108"/>
    </row>
    <row r="433" spans="2:29" s="107" customFormat="1">
      <c r="B433" s="120"/>
      <c r="D433" s="108"/>
    </row>
    <row r="434" spans="2:29" s="107" customFormat="1">
      <c r="B434" s="163" t="s">
        <v>331</v>
      </c>
      <c r="C434" s="164" t="s">
        <v>332</v>
      </c>
      <c r="D434" s="71"/>
      <c r="E434" s="70"/>
      <c r="F434" s="70"/>
      <c r="G434" s="70"/>
      <c r="H434" s="70"/>
      <c r="I434" s="72" t="s">
        <v>348</v>
      </c>
      <c r="J434" s="72"/>
      <c r="K434" s="165"/>
      <c r="L434" s="165"/>
      <c r="M434" s="165"/>
      <c r="N434" s="165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</row>
    <row r="435" spans="2:29" s="107" customFormat="1">
      <c r="B435" s="163"/>
      <c r="C435" s="70" t="s">
        <v>334</v>
      </c>
      <c r="D435" s="71"/>
      <c r="E435" s="70"/>
      <c r="F435" s="70"/>
      <c r="G435" s="70"/>
      <c r="H435" s="70"/>
      <c r="I435" s="72"/>
      <c r="J435" s="72"/>
      <c r="K435" s="72" t="s">
        <v>349</v>
      </c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</row>
    <row r="436" spans="2:29" s="107" customFormat="1">
      <c r="B436" s="163"/>
      <c r="C436" s="70"/>
      <c r="D436" s="71"/>
      <c r="E436" s="70"/>
      <c r="F436" s="70"/>
      <c r="G436" s="70"/>
      <c r="H436" s="70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</row>
    <row r="437" spans="2:29" s="107" customFormat="1" ht="13.5" thickBot="1">
      <c r="B437" s="174" t="s">
        <v>176</v>
      </c>
      <c r="C437" s="155"/>
      <c r="D437" s="155"/>
      <c r="E437" s="155"/>
      <c r="F437" s="153"/>
      <c r="G437" s="153"/>
      <c r="H437" s="153"/>
      <c r="I437" s="155" t="s">
        <v>177</v>
      </c>
      <c r="J437" s="155"/>
      <c r="K437" s="155"/>
      <c r="L437" s="155"/>
      <c r="M437" s="155"/>
      <c r="N437" s="15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  <c r="AA437" s="125"/>
      <c r="AB437" s="125"/>
      <c r="AC437" s="126"/>
    </row>
    <row r="438" spans="2:29" s="107" customFormat="1">
      <c r="B438" s="70"/>
      <c r="D438" s="108"/>
    </row>
    <row r="439" spans="2:29" s="107" customFormat="1" ht="13.5" thickBot="1">
      <c r="B439" s="70"/>
      <c r="D439" s="108"/>
    </row>
    <row r="440" spans="2:29" s="107" customFormat="1" ht="16.5" thickBot="1">
      <c r="B440" s="251"/>
      <c r="C440" s="252"/>
      <c r="D440" s="252"/>
      <c r="E440" s="252"/>
      <c r="F440" s="253"/>
      <c r="G440" s="260" t="s">
        <v>0</v>
      </c>
      <c r="H440" s="261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261"/>
      <c r="T440" s="261"/>
      <c r="U440" s="261"/>
      <c r="V440" s="261"/>
      <c r="W440" s="261"/>
      <c r="X440" s="262"/>
      <c r="Y440" s="274" t="s">
        <v>320</v>
      </c>
      <c r="Z440" s="275"/>
      <c r="AA440" s="275"/>
      <c r="AB440" s="275"/>
      <c r="AC440" s="276"/>
    </row>
    <row r="441" spans="2:29" s="107" customFormat="1" ht="16.5" thickBot="1">
      <c r="B441" s="254"/>
      <c r="C441" s="255"/>
      <c r="D441" s="255"/>
      <c r="E441" s="255"/>
      <c r="F441" s="256"/>
      <c r="G441" s="263" t="s">
        <v>1</v>
      </c>
      <c r="H441" s="264"/>
      <c r="I441" s="264"/>
      <c r="J441" s="264"/>
      <c r="K441" s="264"/>
      <c r="L441" s="264"/>
      <c r="M441" s="264"/>
      <c r="N441" s="264"/>
      <c r="O441" s="264"/>
      <c r="P441" s="264"/>
      <c r="Q441" s="264"/>
      <c r="R441" s="264"/>
      <c r="S441" s="264"/>
      <c r="T441" s="264"/>
      <c r="U441" s="264"/>
      <c r="V441" s="264"/>
      <c r="W441" s="264"/>
      <c r="X441" s="265"/>
      <c r="Y441" s="277" t="s">
        <v>321</v>
      </c>
      <c r="Z441" s="277"/>
      <c r="AA441" s="277"/>
      <c r="AB441" s="277"/>
      <c r="AC441" s="298"/>
    </row>
    <row r="442" spans="2:29" s="107" customFormat="1" ht="16.5" thickBot="1">
      <c r="B442" s="257"/>
      <c r="C442" s="258"/>
      <c r="D442" s="258"/>
      <c r="E442" s="258"/>
      <c r="F442" s="259"/>
      <c r="G442" s="266" t="s">
        <v>2</v>
      </c>
      <c r="H442" s="267"/>
      <c r="I442" s="267"/>
      <c r="J442" s="267"/>
      <c r="K442" s="267"/>
      <c r="L442" s="267"/>
      <c r="M442" s="267"/>
      <c r="N442" s="267"/>
      <c r="O442" s="267"/>
      <c r="P442" s="267"/>
      <c r="Q442" s="267"/>
      <c r="R442" s="267"/>
      <c r="S442" s="267"/>
      <c r="T442" s="267"/>
      <c r="U442" s="267"/>
      <c r="V442" s="267"/>
      <c r="W442" s="267"/>
      <c r="X442" s="268"/>
      <c r="Y442" s="279" t="s">
        <v>322</v>
      </c>
      <c r="Z442" s="280"/>
      <c r="AA442" s="280"/>
      <c r="AB442" s="280"/>
      <c r="AC442" s="281"/>
    </row>
    <row r="443" spans="2:29" s="107" customFormat="1" ht="18">
      <c r="B443" s="140" t="s">
        <v>274</v>
      </c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41"/>
    </row>
    <row r="444" spans="2:29" s="107" customFormat="1">
      <c r="B444" s="140" t="s">
        <v>275</v>
      </c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157"/>
    </row>
    <row r="445" spans="2:29" s="107" customFormat="1">
      <c r="B445" s="140" t="s">
        <v>335</v>
      </c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157"/>
    </row>
    <row r="446" spans="2:29" s="107" customFormat="1">
      <c r="B446" s="140" t="s">
        <v>380</v>
      </c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157"/>
    </row>
    <row r="447" spans="2:29" s="107" customFormat="1">
      <c r="B447" s="140" t="s">
        <v>337</v>
      </c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58"/>
    </row>
    <row r="448" spans="2:29" s="107" customFormat="1">
      <c r="B448" s="140" t="s">
        <v>381</v>
      </c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58"/>
    </row>
    <row r="449" spans="2:29" s="107" customFormat="1">
      <c r="B449" s="140" t="s">
        <v>382</v>
      </c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157"/>
    </row>
    <row r="450" spans="2:29" s="107" customFormat="1">
      <c r="B450" s="140" t="s">
        <v>383</v>
      </c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58"/>
    </row>
    <row r="451" spans="2:29" s="107" customFormat="1" ht="13.5" thickBot="1">
      <c r="B451" s="143" t="s">
        <v>384</v>
      </c>
      <c r="C451" s="22"/>
      <c r="D451" s="23"/>
      <c r="E451" s="22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5"/>
      <c r="AA451" s="26"/>
      <c r="AB451" s="25"/>
      <c r="AC451" s="159"/>
    </row>
    <row r="452" spans="2:29" s="107" customFormat="1">
      <c r="B452" s="300" t="s">
        <v>3</v>
      </c>
      <c r="C452" s="238" t="s">
        <v>4</v>
      </c>
      <c r="D452" s="238" t="s">
        <v>5</v>
      </c>
      <c r="E452" s="202" t="s">
        <v>6</v>
      </c>
      <c r="F452" s="202"/>
      <c r="G452" s="202"/>
      <c r="H452" s="202"/>
      <c r="I452" s="202"/>
      <c r="J452" s="202" t="s">
        <v>28</v>
      </c>
      <c r="K452" s="202"/>
      <c r="L452" s="202"/>
      <c r="M452" s="202"/>
      <c r="N452" s="202"/>
      <c r="O452" s="202"/>
      <c r="P452" s="202"/>
      <c r="Q452" s="202"/>
      <c r="R452" s="202"/>
      <c r="S452" s="202"/>
      <c r="T452" s="202"/>
      <c r="U452" s="202"/>
      <c r="V452" s="202"/>
      <c r="W452" s="202"/>
      <c r="X452" s="202"/>
      <c r="Y452" s="202"/>
      <c r="Z452" s="202"/>
      <c r="AA452" s="202"/>
      <c r="AB452" s="202" t="s">
        <v>7</v>
      </c>
      <c r="AC452" s="303" t="s">
        <v>8</v>
      </c>
    </row>
    <row r="453" spans="2:29" s="107" customFormat="1">
      <c r="B453" s="301"/>
      <c r="C453" s="234"/>
      <c r="D453" s="234"/>
      <c r="E453" s="240" t="s">
        <v>9</v>
      </c>
      <c r="F453" s="242" t="s">
        <v>264</v>
      </c>
      <c r="G453" s="244" t="s">
        <v>265</v>
      </c>
      <c r="H453" s="244" t="s">
        <v>266</v>
      </c>
      <c r="I453" s="244" t="s">
        <v>267</v>
      </c>
      <c r="J453" s="223" t="s">
        <v>10</v>
      </c>
      <c r="K453" s="223"/>
      <c r="L453" s="223"/>
      <c r="M453" s="223"/>
      <c r="N453" s="223"/>
      <c r="O453" s="223"/>
      <c r="P453" s="223" t="s">
        <v>11</v>
      </c>
      <c r="Q453" s="223"/>
      <c r="R453" s="223"/>
      <c r="S453" s="225" t="s">
        <v>12</v>
      </c>
      <c r="T453" s="225"/>
      <c r="U453" s="225"/>
      <c r="V453" s="225"/>
      <c r="W453" s="225"/>
      <c r="X453" s="225"/>
      <c r="Y453" s="225" t="s">
        <v>13</v>
      </c>
      <c r="Z453" s="225"/>
      <c r="AA453" s="223" t="s">
        <v>14</v>
      </c>
      <c r="AB453" s="203"/>
      <c r="AC453" s="304"/>
    </row>
    <row r="454" spans="2:29" s="107" customFormat="1" ht="34.5" thickBot="1">
      <c r="B454" s="302"/>
      <c r="C454" s="248"/>
      <c r="D454" s="248"/>
      <c r="E454" s="249"/>
      <c r="F454" s="250"/>
      <c r="G454" s="269"/>
      <c r="H454" s="269"/>
      <c r="I454" s="269"/>
      <c r="J454" s="33" t="s">
        <v>15</v>
      </c>
      <c r="K454" s="32" t="s">
        <v>16</v>
      </c>
      <c r="L454" s="32" t="s">
        <v>17</v>
      </c>
      <c r="M454" s="32" t="s">
        <v>37</v>
      </c>
      <c r="N454" s="32" t="s">
        <v>18</v>
      </c>
      <c r="O454" s="32" t="s">
        <v>19</v>
      </c>
      <c r="P454" s="34" t="s">
        <v>20</v>
      </c>
      <c r="Q454" s="34" t="s">
        <v>21</v>
      </c>
      <c r="R454" s="31" t="s">
        <v>22</v>
      </c>
      <c r="S454" s="31" t="s">
        <v>29</v>
      </c>
      <c r="T454" s="31" t="s">
        <v>30</v>
      </c>
      <c r="U454" s="34" t="s">
        <v>23</v>
      </c>
      <c r="V454" s="34" t="s">
        <v>31</v>
      </c>
      <c r="W454" s="35" t="s">
        <v>24</v>
      </c>
      <c r="X454" s="34" t="s">
        <v>25</v>
      </c>
      <c r="Y454" s="31" t="s">
        <v>26</v>
      </c>
      <c r="Z454" s="31" t="s">
        <v>27</v>
      </c>
      <c r="AA454" s="224"/>
      <c r="AB454" s="204"/>
      <c r="AC454" s="309"/>
    </row>
    <row r="455" spans="2:29" s="107" customFormat="1" ht="63">
      <c r="B455" s="144" t="s">
        <v>39</v>
      </c>
      <c r="C455" s="116" t="s">
        <v>385</v>
      </c>
      <c r="D455" s="117"/>
      <c r="E455" s="5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28"/>
      <c r="T455" s="29"/>
      <c r="U455" s="6"/>
      <c r="V455" s="6"/>
      <c r="W455" s="6"/>
      <c r="X455" s="6"/>
      <c r="Y455" s="6"/>
      <c r="Z455" s="60"/>
      <c r="AA455" s="57"/>
      <c r="AB455" s="195" t="s">
        <v>319</v>
      </c>
      <c r="AC455" s="45"/>
    </row>
    <row r="456" spans="2:29" s="107" customFormat="1" ht="73.5" customHeight="1">
      <c r="B456" s="147" t="s">
        <v>33</v>
      </c>
      <c r="C456" s="119" t="s">
        <v>386</v>
      </c>
      <c r="D456" s="38">
        <f>+'[1]PLAN INDICATIVO'!$D$319</f>
        <v>8.5822952680947834E-2</v>
      </c>
      <c r="E456" s="160">
        <v>100</v>
      </c>
      <c r="F456" s="161"/>
      <c r="G456" s="161"/>
      <c r="H456" s="161"/>
      <c r="I456" s="161">
        <v>100</v>
      </c>
      <c r="J456" s="13"/>
      <c r="K456" s="13"/>
      <c r="L456" s="13"/>
      <c r="M456" s="13"/>
      <c r="N456" s="13"/>
      <c r="O456" s="6"/>
      <c r="P456" s="175">
        <v>439000</v>
      </c>
      <c r="Q456" s="13"/>
      <c r="R456" s="6"/>
      <c r="S456" s="7"/>
      <c r="T456" s="8"/>
      <c r="U456" s="13"/>
      <c r="V456" s="6"/>
      <c r="W456" s="6"/>
      <c r="X456" s="6"/>
      <c r="Y456" s="13"/>
      <c r="Z456" s="44"/>
      <c r="AA456" s="57">
        <f>SUM(J456:X456)</f>
        <v>439000</v>
      </c>
      <c r="AB456" s="195"/>
      <c r="AC456" s="45"/>
    </row>
    <row r="457" spans="2:29" s="107" customFormat="1">
      <c r="B457" s="149"/>
      <c r="D457" s="108"/>
      <c r="AC457" s="151"/>
    </row>
    <row r="458" spans="2:29" s="107" customFormat="1">
      <c r="B458" s="149"/>
      <c r="D458" s="108"/>
      <c r="AC458" s="151"/>
    </row>
    <row r="459" spans="2:29" s="107" customFormat="1">
      <c r="B459" s="163" t="s">
        <v>331</v>
      </c>
      <c r="C459" s="164" t="s">
        <v>332</v>
      </c>
      <c r="D459" s="71"/>
      <c r="E459" s="70"/>
      <c r="F459" s="70"/>
      <c r="G459" s="70"/>
      <c r="H459" s="70"/>
      <c r="I459" s="72" t="s">
        <v>348</v>
      </c>
      <c r="J459" s="72"/>
      <c r="K459" s="165"/>
      <c r="L459" s="165"/>
      <c r="M459" s="165"/>
      <c r="N459" s="165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166"/>
    </row>
    <row r="460" spans="2:29" s="107" customFormat="1">
      <c r="B460" s="163"/>
      <c r="C460" s="70" t="s">
        <v>334</v>
      </c>
      <c r="D460" s="71"/>
      <c r="E460" s="70"/>
      <c r="F460" s="70"/>
      <c r="G460" s="70"/>
      <c r="H460" s="70"/>
      <c r="I460" s="72"/>
      <c r="J460" s="72"/>
      <c r="K460" s="72" t="s">
        <v>349</v>
      </c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166"/>
    </row>
    <row r="461" spans="2:29" s="107" customFormat="1">
      <c r="B461" s="163"/>
      <c r="C461" s="70"/>
      <c r="D461" s="71"/>
      <c r="E461" s="70"/>
      <c r="F461" s="70"/>
      <c r="G461" s="70"/>
      <c r="H461" s="70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166"/>
    </row>
    <row r="462" spans="2:29" s="107" customFormat="1" ht="13.5" thickBot="1">
      <c r="B462" s="174" t="s">
        <v>176</v>
      </c>
      <c r="C462" s="155"/>
      <c r="D462" s="155"/>
      <c r="E462" s="155"/>
      <c r="F462" s="153"/>
      <c r="G462" s="153"/>
      <c r="H462" s="153"/>
      <c r="I462" s="155" t="s">
        <v>177</v>
      </c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3"/>
      <c r="AC462" s="156"/>
    </row>
    <row r="463" spans="2:29" s="107" customFormat="1">
      <c r="B463" s="70"/>
      <c r="D463" s="108"/>
    </row>
    <row r="464" spans="2:29" s="107" customFormat="1" ht="13.5" thickBot="1">
      <c r="B464" s="70"/>
      <c r="D464" s="108"/>
    </row>
    <row r="465" spans="2:29" s="107" customFormat="1" ht="16.5" thickBot="1">
      <c r="B465" s="251"/>
      <c r="C465" s="252"/>
      <c r="D465" s="252"/>
      <c r="E465" s="252"/>
      <c r="F465" s="253"/>
      <c r="G465" s="260" t="s">
        <v>0</v>
      </c>
      <c r="H465" s="261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261"/>
      <c r="T465" s="261"/>
      <c r="U465" s="261"/>
      <c r="V465" s="261"/>
      <c r="W465" s="261"/>
      <c r="X465" s="262"/>
      <c r="Y465" s="274" t="s">
        <v>320</v>
      </c>
      <c r="Z465" s="275"/>
      <c r="AA465" s="275"/>
      <c r="AB465" s="275"/>
      <c r="AC465" s="276"/>
    </row>
    <row r="466" spans="2:29" s="107" customFormat="1" ht="16.5" thickBot="1">
      <c r="B466" s="254"/>
      <c r="C466" s="255"/>
      <c r="D466" s="255"/>
      <c r="E466" s="255"/>
      <c r="F466" s="256"/>
      <c r="G466" s="263" t="s">
        <v>1</v>
      </c>
      <c r="H466" s="264"/>
      <c r="I466" s="264"/>
      <c r="J466" s="264"/>
      <c r="K466" s="264"/>
      <c r="L466" s="264"/>
      <c r="M466" s="264"/>
      <c r="N466" s="264"/>
      <c r="O466" s="264"/>
      <c r="P466" s="264"/>
      <c r="Q466" s="264"/>
      <c r="R466" s="264"/>
      <c r="S466" s="264"/>
      <c r="T466" s="264"/>
      <c r="U466" s="264"/>
      <c r="V466" s="264"/>
      <c r="W466" s="264"/>
      <c r="X466" s="265"/>
      <c r="Y466" s="277" t="s">
        <v>321</v>
      </c>
      <c r="Z466" s="277"/>
      <c r="AA466" s="277"/>
      <c r="AB466" s="277"/>
      <c r="AC466" s="298"/>
    </row>
    <row r="467" spans="2:29" s="107" customFormat="1" ht="16.5" thickBot="1">
      <c r="B467" s="257"/>
      <c r="C467" s="258"/>
      <c r="D467" s="258"/>
      <c r="E467" s="258"/>
      <c r="F467" s="259"/>
      <c r="G467" s="266" t="s">
        <v>2</v>
      </c>
      <c r="H467" s="267"/>
      <c r="I467" s="267"/>
      <c r="J467" s="267"/>
      <c r="K467" s="267"/>
      <c r="L467" s="267"/>
      <c r="M467" s="267"/>
      <c r="N467" s="267"/>
      <c r="O467" s="267"/>
      <c r="P467" s="267"/>
      <c r="Q467" s="267"/>
      <c r="R467" s="267"/>
      <c r="S467" s="267"/>
      <c r="T467" s="267"/>
      <c r="U467" s="267"/>
      <c r="V467" s="267"/>
      <c r="W467" s="267"/>
      <c r="X467" s="268"/>
      <c r="Y467" s="279" t="s">
        <v>322</v>
      </c>
      <c r="Z467" s="280"/>
      <c r="AA467" s="280"/>
      <c r="AB467" s="280"/>
      <c r="AC467" s="281"/>
    </row>
    <row r="468" spans="2:29" s="107" customFormat="1" ht="18">
      <c r="B468" s="140" t="s">
        <v>274</v>
      </c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41"/>
    </row>
    <row r="469" spans="2:29" s="107" customFormat="1">
      <c r="B469" s="140" t="s">
        <v>311</v>
      </c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157"/>
    </row>
    <row r="470" spans="2:29" s="107" customFormat="1">
      <c r="B470" s="140" t="s">
        <v>387</v>
      </c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157"/>
    </row>
    <row r="471" spans="2:29" s="107" customFormat="1">
      <c r="B471" s="140" t="s">
        <v>388</v>
      </c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157"/>
    </row>
    <row r="472" spans="2:29" s="107" customFormat="1">
      <c r="B472" s="140" t="s">
        <v>389</v>
      </c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58"/>
    </row>
    <row r="473" spans="2:29" s="107" customFormat="1">
      <c r="B473" s="140" t="s">
        <v>390</v>
      </c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157"/>
    </row>
    <row r="474" spans="2:29" s="107" customFormat="1">
      <c r="B474" s="140" t="s">
        <v>391</v>
      </c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58"/>
    </row>
    <row r="475" spans="2:29" s="107" customFormat="1">
      <c r="B475" s="140" t="s">
        <v>392</v>
      </c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58"/>
    </row>
    <row r="476" spans="2:29" s="107" customFormat="1">
      <c r="B476" s="140" t="s">
        <v>393</v>
      </c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58"/>
    </row>
    <row r="477" spans="2:29" s="107" customFormat="1">
      <c r="B477" s="143" t="s">
        <v>394</v>
      </c>
      <c r="C477" s="22"/>
      <c r="D477" s="23"/>
      <c r="E477" s="22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5"/>
      <c r="AA477" s="26"/>
      <c r="AB477" s="25"/>
      <c r="AC477" s="159"/>
    </row>
    <row r="478" spans="2:29" s="107" customFormat="1">
      <c r="B478" s="143" t="s">
        <v>395</v>
      </c>
      <c r="C478" s="22"/>
      <c r="D478" s="23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58"/>
    </row>
    <row r="479" spans="2:29" s="107" customFormat="1" ht="13.5" thickBot="1">
      <c r="B479" s="143" t="s">
        <v>396</v>
      </c>
      <c r="C479" s="22"/>
      <c r="D479" s="23"/>
      <c r="E479" s="22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5"/>
      <c r="AA479" s="26"/>
      <c r="AB479" s="25"/>
      <c r="AC479" s="159"/>
    </row>
    <row r="480" spans="2:29" s="107" customFormat="1">
      <c r="B480" s="300" t="s">
        <v>3</v>
      </c>
      <c r="C480" s="238" t="s">
        <v>4</v>
      </c>
      <c r="D480" s="238" t="s">
        <v>5</v>
      </c>
      <c r="E480" s="202" t="s">
        <v>6</v>
      </c>
      <c r="F480" s="202"/>
      <c r="G480" s="202"/>
      <c r="H480" s="202"/>
      <c r="I480" s="202"/>
      <c r="J480" s="202" t="s">
        <v>28</v>
      </c>
      <c r="K480" s="202"/>
      <c r="L480" s="202"/>
      <c r="M480" s="202"/>
      <c r="N480" s="202"/>
      <c r="O480" s="202"/>
      <c r="P480" s="202"/>
      <c r="Q480" s="202"/>
      <c r="R480" s="202"/>
      <c r="S480" s="202"/>
      <c r="T480" s="202"/>
      <c r="U480" s="202"/>
      <c r="V480" s="202"/>
      <c r="W480" s="202"/>
      <c r="X480" s="202"/>
      <c r="Y480" s="202"/>
      <c r="Z480" s="202"/>
      <c r="AA480" s="202"/>
      <c r="AB480" s="202" t="s">
        <v>7</v>
      </c>
      <c r="AC480" s="303" t="s">
        <v>8</v>
      </c>
    </row>
    <row r="481" spans="2:29" s="107" customFormat="1">
      <c r="B481" s="301"/>
      <c r="C481" s="234"/>
      <c r="D481" s="234"/>
      <c r="E481" s="240" t="s">
        <v>9</v>
      </c>
      <c r="F481" s="242" t="s">
        <v>264</v>
      </c>
      <c r="G481" s="244" t="s">
        <v>265</v>
      </c>
      <c r="H481" s="244" t="s">
        <v>266</v>
      </c>
      <c r="I481" s="244" t="s">
        <v>267</v>
      </c>
      <c r="J481" s="223" t="s">
        <v>10</v>
      </c>
      <c r="K481" s="223"/>
      <c r="L481" s="223"/>
      <c r="M481" s="223"/>
      <c r="N481" s="223"/>
      <c r="O481" s="223"/>
      <c r="P481" s="223" t="s">
        <v>11</v>
      </c>
      <c r="Q481" s="223"/>
      <c r="R481" s="223"/>
      <c r="S481" s="225" t="s">
        <v>12</v>
      </c>
      <c r="T481" s="225"/>
      <c r="U481" s="225"/>
      <c r="V481" s="225"/>
      <c r="W481" s="225"/>
      <c r="X481" s="225"/>
      <c r="Y481" s="225" t="s">
        <v>13</v>
      </c>
      <c r="Z481" s="225"/>
      <c r="AA481" s="223" t="s">
        <v>14</v>
      </c>
      <c r="AB481" s="203"/>
      <c r="AC481" s="304"/>
    </row>
    <row r="482" spans="2:29" s="107" customFormat="1" ht="34.5" thickBot="1">
      <c r="B482" s="302"/>
      <c r="C482" s="248"/>
      <c r="D482" s="248"/>
      <c r="E482" s="249"/>
      <c r="F482" s="250"/>
      <c r="G482" s="269"/>
      <c r="H482" s="269"/>
      <c r="I482" s="269"/>
      <c r="J482" s="33" t="s">
        <v>15</v>
      </c>
      <c r="K482" s="32" t="s">
        <v>16</v>
      </c>
      <c r="L482" s="32" t="s">
        <v>17</v>
      </c>
      <c r="M482" s="32" t="s">
        <v>37</v>
      </c>
      <c r="N482" s="32" t="s">
        <v>18</v>
      </c>
      <c r="O482" s="32" t="s">
        <v>19</v>
      </c>
      <c r="P482" s="34" t="s">
        <v>20</v>
      </c>
      <c r="Q482" s="34" t="s">
        <v>21</v>
      </c>
      <c r="R482" s="31" t="s">
        <v>22</v>
      </c>
      <c r="S482" s="31" t="s">
        <v>29</v>
      </c>
      <c r="T482" s="31" t="s">
        <v>30</v>
      </c>
      <c r="U482" s="34" t="s">
        <v>23</v>
      </c>
      <c r="V482" s="34" t="s">
        <v>31</v>
      </c>
      <c r="W482" s="35" t="s">
        <v>24</v>
      </c>
      <c r="X482" s="34" t="s">
        <v>25</v>
      </c>
      <c r="Y482" s="31" t="s">
        <v>26</v>
      </c>
      <c r="Z482" s="31" t="s">
        <v>27</v>
      </c>
      <c r="AA482" s="271"/>
      <c r="AB482" s="273"/>
      <c r="AC482" s="305"/>
    </row>
    <row r="483" spans="2:29" s="107" customFormat="1" ht="42">
      <c r="B483" s="144" t="s">
        <v>39</v>
      </c>
      <c r="C483" s="116" t="s">
        <v>397</v>
      </c>
      <c r="D483" s="117"/>
      <c r="E483" s="5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28"/>
      <c r="T483" s="29"/>
      <c r="U483" s="6"/>
      <c r="V483" s="6"/>
      <c r="W483" s="6"/>
      <c r="X483" s="6"/>
      <c r="Y483" s="6"/>
      <c r="Z483" s="6"/>
      <c r="AA483" s="6"/>
      <c r="AB483" s="61"/>
      <c r="AC483" s="146"/>
    </row>
    <row r="484" spans="2:29" s="107" customFormat="1" ht="45">
      <c r="B484" s="147" t="s">
        <v>33</v>
      </c>
      <c r="C484" s="119" t="s">
        <v>398</v>
      </c>
      <c r="D484" s="38">
        <f>+'[1]PLAN INDICATIVO'!$D$33</f>
        <v>1.930083123178198E-2</v>
      </c>
      <c r="E484" s="160">
        <v>10</v>
      </c>
      <c r="F484" s="161"/>
      <c r="G484" s="161"/>
      <c r="H484" s="161"/>
      <c r="I484" s="161">
        <v>10</v>
      </c>
      <c r="J484" s="13"/>
      <c r="K484" s="13"/>
      <c r="L484" s="13"/>
      <c r="M484" s="13"/>
      <c r="N484" s="13"/>
      <c r="O484" s="6"/>
      <c r="P484" s="175"/>
      <c r="Q484" s="13"/>
      <c r="R484" s="6"/>
      <c r="S484" s="7">
        <v>600000</v>
      </c>
      <c r="T484" s="8"/>
      <c r="U484" s="13"/>
      <c r="V484" s="6"/>
      <c r="W484" s="6"/>
      <c r="X484" s="6"/>
      <c r="Y484" s="13"/>
      <c r="Z484" s="13"/>
      <c r="AA484" s="60">
        <f>SUM(J484:X484)</f>
        <v>600000</v>
      </c>
      <c r="AB484" s="45" t="s">
        <v>319</v>
      </c>
      <c r="AC484" s="162"/>
    </row>
    <row r="485" spans="2:29" s="107" customFormat="1" ht="45">
      <c r="B485" s="147" t="s">
        <v>34</v>
      </c>
      <c r="C485" s="167" t="s">
        <v>399</v>
      </c>
      <c r="D485" s="38">
        <f>+'[1]PLAN INDICATIVO'!$D$34</f>
        <v>2.7081149982059415E-2</v>
      </c>
      <c r="E485" s="12">
        <v>10</v>
      </c>
      <c r="F485" s="13"/>
      <c r="G485" s="13"/>
      <c r="H485" s="13"/>
      <c r="I485" s="13">
        <v>10</v>
      </c>
      <c r="J485" s="13"/>
      <c r="K485" s="13"/>
      <c r="L485" s="13"/>
      <c r="M485" s="13"/>
      <c r="N485" s="13"/>
      <c r="O485" s="6"/>
      <c r="P485" s="13"/>
      <c r="Q485" s="13"/>
      <c r="R485" s="6"/>
      <c r="S485" s="15">
        <v>400000</v>
      </c>
      <c r="T485" s="15"/>
      <c r="U485" s="13"/>
      <c r="V485" s="6"/>
      <c r="W485" s="6"/>
      <c r="X485" s="6"/>
      <c r="Y485" s="13"/>
      <c r="Z485" s="13"/>
      <c r="AA485" s="6">
        <f>SUM(J485:X485)</f>
        <v>400000</v>
      </c>
      <c r="AB485" s="9" t="s">
        <v>319</v>
      </c>
      <c r="AC485" s="148"/>
    </row>
    <row r="486" spans="2:29" s="107" customFormat="1" ht="45">
      <c r="B486" s="147" t="s">
        <v>400</v>
      </c>
      <c r="C486" s="167" t="s">
        <v>401</v>
      </c>
      <c r="D486" s="38">
        <f>+'[1]PLAN INDICATIVO'!$D$32</f>
        <v>0.22169527146294427</v>
      </c>
      <c r="E486" s="12">
        <v>4</v>
      </c>
      <c r="F486" s="13"/>
      <c r="G486" s="13"/>
      <c r="H486" s="13"/>
      <c r="I486" s="13">
        <v>4</v>
      </c>
      <c r="J486" s="13"/>
      <c r="K486" s="13"/>
      <c r="L486" s="13"/>
      <c r="M486" s="13"/>
      <c r="N486" s="13"/>
      <c r="O486" s="6"/>
      <c r="P486" s="13"/>
      <c r="Q486" s="13"/>
      <c r="R486" s="6"/>
      <c r="S486" s="15">
        <v>700000</v>
      </c>
      <c r="T486" s="15"/>
      <c r="U486" s="13"/>
      <c r="V486" s="6"/>
      <c r="W486" s="6"/>
      <c r="X486" s="6"/>
      <c r="Y486" s="13"/>
      <c r="Z486" s="13"/>
      <c r="AA486" s="6">
        <f>SUM(J486:X486)</f>
        <v>700000</v>
      </c>
      <c r="AB486" s="9" t="s">
        <v>319</v>
      </c>
      <c r="AC486" s="148"/>
    </row>
    <row r="487" spans="2:29" s="107" customFormat="1" ht="45">
      <c r="B487" s="147" t="s">
        <v>402</v>
      </c>
      <c r="C487" s="167" t="s">
        <v>403</v>
      </c>
      <c r="D487" s="38">
        <f>+D486</f>
        <v>0.22169527146294427</v>
      </c>
      <c r="E487" s="12">
        <v>1</v>
      </c>
      <c r="F487" s="13"/>
      <c r="G487" s="13"/>
      <c r="H487" s="13"/>
      <c r="I487" s="13">
        <v>1</v>
      </c>
      <c r="J487" s="13"/>
      <c r="K487" s="13"/>
      <c r="L487" s="13"/>
      <c r="M487" s="13"/>
      <c r="N487" s="13"/>
      <c r="O487" s="6"/>
      <c r="P487" s="13"/>
      <c r="Q487" s="13"/>
      <c r="R487" s="6"/>
      <c r="S487" s="15"/>
      <c r="T487" s="15"/>
      <c r="U487" s="176">
        <v>82178.471999999994</v>
      </c>
      <c r="V487" s="6"/>
      <c r="W487" s="6"/>
      <c r="X487" s="6"/>
      <c r="Y487" s="13"/>
      <c r="Z487" s="13"/>
      <c r="AA487" s="6">
        <f>SUM(J487:X487)</f>
        <v>82178.471999999994</v>
      </c>
      <c r="AB487" s="9" t="s">
        <v>319</v>
      </c>
      <c r="AC487" s="148"/>
    </row>
    <row r="488" spans="2:29" s="107" customFormat="1">
      <c r="B488" s="149"/>
      <c r="D488" s="108"/>
      <c r="AC488" s="151"/>
    </row>
    <row r="489" spans="2:29" s="107" customFormat="1">
      <c r="B489" s="149"/>
      <c r="D489" s="108"/>
      <c r="AC489" s="151"/>
    </row>
    <row r="490" spans="2:29" s="107" customFormat="1">
      <c r="B490" s="163" t="s">
        <v>331</v>
      </c>
      <c r="C490" s="164" t="s">
        <v>332</v>
      </c>
      <c r="D490" s="71"/>
      <c r="E490" s="70"/>
      <c r="F490" s="70"/>
      <c r="G490" s="70"/>
      <c r="H490" s="70"/>
      <c r="I490" s="72" t="s">
        <v>348</v>
      </c>
      <c r="J490" s="72"/>
      <c r="K490" s="165"/>
      <c r="L490" s="165"/>
      <c r="M490" s="165"/>
      <c r="N490" s="165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166"/>
    </row>
    <row r="491" spans="2:29" s="107" customFormat="1">
      <c r="B491" s="163"/>
      <c r="C491" s="70" t="s">
        <v>334</v>
      </c>
      <c r="D491" s="71"/>
      <c r="E491" s="70"/>
      <c r="F491" s="70"/>
      <c r="G491" s="70"/>
      <c r="H491" s="70"/>
      <c r="I491" s="72"/>
      <c r="J491" s="72"/>
      <c r="K491" s="72" t="s">
        <v>349</v>
      </c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166"/>
    </row>
    <row r="492" spans="2:29" s="107" customFormat="1">
      <c r="B492" s="163"/>
      <c r="C492" s="70"/>
      <c r="D492" s="71"/>
      <c r="E492" s="70"/>
      <c r="F492" s="70"/>
      <c r="G492" s="70"/>
      <c r="H492" s="70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166"/>
    </row>
    <row r="493" spans="2:29" s="107" customFormat="1" ht="13.5" thickBot="1">
      <c r="B493" s="174" t="s">
        <v>176</v>
      </c>
      <c r="C493" s="155"/>
      <c r="D493" s="155"/>
      <c r="E493" s="155"/>
      <c r="F493" s="153"/>
      <c r="G493" s="153"/>
      <c r="H493" s="153"/>
      <c r="I493" s="155" t="s">
        <v>177</v>
      </c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3"/>
      <c r="AC493" s="156"/>
    </row>
    <row r="494" spans="2:29" s="107" customFormat="1">
      <c r="B494" s="70"/>
      <c r="D494" s="108"/>
    </row>
    <row r="495" spans="2:29" s="107" customFormat="1" ht="13.5" thickBot="1">
      <c r="B495" s="70"/>
      <c r="D495" s="108"/>
    </row>
    <row r="496" spans="2:29" s="107" customFormat="1" ht="16.5" thickBot="1">
      <c r="B496" s="251"/>
      <c r="C496" s="252"/>
      <c r="D496" s="252"/>
      <c r="E496" s="252"/>
      <c r="F496" s="253"/>
      <c r="G496" s="260" t="s">
        <v>0</v>
      </c>
      <c r="H496" s="261"/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261"/>
      <c r="T496" s="261"/>
      <c r="U496" s="261"/>
      <c r="V496" s="261"/>
      <c r="W496" s="261"/>
      <c r="X496" s="262"/>
      <c r="Y496" s="274" t="s">
        <v>320</v>
      </c>
      <c r="Z496" s="275"/>
      <c r="AA496" s="275"/>
      <c r="AB496" s="275"/>
      <c r="AC496" s="276"/>
    </row>
    <row r="497" spans="2:29" s="107" customFormat="1" ht="16.5" thickBot="1">
      <c r="B497" s="254"/>
      <c r="C497" s="255"/>
      <c r="D497" s="255"/>
      <c r="E497" s="255"/>
      <c r="F497" s="256"/>
      <c r="G497" s="263" t="s">
        <v>1</v>
      </c>
      <c r="H497" s="264"/>
      <c r="I497" s="264"/>
      <c r="J497" s="264"/>
      <c r="K497" s="264"/>
      <c r="L497" s="264"/>
      <c r="M497" s="264"/>
      <c r="N497" s="264"/>
      <c r="O497" s="264"/>
      <c r="P497" s="264"/>
      <c r="Q497" s="264"/>
      <c r="R497" s="264"/>
      <c r="S497" s="264"/>
      <c r="T497" s="264"/>
      <c r="U497" s="264"/>
      <c r="V497" s="264"/>
      <c r="W497" s="264"/>
      <c r="X497" s="265"/>
      <c r="Y497" s="277" t="s">
        <v>321</v>
      </c>
      <c r="Z497" s="277"/>
      <c r="AA497" s="277"/>
      <c r="AB497" s="277"/>
      <c r="AC497" s="298"/>
    </row>
    <row r="498" spans="2:29" s="107" customFormat="1" ht="16.5" thickBot="1">
      <c r="B498" s="257"/>
      <c r="C498" s="258"/>
      <c r="D498" s="258"/>
      <c r="E498" s="258"/>
      <c r="F498" s="259"/>
      <c r="G498" s="266" t="s">
        <v>2</v>
      </c>
      <c r="H498" s="267"/>
      <c r="I498" s="267"/>
      <c r="J498" s="267"/>
      <c r="K498" s="267"/>
      <c r="L498" s="267"/>
      <c r="M498" s="267"/>
      <c r="N498" s="267"/>
      <c r="O498" s="267"/>
      <c r="P498" s="267"/>
      <c r="Q498" s="267"/>
      <c r="R498" s="267"/>
      <c r="S498" s="267"/>
      <c r="T498" s="267"/>
      <c r="U498" s="267"/>
      <c r="V498" s="267"/>
      <c r="W498" s="267"/>
      <c r="X498" s="268"/>
      <c r="Y498" s="279" t="s">
        <v>322</v>
      </c>
      <c r="Z498" s="280"/>
      <c r="AA498" s="280"/>
      <c r="AB498" s="280"/>
      <c r="AC498" s="281"/>
    </row>
    <row r="499" spans="2:29" s="107" customFormat="1" ht="18">
      <c r="B499" s="140" t="s">
        <v>274</v>
      </c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41"/>
    </row>
    <row r="500" spans="2:29" s="107" customFormat="1">
      <c r="B500" s="140" t="s">
        <v>311</v>
      </c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157"/>
    </row>
    <row r="501" spans="2:29" s="107" customFormat="1">
      <c r="B501" s="310" t="s">
        <v>404</v>
      </c>
      <c r="C501" s="311"/>
      <c r="D501" s="311"/>
      <c r="E501" s="311"/>
      <c r="F501" s="311"/>
      <c r="G501" s="311"/>
      <c r="H501" s="311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157"/>
    </row>
    <row r="502" spans="2:29" s="107" customFormat="1">
      <c r="B502" s="140" t="s">
        <v>405</v>
      </c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157"/>
    </row>
    <row r="503" spans="2:29" s="107" customFormat="1">
      <c r="B503" s="140" t="s">
        <v>389</v>
      </c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58"/>
    </row>
    <row r="504" spans="2:29" s="107" customFormat="1">
      <c r="B504" s="140" t="s">
        <v>406</v>
      </c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157"/>
    </row>
    <row r="505" spans="2:29" s="107" customFormat="1">
      <c r="B505" s="140" t="s">
        <v>407</v>
      </c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58"/>
    </row>
    <row r="506" spans="2:29" s="107" customFormat="1" ht="13.5" thickBot="1">
      <c r="B506" s="143" t="s">
        <v>408</v>
      </c>
      <c r="C506" s="22"/>
      <c r="D506" s="23"/>
      <c r="E506" s="22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5"/>
      <c r="AA506" s="26"/>
      <c r="AB506" s="25"/>
      <c r="AC506" s="159"/>
    </row>
    <row r="507" spans="2:29" s="107" customFormat="1">
      <c r="B507" s="300" t="s">
        <v>3</v>
      </c>
      <c r="C507" s="238" t="s">
        <v>4</v>
      </c>
      <c r="D507" s="238" t="s">
        <v>5</v>
      </c>
      <c r="E507" s="202" t="s">
        <v>6</v>
      </c>
      <c r="F507" s="202"/>
      <c r="G507" s="202"/>
      <c r="H507" s="202"/>
      <c r="I507" s="202"/>
      <c r="J507" s="202" t="s">
        <v>28</v>
      </c>
      <c r="K507" s="202"/>
      <c r="L507" s="202"/>
      <c r="M507" s="202"/>
      <c r="N507" s="202"/>
      <c r="O507" s="202"/>
      <c r="P507" s="202"/>
      <c r="Q507" s="202"/>
      <c r="R507" s="202"/>
      <c r="S507" s="202"/>
      <c r="T507" s="202"/>
      <c r="U507" s="202"/>
      <c r="V507" s="202"/>
      <c r="W507" s="202"/>
      <c r="X507" s="202"/>
      <c r="Y507" s="202"/>
      <c r="Z507" s="202"/>
      <c r="AA507" s="202"/>
      <c r="AB507" s="202" t="s">
        <v>7</v>
      </c>
      <c r="AC507" s="303" t="s">
        <v>8</v>
      </c>
    </row>
    <row r="508" spans="2:29" s="107" customFormat="1">
      <c r="B508" s="301"/>
      <c r="C508" s="234"/>
      <c r="D508" s="234"/>
      <c r="E508" s="240" t="s">
        <v>9</v>
      </c>
      <c r="F508" s="242" t="s">
        <v>264</v>
      </c>
      <c r="G508" s="244" t="s">
        <v>265</v>
      </c>
      <c r="H508" s="244" t="s">
        <v>266</v>
      </c>
      <c r="I508" s="244" t="s">
        <v>267</v>
      </c>
      <c r="J508" s="223" t="s">
        <v>10</v>
      </c>
      <c r="K508" s="223"/>
      <c r="L508" s="223"/>
      <c r="M508" s="223"/>
      <c r="N508" s="223"/>
      <c r="O508" s="223"/>
      <c r="P508" s="223" t="s">
        <v>11</v>
      </c>
      <c r="Q508" s="223"/>
      <c r="R508" s="223"/>
      <c r="S508" s="225" t="s">
        <v>12</v>
      </c>
      <c r="T508" s="225"/>
      <c r="U508" s="225"/>
      <c r="V508" s="225"/>
      <c r="W508" s="225"/>
      <c r="X508" s="225"/>
      <c r="Y508" s="225" t="s">
        <v>13</v>
      </c>
      <c r="Z508" s="225"/>
      <c r="AA508" s="223" t="s">
        <v>14</v>
      </c>
      <c r="AB508" s="203"/>
      <c r="AC508" s="304"/>
    </row>
    <row r="509" spans="2:29" s="107" customFormat="1" ht="34.5" thickBot="1">
      <c r="B509" s="302"/>
      <c r="C509" s="248"/>
      <c r="D509" s="248"/>
      <c r="E509" s="249"/>
      <c r="F509" s="250"/>
      <c r="G509" s="269"/>
      <c r="H509" s="269"/>
      <c r="I509" s="269"/>
      <c r="J509" s="33" t="s">
        <v>15</v>
      </c>
      <c r="K509" s="32" t="s">
        <v>16</v>
      </c>
      <c r="L509" s="32" t="s">
        <v>17</v>
      </c>
      <c r="M509" s="32" t="s">
        <v>37</v>
      </c>
      <c r="N509" s="32" t="s">
        <v>18</v>
      </c>
      <c r="O509" s="32" t="s">
        <v>19</v>
      </c>
      <c r="P509" s="34" t="s">
        <v>20</v>
      </c>
      <c r="Q509" s="34" t="s">
        <v>21</v>
      </c>
      <c r="R509" s="31" t="s">
        <v>22</v>
      </c>
      <c r="S509" s="31" t="s">
        <v>29</v>
      </c>
      <c r="T509" s="31" t="s">
        <v>30</v>
      </c>
      <c r="U509" s="34" t="s">
        <v>23</v>
      </c>
      <c r="V509" s="34" t="s">
        <v>31</v>
      </c>
      <c r="W509" s="35" t="s">
        <v>24</v>
      </c>
      <c r="X509" s="34" t="s">
        <v>25</v>
      </c>
      <c r="Y509" s="31" t="s">
        <v>26</v>
      </c>
      <c r="Z509" s="31" t="s">
        <v>27</v>
      </c>
      <c r="AA509" s="271"/>
      <c r="AB509" s="273"/>
      <c r="AC509" s="305"/>
    </row>
    <row r="510" spans="2:29" s="107" customFormat="1" ht="21">
      <c r="B510" s="144" t="s">
        <v>39</v>
      </c>
      <c r="C510" s="116" t="s">
        <v>409</v>
      </c>
      <c r="D510" s="117"/>
      <c r="E510" s="5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28"/>
      <c r="T510" s="29"/>
      <c r="U510" s="6"/>
      <c r="V510" s="6"/>
      <c r="W510" s="6"/>
      <c r="X510" s="6"/>
      <c r="Y510" s="6"/>
      <c r="Z510" s="6"/>
      <c r="AA510" s="6"/>
      <c r="AB510" s="61"/>
      <c r="AC510" s="146"/>
    </row>
    <row r="511" spans="2:29" s="107" customFormat="1" ht="45">
      <c r="B511" s="147" t="s">
        <v>33</v>
      </c>
      <c r="C511" s="119" t="s">
        <v>410</v>
      </c>
      <c r="D511" s="38">
        <f>+'[1]PLAN INDICATIVO'!$D$163</f>
        <v>0.18582201305320106</v>
      </c>
      <c r="E511" s="160">
        <v>1</v>
      </c>
      <c r="F511" s="161"/>
      <c r="G511" s="161"/>
      <c r="H511" s="161"/>
      <c r="I511" s="161">
        <v>1</v>
      </c>
      <c r="J511" s="13"/>
      <c r="K511" s="13"/>
      <c r="L511" s="13">
        <f>+'[2]POAI - MANI - 2012'!$X$74/1000</f>
        <v>142561.07399999999</v>
      </c>
      <c r="M511" s="13"/>
      <c r="N511" s="13"/>
      <c r="O511" s="6"/>
      <c r="P511" s="175"/>
      <c r="Q511" s="13"/>
      <c r="R511" s="6"/>
      <c r="S511" s="7"/>
      <c r="T511" s="8"/>
      <c r="U511" s="13"/>
      <c r="V511" s="6"/>
      <c r="W511" s="6"/>
      <c r="X511" s="6"/>
      <c r="Y511" s="13"/>
      <c r="Z511" s="13"/>
      <c r="AA511" s="60">
        <f>SUM(J511:X511)</f>
        <v>142561.07399999999</v>
      </c>
      <c r="AB511" s="45" t="s">
        <v>319</v>
      </c>
      <c r="AC511" s="162"/>
    </row>
    <row r="512" spans="2:29" s="107" customFormat="1">
      <c r="B512" s="149"/>
      <c r="D512" s="108"/>
      <c r="AC512" s="151"/>
    </row>
    <row r="513" spans="2:29" s="107" customFormat="1">
      <c r="B513" s="149"/>
      <c r="D513" s="108"/>
      <c r="AC513" s="151"/>
    </row>
    <row r="514" spans="2:29" s="107" customFormat="1">
      <c r="B514" s="163" t="s">
        <v>331</v>
      </c>
      <c r="C514" s="164" t="s">
        <v>332</v>
      </c>
      <c r="D514" s="71"/>
      <c r="E514" s="70"/>
      <c r="F514" s="70"/>
      <c r="G514" s="70"/>
      <c r="H514" s="70"/>
      <c r="I514" s="72" t="s">
        <v>348</v>
      </c>
      <c r="J514" s="72"/>
      <c r="K514" s="165"/>
      <c r="L514" s="165"/>
      <c r="M514" s="165"/>
      <c r="N514" s="165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166"/>
    </row>
    <row r="515" spans="2:29" s="107" customFormat="1">
      <c r="B515" s="163"/>
      <c r="C515" s="70" t="s">
        <v>334</v>
      </c>
      <c r="D515" s="71"/>
      <c r="E515" s="70"/>
      <c r="F515" s="70"/>
      <c r="G515" s="70"/>
      <c r="H515" s="70"/>
      <c r="I515" s="72"/>
      <c r="J515" s="72"/>
      <c r="K515" s="72" t="s">
        <v>349</v>
      </c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166"/>
    </row>
    <row r="516" spans="2:29" s="107" customFormat="1">
      <c r="B516" s="163"/>
      <c r="C516" s="70"/>
      <c r="D516" s="71"/>
      <c r="E516" s="70"/>
      <c r="F516" s="70"/>
      <c r="G516" s="70"/>
      <c r="H516" s="70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166"/>
    </row>
    <row r="517" spans="2:29" s="107" customFormat="1" ht="13.5" thickBot="1">
      <c r="B517" s="174" t="s">
        <v>176</v>
      </c>
      <c r="C517" s="155"/>
      <c r="D517" s="155"/>
      <c r="E517" s="155"/>
      <c r="F517" s="153"/>
      <c r="G517" s="153"/>
      <c r="H517" s="153"/>
      <c r="I517" s="155" t="s">
        <v>177</v>
      </c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3"/>
      <c r="AC517" s="156"/>
    </row>
    <row r="518" spans="2:29" s="107" customFormat="1">
      <c r="B518" s="70"/>
      <c r="D518" s="108"/>
    </row>
    <row r="519" spans="2:29" s="107" customFormat="1">
      <c r="B519" s="70"/>
      <c r="D519" s="108"/>
    </row>
    <row r="520" spans="2:29" s="107" customFormat="1">
      <c r="B520" s="287" t="s">
        <v>424</v>
      </c>
      <c r="C520" s="287"/>
      <c r="D520" s="287"/>
      <c r="E520" s="287"/>
      <c r="F520" s="287"/>
      <c r="G520" s="287"/>
      <c r="H520" s="287"/>
      <c r="I520" s="287"/>
      <c r="J520" s="287"/>
      <c r="K520" s="287"/>
      <c r="L520" s="287"/>
      <c r="M520" s="287"/>
      <c r="N520" s="287"/>
      <c r="O520" s="287"/>
      <c r="P520" s="287"/>
      <c r="Q520" s="287"/>
      <c r="R520" s="287"/>
      <c r="S520" s="287"/>
      <c r="T520" s="287"/>
      <c r="U520" s="287"/>
      <c r="V520" s="287"/>
      <c r="W520" s="287"/>
      <c r="X520" s="287"/>
      <c r="Y520" s="287"/>
      <c r="Z520" s="287"/>
      <c r="AA520" s="287"/>
      <c r="AB520" s="287"/>
      <c r="AC520" s="287"/>
    </row>
    <row r="521" spans="2:29" s="107" customFormat="1">
      <c r="B521" s="287"/>
      <c r="C521" s="287"/>
      <c r="D521" s="287"/>
      <c r="E521" s="287"/>
      <c r="F521" s="287"/>
      <c r="G521" s="287"/>
      <c r="H521" s="287"/>
      <c r="I521" s="287"/>
      <c r="J521" s="287"/>
      <c r="K521" s="287"/>
      <c r="L521" s="287"/>
      <c r="M521" s="287"/>
      <c r="N521" s="287"/>
      <c r="O521" s="287"/>
      <c r="P521" s="287"/>
      <c r="Q521" s="287"/>
      <c r="R521" s="287"/>
      <c r="S521" s="287"/>
      <c r="T521" s="287"/>
      <c r="U521" s="287"/>
      <c r="V521" s="287"/>
      <c r="W521" s="287"/>
      <c r="X521" s="287"/>
      <c r="Y521" s="287"/>
      <c r="Z521" s="287"/>
      <c r="AA521" s="287"/>
      <c r="AB521" s="287"/>
      <c r="AC521" s="287"/>
    </row>
    <row r="522" spans="2:29" s="107" customFormat="1" ht="13.5" thickBot="1">
      <c r="B522" s="70"/>
      <c r="D522" s="108"/>
    </row>
    <row r="523" spans="2:29" s="107" customFormat="1" ht="16.5" thickBot="1">
      <c r="B523" s="251"/>
      <c r="C523" s="252"/>
      <c r="D523" s="252"/>
      <c r="E523" s="252"/>
      <c r="F523" s="253"/>
      <c r="G523" s="260" t="s">
        <v>0</v>
      </c>
      <c r="H523" s="261"/>
      <c r="I523" s="261"/>
      <c r="J523" s="261"/>
      <c r="K523" s="261"/>
      <c r="L523" s="261"/>
      <c r="M523" s="261"/>
      <c r="N523" s="261"/>
      <c r="O523" s="261"/>
      <c r="P523" s="261"/>
      <c r="Q523" s="261"/>
      <c r="R523" s="261"/>
      <c r="S523" s="261"/>
      <c r="T523" s="261"/>
      <c r="U523" s="261"/>
      <c r="V523" s="261"/>
      <c r="W523" s="262"/>
      <c r="X523" s="274" t="s">
        <v>411</v>
      </c>
      <c r="Y523" s="275"/>
      <c r="Z523" s="275"/>
      <c r="AA523" s="275"/>
      <c r="AB523" s="276"/>
    </row>
    <row r="524" spans="2:29" s="107" customFormat="1" ht="16.5" thickBot="1">
      <c r="B524" s="254"/>
      <c r="C524" s="255"/>
      <c r="D524" s="255"/>
      <c r="E524" s="255"/>
      <c r="F524" s="256"/>
      <c r="G524" s="263" t="s">
        <v>1</v>
      </c>
      <c r="H524" s="264"/>
      <c r="I524" s="264"/>
      <c r="J524" s="264"/>
      <c r="K524" s="264"/>
      <c r="L524" s="264"/>
      <c r="M524" s="264"/>
      <c r="N524" s="264"/>
      <c r="O524" s="264"/>
      <c r="P524" s="264"/>
      <c r="Q524" s="264"/>
      <c r="R524" s="264"/>
      <c r="S524" s="264"/>
      <c r="T524" s="264"/>
      <c r="U524" s="264"/>
      <c r="V524" s="264"/>
      <c r="W524" s="265"/>
      <c r="X524" s="277" t="s">
        <v>269</v>
      </c>
      <c r="Y524" s="277"/>
      <c r="Z524" s="277"/>
      <c r="AA524" s="277"/>
      <c r="AB524" s="278"/>
    </row>
    <row r="525" spans="2:29" s="107" customFormat="1" ht="16.5" thickBot="1">
      <c r="B525" s="257"/>
      <c r="C525" s="258"/>
      <c r="D525" s="258"/>
      <c r="E525" s="258"/>
      <c r="F525" s="259"/>
      <c r="G525" s="266" t="s">
        <v>2</v>
      </c>
      <c r="H525" s="267"/>
      <c r="I525" s="267"/>
      <c r="J525" s="267"/>
      <c r="K525" s="267"/>
      <c r="L525" s="267"/>
      <c r="M525" s="267"/>
      <c r="N525" s="267"/>
      <c r="O525" s="267"/>
      <c r="P525" s="267"/>
      <c r="Q525" s="267"/>
      <c r="R525" s="267"/>
      <c r="S525" s="267"/>
      <c r="T525" s="267"/>
      <c r="U525" s="267"/>
      <c r="V525" s="267"/>
      <c r="W525" s="268"/>
      <c r="X525" s="279" t="s">
        <v>412</v>
      </c>
      <c r="Y525" s="280"/>
      <c r="Z525" s="280"/>
      <c r="AA525" s="280"/>
      <c r="AB525" s="281"/>
    </row>
    <row r="526" spans="2:29" s="107" customFormat="1" ht="18">
      <c r="B526" s="113" t="s">
        <v>274</v>
      </c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9"/>
    </row>
    <row r="527" spans="2:29" s="107" customFormat="1">
      <c r="B527" s="113" t="s">
        <v>413</v>
      </c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1"/>
    </row>
    <row r="528" spans="2:29" s="107" customFormat="1">
      <c r="B528" s="113" t="s">
        <v>414</v>
      </c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1"/>
    </row>
    <row r="529" spans="2:28" s="107" customFormat="1">
      <c r="B529" s="113" t="s">
        <v>415</v>
      </c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1"/>
    </row>
    <row r="530" spans="2:28" s="107" customFormat="1">
      <c r="B530" s="113" t="s">
        <v>416</v>
      </c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21"/>
    </row>
    <row r="531" spans="2:28" s="107" customFormat="1">
      <c r="B531" s="113" t="s">
        <v>417</v>
      </c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1"/>
    </row>
    <row r="532" spans="2:28" s="107" customFormat="1">
      <c r="B532" s="113" t="s">
        <v>418</v>
      </c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21"/>
    </row>
    <row r="533" spans="2:28" s="107" customFormat="1">
      <c r="B533" s="113" t="s">
        <v>419</v>
      </c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21"/>
    </row>
    <row r="534" spans="2:28" s="107" customFormat="1">
      <c r="B534" s="113" t="s">
        <v>420</v>
      </c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21"/>
    </row>
    <row r="535" spans="2:28" s="107" customFormat="1">
      <c r="B535" s="114" t="s">
        <v>421</v>
      </c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21"/>
    </row>
    <row r="536" spans="2:28" s="107" customFormat="1" ht="13.5" thickBot="1">
      <c r="B536" s="114" t="s">
        <v>422</v>
      </c>
      <c r="C536" s="22"/>
      <c r="D536" s="23"/>
      <c r="E536" s="22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5"/>
      <c r="Y536" s="26"/>
      <c r="Z536" s="25"/>
      <c r="AA536" s="24"/>
      <c r="AB536" s="21"/>
    </row>
    <row r="537" spans="2:28" s="107" customFormat="1">
      <c r="B537" s="289" t="s">
        <v>3</v>
      </c>
      <c r="C537" s="238" t="s">
        <v>4</v>
      </c>
      <c r="D537" s="238" t="s">
        <v>5</v>
      </c>
      <c r="E537" s="202" t="s">
        <v>6</v>
      </c>
      <c r="F537" s="202"/>
      <c r="G537" s="202"/>
      <c r="H537" s="202"/>
      <c r="I537" s="202"/>
      <c r="J537" s="202" t="s">
        <v>28</v>
      </c>
      <c r="K537" s="202"/>
      <c r="L537" s="202"/>
      <c r="M537" s="202"/>
      <c r="N537" s="202"/>
      <c r="O537" s="202"/>
      <c r="P537" s="202"/>
      <c r="Q537" s="202"/>
      <c r="R537" s="202"/>
      <c r="S537" s="202"/>
      <c r="T537" s="202"/>
      <c r="U537" s="202"/>
      <c r="V537" s="202"/>
      <c r="W537" s="202"/>
      <c r="X537" s="202"/>
      <c r="Y537" s="202"/>
      <c r="Z537" s="202"/>
      <c r="AA537" s="202" t="s">
        <v>7</v>
      </c>
      <c r="AB537" s="199" t="s">
        <v>8</v>
      </c>
    </row>
    <row r="538" spans="2:28" s="107" customFormat="1">
      <c r="B538" s="290"/>
      <c r="C538" s="234"/>
      <c r="D538" s="234"/>
      <c r="E538" s="240" t="s">
        <v>9</v>
      </c>
      <c r="F538" s="242" t="s">
        <v>264</v>
      </c>
      <c r="G538" s="244" t="s">
        <v>265</v>
      </c>
      <c r="H538" s="244" t="s">
        <v>266</v>
      </c>
      <c r="I538" s="244" t="s">
        <v>267</v>
      </c>
      <c r="J538" s="223" t="s">
        <v>10</v>
      </c>
      <c r="K538" s="223"/>
      <c r="L538" s="223"/>
      <c r="M538" s="223"/>
      <c r="N538" s="223"/>
      <c r="O538" s="223"/>
      <c r="P538" s="223" t="s">
        <v>11</v>
      </c>
      <c r="Q538" s="223"/>
      <c r="R538" s="225" t="s">
        <v>12</v>
      </c>
      <c r="S538" s="225"/>
      <c r="T538" s="225"/>
      <c r="U538" s="225"/>
      <c r="V538" s="225"/>
      <c r="W538" s="225"/>
      <c r="X538" s="225" t="s">
        <v>13</v>
      </c>
      <c r="Y538" s="225"/>
      <c r="Z538" s="223" t="s">
        <v>14</v>
      </c>
      <c r="AA538" s="203"/>
      <c r="AB538" s="200"/>
    </row>
    <row r="539" spans="2:28" s="107" customFormat="1" ht="36.75" thickBot="1">
      <c r="B539" s="291"/>
      <c r="C539" s="248"/>
      <c r="D539" s="248"/>
      <c r="E539" s="249"/>
      <c r="F539" s="250"/>
      <c r="G539" s="269"/>
      <c r="H539" s="269"/>
      <c r="I539" s="269"/>
      <c r="J539" s="33" t="s">
        <v>15</v>
      </c>
      <c r="K539" s="32" t="s">
        <v>16</v>
      </c>
      <c r="L539" s="32" t="s">
        <v>17</v>
      </c>
      <c r="M539" s="32" t="s">
        <v>37</v>
      </c>
      <c r="N539" s="32" t="s">
        <v>18</v>
      </c>
      <c r="O539" s="32" t="s">
        <v>19</v>
      </c>
      <c r="P539" s="34" t="s">
        <v>20</v>
      </c>
      <c r="Q539" s="34" t="s">
        <v>21</v>
      </c>
      <c r="R539" s="31" t="s">
        <v>29</v>
      </c>
      <c r="S539" s="31" t="s">
        <v>30</v>
      </c>
      <c r="T539" s="34" t="s">
        <v>23</v>
      </c>
      <c r="U539" s="34" t="s">
        <v>31</v>
      </c>
      <c r="V539" s="35" t="s">
        <v>24</v>
      </c>
      <c r="W539" s="34" t="s">
        <v>25</v>
      </c>
      <c r="X539" s="31" t="s">
        <v>26</v>
      </c>
      <c r="Y539" s="31" t="s">
        <v>27</v>
      </c>
      <c r="Z539" s="271"/>
      <c r="AA539" s="204"/>
      <c r="AB539" s="282"/>
    </row>
    <row r="540" spans="2:28" s="107" customFormat="1" ht="31.5">
      <c r="B540" s="115" t="s">
        <v>39</v>
      </c>
      <c r="C540" s="116" t="s">
        <v>423</v>
      </c>
      <c r="D540" s="117"/>
      <c r="E540" s="5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28"/>
      <c r="S540" s="29"/>
      <c r="T540" s="6"/>
      <c r="U540" s="6"/>
      <c r="V540" s="6"/>
      <c r="W540" s="6"/>
      <c r="X540" s="6"/>
      <c r="Y540" s="6"/>
      <c r="Z540" s="60"/>
      <c r="AA540" s="312" t="s">
        <v>424</v>
      </c>
      <c r="AB540" s="177"/>
    </row>
    <row r="541" spans="2:28" s="107" customFormat="1" ht="21">
      <c r="B541" s="118" t="s">
        <v>33</v>
      </c>
      <c r="C541" s="119" t="s">
        <v>425</v>
      </c>
      <c r="D541" s="76">
        <v>1.7829897136052446E-3</v>
      </c>
      <c r="E541" s="12">
        <v>1</v>
      </c>
      <c r="F541" s="13"/>
      <c r="G541" s="13">
        <v>1</v>
      </c>
      <c r="H541" s="13"/>
      <c r="I541" s="13"/>
      <c r="J541" s="13"/>
      <c r="K541" s="13"/>
      <c r="L541" s="13"/>
      <c r="M541" s="13"/>
      <c r="N541" s="13"/>
      <c r="O541" s="6"/>
      <c r="P541" s="13"/>
      <c r="Q541" s="13">
        <v>50000</v>
      </c>
      <c r="R541" s="7"/>
      <c r="S541" s="8"/>
      <c r="T541" s="13"/>
      <c r="U541" s="6"/>
      <c r="V541" s="6"/>
      <c r="W541" s="6"/>
      <c r="X541" s="13"/>
      <c r="Y541" s="13"/>
      <c r="Z541" s="60">
        <f>SUM(J541:W541)</f>
        <v>50000</v>
      </c>
      <c r="AA541" s="313"/>
      <c r="AB541" s="178"/>
    </row>
    <row r="542" spans="2:28" s="107" customFormat="1" ht="73.5" customHeight="1">
      <c r="B542" s="118" t="s">
        <v>34</v>
      </c>
      <c r="C542" s="167" t="s">
        <v>426</v>
      </c>
      <c r="D542" s="76">
        <v>1.4588097656770182E-3</v>
      </c>
      <c r="E542" s="12">
        <v>1</v>
      </c>
      <c r="F542" s="13"/>
      <c r="G542" s="13">
        <v>1</v>
      </c>
      <c r="H542" s="13"/>
      <c r="I542" s="13"/>
      <c r="J542" s="13"/>
      <c r="K542" s="13"/>
      <c r="L542" s="13"/>
      <c r="M542" s="13"/>
      <c r="N542" s="13"/>
      <c r="O542" s="6"/>
      <c r="P542" s="13"/>
      <c r="Q542" s="13">
        <v>50000</v>
      </c>
      <c r="R542" s="15"/>
      <c r="S542" s="15"/>
      <c r="T542" s="13"/>
      <c r="U542" s="6"/>
      <c r="V542" s="6"/>
      <c r="W542" s="6"/>
      <c r="X542" s="13"/>
      <c r="Y542" s="13"/>
      <c r="Z542" s="60">
        <f>SUM(J542:W542)</f>
        <v>50000</v>
      </c>
      <c r="AA542" s="314"/>
      <c r="AB542" s="178"/>
    </row>
    <row r="543" spans="2:28" s="107" customFormat="1">
      <c r="B543" s="120"/>
      <c r="D543" s="108"/>
      <c r="AB543" s="121"/>
    </row>
    <row r="544" spans="2:28" s="107" customFormat="1">
      <c r="B544" s="120"/>
      <c r="D544" s="108"/>
      <c r="AB544" s="121"/>
    </row>
    <row r="545" spans="2:28" s="107" customFormat="1">
      <c r="B545" s="122" t="s">
        <v>427</v>
      </c>
      <c r="C545" s="70"/>
      <c r="D545" s="71"/>
      <c r="E545" s="70"/>
      <c r="F545" s="70"/>
      <c r="G545" s="70"/>
      <c r="H545" s="70"/>
      <c r="I545" s="72" t="s">
        <v>428</v>
      </c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123"/>
    </row>
    <row r="546" spans="2:28" s="107" customFormat="1">
      <c r="B546" s="122"/>
      <c r="C546" s="70"/>
      <c r="D546" s="71"/>
      <c r="E546" s="70"/>
      <c r="F546" s="70"/>
      <c r="G546" s="70"/>
      <c r="H546" s="70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123"/>
    </row>
    <row r="547" spans="2:28" s="107" customFormat="1">
      <c r="B547" s="122"/>
      <c r="C547" s="70"/>
      <c r="D547" s="71"/>
      <c r="E547" s="70"/>
      <c r="F547" s="70"/>
      <c r="G547" s="70"/>
      <c r="H547" s="70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123"/>
    </row>
    <row r="548" spans="2:28" s="107" customFormat="1" ht="13.5" thickBot="1">
      <c r="B548" s="124" t="s">
        <v>176</v>
      </c>
      <c r="C548" s="125"/>
      <c r="D548" s="125"/>
      <c r="E548" s="125"/>
      <c r="F548" s="126"/>
      <c r="G548" s="126"/>
      <c r="H548" s="126"/>
      <c r="I548" s="125" t="s">
        <v>177</v>
      </c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6"/>
      <c r="AB548" s="127"/>
    </row>
    <row r="549" spans="2:28" s="107" customFormat="1" ht="14.25" thickTop="1" thickBot="1">
      <c r="B549"/>
      <c r="C549"/>
      <c r="D549" s="1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</row>
    <row r="550" spans="2:28" s="107" customFormat="1" ht="16.5" thickBot="1">
      <c r="B550" s="251"/>
      <c r="C550" s="252"/>
      <c r="D550" s="252"/>
      <c r="E550" s="252"/>
      <c r="F550" s="253"/>
      <c r="G550" s="260" t="s">
        <v>0</v>
      </c>
      <c r="H550" s="261"/>
      <c r="I550" s="261"/>
      <c r="J550" s="261"/>
      <c r="K550" s="261"/>
      <c r="L550" s="261"/>
      <c r="M550" s="261"/>
      <c r="N550" s="261"/>
      <c r="O550" s="261"/>
      <c r="P550" s="261"/>
      <c r="Q550" s="261"/>
      <c r="R550" s="261"/>
      <c r="S550" s="261"/>
      <c r="T550" s="261"/>
      <c r="U550" s="261"/>
      <c r="V550" s="261"/>
      <c r="W550" s="262"/>
      <c r="X550" s="274" t="s">
        <v>411</v>
      </c>
      <c r="Y550" s="275"/>
      <c r="Z550" s="275"/>
      <c r="AA550" s="275"/>
      <c r="AB550" s="276"/>
    </row>
    <row r="551" spans="2:28" s="107" customFormat="1" ht="16.5" thickBot="1">
      <c r="B551" s="254"/>
      <c r="C551" s="255"/>
      <c r="D551" s="255"/>
      <c r="E551" s="255"/>
      <c r="F551" s="256"/>
      <c r="G551" s="263" t="s">
        <v>1</v>
      </c>
      <c r="H551" s="264"/>
      <c r="I551" s="264"/>
      <c r="J551" s="264"/>
      <c r="K551" s="264"/>
      <c r="L551" s="264"/>
      <c r="M551" s="264"/>
      <c r="N551" s="264"/>
      <c r="O551" s="264"/>
      <c r="P551" s="264"/>
      <c r="Q551" s="264"/>
      <c r="R551" s="264"/>
      <c r="S551" s="264"/>
      <c r="T551" s="264"/>
      <c r="U551" s="264"/>
      <c r="V551" s="264"/>
      <c r="W551" s="265"/>
      <c r="X551" s="277" t="s">
        <v>269</v>
      </c>
      <c r="Y551" s="277"/>
      <c r="Z551" s="277"/>
      <c r="AA551" s="277"/>
      <c r="AB551" s="278"/>
    </row>
    <row r="552" spans="2:28" s="107" customFormat="1" ht="16.5" thickBot="1">
      <c r="B552" s="257"/>
      <c r="C552" s="258"/>
      <c r="D552" s="258"/>
      <c r="E552" s="258"/>
      <c r="F552" s="259"/>
      <c r="G552" s="266" t="s">
        <v>2</v>
      </c>
      <c r="H552" s="267"/>
      <c r="I552" s="267"/>
      <c r="J552" s="267"/>
      <c r="K552" s="267"/>
      <c r="L552" s="267"/>
      <c r="M552" s="267"/>
      <c r="N552" s="267"/>
      <c r="O552" s="267"/>
      <c r="P552" s="267"/>
      <c r="Q552" s="267"/>
      <c r="R552" s="267"/>
      <c r="S552" s="267"/>
      <c r="T552" s="267"/>
      <c r="U552" s="267"/>
      <c r="V552" s="267"/>
      <c r="W552" s="268"/>
      <c r="X552" s="279" t="s">
        <v>412</v>
      </c>
      <c r="Y552" s="280"/>
      <c r="Z552" s="280"/>
      <c r="AA552" s="280"/>
      <c r="AB552" s="281"/>
    </row>
    <row r="553" spans="2:28" s="107" customFormat="1" ht="18">
      <c r="B553" s="113" t="s">
        <v>274</v>
      </c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9"/>
    </row>
    <row r="554" spans="2:28" s="107" customFormat="1">
      <c r="B554" s="113" t="s">
        <v>429</v>
      </c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1"/>
    </row>
    <row r="555" spans="2:28" s="107" customFormat="1">
      <c r="B555" s="113" t="s">
        <v>430</v>
      </c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1"/>
    </row>
    <row r="556" spans="2:28" s="107" customFormat="1">
      <c r="B556" s="113" t="s">
        <v>431</v>
      </c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1"/>
    </row>
    <row r="557" spans="2:28" s="107" customFormat="1">
      <c r="B557" s="113" t="s">
        <v>416</v>
      </c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21"/>
    </row>
    <row r="558" spans="2:28" s="107" customFormat="1">
      <c r="B558" s="113" t="s">
        <v>432</v>
      </c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1"/>
    </row>
    <row r="559" spans="2:28" s="107" customFormat="1">
      <c r="B559" s="113" t="s">
        <v>433</v>
      </c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21"/>
    </row>
    <row r="560" spans="2:28" s="107" customFormat="1" ht="13.5" thickBot="1">
      <c r="B560" s="114" t="s">
        <v>434</v>
      </c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21"/>
    </row>
    <row r="561" spans="2:28" s="107" customFormat="1">
      <c r="B561" s="289" t="s">
        <v>3</v>
      </c>
      <c r="C561" s="238" t="s">
        <v>4</v>
      </c>
      <c r="D561" s="238" t="s">
        <v>5</v>
      </c>
      <c r="E561" s="202" t="s">
        <v>6</v>
      </c>
      <c r="F561" s="202"/>
      <c r="G561" s="202"/>
      <c r="H561" s="202"/>
      <c r="I561" s="202"/>
      <c r="J561" s="202" t="s">
        <v>28</v>
      </c>
      <c r="K561" s="202"/>
      <c r="L561" s="202"/>
      <c r="M561" s="202"/>
      <c r="N561" s="202"/>
      <c r="O561" s="202"/>
      <c r="P561" s="202"/>
      <c r="Q561" s="202"/>
      <c r="R561" s="202"/>
      <c r="S561" s="202"/>
      <c r="T561" s="202"/>
      <c r="U561" s="202"/>
      <c r="V561" s="202"/>
      <c r="W561" s="202"/>
      <c r="X561" s="202"/>
      <c r="Y561" s="202"/>
      <c r="Z561" s="202"/>
      <c r="AA561" s="202" t="s">
        <v>7</v>
      </c>
      <c r="AB561" s="199" t="s">
        <v>8</v>
      </c>
    </row>
    <row r="562" spans="2:28" s="107" customFormat="1">
      <c r="B562" s="290"/>
      <c r="C562" s="234"/>
      <c r="D562" s="234"/>
      <c r="E562" s="240" t="s">
        <v>9</v>
      </c>
      <c r="F562" s="242" t="s">
        <v>264</v>
      </c>
      <c r="G562" s="244" t="s">
        <v>265</v>
      </c>
      <c r="H562" s="244" t="s">
        <v>266</v>
      </c>
      <c r="I562" s="244" t="s">
        <v>267</v>
      </c>
      <c r="J562" s="223" t="s">
        <v>10</v>
      </c>
      <c r="K562" s="223"/>
      <c r="L562" s="223"/>
      <c r="M562" s="223"/>
      <c r="N562" s="223"/>
      <c r="O562" s="223"/>
      <c r="P562" s="223" t="s">
        <v>11</v>
      </c>
      <c r="Q562" s="223"/>
      <c r="R562" s="225" t="s">
        <v>12</v>
      </c>
      <c r="S562" s="225"/>
      <c r="T562" s="225"/>
      <c r="U562" s="225"/>
      <c r="V562" s="225"/>
      <c r="W562" s="225"/>
      <c r="X562" s="225" t="s">
        <v>13</v>
      </c>
      <c r="Y562" s="225"/>
      <c r="Z562" s="223" t="s">
        <v>14</v>
      </c>
      <c r="AA562" s="203"/>
      <c r="AB562" s="200"/>
    </row>
    <row r="563" spans="2:28" s="107" customFormat="1" ht="36.75" thickBot="1">
      <c r="B563" s="291"/>
      <c r="C563" s="248"/>
      <c r="D563" s="248"/>
      <c r="E563" s="249"/>
      <c r="F563" s="250"/>
      <c r="G563" s="269"/>
      <c r="H563" s="269"/>
      <c r="I563" s="269"/>
      <c r="J563" s="33" t="s">
        <v>15</v>
      </c>
      <c r="K563" s="32" t="s">
        <v>16</v>
      </c>
      <c r="L563" s="32" t="s">
        <v>17</v>
      </c>
      <c r="M563" s="32" t="s">
        <v>37</v>
      </c>
      <c r="N563" s="32" t="s">
        <v>18</v>
      </c>
      <c r="O563" s="32" t="s">
        <v>19</v>
      </c>
      <c r="P563" s="34" t="s">
        <v>20</v>
      </c>
      <c r="Q563" s="34" t="s">
        <v>21</v>
      </c>
      <c r="R563" s="31" t="s">
        <v>29</v>
      </c>
      <c r="S563" s="31" t="s">
        <v>30</v>
      </c>
      <c r="T563" s="34" t="s">
        <v>23</v>
      </c>
      <c r="U563" s="34" t="s">
        <v>31</v>
      </c>
      <c r="V563" s="35" t="s">
        <v>24</v>
      </c>
      <c r="W563" s="34" t="s">
        <v>25</v>
      </c>
      <c r="X563" s="31" t="s">
        <v>26</v>
      </c>
      <c r="Y563" s="31" t="s">
        <v>27</v>
      </c>
      <c r="Z563" s="271"/>
      <c r="AA563" s="204"/>
      <c r="AB563" s="282"/>
    </row>
    <row r="564" spans="2:28" s="107" customFormat="1" ht="31.5">
      <c r="B564" s="115" t="s">
        <v>39</v>
      </c>
      <c r="C564" s="116" t="s">
        <v>435</v>
      </c>
      <c r="D564" s="117"/>
      <c r="E564" s="5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56"/>
      <c r="R564" s="28"/>
      <c r="S564" s="29"/>
      <c r="T564" s="6"/>
      <c r="U564" s="6"/>
      <c r="V564" s="6"/>
      <c r="W564" s="6"/>
      <c r="X564" s="6"/>
      <c r="Y564" s="6"/>
      <c r="Z564" s="60"/>
      <c r="AA564" s="312" t="s">
        <v>424</v>
      </c>
      <c r="AB564" s="177"/>
    </row>
    <row r="565" spans="2:28" s="107" customFormat="1" ht="92.25" customHeight="1">
      <c r="B565" s="118" t="s">
        <v>33</v>
      </c>
      <c r="C565" s="119" t="s">
        <v>436</v>
      </c>
      <c r="D565" s="76">
        <v>1</v>
      </c>
      <c r="E565" s="12">
        <v>1</v>
      </c>
      <c r="F565" s="13"/>
      <c r="G565" s="13">
        <v>1</v>
      </c>
      <c r="H565" s="13"/>
      <c r="I565" s="13"/>
      <c r="J565" s="13">
        <v>20000</v>
      </c>
      <c r="K565" s="13"/>
      <c r="L565" s="13"/>
      <c r="M565" s="13"/>
      <c r="N565" s="13"/>
      <c r="O565" s="6"/>
      <c r="P565" s="44"/>
      <c r="Q565" s="51"/>
      <c r="R565" s="179"/>
      <c r="S565" s="8"/>
      <c r="T565" s="13"/>
      <c r="U565" s="6"/>
      <c r="V565" s="6"/>
      <c r="W565" s="6"/>
      <c r="X565" s="13"/>
      <c r="Y565" s="13"/>
      <c r="Z565" s="60">
        <f>SUM(J565:W565)</f>
        <v>20000</v>
      </c>
      <c r="AA565" s="314"/>
      <c r="AB565" s="178"/>
    </row>
    <row r="566" spans="2:28" s="107" customFormat="1">
      <c r="B566" s="120"/>
      <c r="D566" s="108"/>
      <c r="AB566" s="121"/>
    </row>
    <row r="567" spans="2:28" s="107" customFormat="1">
      <c r="B567" s="122" t="s">
        <v>427</v>
      </c>
      <c r="C567" s="70"/>
      <c r="D567" s="71"/>
      <c r="E567" s="70"/>
      <c r="F567" s="70"/>
      <c r="G567" s="70"/>
      <c r="H567" s="70"/>
      <c r="I567" s="72" t="s">
        <v>428</v>
      </c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123"/>
    </row>
    <row r="568" spans="2:28" s="107" customFormat="1">
      <c r="B568" s="122"/>
      <c r="C568" s="70"/>
      <c r="D568" s="71"/>
      <c r="E568" s="70"/>
      <c r="F568" s="70"/>
      <c r="G568" s="70"/>
      <c r="H568" s="70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123"/>
    </row>
    <row r="569" spans="2:28" s="107" customFormat="1" ht="13.5" thickBot="1">
      <c r="B569" s="124" t="s">
        <v>176</v>
      </c>
      <c r="C569" s="125"/>
      <c r="D569" s="125"/>
      <c r="E569" s="125"/>
      <c r="F569" s="126"/>
      <c r="G569" s="126"/>
      <c r="H569" s="126"/>
      <c r="I569" s="125" t="s">
        <v>177</v>
      </c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6"/>
      <c r="AB569" s="127"/>
    </row>
    <row r="570" spans="2:28" s="107" customFormat="1" ht="13.5" thickTop="1">
      <c r="B570"/>
      <c r="C570"/>
      <c r="D570" s="1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</row>
    <row r="571" spans="2:28" s="107" customFormat="1">
      <c r="B571"/>
      <c r="C571"/>
      <c r="D571" s="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2:28" s="107" customFormat="1" ht="13.5" thickBot="1">
      <c r="B572"/>
      <c r="C572"/>
      <c r="D572" s="1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2:28" s="107" customFormat="1" ht="16.5" thickBot="1">
      <c r="B573" s="251"/>
      <c r="C573" s="252"/>
      <c r="D573" s="252"/>
      <c r="E573" s="252"/>
      <c r="F573" s="253"/>
      <c r="G573" s="260" t="s">
        <v>0</v>
      </c>
      <c r="H573" s="261"/>
      <c r="I573" s="261"/>
      <c r="J573" s="261"/>
      <c r="K573" s="261"/>
      <c r="L573" s="261"/>
      <c r="M573" s="261"/>
      <c r="N573" s="261"/>
      <c r="O573" s="261"/>
      <c r="P573" s="261"/>
      <c r="Q573" s="261"/>
      <c r="R573" s="261"/>
      <c r="S573" s="261"/>
      <c r="T573" s="261"/>
      <c r="U573" s="261"/>
      <c r="V573" s="261"/>
      <c r="W573" s="262"/>
      <c r="X573" s="274" t="s">
        <v>411</v>
      </c>
      <c r="Y573" s="275"/>
      <c r="Z573" s="275"/>
      <c r="AA573" s="275"/>
      <c r="AB573" s="276"/>
    </row>
    <row r="574" spans="2:28" s="107" customFormat="1" ht="16.5" thickBot="1">
      <c r="B574" s="254"/>
      <c r="C574" s="255"/>
      <c r="D574" s="255"/>
      <c r="E574" s="255"/>
      <c r="F574" s="256"/>
      <c r="G574" s="263" t="s">
        <v>1</v>
      </c>
      <c r="H574" s="264"/>
      <c r="I574" s="264"/>
      <c r="J574" s="264"/>
      <c r="K574" s="264"/>
      <c r="L574" s="264"/>
      <c r="M574" s="264"/>
      <c r="N574" s="264"/>
      <c r="O574" s="264"/>
      <c r="P574" s="264"/>
      <c r="Q574" s="264"/>
      <c r="R574" s="264"/>
      <c r="S574" s="264"/>
      <c r="T574" s="264"/>
      <c r="U574" s="264"/>
      <c r="V574" s="264"/>
      <c r="W574" s="265"/>
      <c r="X574" s="277" t="s">
        <v>269</v>
      </c>
      <c r="Y574" s="277"/>
      <c r="Z574" s="277"/>
      <c r="AA574" s="277"/>
      <c r="AB574" s="278"/>
    </row>
    <row r="575" spans="2:28" s="107" customFormat="1" ht="16.5" thickBot="1">
      <c r="B575" s="257"/>
      <c r="C575" s="258"/>
      <c r="D575" s="258"/>
      <c r="E575" s="258"/>
      <c r="F575" s="259"/>
      <c r="G575" s="266" t="s">
        <v>2</v>
      </c>
      <c r="H575" s="267"/>
      <c r="I575" s="267"/>
      <c r="J575" s="267"/>
      <c r="K575" s="267"/>
      <c r="L575" s="267"/>
      <c r="M575" s="267"/>
      <c r="N575" s="267"/>
      <c r="O575" s="267"/>
      <c r="P575" s="267"/>
      <c r="Q575" s="267"/>
      <c r="R575" s="267"/>
      <c r="S575" s="267"/>
      <c r="T575" s="267"/>
      <c r="U575" s="267"/>
      <c r="V575" s="267"/>
      <c r="W575" s="268"/>
      <c r="X575" s="279" t="s">
        <v>412</v>
      </c>
      <c r="Y575" s="280"/>
      <c r="Z575" s="280"/>
      <c r="AA575" s="280"/>
      <c r="AB575" s="281"/>
    </row>
    <row r="576" spans="2:28" s="107" customFormat="1" ht="18">
      <c r="B576" s="113" t="s">
        <v>274</v>
      </c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9"/>
    </row>
    <row r="577" spans="2:28" s="107" customFormat="1">
      <c r="B577" s="113" t="s">
        <v>311</v>
      </c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1"/>
    </row>
    <row r="578" spans="2:28" s="107" customFormat="1">
      <c r="B578" s="113" t="s">
        <v>437</v>
      </c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1"/>
    </row>
    <row r="579" spans="2:28" s="107" customFormat="1">
      <c r="B579" s="113" t="s">
        <v>438</v>
      </c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1"/>
    </row>
    <row r="580" spans="2:28" s="107" customFormat="1">
      <c r="B580" s="113" t="s">
        <v>416</v>
      </c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21"/>
    </row>
    <row r="581" spans="2:28" s="107" customFormat="1">
      <c r="B581" s="113" t="s">
        <v>439</v>
      </c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1"/>
    </row>
    <row r="582" spans="2:28" s="107" customFormat="1">
      <c r="B582" s="113" t="s">
        <v>440</v>
      </c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21"/>
    </row>
    <row r="583" spans="2:28" s="107" customFormat="1" ht="13.5" thickBot="1">
      <c r="B583" s="114" t="s">
        <v>441</v>
      </c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21"/>
    </row>
    <row r="584" spans="2:28" s="107" customFormat="1">
      <c r="B584" s="289" t="s">
        <v>3</v>
      </c>
      <c r="C584" s="238" t="s">
        <v>4</v>
      </c>
      <c r="D584" s="238" t="s">
        <v>5</v>
      </c>
      <c r="E584" s="202" t="s">
        <v>6</v>
      </c>
      <c r="F584" s="202"/>
      <c r="G584" s="202"/>
      <c r="H584" s="202"/>
      <c r="I584" s="202"/>
      <c r="J584" s="202" t="s">
        <v>28</v>
      </c>
      <c r="K584" s="202"/>
      <c r="L584" s="202"/>
      <c r="M584" s="202"/>
      <c r="N584" s="202"/>
      <c r="O584" s="202"/>
      <c r="P584" s="202"/>
      <c r="Q584" s="202"/>
      <c r="R584" s="202"/>
      <c r="S584" s="202"/>
      <c r="T584" s="202"/>
      <c r="U584" s="202"/>
      <c r="V584" s="202"/>
      <c r="W584" s="202"/>
      <c r="X584" s="202"/>
      <c r="Y584" s="202"/>
      <c r="Z584" s="202"/>
      <c r="AA584" s="202" t="s">
        <v>7</v>
      </c>
      <c r="AB584" s="199" t="s">
        <v>8</v>
      </c>
    </row>
    <row r="585" spans="2:28" s="107" customFormat="1">
      <c r="B585" s="290"/>
      <c r="C585" s="234"/>
      <c r="D585" s="234"/>
      <c r="E585" s="240" t="s">
        <v>9</v>
      </c>
      <c r="F585" s="242" t="s">
        <v>264</v>
      </c>
      <c r="G585" s="244" t="s">
        <v>265</v>
      </c>
      <c r="H585" s="244" t="s">
        <v>266</v>
      </c>
      <c r="I585" s="244" t="s">
        <v>267</v>
      </c>
      <c r="J585" s="223" t="s">
        <v>10</v>
      </c>
      <c r="K585" s="223"/>
      <c r="L585" s="223"/>
      <c r="M585" s="223"/>
      <c r="N585" s="223"/>
      <c r="O585" s="223"/>
      <c r="P585" s="223" t="s">
        <v>11</v>
      </c>
      <c r="Q585" s="223"/>
      <c r="R585" s="225" t="s">
        <v>12</v>
      </c>
      <c r="S585" s="225"/>
      <c r="T585" s="225"/>
      <c r="U585" s="225"/>
      <c r="V585" s="225"/>
      <c r="W585" s="225"/>
      <c r="X585" s="225" t="s">
        <v>13</v>
      </c>
      <c r="Y585" s="225"/>
      <c r="Z585" s="223" t="s">
        <v>14</v>
      </c>
      <c r="AA585" s="203"/>
      <c r="AB585" s="200"/>
    </row>
    <row r="586" spans="2:28" s="107" customFormat="1" ht="36.75" thickBot="1">
      <c r="B586" s="291"/>
      <c r="C586" s="248"/>
      <c r="D586" s="248"/>
      <c r="E586" s="249"/>
      <c r="F586" s="250"/>
      <c r="G586" s="269"/>
      <c r="H586" s="269"/>
      <c r="I586" s="269"/>
      <c r="J586" s="33" t="s">
        <v>15</v>
      </c>
      <c r="K586" s="32" t="s">
        <v>16</v>
      </c>
      <c r="L586" s="32" t="s">
        <v>17</v>
      </c>
      <c r="M586" s="32" t="s">
        <v>37</v>
      </c>
      <c r="N586" s="32" t="s">
        <v>18</v>
      </c>
      <c r="O586" s="32" t="s">
        <v>19</v>
      </c>
      <c r="P586" s="49" t="s">
        <v>20</v>
      </c>
      <c r="Q586" s="49" t="s">
        <v>21</v>
      </c>
      <c r="R586" s="46" t="s">
        <v>29</v>
      </c>
      <c r="S586" s="31" t="s">
        <v>30</v>
      </c>
      <c r="T586" s="34" t="s">
        <v>23</v>
      </c>
      <c r="U586" s="34" t="s">
        <v>31</v>
      </c>
      <c r="V586" s="35" t="s">
        <v>24</v>
      </c>
      <c r="W586" s="34" t="s">
        <v>25</v>
      </c>
      <c r="X586" s="31" t="s">
        <v>26</v>
      </c>
      <c r="Y586" s="31" t="s">
        <v>27</v>
      </c>
      <c r="Z586" s="271"/>
      <c r="AA586" s="204"/>
      <c r="AB586" s="282"/>
    </row>
    <row r="587" spans="2:28" s="107" customFormat="1" ht="61.5" customHeight="1">
      <c r="B587" s="115" t="s">
        <v>442</v>
      </c>
      <c r="C587" s="180" t="s">
        <v>443</v>
      </c>
      <c r="D587" s="181"/>
      <c r="E587" s="182"/>
      <c r="F587" s="6"/>
      <c r="G587" s="6"/>
      <c r="H587" s="6"/>
      <c r="I587" s="6"/>
      <c r="J587" s="6"/>
      <c r="K587" s="6"/>
      <c r="L587" s="6"/>
      <c r="M587" s="6"/>
      <c r="N587" s="6"/>
      <c r="O587" s="60"/>
      <c r="P587" s="57"/>
      <c r="Q587" s="57"/>
      <c r="R587" s="138"/>
      <c r="S587" s="183"/>
      <c r="T587" s="6"/>
      <c r="U587" s="6"/>
      <c r="V587" s="6"/>
      <c r="W587" s="6"/>
      <c r="X587" s="6"/>
      <c r="Y587" s="6"/>
      <c r="Z587" s="60"/>
      <c r="AA587" s="312" t="s">
        <v>424</v>
      </c>
      <c r="AB587" s="177"/>
    </row>
    <row r="588" spans="2:28" s="107" customFormat="1" ht="54.75" customHeight="1">
      <c r="B588" s="118" t="s">
        <v>33</v>
      </c>
      <c r="C588" s="119" t="s">
        <v>444</v>
      </c>
      <c r="D588" s="76">
        <v>0.48783872114491472</v>
      </c>
      <c r="E588" s="12">
        <v>26</v>
      </c>
      <c r="F588" s="13"/>
      <c r="G588" s="13"/>
      <c r="H588" s="13"/>
      <c r="I588" s="13"/>
      <c r="J588" s="13">
        <v>480000</v>
      </c>
      <c r="K588" s="13"/>
      <c r="L588" s="13"/>
      <c r="M588" s="13"/>
      <c r="N588" s="13"/>
      <c r="O588" s="6"/>
      <c r="P588" s="60"/>
      <c r="Q588" s="6">
        <v>105169.143</v>
      </c>
      <c r="R588" s="184"/>
      <c r="S588" s="8"/>
      <c r="T588" s="13"/>
      <c r="U588" s="6"/>
      <c r="V588" s="6"/>
      <c r="W588" s="6"/>
      <c r="X588" s="13"/>
      <c r="Y588" s="13"/>
      <c r="Z588" s="60">
        <f>SUM(J588:W588)</f>
        <v>585169.14300000004</v>
      </c>
      <c r="AA588" s="314"/>
      <c r="AB588" s="178"/>
    </row>
    <row r="589" spans="2:28" s="107" customFormat="1">
      <c r="B589" s="120"/>
      <c r="D589" s="108"/>
      <c r="AB589" s="121"/>
    </row>
    <row r="590" spans="2:28" s="107" customFormat="1">
      <c r="B590" s="120"/>
      <c r="D590" s="108"/>
      <c r="AB590" s="121"/>
    </row>
    <row r="591" spans="2:28" s="107" customFormat="1">
      <c r="B591" s="122" t="s">
        <v>427</v>
      </c>
      <c r="C591" s="70"/>
      <c r="D591" s="71"/>
      <c r="E591" s="70"/>
      <c r="F591" s="70"/>
      <c r="G591" s="70"/>
      <c r="H591" s="70"/>
      <c r="I591" s="72" t="s">
        <v>428</v>
      </c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123"/>
    </row>
    <row r="592" spans="2:28" s="107" customFormat="1">
      <c r="B592" s="122"/>
      <c r="C592" s="70"/>
      <c r="D592" s="71"/>
      <c r="E592" s="70"/>
      <c r="F592" s="70"/>
      <c r="G592" s="70"/>
      <c r="H592" s="70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123"/>
    </row>
    <row r="593" spans="2:29" s="107" customFormat="1">
      <c r="B593" s="122"/>
      <c r="C593" s="70"/>
      <c r="D593" s="71"/>
      <c r="E593" s="70"/>
      <c r="F593" s="70"/>
      <c r="G593" s="70"/>
      <c r="H593" s="70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123"/>
    </row>
    <row r="594" spans="2:29" s="107" customFormat="1" ht="13.5" thickBot="1">
      <c r="B594" s="124" t="s">
        <v>176</v>
      </c>
      <c r="C594" s="125"/>
      <c r="D594" s="125"/>
      <c r="E594" s="125"/>
      <c r="F594" s="126"/>
      <c r="G594" s="126"/>
      <c r="H594" s="126"/>
      <c r="I594" s="125" t="s">
        <v>177</v>
      </c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6"/>
      <c r="AB594" s="127"/>
    </row>
    <row r="595" spans="2:29" s="107" customFormat="1" ht="13.5" thickTop="1">
      <c r="B595" s="70"/>
      <c r="D595" s="108"/>
    </row>
    <row r="596" spans="2:29" s="107" customFormat="1">
      <c r="B596" s="70"/>
      <c r="D596" s="108"/>
    </row>
    <row r="597" spans="2:29" s="107" customFormat="1">
      <c r="B597" s="287" t="s">
        <v>445</v>
      </c>
      <c r="C597" s="287"/>
      <c r="D597" s="287"/>
      <c r="E597" s="287"/>
      <c r="F597" s="287"/>
      <c r="G597" s="287"/>
      <c r="H597" s="287"/>
      <c r="I597" s="287"/>
      <c r="J597" s="287"/>
      <c r="K597" s="287"/>
      <c r="L597" s="287"/>
      <c r="M597" s="287"/>
      <c r="N597" s="287"/>
      <c r="O597" s="287"/>
      <c r="P597" s="287"/>
      <c r="Q597" s="287"/>
      <c r="R597" s="287"/>
      <c r="S597" s="287"/>
      <c r="T597" s="287"/>
      <c r="U597" s="287"/>
      <c r="V597" s="287"/>
      <c r="W597" s="287"/>
      <c r="X597" s="287"/>
      <c r="Y597" s="287"/>
      <c r="Z597" s="287"/>
      <c r="AA597" s="287"/>
      <c r="AB597" s="287"/>
      <c r="AC597" s="287"/>
    </row>
    <row r="598" spans="2:29" s="107" customFormat="1">
      <c r="B598" s="287"/>
      <c r="C598" s="287"/>
      <c r="D598" s="287"/>
      <c r="E598" s="287"/>
      <c r="F598" s="287"/>
      <c r="G598" s="287"/>
      <c r="H598" s="287"/>
      <c r="I598" s="287"/>
      <c r="J598" s="287"/>
      <c r="K598" s="287"/>
      <c r="L598" s="287"/>
      <c r="M598" s="287"/>
      <c r="N598" s="287"/>
      <c r="O598" s="287"/>
      <c r="P598" s="287"/>
      <c r="Q598" s="287"/>
      <c r="R598" s="287"/>
      <c r="S598" s="287"/>
      <c r="T598" s="287"/>
      <c r="U598" s="287"/>
      <c r="V598" s="287"/>
      <c r="W598" s="287"/>
      <c r="X598" s="287"/>
      <c r="Y598" s="287"/>
      <c r="Z598" s="287"/>
      <c r="AA598" s="287"/>
      <c r="AB598" s="287"/>
      <c r="AC598" s="287"/>
    </row>
    <row r="599" spans="2:29" s="107" customFormat="1">
      <c r="B599" s="70"/>
      <c r="D599" s="108"/>
    </row>
    <row r="600" spans="2:29" s="107" customFormat="1" ht="13.5" thickBot="1">
      <c r="B600" s="70"/>
      <c r="D600" s="108"/>
    </row>
    <row r="601" spans="2:29" s="107" customFormat="1" ht="16.5" thickBot="1">
      <c r="B601" s="251"/>
      <c r="C601" s="252"/>
      <c r="D601" s="252"/>
      <c r="E601" s="252"/>
      <c r="F601" s="253"/>
      <c r="G601" s="260" t="s">
        <v>0</v>
      </c>
      <c r="H601" s="261"/>
      <c r="I601" s="261"/>
      <c r="J601" s="261"/>
      <c r="K601" s="261"/>
      <c r="L601" s="261"/>
      <c r="M601" s="261"/>
      <c r="N601" s="261"/>
      <c r="O601" s="261"/>
      <c r="P601" s="261"/>
      <c r="Q601" s="261"/>
      <c r="R601" s="261"/>
      <c r="S601" s="261"/>
      <c r="T601" s="261"/>
      <c r="U601" s="261"/>
      <c r="V601" s="261"/>
      <c r="W601" s="261"/>
      <c r="X601" s="261"/>
      <c r="Y601" s="262"/>
      <c r="Z601" s="274" t="s">
        <v>446</v>
      </c>
      <c r="AA601" s="275"/>
      <c r="AB601" s="275"/>
      <c r="AC601" s="275"/>
    </row>
    <row r="602" spans="2:29" s="107" customFormat="1" ht="16.5" thickBot="1">
      <c r="B602" s="254"/>
      <c r="C602" s="255"/>
      <c r="D602" s="255"/>
      <c r="E602" s="255"/>
      <c r="F602" s="256"/>
      <c r="G602" s="263" t="s">
        <v>1</v>
      </c>
      <c r="H602" s="264"/>
      <c r="I602" s="264"/>
      <c r="J602" s="264"/>
      <c r="K602" s="264"/>
      <c r="L602" s="264"/>
      <c r="M602" s="264"/>
      <c r="N602" s="264"/>
      <c r="O602" s="264"/>
      <c r="P602" s="264"/>
      <c r="Q602" s="264"/>
      <c r="R602" s="264"/>
      <c r="S602" s="264"/>
      <c r="T602" s="264"/>
      <c r="U602" s="264"/>
      <c r="V602" s="264"/>
      <c r="W602" s="264"/>
      <c r="X602" s="264"/>
      <c r="Y602" s="265"/>
      <c r="Z602" s="315" t="s">
        <v>447</v>
      </c>
      <c r="AA602" s="316"/>
      <c r="AB602" s="316"/>
      <c r="AC602" s="316"/>
    </row>
    <row r="603" spans="2:29" s="107" customFormat="1" ht="16.5" thickBot="1">
      <c r="B603" s="257"/>
      <c r="C603" s="258"/>
      <c r="D603" s="258"/>
      <c r="E603" s="258"/>
      <c r="F603" s="259"/>
      <c r="G603" s="266" t="s">
        <v>2</v>
      </c>
      <c r="H603" s="267"/>
      <c r="I603" s="267"/>
      <c r="J603" s="267"/>
      <c r="K603" s="267"/>
      <c r="L603" s="267"/>
      <c r="M603" s="267"/>
      <c r="N603" s="267"/>
      <c r="O603" s="267"/>
      <c r="P603" s="267"/>
      <c r="Q603" s="267"/>
      <c r="R603" s="267"/>
      <c r="S603" s="267"/>
      <c r="T603" s="267"/>
      <c r="U603" s="267"/>
      <c r="V603" s="267"/>
      <c r="W603" s="267"/>
      <c r="X603" s="267"/>
      <c r="Y603" s="268"/>
      <c r="Z603" s="279" t="s">
        <v>448</v>
      </c>
      <c r="AA603" s="280"/>
      <c r="AB603" s="280"/>
      <c r="AC603" s="280"/>
    </row>
    <row r="604" spans="2:29" s="107" customFormat="1" ht="18">
      <c r="B604" s="113" t="s">
        <v>274</v>
      </c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</row>
    <row r="605" spans="2:29" s="107" customFormat="1">
      <c r="B605" s="113" t="s">
        <v>449</v>
      </c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</row>
    <row r="606" spans="2:29" s="107" customFormat="1">
      <c r="B606" s="113" t="s">
        <v>450</v>
      </c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</row>
    <row r="607" spans="2:29" s="107" customFormat="1">
      <c r="B607" s="113" t="s">
        <v>451</v>
      </c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</row>
    <row r="608" spans="2:29" s="107" customFormat="1">
      <c r="B608" s="113" t="s">
        <v>416</v>
      </c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</row>
    <row r="609" spans="2:29" s="107" customFormat="1">
      <c r="B609" s="113" t="s">
        <v>452</v>
      </c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</row>
    <row r="610" spans="2:29" s="107" customFormat="1">
      <c r="B610" s="113" t="s">
        <v>453</v>
      </c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</row>
    <row r="611" spans="2:29" s="107" customFormat="1">
      <c r="B611" s="113" t="s">
        <v>454</v>
      </c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</row>
    <row r="612" spans="2:29" s="107" customFormat="1">
      <c r="B612" s="114" t="s">
        <v>455</v>
      </c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</row>
    <row r="613" spans="2:29" s="107" customFormat="1" ht="13.5" thickBot="1">
      <c r="B613" s="114" t="s">
        <v>456</v>
      </c>
      <c r="C613" s="22"/>
      <c r="D613" s="23"/>
      <c r="E613" s="22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5"/>
      <c r="AA613" s="26"/>
      <c r="AB613" s="25"/>
      <c r="AC613" s="24"/>
    </row>
    <row r="614" spans="2:29" s="107" customFormat="1" ht="12.75" customHeight="1">
      <c r="B614" s="289" t="s">
        <v>3</v>
      </c>
      <c r="C614" s="238" t="s">
        <v>4</v>
      </c>
      <c r="D614" s="238" t="s">
        <v>5</v>
      </c>
      <c r="E614" s="202" t="s">
        <v>6</v>
      </c>
      <c r="F614" s="202"/>
      <c r="G614" s="202"/>
      <c r="H614" s="202"/>
      <c r="I614" s="202"/>
      <c r="J614" s="202" t="s">
        <v>28</v>
      </c>
      <c r="K614" s="202"/>
      <c r="L614" s="202"/>
      <c r="M614" s="202"/>
      <c r="N614" s="202"/>
      <c r="O614" s="202"/>
      <c r="P614" s="202"/>
      <c r="Q614" s="202"/>
      <c r="R614" s="202"/>
      <c r="S614" s="202"/>
      <c r="T614" s="202"/>
      <c r="U614" s="202"/>
      <c r="V614" s="202"/>
      <c r="W614" s="202"/>
      <c r="X614" s="202"/>
      <c r="Y614" s="202"/>
      <c r="Z614" s="202"/>
      <c r="AA614" s="202"/>
      <c r="AB614" s="202"/>
      <c r="AC614" s="317" t="s">
        <v>7</v>
      </c>
    </row>
    <row r="615" spans="2:29" s="107" customFormat="1">
      <c r="B615" s="290"/>
      <c r="C615" s="234"/>
      <c r="D615" s="234"/>
      <c r="E615" s="240" t="s">
        <v>9</v>
      </c>
      <c r="F615" s="242" t="s">
        <v>264</v>
      </c>
      <c r="G615" s="244" t="s">
        <v>265</v>
      </c>
      <c r="H615" s="244" t="s">
        <v>266</v>
      </c>
      <c r="I615" s="244" t="s">
        <v>267</v>
      </c>
      <c r="J615" s="223" t="s">
        <v>10</v>
      </c>
      <c r="K615" s="223"/>
      <c r="L615" s="223"/>
      <c r="M615" s="223"/>
      <c r="N615" s="223"/>
      <c r="O615" s="223"/>
      <c r="P615" s="223"/>
      <c r="Q615" s="223" t="s">
        <v>11</v>
      </c>
      <c r="R615" s="223"/>
      <c r="S615" s="223"/>
      <c r="T615" s="225" t="s">
        <v>12</v>
      </c>
      <c r="U615" s="225"/>
      <c r="V615" s="225"/>
      <c r="W615" s="225"/>
      <c r="X615" s="225"/>
      <c r="Y615" s="225"/>
      <c r="Z615" s="225" t="s">
        <v>13</v>
      </c>
      <c r="AA615" s="225"/>
      <c r="AB615" s="223" t="s">
        <v>14</v>
      </c>
      <c r="AC615" s="318"/>
    </row>
    <row r="616" spans="2:29" s="107" customFormat="1" ht="42.75" thickBot="1">
      <c r="B616" s="291"/>
      <c r="C616" s="248"/>
      <c r="D616" s="248"/>
      <c r="E616" s="249"/>
      <c r="F616" s="250"/>
      <c r="G616" s="269"/>
      <c r="H616" s="269"/>
      <c r="I616" s="269"/>
      <c r="J616" s="33" t="s">
        <v>15</v>
      </c>
      <c r="K616" s="33" t="s">
        <v>343</v>
      </c>
      <c r="L616" s="32" t="s">
        <v>16</v>
      </c>
      <c r="M616" s="32" t="s">
        <v>17</v>
      </c>
      <c r="N616" s="32" t="s">
        <v>37</v>
      </c>
      <c r="O616" s="32" t="s">
        <v>18</v>
      </c>
      <c r="P616" s="32" t="s">
        <v>19</v>
      </c>
      <c r="Q616" s="34" t="s">
        <v>20</v>
      </c>
      <c r="R616" s="34" t="s">
        <v>21</v>
      </c>
      <c r="S616" s="31" t="s">
        <v>22</v>
      </c>
      <c r="T616" s="31" t="s">
        <v>29</v>
      </c>
      <c r="U616" s="31" t="s">
        <v>30</v>
      </c>
      <c r="V616" s="34" t="s">
        <v>23</v>
      </c>
      <c r="W616" s="34" t="s">
        <v>31</v>
      </c>
      <c r="X616" s="35" t="s">
        <v>24</v>
      </c>
      <c r="Y616" s="34" t="s">
        <v>25</v>
      </c>
      <c r="Z616" s="31" t="s">
        <v>26</v>
      </c>
      <c r="AA616" s="31" t="s">
        <v>27</v>
      </c>
      <c r="AB616" s="271"/>
      <c r="AC616" s="319"/>
    </row>
    <row r="617" spans="2:29" s="107" customFormat="1" ht="21">
      <c r="B617" s="115" t="s">
        <v>39</v>
      </c>
      <c r="C617" s="116" t="s">
        <v>457</v>
      </c>
      <c r="D617" s="117"/>
      <c r="E617" s="5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28"/>
      <c r="U617" s="29"/>
      <c r="V617" s="6"/>
      <c r="W617" s="6"/>
      <c r="X617" s="6"/>
      <c r="Y617" s="6"/>
      <c r="Z617" s="6"/>
      <c r="AA617" s="6"/>
      <c r="AB617" s="6"/>
      <c r="AC617" s="196" t="s">
        <v>458</v>
      </c>
    </row>
    <row r="618" spans="2:29" s="107" customFormat="1">
      <c r="B618" s="118" t="s">
        <v>33</v>
      </c>
      <c r="C618" s="119" t="s">
        <v>459</v>
      </c>
      <c r="D618" s="36">
        <v>0.51998898846847952</v>
      </c>
      <c r="E618" s="12">
        <v>50</v>
      </c>
      <c r="F618" s="13"/>
      <c r="G618" s="13">
        <v>20</v>
      </c>
      <c r="H618" s="13">
        <v>20</v>
      </c>
      <c r="I618" s="13">
        <v>10</v>
      </c>
      <c r="J618" s="111">
        <v>100000</v>
      </c>
      <c r="K618" s="10"/>
      <c r="L618" s="13"/>
      <c r="M618" s="13"/>
      <c r="N618" s="13"/>
      <c r="O618" s="13"/>
      <c r="P618" s="6"/>
      <c r="Q618" s="13"/>
      <c r="R618" s="13"/>
      <c r="S618" s="6"/>
      <c r="T618" s="7"/>
      <c r="U618" s="8"/>
      <c r="V618" s="13"/>
      <c r="W618" s="6"/>
      <c r="X618" s="6"/>
      <c r="Y618" s="6"/>
      <c r="Z618" s="13"/>
      <c r="AA618" s="13"/>
      <c r="AB618" s="6">
        <f>SUM(D618:Y618)</f>
        <v>100100.51998898847</v>
      </c>
      <c r="AC618" s="197"/>
    </row>
    <row r="619" spans="2:29" s="107" customFormat="1">
      <c r="B619" s="118" t="s">
        <v>34</v>
      </c>
      <c r="C619" s="167" t="s">
        <v>460</v>
      </c>
      <c r="D619" s="36">
        <v>0.13262777964701924</v>
      </c>
      <c r="E619" s="12">
        <v>15</v>
      </c>
      <c r="F619" s="13"/>
      <c r="G619" s="13"/>
      <c r="H619" s="13"/>
      <c r="I619" s="44">
        <v>15</v>
      </c>
      <c r="J619" s="45"/>
      <c r="K619" s="185">
        <v>32242.833999999999</v>
      </c>
      <c r="L619" s="13"/>
      <c r="M619" s="13"/>
      <c r="N619" s="13"/>
      <c r="O619" s="13"/>
      <c r="P619" s="6"/>
      <c r="Q619" s="13"/>
      <c r="R619" s="13"/>
      <c r="S619" s="6"/>
      <c r="T619" s="15"/>
      <c r="U619" s="15"/>
      <c r="V619" s="13"/>
      <c r="W619" s="6"/>
      <c r="X619" s="6"/>
      <c r="Y619" s="6"/>
      <c r="Z619" s="13"/>
      <c r="AA619" s="13"/>
      <c r="AB619" s="6">
        <f>SUM(D619:Y619)</f>
        <v>32272.966627779646</v>
      </c>
      <c r="AC619" s="320"/>
    </row>
    <row r="620" spans="2:29" s="107" customFormat="1">
      <c r="B620" s="120"/>
      <c r="D620" s="108"/>
    </row>
    <row r="621" spans="2:29" s="107" customFormat="1">
      <c r="B621" s="120"/>
      <c r="D621" s="108"/>
    </row>
    <row r="622" spans="2:29" s="107" customFormat="1">
      <c r="B622" s="122" t="s">
        <v>461</v>
      </c>
      <c r="C622" s="70"/>
      <c r="D622" s="71"/>
      <c r="E622" s="70"/>
      <c r="F622" s="70"/>
      <c r="G622" s="70"/>
      <c r="H622" s="70"/>
      <c r="I622" s="72" t="s">
        <v>462</v>
      </c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</row>
    <row r="623" spans="2:29" s="107" customFormat="1">
      <c r="B623" s="122"/>
      <c r="C623" s="70"/>
      <c r="D623" s="71"/>
      <c r="E623" s="70"/>
      <c r="F623" s="70"/>
      <c r="G623" s="70"/>
      <c r="H623" s="70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</row>
    <row r="624" spans="2:29" s="107" customFormat="1">
      <c r="B624" s="122"/>
      <c r="C624" s="70"/>
      <c r="D624" s="71"/>
      <c r="E624" s="70"/>
      <c r="F624" s="70"/>
      <c r="G624" s="70"/>
      <c r="H624" s="70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</row>
    <row r="625" spans="2:29" s="107" customFormat="1" ht="13.5" thickBot="1">
      <c r="B625" s="124" t="s">
        <v>176</v>
      </c>
      <c r="C625" s="125"/>
      <c r="D625" s="125"/>
      <c r="E625" s="125"/>
      <c r="F625" s="126"/>
      <c r="G625" s="126"/>
      <c r="H625" s="126"/>
      <c r="I625" s="125" t="s">
        <v>177</v>
      </c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  <c r="AC625" s="126"/>
    </row>
    <row r="626" spans="2:29" s="107" customFormat="1" ht="13.5" thickTop="1">
      <c r="B626" s="72"/>
      <c r="C626" s="72"/>
      <c r="D626" s="72"/>
      <c r="E626" s="72"/>
      <c r="F626" s="70"/>
      <c r="G626" s="70"/>
      <c r="H626" s="70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0"/>
    </row>
    <row r="627" spans="2:29" s="107" customFormat="1">
      <c r="B627"/>
      <c r="C627"/>
      <c r="D627" s="1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</row>
    <row r="628" spans="2:29" s="107" customFormat="1" ht="13.5" thickBot="1">
      <c r="B628"/>
      <c r="C628"/>
      <c r="D628" s="1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</row>
    <row r="629" spans="2:29" s="107" customFormat="1" ht="16.5" thickBot="1">
      <c r="B629" s="251"/>
      <c r="C629" s="252"/>
      <c r="D629" s="252"/>
      <c r="E629" s="252"/>
      <c r="F629" s="253"/>
      <c r="G629" s="260" t="s">
        <v>0</v>
      </c>
      <c r="H629" s="261"/>
      <c r="I629" s="261"/>
      <c r="J629" s="261"/>
      <c r="K629" s="261"/>
      <c r="L629" s="261"/>
      <c r="M629" s="261"/>
      <c r="N629" s="261"/>
      <c r="O629" s="261"/>
      <c r="P629" s="261"/>
      <c r="Q629" s="261"/>
      <c r="R629" s="261"/>
      <c r="S629" s="261"/>
      <c r="T629" s="261"/>
      <c r="U629" s="261"/>
      <c r="V629" s="261"/>
      <c r="W629" s="261"/>
      <c r="X629" s="261"/>
      <c r="Y629" s="262"/>
      <c r="Z629" s="274" t="s">
        <v>446</v>
      </c>
      <c r="AA629" s="275"/>
      <c r="AB629" s="275"/>
      <c r="AC629" s="275"/>
    </row>
    <row r="630" spans="2:29" s="107" customFormat="1" ht="16.5" thickBot="1">
      <c r="B630" s="254"/>
      <c r="C630" s="255"/>
      <c r="D630" s="255"/>
      <c r="E630" s="255"/>
      <c r="F630" s="256"/>
      <c r="G630" s="263" t="s">
        <v>1</v>
      </c>
      <c r="H630" s="264"/>
      <c r="I630" s="264"/>
      <c r="J630" s="264"/>
      <c r="K630" s="264"/>
      <c r="L630" s="264"/>
      <c r="M630" s="264"/>
      <c r="N630" s="264"/>
      <c r="O630" s="264"/>
      <c r="P630" s="264"/>
      <c r="Q630" s="264"/>
      <c r="R630" s="264"/>
      <c r="S630" s="264"/>
      <c r="T630" s="264"/>
      <c r="U630" s="264"/>
      <c r="V630" s="264"/>
      <c r="W630" s="264"/>
      <c r="X630" s="264"/>
      <c r="Y630" s="265"/>
      <c r="Z630" s="315" t="s">
        <v>447</v>
      </c>
      <c r="AA630" s="316"/>
      <c r="AB630" s="316"/>
      <c r="AC630" s="316"/>
    </row>
    <row r="631" spans="2:29" s="107" customFormat="1" ht="16.5" thickBot="1">
      <c r="B631" s="257"/>
      <c r="C631" s="258"/>
      <c r="D631" s="258"/>
      <c r="E631" s="258"/>
      <c r="F631" s="259"/>
      <c r="G631" s="266" t="s">
        <v>2</v>
      </c>
      <c r="H631" s="267"/>
      <c r="I631" s="267"/>
      <c r="J631" s="267"/>
      <c r="K631" s="267"/>
      <c r="L631" s="267"/>
      <c r="M631" s="267"/>
      <c r="N631" s="267"/>
      <c r="O631" s="267"/>
      <c r="P631" s="267"/>
      <c r="Q631" s="267"/>
      <c r="R631" s="267"/>
      <c r="S631" s="267"/>
      <c r="T631" s="267"/>
      <c r="U631" s="267"/>
      <c r="V631" s="267"/>
      <c r="W631" s="267"/>
      <c r="X631" s="267"/>
      <c r="Y631" s="268"/>
      <c r="Z631" s="279" t="s">
        <v>448</v>
      </c>
      <c r="AA631" s="280"/>
      <c r="AB631" s="280"/>
      <c r="AC631" s="280"/>
    </row>
    <row r="632" spans="2:29" s="107" customFormat="1" ht="18">
      <c r="B632" s="113" t="s">
        <v>274</v>
      </c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</row>
    <row r="633" spans="2:29" s="107" customFormat="1">
      <c r="B633" s="113" t="s">
        <v>449</v>
      </c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</row>
    <row r="634" spans="2:29" s="107" customFormat="1">
      <c r="B634" s="113" t="s">
        <v>450</v>
      </c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</row>
    <row r="635" spans="2:29" s="107" customFormat="1">
      <c r="B635" s="113" t="s">
        <v>463</v>
      </c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</row>
    <row r="636" spans="2:29" s="107" customFormat="1">
      <c r="B636" s="113" t="s">
        <v>416</v>
      </c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</row>
    <row r="637" spans="2:29" s="107" customFormat="1">
      <c r="B637" s="113" t="s">
        <v>464</v>
      </c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</row>
    <row r="638" spans="2:29" s="107" customFormat="1">
      <c r="B638" s="186" t="s">
        <v>465</v>
      </c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</row>
    <row r="639" spans="2:29" s="107" customFormat="1" ht="13.5" thickBot="1">
      <c r="B639" s="113" t="s">
        <v>466</v>
      </c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</row>
    <row r="640" spans="2:29" s="107" customFormat="1" ht="12.75" customHeight="1">
      <c r="B640" s="289" t="s">
        <v>3</v>
      </c>
      <c r="C640" s="238" t="s">
        <v>4</v>
      </c>
      <c r="D640" s="238" t="s">
        <v>5</v>
      </c>
      <c r="E640" s="202" t="s">
        <v>6</v>
      </c>
      <c r="F640" s="202"/>
      <c r="G640" s="202"/>
      <c r="H640" s="202"/>
      <c r="I640" s="202"/>
      <c r="J640" s="202" t="s">
        <v>28</v>
      </c>
      <c r="K640" s="202"/>
      <c r="L640" s="202"/>
      <c r="M640" s="202"/>
      <c r="N640" s="202"/>
      <c r="O640" s="202"/>
      <c r="P640" s="202"/>
      <c r="Q640" s="202"/>
      <c r="R640" s="202"/>
      <c r="S640" s="202"/>
      <c r="T640" s="202"/>
      <c r="U640" s="202"/>
      <c r="V640" s="202"/>
      <c r="W640" s="202"/>
      <c r="X640" s="202"/>
      <c r="Y640" s="202"/>
      <c r="Z640" s="202"/>
      <c r="AA640" s="202"/>
      <c r="AB640" s="202"/>
      <c r="AC640" s="317" t="s">
        <v>7</v>
      </c>
    </row>
    <row r="641" spans="2:29" s="107" customFormat="1">
      <c r="B641" s="290"/>
      <c r="C641" s="234"/>
      <c r="D641" s="234"/>
      <c r="E641" s="240" t="s">
        <v>9</v>
      </c>
      <c r="F641" s="242" t="s">
        <v>264</v>
      </c>
      <c r="G641" s="244" t="s">
        <v>265</v>
      </c>
      <c r="H641" s="244" t="s">
        <v>266</v>
      </c>
      <c r="I641" s="244" t="s">
        <v>267</v>
      </c>
      <c r="J641" s="223" t="s">
        <v>10</v>
      </c>
      <c r="K641" s="223"/>
      <c r="L641" s="223"/>
      <c r="M641" s="223"/>
      <c r="N641" s="223"/>
      <c r="O641" s="223"/>
      <c r="P641" s="223"/>
      <c r="Q641" s="223" t="s">
        <v>11</v>
      </c>
      <c r="R641" s="223"/>
      <c r="S641" s="223"/>
      <c r="T641" s="225" t="s">
        <v>12</v>
      </c>
      <c r="U641" s="225"/>
      <c r="V641" s="225"/>
      <c r="W641" s="225"/>
      <c r="X641" s="225"/>
      <c r="Y641" s="225"/>
      <c r="Z641" s="225" t="s">
        <v>13</v>
      </c>
      <c r="AA641" s="225"/>
      <c r="AB641" s="223" t="s">
        <v>14</v>
      </c>
      <c r="AC641" s="318"/>
    </row>
    <row r="642" spans="2:29" s="107" customFormat="1" ht="42.75" thickBot="1">
      <c r="B642" s="291"/>
      <c r="C642" s="248"/>
      <c r="D642" s="248"/>
      <c r="E642" s="249"/>
      <c r="F642" s="250"/>
      <c r="G642" s="269"/>
      <c r="H642" s="269"/>
      <c r="I642" s="269"/>
      <c r="J642" s="33" t="s">
        <v>15</v>
      </c>
      <c r="K642" s="33" t="s">
        <v>343</v>
      </c>
      <c r="L642" s="32" t="s">
        <v>16</v>
      </c>
      <c r="M642" s="32" t="s">
        <v>17</v>
      </c>
      <c r="N642" s="32" t="s">
        <v>37</v>
      </c>
      <c r="O642" s="32" t="s">
        <v>18</v>
      </c>
      <c r="P642" s="32" t="s">
        <v>19</v>
      </c>
      <c r="Q642" s="34" t="s">
        <v>20</v>
      </c>
      <c r="R642" s="34" t="s">
        <v>21</v>
      </c>
      <c r="S642" s="31" t="s">
        <v>22</v>
      </c>
      <c r="T642" s="31" t="s">
        <v>29</v>
      </c>
      <c r="U642" s="31" t="s">
        <v>30</v>
      </c>
      <c r="V642" s="34" t="s">
        <v>23</v>
      </c>
      <c r="W642" s="34" t="s">
        <v>31</v>
      </c>
      <c r="X642" s="35" t="s">
        <v>24</v>
      </c>
      <c r="Y642" s="34" t="s">
        <v>25</v>
      </c>
      <c r="Z642" s="31" t="s">
        <v>26</v>
      </c>
      <c r="AA642" s="31" t="s">
        <v>27</v>
      </c>
      <c r="AB642" s="271"/>
      <c r="AC642" s="319"/>
    </row>
    <row r="643" spans="2:29" s="107" customFormat="1" ht="42">
      <c r="B643" s="115" t="s">
        <v>39</v>
      </c>
      <c r="C643" s="116" t="s">
        <v>467</v>
      </c>
      <c r="D643" s="117"/>
      <c r="E643" s="5"/>
      <c r="F643" s="6"/>
      <c r="G643" s="6"/>
      <c r="H643" s="6"/>
      <c r="I643" s="6"/>
      <c r="J643" s="56"/>
      <c r="K643" s="6"/>
      <c r="L643" s="6"/>
      <c r="M643" s="6"/>
      <c r="N643" s="6"/>
      <c r="O643" s="6"/>
      <c r="P643" s="6"/>
      <c r="Q643" s="6"/>
      <c r="R643" s="6"/>
      <c r="S643" s="6"/>
      <c r="T643" s="28"/>
      <c r="U643" s="29"/>
      <c r="V643" s="6"/>
      <c r="W643" s="6"/>
      <c r="X643" s="6"/>
      <c r="Y643" s="6"/>
      <c r="Z643" s="6"/>
      <c r="AA643" s="6"/>
      <c r="AB643" s="6"/>
      <c r="AC643" s="196" t="s">
        <v>458</v>
      </c>
    </row>
    <row r="644" spans="2:29" s="107" customFormat="1" ht="42">
      <c r="B644" s="118" t="s">
        <v>33</v>
      </c>
      <c r="C644" s="119" t="s">
        <v>468</v>
      </c>
      <c r="D644" s="36">
        <v>9.8904321957555566E-2</v>
      </c>
      <c r="E644" s="12">
        <v>1</v>
      </c>
      <c r="F644" s="13"/>
      <c r="G644" s="13"/>
      <c r="H644" s="13"/>
      <c r="I644" s="44">
        <v>1</v>
      </c>
      <c r="J644" s="57"/>
      <c r="K644" s="13">
        <v>6596.8649999999998</v>
      </c>
      <c r="L644" s="13"/>
      <c r="M644" s="13"/>
      <c r="N644" s="13"/>
      <c r="O644" s="13"/>
      <c r="P644" s="6"/>
      <c r="Q644" s="13"/>
      <c r="R644" s="13"/>
      <c r="S644" s="6"/>
      <c r="T644" s="7"/>
      <c r="U644" s="8"/>
      <c r="V644" s="13"/>
      <c r="W644" s="6"/>
      <c r="X644" s="6"/>
      <c r="Y644" s="6"/>
      <c r="Z644" s="13"/>
      <c r="AA644" s="13"/>
      <c r="AB644" s="6">
        <f>SUM(D644:Y644)</f>
        <v>6598.9639043219577</v>
      </c>
      <c r="AC644" s="198"/>
    </row>
    <row r="645" spans="2:29" s="107" customFormat="1">
      <c r="B645" s="120"/>
      <c r="D645" s="108"/>
    </row>
    <row r="646" spans="2:29" s="107" customFormat="1">
      <c r="B646" s="120"/>
      <c r="D646" s="108"/>
    </row>
    <row r="647" spans="2:29" s="107" customFormat="1">
      <c r="B647" s="122" t="s">
        <v>461</v>
      </c>
      <c r="C647" s="70"/>
      <c r="D647" s="71"/>
      <c r="E647" s="70"/>
      <c r="F647" s="70"/>
      <c r="G647" s="70"/>
      <c r="H647" s="70"/>
      <c r="I647" s="72" t="s">
        <v>462</v>
      </c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</row>
    <row r="648" spans="2:29" s="107" customFormat="1">
      <c r="B648" s="122"/>
      <c r="C648" s="70"/>
      <c r="D648" s="71"/>
      <c r="E648" s="70"/>
      <c r="F648" s="70"/>
      <c r="G648" s="70"/>
      <c r="H648" s="70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</row>
    <row r="649" spans="2:29" s="107" customFormat="1">
      <c r="B649" s="122"/>
      <c r="C649" s="70"/>
      <c r="D649" s="71"/>
      <c r="E649" s="70"/>
      <c r="F649" s="70"/>
      <c r="G649" s="70"/>
      <c r="H649" s="70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</row>
    <row r="650" spans="2:29" s="107" customFormat="1" ht="13.5" thickBot="1">
      <c r="B650" s="124" t="s">
        <v>176</v>
      </c>
      <c r="C650" s="125"/>
      <c r="D650" s="125"/>
      <c r="E650" s="125"/>
      <c r="F650" s="126"/>
      <c r="G650" s="126"/>
      <c r="H650" s="126"/>
      <c r="I650" s="125" t="s">
        <v>177</v>
      </c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  <c r="AC650" s="126"/>
    </row>
    <row r="651" spans="2:29" s="107" customFormat="1" ht="13.5" thickTop="1">
      <c r="B651"/>
      <c r="C651"/>
      <c r="D651" s="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</row>
    <row r="652" spans="2:29" s="107" customFormat="1">
      <c r="B652"/>
      <c r="C652"/>
      <c r="D652" s="1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</row>
    <row r="653" spans="2:29" s="107" customFormat="1" ht="13.5" thickBot="1">
      <c r="B653"/>
      <c r="C653"/>
      <c r="D653" s="1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</row>
    <row r="654" spans="2:29" s="107" customFormat="1" ht="16.5" thickBot="1">
      <c r="B654" s="251"/>
      <c r="C654" s="252"/>
      <c r="D654" s="252"/>
      <c r="E654" s="252"/>
      <c r="F654" s="253"/>
      <c r="G654" s="260" t="s">
        <v>0</v>
      </c>
      <c r="H654" s="261"/>
      <c r="I654" s="261"/>
      <c r="J654" s="261"/>
      <c r="K654" s="261"/>
      <c r="L654" s="261"/>
      <c r="M654" s="261"/>
      <c r="N654" s="261"/>
      <c r="O654" s="261"/>
      <c r="P654" s="261"/>
      <c r="Q654" s="261"/>
      <c r="R654" s="261"/>
      <c r="S654" s="261"/>
      <c r="T654" s="261"/>
      <c r="U654" s="261"/>
      <c r="V654" s="261"/>
      <c r="W654" s="261"/>
      <c r="X654" s="261"/>
      <c r="Y654" s="262"/>
      <c r="Z654" s="274" t="s">
        <v>446</v>
      </c>
      <c r="AA654" s="275"/>
      <c r="AB654" s="275"/>
      <c r="AC654" s="275"/>
    </row>
    <row r="655" spans="2:29" s="107" customFormat="1" ht="16.5" thickBot="1">
      <c r="B655" s="254"/>
      <c r="C655" s="255"/>
      <c r="D655" s="255"/>
      <c r="E655" s="255"/>
      <c r="F655" s="256"/>
      <c r="G655" s="263" t="s">
        <v>1</v>
      </c>
      <c r="H655" s="264"/>
      <c r="I655" s="264"/>
      <c r="J655" s="264"/>
      <c r="K655" s="264"/>
      <c r="L655" s="264"/>
      <c r="M655" s="264"/>
      <c r="N655" s="264"/>
      <c r="O655" s="264"/>
      <c r="P655" s="264"/>
      <c r="Q655" s="264"/>
      <c r="R655" s="264"/>
      <c r="S655" s="264"/>
      <c r="T655" s="264"/>
      <c r="U655" s="264"/>
      <c r="V655" s="264"/>
      <c r="W655" s="264"/>
      <c r="X655" s="264"/>
      <c r="Y655" s="265"/>
      <c r="Z655" s="315" t="s">
        <v>447</v>
      </c>
      <c r="AA655" s="316"/>
      <c r="AB655" s="316"/>
      <c r="AC655" s="316"/>
    </row>
    <row r="656" spans="2:29" s="107" customFormat="1" ht="16.5" thickBot="1">
      <c r="B656" s="257"/>
      <c r="C656" s="258"/>
      <c r="D656" s="258"/>
      <c r="E656" s="258"/>
      <c r="F656" s="259"/>
      <c r="G656" s="266" t="s">
        <v>2</v>
      </c>
      <c r="H656" s="267"/>
      <c r="I656" s="267"/>
      <c r="J656" s="267"/>
      <c r="K656" s="267"/>
      <c r="L656" s="267"/>
      <c r="M656" s="267"/>
      <c r="N656" s="267"/>
      <c r="O656" s="267"/>
      <c r="P656" s="267"/>
      <c r="Q656" s="267"/>
      <c r="R656" s="267"/>
      <c r="S656" s="267"/>
      <c r="T656" s="267"/>
      <c r="U656" s="267"/>
      <c r="V656" s="267"/>
      <c r="W656" s="267"/>
      <c r="X656" s="267"/>
      <c r="Y656" s="268"/>
      <c r="Z656" s="279" t="s">
        <v>448</v>
      </c>
      <c r="AA656" s="280"/>
      <c r="AB656" s="280"/>
      <c r="AC656" s="280"/>
    </row>
    <row r="657" spans="2:29" s="107" customFormat="1" ht="18">
      <c r="B657" s="113" t="s">
        <v>274</v>
      </c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</row>
    <row r="658" spans="2:29" s="107" customFormat="1">
      <c r="B658" s="113" t="s">
        <v>413</v>
      </c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</row>
    <row r="659" spans="2:29" s="107" customFormat="1">
      <c r="B659" s="113" t="s">
        <v>469</v>
      </c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</row>
    <row r="660" spans="2:29" s="107" customFormat="1">
      <c r="B660" s="113" t="s">
        <v>470</v>
      </c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</row>
    <row r="661" spans="2:29" s="107" customFormat="1">
      <c r="B661" s="113" t="s">
        <v>416</v>
      </c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</row>
    <row r="662" spans="2:29" s="107" customFormat="1">
      <c r="B662" s="113" t="s">
        <v>471</v>
      </c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</row>
    <row r="663" spans="2:29" s="107" customFormat="1">
      <c r="B663" s="113" t="s">
        <v>472</v>
      </c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</row>
    <row r="664" spans="2:29" s="107" customFormat="1" ht="13.5" thickBot="1">
      <c r="B664" s="114" t="s">
        <v>473</v>
      </c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</row>
    <row r="665" spans="2:29" s="107" customFormat="1" ht="12.75" customHeight="1">
      <c r="B665" s="289" t="s">
        <v>3</v>
      </c>
      <c r="C665" s="238" t="s">
        <v>4</v>
      </c>
      <c r="D665" s="238" t="s">
        <v>5</v>
      </c>
      <c r="E665" s="202" t="s">
        <v>6</v>
      </c>
      <c r="F665" s="202"/>
      <c r="G665" s="202"/>
      <c r="H665" s="202"/>
      <c r="I665" s="202"/>
      <c r="J665" s="202" t="s">
        <v>28</v>
      </c>
      <c r="K665" s="202"/>
      <c r="L665" s="202"/>
      <c r="M665" s="202"/>
      <c r="N665" s="202"/>
      <c r="O665" s="202"/>
      <c r="P665" s="202"/>
      <c r="Q665" s="202"/>
      <c r="R665" s="202"/>
      <c r="S665" s="202"/>
      <c r="T665" s="202"/>
      <c r="U665" s="202"/>
      <c r="V665" s="202"/>
      <c r="W665" s="202"/>
      <c r="X665" s="202"/>
      <c r="Y665" s="202"/>
      <c r="Z665" s="202"/>
      <c r="AA665" s="202"/>
      <c r="AB665" s="202"/>
      <c r="AC665" s="317" t="s">
        <v>7</v>
      </c>
    </row>
    <row r="666" spans="2:29" s="107" customFormat="1">
      <c r="B666" s="290"/>
      <c r="C666" s="234"/>
      <c r="D666" s="234"/>
      <c r="E666" s="240" t="s">
        <v>9</v>
      </c>
      <c r="F666" s="242" t="s">
        <v>264</v>
      </c>
      <c r="G666" s="244" t="s">
        <v>265</v>
      </c>
      <c r="H666" s="244" t="s">
        <v>266</v>
      </c>
      <c r="I666" s="244" t="s">
        <v>267</v>
      </c>
      <c r="J666" s="223" t="s">
        <v>10</v>
      </c>
      <c r="K666" s="223"/>
      <c r="L666" s="223"/>
      <c r="M666" s="223"/>
      <c r="N666" s="223"/>
      <c r="O666" s="223"/>
      <c r="P666" s="223"/>
      <c r="Q666" s="223" t="s">
        <v>11</v>
      </c>
      <c r="R666" s="223"/>
      <c r="S666" s="223"/>
      <c r="T666" s="225" t="s">
        <v>12</v>
      </c>
      <c r="U666" s="225"/>
      <c r="V666" s="225"/>
      <c r="W666" s="225"/>
      <c r="X666" s="225"/>
      <c r="Y666" s="225"/>
      <c r="Z666" s="225" t="s">
        <v>13</v>
      </c>
      <c r="AA666" s="225"/>
      <c r="AB666" s="223" t="s">
        <v>14</v>
      </c>
      <c r="AC666" s="318"/>
    </row>
    <row r="667" spans="2:29" s="107" customFormat="1" ht="42.75" thickBot="1">
      <c r="B667" s="291"/>
      <c r="C667" s="248"/>
      <c r="D667" s="248"/>
      <c r="E667" s="249"/>
      <c r="F667" s="250"/>
      <c r="G667" s="269"/>
      <c r="H667" s="269"/>
      <c r="I667" s="269"/>
      <c r="J667" s="33" t="s">
        <v>15</v>
      </c>
      <c r="K667" s="33" t="s">
        <v>343</v>
      </c>
      <c r="L667" s="32" t="s">
        <v>16</v>
      </c>
      <c r="M667" s="32" t="s">
        <v>17</v>
      </c>
      <c r="N667" s="32" t="s">
        <v>37</v>
      </c>
      <c r="O667" s="32" t="s">
        <v>18</v>
      </c>
      <c r="P667" s="32" t="s">
        <v>19</v>
      </c>
      <c r="Q667" s="34" t="s">
        <v>20</v>
      </c>
      <c r="R667" s="34" t="s">
        <v>21</v>
      </c>
      <c r="S667" s="31" t="s">
        <v>22</v>
      </c>
      <c r="T667" s="31" t="s">
        <v>29</v>
      </c>
      <c r="U667" s="31" t="s">
        <v>30</v>
      </c>
      <c r="V667" s="34" t="s">
        <v>23</v>
      </c>
      <c r="W667" s="34" t="s">
        <v>31</v>
      </c>
      <c r="X667" s="35" t="s">
        <v>24</v>
      </c>
      <c r="Y667" s="34" t="s">
        <v>25</v>
      </c>
      <c r="Z667" s="31" t="s">
        <v>26</v>
      </c>
      <c r="AA667" s="31" t="s">
        <v>27</v>
      </c>
      <c r="AB667" s="271"/>
      <c r="AC667" s="319"/>
    </row>
    <row r="668" spans="2:29" s="107" customFormat="1" ht="42">
      <c r="B668" s="115" t="s">
        <v>39</v>
      </c>
      <c r="C668" s="116" t="s">
        <v>474</v>
      </c>
      <c r="D668" s="117"/>
      <c r="E668" s="5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28"/>
      <c r="U668" s="29"/>
      <c r="V668" s="6"/>
      <c r="W668" s="6"/>
      <c r="X668" s="6"/>
      <c r="Y668" s="6"/>
      <c r="Z668" s="6"/>
      <c r="AA668" s="6"/>
      <c r="AB668" s="6"/>
      <c r="AC668" s="196" t="s">
        <v>458</v>
      </c>
    </row>
    <row r="669" spans="2:29" s="107" customFormat="1" ht="21">
      <c r="B669" s="118" t="s">
        <v>33</v>
      </c>
      <c r="C669" s="119" t="s">
        <v>475</v>
      </c>
      <c r="D669" s="36">
        <v>0.13007031446828979</v>
      </c>
      <c r="E669" s="12">
        <v>1</v>
      </c>
      <c r="F669" s="13"/>
      <c r="G669" s="187">
        <v>0.5</v>
      </c>
      <c r="H669" s="187">
        <v>0.5</v>
      </c>
      <c r="I669" s="187"/>
      <c r="J669" s="13">
        <v>164000</v>
      </c>
      <c r="K669" s="188"/>
      <c r="L669" s="13"/>
      <c r="M669" s="13"/>
      <c r="N669" s="13"/>
      <c r="O669" s="13"/>
      <c r="P669" s="6"/>
      <c r="Q669" s="13"/>
      <c r="R669" s="13"/>
      <c r="S669" s="6"/>
      <c r="T669" s="7"/>
      <c r="U669" s="8"/>
      <c r="V669" s="13"/>
      <c r="W669" s="6"/>
      <c r="X669" s="6"/>
      <c r="Y669" s="6"/>
      <c r="Z669" s="13"/>
      <c r="AA669" s="13"/>
      <c r="AB669" s="6">
        <f>SUM(D669:Y669)</f>
        <v>164002.13007031448</v>
      </c>
      <c r="AC669" s="198"/>
    </row>
    <row r="670" spans="2:29" s="107" customFormat="1">
      <c r="B670" s="120"/>
      <c r="D670" s="108"/>
    </row>
    <row r="671" spans="2:29" s="107" customFormat="1">
      <c r="B671" s="120"/>
      <c r="D671" s="108"/>
    </row>
    <row r="672" spans="2:29" s="107" customFormat="1">
      <c r="B672" s="122" t="s">
        <v>461</v>
      </c>
      <c r="C672" s="70"/>
      <c r="D672" s="71"/>
      <c r="E672" s="70"/>
      <c r="F672" s="70"/>
      <c r="G672" s="70"/>
      <c r="H672" s="70"/>
      <c r="I672" s="72" t="s">
        <v>462</v>
      </c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</row>
    <row r="673" spans="2:29" s="107" customFormat="1">
      <c r="B673" s="122"/>
      <c r="C673" s="70"/>
      <c r="D673" s="71"/>
      <c r="E673" s="70"/>
      <c r="F673" s="70"/>
      <c r="G673" s="70"/>
      <c r="H673" s="70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</row>
    <row r="674" spans="2:29" s="107" customFormat="1">
      <c r="B674" s="122"/>
      <c r="C674" s="70"/>
      <c r="D674" s="71"/>
      <c r="E674" s="70"/>
      <c r="F674" s="70"/>
      <c r="G674" s="70"/>
      <c r="H674" s="70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</row>
    <row r="675" spans="2:29" s="107" customFormat="1" ht="13.5" thickBot="1">
      <c r="B675" s="124" t="s">
        <v>176</v>
      </c>
      <c r="C675" s="125"/>
      <c r="D675" s="125"/>
      <c r="E675" s="125"/>
      <c r="F675" s="126"/>
      <c r="G675" s="126"/>
      <c r="H675" s="126"/>
      <c r="I675" s="125" t="s">
        <v>177</v>
      </c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  <c r="AA675" s="125"/>
      <c r="AB675" s="125"/>
      <c r="AC675" s="126"/>
    </row>
    <row r="676" spans="2:29" s="107" customFormat="1" ht="13.5" thickTop="1">
      <c r="B676" s="70"/>
      <c r="D676" s="108"/>
    </row>
    <row r="677" spans="2:29" s="107" customFormat="1">
      <c r="B677" s="70"/>
      <c r="D677" s="108"/>
    </row>
    <row r="678" spans="2:29" s="107" customFormat="1">
      <c r="B678" s="70"/>
      <c r="D678" s="108"/>
    </row>
    <row r="679" spans="2:29" s="107" customFormat="1" ht="15" customHeight="1">
      <c r="B679" s="70"/>
      <c r="D679" s="108"/>
    </row>
    <row r="680" spans="2:29" s="107" customFormat="1">
      <c r="B680" s="70"/>
      <c r="D680" s="108"/>
    </row>
    <row r="681" spans="2:29" s="107" customFormat="1">
      <c r="B681" s="70" t="s">
        <v>478</v>
      </c>
      <c r="D681" s="108"/>
    </row>
    <row r="682" spans="2:29" s="107" customFormat="1" ht="18">
      <c r="B682" s="189" t="s">
        <v>479</v>
      </c>
      <c r="D682" s="108"/>
    </row>
    <row r="683" spans="2:29" s="107" customFormat="1" ht="18">
      <c r="B683" s="190" t="s">
        <v>476</v>
      </c>
      <c r="D683" s="108"/>
    </row>
    <row r="684" spans="2:29" s="107" customFormat="1" ht="18">
      <c r="B684" s="190" t="s">
        <v>477</v>
      </c>
      <c r="D684" s="108"/>
    </row>
    <row r="685" spans="2:29" s="107" customFormat="1">
      <c r="B685" s="70"/>
      <c r="D685" s="108"/>
    </row>
    <row r="686" spans="2:29" s="107" customFormat="1">
      <c r="B686" s="70"/>
      <c r="D686" s="108"/>
    </row>
    <row r="687" spans="2:29" s="107" customFormat="1">
      <c r="B687" s="70"/>
      <c r="D687" s="108"/>
    </row>
    <row r="688" spans="2:29" s="107" customFormat="1">
      <c r="B688" s="70"/>
      <c r="D688" s="108"/>
    </row>
    <row r="689" spans="2:4" s="107" customFormat="1">
      <c r="B689" s="70"/>
      <c r="D689" s="108"/>
    </row>
    <row r="690" spans="2:4" s="107" customFormat="1">
      <c r="B690" s="70"/>
      <c r="D690" s="108"/>
    </row>
    <row r="691" spans="2:4" s="107" customFormat="1">
      <c r="B691" s="70"/>
      <c r="D691" s="108"/>
    </row>
    <row r="692" spans="2:4" s="107" customFormat="1">
      <c r="B692" s="70"/>
      <c r="D692" s="108"/>
    </row>
    <row r="693" spans="2:4" s="107" customFormat="1">
      <c r="B693" s="70"/>
      <c r="D693" s="108"/>
    </row>
    <row r="694" spans="2:4" s="107" customFormat="1">
      <c r="B694" s="70"/>
      <c r="D694" s="108"/>
    </row>
    <row r="695" spans="2:4" s="107" customFormat="1">
      <c r="B695" s="70"/>
      <c r="D695" s="108"/>
    </row>
    <row r="696" spans="2:4" s="107" customFormat="1">
      <c r="B696" s="70"/>
      <c r="D696" s="108"/>
    </row>
    <row r="697" spans="2:4" s="107" customFormat="1">
      <c r="B697" s="70"/>
      <c r="D697" s="108"/>
    </row>
    <row r="698" spans="2:4" s="107" customFormat="1">
      <c r="B698" s="70"/>
      <c r="D698" s="108"/>
    </row>
    <row r="699" spans="2:4" s="107" customFormat="1">
      <c r="B699" s="70"/>
      <c r="D699" s="108"/>
    </row>
    <row r="700" spans="2:4" s="107" customFormat="1">
      <c r="B700" s="70"/>
      <c r="D700" s="108"/>
    </row>
    <row r="701" spans="2:4" s="107" customFormat="1">
      <c r="B701" s="70"/>
      <c r="D701" s="108"/>
    </row>
    <row r="702" spans="2:4" s="107" customFormat="1">
      <c r="B702" s="70"/>
      <c r="D702" s="108"/>
    </row>
    <row r="703" spans="2:4" s="107" customFormat="1">
      <c r="B703" s="70"/>
      <c r="D703" s="108"/>
    </row>
    <row r="704" spans="2:4" s="107" customFormat="1">
      <c r="B704" s="70"/>
      <c r="D704" s="108"/>
    </row>
    <row r="705" spans="2:4" s="107" customFormat="1">
      <c r="B705" s="70"/>
      <c r="D705" s="108"/>
    </row>
    <row r="706" spans="2:4" s="107" customFormat="1">
      <c r="B706" s="70"/>
      <c r="D706" s="108"/>
    </row>
    <row r="707" spans="2:4" s="107" customFormat="1">
      <c r="B707" s="70"/>
      <c r="D707" s="108"/>
    </row>
    <row r="708" spans="2:4" s="107" customFormat="1">
      <c r="B708" s="70"/>
      <c r="D708" s="108"/>
    </row>
    <row r="709" spans="2:4" s="107" customFormat="1">
      <c r="B709" s="70"/>
      <c r="D709" s="108"/>
    </row>
    <row r="710" spans="2:4" s="107" customFormat="1">
      <c r="B710" s="70"/>
      <c r="D710" s="108"/>
    </row>
    <row r="711" spans="2:4" s="107" customFormat="1">
      <c r="B711" s="70"/>
      <c r="D711" s="108"/>
    </row>
    <row r="712" spans="2:4" s="107" customFormat="1">
      <c r="B712" s="70"/>
      <c r="D712" s="108"/>
    </row>
    <row r="713" spans="2:4" s="107" customFormat="1">
      <c r="B713" s="70"/>
      <c r="D713" s="108"/>
    </row>
    <row r="714" spans="2:4" s="107" customFormat="1">
      <c r="B714" s="70"/>
      <c r="D714" s="108"/>
    </row>
    <row r="715" spans="2:4" s="107" customFormat="1">
      <c r="B715" s="70"/>
      <c r="D715" s="108"/>
    </row>
    <row r="716" spans="2:4" s="107" customFormat="1">
      <c r="B716" s="70"/>
      <c r="D716" s="108"/>
    </row>
    <row r="717" spans="2:4" s="107" customFormat="1">
      <c r="B717" s="70"/>
      <c r="D717" s="108"/>
    </row>
    <row r="718" spans="2:4" s="107" customFormat="1">
      <c r="B718" s="70"/>
      <c r="D718" s="108"/>
    </row>
    <row r="719" spans="2:4" s="107" customFormat="1">
      <c r="B719" s="70"/>
      <c r="D719" s="108"/>
    </row>
    <row r="720" spans="2:4" s="107" customFormat="1">
      <c r="B720" s="70"/>
      <c r="D720" s="108"/>
    </row>
    <row r="721" spans="2:4" s="107" customFormat="1">
      <c r="B721" s="70"/>
      <c r="D721" s="108"/>
    </row>
    <row r="722" spans="2:4" s="107" customFormat="1">
      <c r="B722" s="70"/>
      <c r="D722" s="108"/>
    </row>
    <row r="723" spans="2:4" s="107" customFormat="1">
      <c r="B723" s="70"/>
      <c r="D723" s="108"/>
    </row>
    <row r="724" spans="2:4" s="107" customFormat="1">
      <c r="B724" s="70"/>
      <c r="D724" s="108"/>
    </row>
    <row r="725" spans="2:4" s="107" customFormat="1">
      <c r="B725" s="70"/>
      <c r="D725" s="108"/>
    </row>
    <row r="726" spans="2:4" s="107" customFormat="1">
      <c r="B726" s="70"/>
      <c r="D726" s="108"/>
    </row>
    <row r="727" spans="2:4" s="107" customFormat="1">
      <c r="B727" s="70"/>
      <c r="D727" s="108"/>
    </row>
    <row r="728" spans="2:4" s="107" customFormat="1">
      <c r="B728" s="70"/>
      <c r="D728" s="108"/>
    </row>
    <row r="729" spans="2:4" s="107" customFormat="1">
      <c r="B729" s="70"/>
      <c r="D729" s="108"/>
    </row>
    <row r="730" spans="2:4" s="107" customFormat="1">
      <c r="B730" s="70"/>
      <c r="D730" s="108"/>
    </row>
    <row r="731" spans="2:4" s="107" customFormat="1">
      <c r="B731" s="70"/>
      <c r="D731" s="108"/>
    </row>
    <row r="732" spans="2:4" s="107" customFormat="1">
      <c r="B732" s="70"/>
      <c r="D732" s="108"/>
    </row>
    <row r="733" spans="2:4" s="107" customFormat="1">
      <c r="B733" s="70"/>
      <c r="D733" s="108"/>
    </row>
    <row r="734" spans="2:4" s="107" customFormat="1">
      <c r="B734" s="70"/>
      <c r="D734" s="108"/>
    </row>
    <row r="735" spans="2:4" s="107" customFormat="1">
      <c r="B735" s="70"/>
      <c r="D735" s="108"/>
    </row>
    <row r="736" spans="2:4" s="107" customFormat="1">
      <c r="B736" s="70"/>
      <c r="D736" s="108"/>
    </row>
    <row r="737" spans="2:4" s="107" customFormat="1">
      <c r="B737" s="70"/>
      <c r="D737" s="108"/>
    </row>
    <row r="738" spans="2:4" s="107" customFormat="1">
      <c r="B738" s="70"/>
      <c r="D738" s="108"/>
    </row>
    <row r="739" spans="2:4" s="107" customFormat="1">
      <c r="B739" s="70"/>
      <c r="D739" s="108"/>
    </row>
    <row r="740" spans="2:4" s="107" customFormat="1">
      <c r="B740" s="70"/>
      <c r="D740" s="108"/>
    </row>
    <row r="741" spans="2:4" s="107" customFormat="1">
      <c r="B741" s="70"/>
      <c r="D741" s="108"/>
    </row>
    <row r="742" spans="2:4" s="107" customFormat="1">
      <c r="B742" s="70"/>
      <c r="D742" s="108"/>
    </row>
    <row r="743" spans="2:4" s="107" customFormat="1">
      <c r="B743" s="70"/>
      <c r="D743" s="108"/>
    </row>
    <row r="744" spans="2:4" s="107" customFormat="1">
      <c r="B744" s="70"/>
      <c r="D744" s="108"/>
    </row>
    <row r="745" spans="2:4" s="107" customFormat="1">
      <c r="B745" s="70"/>
      <c r="D745" s="108"/>
    </row>
    <row r="746" spans="2:4" s="107" customFormat="1">
      <c r="B746" s="70"/>
      <c r="D746" s="108"/>
    </row>
    <row r="747" spans="2:4" s="107" customFormat="1">
      <c r="B747" s="70"/>
      <c r="D747" s="108"/>
    </row>
    <row r="748" spans="2:4" s="107" customFormat="1">
      <c r="B748" s="70"/>
      <c r="D748" s="108"/>
    </row>
    <row r="749" spans="2:4" s="107" customFormat="1">
      <c r="B749" s="70"/>
      <c r="D749" s="108"/>
    </row>
    <row r="750" spans="2:4" s="107" customFormat="1">
      <c r="B750" s="70"/>
      <c r="D750" s="108"/>
    </row>
    <row r="751" spans="2:4" s="107" customFormat="1">
      <c r="B751" s="70"/>
      <c r="D751" s="108"/>
    </row>
    <row r="752" spans="2:4" s="107" customFormat="1">
      <c r="B752" s="70"/>
      <c r="D752" s="108"/>
    </row>
    <row r="753" spans="2:4" s="107" customFormat="1">
      <c r="B753" s="70"/>
      <c r="D753" s="108"/>
    </row>
    <row r="754" spans="2:4" s="107" customFormat="1">
      <c r="B754" s="70"/>
      <c r="D754" s="108"/>
    </row>
    <row r="755" spans="2:4" s="107" customFormat="1">
      <c r="B755" s="70"/>
      <c r="D755" s="108"/>
    </row>
    <row r="756" spans="2:4" s="107" customFormat="1">
      <c r="B756" s="70"/>
      <c r="D756" s="108"/>
    </row>
    <row r="757" spans="2:4" s="107" customFormat="1">
      <c r="B757" s="70"/>
      <c r="D757" s="108"/>
    </row>
    <row r="758" spans="2:4" s="107" customFormat="1">
      <c r="B758" s="70"/>
      <c r="D758" s="108"/>
    </row>
    <row r="759" spans="2:4" s="107" customFormat="1">
      <c r="B759" s="70"/>
      <c r="D759" s="108"/>
    </row>
    <row r="760" spans="2:4" s="107" customFormat="1">
      <c r="B760" s="70"/>
      <c r="D760" s="108"/>
    </row>
    <row r="761" spans="2:4" s="107" customFormat="1">
      <c r="B761" s="70"/>
      <c r="D761" s="108"/>
    </row>
    <row r="762" spans="2:4" s="107" customFormat="1">
      <c r="B762" s="70"/>
      <c r="D762" s="108"/>
    </row>
    <row r="763" spans="2:4" s="107" customFormat="1">
      <c r="B763" s="70"/>
      <c r="D763" s="108"/>
    </row>
    <row r="764" spans="2:4" s="107" customFormat="1">
      <c r="B764" s="70"/>
      <c r="D764" s="108"/>
    </row>
    <row r="765" spans="2:4" s="107" customFormat="1">
      <c r="B765" s="70"/>
      <c r="D765" s="108"/>
    </row>
    <row r="766" spans="2:4" s="107" customFormat="1">
      <c r="B766" s="70"/>
      <c r="D766" s="108"/>
    </row>
    <row r="767" spans="2:4" s="107" customFormat="1">
      <c r="B767" s="70"/>
      <c r="D767" s="108"/>
    </row>
    <row r="768" spans="2:4" s="107" customFormat="1">
      <c r="B768" s="70"/>
      <c r="D768" s="108"/>
    </row>
    <row r="769" spans="2:4" s="107" customFormat="1">
      <c r="B769" s="70"/>
      <c r="D769" s="108"/>
    </row>
    <row r="770" spans="2:4" s="107" customFormat="1">
      <c r="B770" s="70"/>
      <c r="D770" s="108"/>
    </row>
    <row r="771" spans="2:4" s="107" customFormat="1">
      <c r="B771" s="70"/>
      <c r="D771" s="108"/>
    </row>
    <row r="772" spans="2:4" s="107" customFormat="1">
      <c r="B772" s="70"/>
      <c r="D772" s="108"/>
    </row>
    <row r="773" spans="2:4" s="107" customFormat="1">
      <c r="B773" s="70"/>
      <c r="D773" s="108"/>
    </row>
    <row r="774" spans="2:4" s="107" customFormat="1">
      <c r="B774" s="70"/>
      <c r="D774" s="108"/>
    </row>
    <row r="775" spans="2:4" s="107" customFormat="1">
      <c r="B775" s="70"/>
      <c r="D775" s="108"/>
    </row>
    <row r="776" spans="2:4" s="107" customFormat="1">
      <c r="B776" s="70"/>
      <c r="D776" s="108"/>
    </row>
    <row r="777" spans="2:4" s="107" customFormat="1">
      <c r="B777" s="70"/>
      <c r="D777" s="108"/>
    </row>
    <row r="778" spans="2:4" s="107" customFormat="1">
      <c r="B778" s="70"/>
      <c r="D778" s="108"/>
    </row>
    <row r="779" spans="2:4" s="107" customFormat="1">
      <c r="B779" s="70"/>
      <c r="D779" s="108"/>
    </row>
    <row r="780" spans="2:4" s="107" customFormat="1">
      <c r="B780" s="70"/>
      <c r="D780" s="108"/>
    </row>
    <row r="781" spans="2:4" s="107" customFormat="1">
      <c r="B781" s="70"/>
      <c r="D781" s="108"/>
    </row>
    <row r="782" spans="2:4" s="107" customFormat="1">
      <c r="B782" s="70"/>
      <c r="D782" s="108"/>
    </row>
    <row r="783" spans="2:4" s="107" customFormat="1">
      <c r="B783" s="70"/>
      <c r="D783" s="108"/>
    </row>
    <row r="784" spans="2:4" s="107" customFormat="1">
      <c r="B784" s="70"/>
      <c r="D784" s="108"/>
    </row>
    <row r="785" spans="2:4" s="107" customFormat="1">
      <c r="B785" s="70"/>
      <c r="D785" s="108"/>
    </row>
    <row r="786" spans="2:4" s="107" customFormat="1">
      <c r="B786" s="70"/>
      <c r="D786" s="108"/>
    </row>
    <row r="787" spans="2:4" s="107" customFormat="1">
      <c r="B787" s="70"/>
      <c r="D787" s="108"/>
    </row>
    <row r="788" spans="2:4" s="107" customFormat="1">
      <c r="B788" s="70"/>
      <c r="D788" s="108"/>
    </row>
    <row r="789" spans="2:4" s="107" customFormat="1">
      <c r="B789" s="70"/>
      <c r="D789" s="108"/>
    </row>
    <row r="790" spans="2:4" s="107" customFormat="1">
      <c r="B790" s="70"/>
      <c r="D790" s="108"/>
    </row>
    <row r="791" spans="2:4" s="107" customFormat="1">
      <c r="B791" s="70"/>
      <c r="D791" s="108"/>
    </row>
    <row r="792" spans="2:4" s="107" customFormat="1">
      <c r="B792" s="70"/>
      <c r="D792" s="108"/>
    </row>
    <row r="793" spans="2:4" s="107" customFormat="1">
      <c r="B793" s="70"/>
      <c r="D793" s="108"/>
    </row>
    <row r="794" spans="2:4" s="107" customFormat="1">
      <c r="B794" s="70"/>
      <c r="D794" s="108"/>
    </row>
    <row r="795" spans="2:4" s="107" customFormat="1">
      <c r="B795" s="70"/>
      <c r="D795" s="108"/>
    </row>
    <row r="796" spans="2:4" s="107" customFormat="1">
      <c r="B796" s="70"/>
      <c r="D796" s="108"/>
    </row>
    <row r="797" spans="2:4" s="107" customFormat="1">
      <c r="B797" s="70"/>
      <c r="D797" s="108"/>
    </row>
    <row r="798" spans="2:4" s="107" customFormat="1">
      <c r="B798" s="70"/>
      <c r="D798" s="108"/>
    </row>
    <row r="799" spans="2:4" s="107" customFormat="1">
      <c r="B799" s="70"/>
      <c r="D799" s="108"/>
    </row>
    <row r="800" spans="2:4" s="107" customFormat="1">
      <c r="B800" s="70"/>
      <c r="D800" s="108"/>
    </row>
    <row r="801" spans="2:4" s="107" customFormat="1">
      <c r="B801" s="70"/>
      <c r="D801" s="108"/>
    </row>
    <row r="802" spans="2:4" s="107" customFormat="1">
      <c r="B802" s="70"/>
      <c r="D802" s="108"/>
    </row>
    <row r="803" spans="2:4" s="107" customFormat="1">
      <c r="B803" s="70"/>
      <c r="D803" s="108"/>
    </row>
    <row r="804" spans="2:4" s="107" customFormat="1">
      <c r="B804" s="70"/>
      <c r="D804" s="108"/>
    </row>
    <row r="805" spans="2:4" s="107" customFormat="1">
      <c r="B805" s="70"/>
      <c r="D805" s="108"/>
    </row>
    <row r="806" spans="2:4" s="107" customFormat="1">
      <c r="B806" s="70"/>
      <c r="D806" s="108"/>
    </row>
    <row r="807" spans="2:4" s="107" customFormat="1">
      <c r="B807" s="70"/>
      <c r="D807" s="108"/>
    </row>
    <row r="808" spans="2:4" s="107" customFormat="1">
      <c r="B808" s="70"/>
      <c r="D808" s="108"/>
    </row>
    <row r="809" spans="2:4" s="107" customFormat="1">
      <c r="B809" s="70"/>
      <c r="D809" s="108"/>
    </row>
    <row r="810" spans="2:4" s="107" customFormat="1">
      <c r="B810" s="70"/>
      <c r="D810" s="108"/>
    </row>
    <row r="811" spans="2:4" s="107" customFormat="1">
      <c r="B811" s="70"/>
      <c r="D811" s="108"/>
    </row>
    <row r="812" spans="2:4" s="107" customFormat="1">
      <c r="B812" s="70"/>
      <c r="D812" s="108"/>
    </row>
    <row r="813" spans="2:4" s="107" customFormat="1">
      <c r="B813" s="70"/>
      <c r="D813" s="108"/>
    </row>
    <row r="814" spans="2:4" s="107" customFormat="1">
      <c r="B814" s="70"/>
      <c r="D814" s="108"/>
    </row>
    <row r="815" spans="2:4" s="107" customFormat="1">
      <c r="B815" s="70"/>
      <c r="D815" s="108"/>
    </row>
    <row r="816" spans="2:4" s="107" customFormat="1">
      <c r="B816" s="70"/>
      <c r="D816" s="108"/>
    </row>
    <row r="817" spans="2:4" s="107" customFormat="1">
      <c r="B817" s="70"/>
      <c r="D817" s="108"/>
    </row>
    <row r="818" spans="2:4" s="107" customFormat="1">
      <c r="B818" s="70"/>
      <c r="D818" s="108"/>
    </row>
    <row r="819" spans="2:4" s="107" customFormat="1">
      <c r="B819" s="70"/>
      <c r="D819" s="108"/>
    </row>
    <row r="820" spans="2:4" s="107" customFormat="1">
      <c r="B820" s="70"/>
      <c r="D820" s="108"/>
    </row>
    <row r="821" spans="2:4" s="107" customFormat="1">
      <c r="B821" s="70"/>
      <c r="D821" s="108"/>
    </row>
    <row r="822" spans="2:4" s="107" customFormat="1">
      <c r="B822" s="70"/>
      <c r="D822" s="108"/>
    </row>
    <row r="823" spans="2:4" s="107" customFormat="1">
      <c r="B823" s="70"/>
      <c r="D823" s="108"/>
    </row>
    <row r="824" spans="2:4" s="107" customFormat="1">
      <c r="B824" s="70"/>
      <c r="D824" s="108"/>
    </row>
    <row r="825" spans="2:4" s="107" customFormat="1">
      <c r="B825" s="70"/>
      <c r="D825" s="108"/>
    </row>
    <row r="826" spans="2:4" s="107" customFormat="1">
      <c r="B826" s="70"/>
      <c r="D826" s="108"/>
    </row>
    <row r="827" spans="2:4" s="107" customFormat="1">
      <c r="B827" s="70"/>
      <c r="D827" s="108"/>
    </row>
    <row r="828" spans="2:4" s="107" customFormat="1">
      <c r="B828" s="70"/>
      <c r="D828" s="108"/>
    </row>
    <row r="829" spans="2:4" s="107" customFormat="1">
      <c r="B829" s="70"/>
      <c r="D829" s="108"/>
    </row>
    <row r="830" spans="2:4" s="107" customFormat="1">
      <c r="B830" s="70"/>
      <c r="D830" s="108"/>
    </row>
    <row r="831" spans="2:4" s="107" customFormat="1">
      <c r="B831" s="70"/>
      <c r="D831" s="108"/>
    </row>
    <row r="832" spans="2:4" s="107" customFormat="1">
      <c r="B832" s="70"/>
      <c r="D832" s="108"/>
    </row>
    <row r="833" spans="2:4" s="107" customFormat="1">
      <c r="B833" s="70"/>
      <c r="D833" s="108"/>
    </row>
  </sheetData>
  <mergeCells count="565">
    <mergeCell ref="Z666:AA666"/>
    <mergeCell ref="AB666:AB667"/>
    <mergeCell ref="AC668:AC669"/>
    <mergeCell ref="J665:AB665"/>
    <mergeCell ref="AC665:AC667"/>
    <mergeCell ref="Q666:S666"/>
    <mergeCell ref="T666:Y666"/>
    <mergeCell ref="E666:E667"/>
    <mergeCell ref="F666:F667"/>
    <mergeCell ref="G666:G667"/>
    <mergeCell ref="H666:H667"/>
    <mergeCell ref="B665:B667"/>
    <mergeCell ref="C665:C667"/>
    <mergeCell ref="D665:D667"/>
    <mergeCell ref="E665:I665"/>
    <mergeCell ref="I666:I667"/>
    <mergeCell ref="J666:P666"/>
    <mergeCell ref="AC643:AC644"/>
    <mergeCell ref="B654:F656"/>
    <mergeCell ref="G654:Y654"/>
    <mergeCell ref="Z654:AC654"/>
    <mergeCell ref="G655:Y655"/>
    <mergeCell ref="Z655:AC655"/>
    <mergeCell ref="G656:Y656"/>
    <mergeCell ref="Z656:AC656"/>
    <mergeCell ref="I641:I642"/>
    <mergeCell ref="J641:P641"/>
    <mergeCell ref="Q641:S641"/>
    <mergeCell ref="T641:Y641"/>
    <mergeCell ref="Z641:AA641"/>
    <mergeCell ref="AB641:AB642"/>
    <mergeCell ref="B640:B642"/>
    <mergeCell ref="C640:C642"/>
    <mergeCell ref="D640:D642"/>
    <mergeCell ref="E640:I640"/>
    <mergeCell ref="J640:AB640"/>
    <mergeCell ref="AC640:AC642"/>
    <mergeCell ref="E641:E642"/>
    <mergeCell ref="F641:F642"/>
    <mergeCell ref="G641:G642"/>
    <mergeCell ref="H641:H642"/>
    <mergeCell ref="AC617:AC619"/>
    <mergeCell ref="B629:F631"/>
    <mergeCell ref="G629:Y629"/>
    <mergeCell ref="Z629:AC629"/>
    <mergeCell ref="G630:Y630"/>
    <mergeCell ref="Z630:AC630"/>
    <mergeCell ref="G631:Y631"/>
    <mergeCell ref="Z631:AC631"/>
    <mergeCell ref="I615:I616"/>
    <mergeCell ref="J615:P615"/>
    <mergeCell ref="Q615:S615"/>
    <mergeCell ref="T615:Y615"/>
    <mergeCell ref="Z615:AA615"/>
    <mergeCell ref="AB615:AB616"/>
    <mergeCell ref="B614:B616"/>
    <mergeCell ref="C614:C616"/>
    <mergeCell ref="D614:D616"/>
    <mergeCell ref="E614:I614"/>
    <mergeCell ref="J614:AB614"/>
    <mergeCell ref="AC614:AC616"/>
    <mergeCell ref="E615:E616"/>
    <mergeCell ref="F615:F616"/>
    <mergeCell ref="G615:G616"/>
    <mergeCell ref="H615:H616"/>
    <mergeCell ref="AA587:AA588"/>
    <mergeCell ref="B597:AC598"/>
    <mergeCell ref="B601:F603"/>
    <mergeCell ref="G601:Y601"/>
    <mergeCell ref="Z601:AC601"/>
    <mergeCell ref="G602:Y602"/>
    <mergeCell ref="Z602:AC602"/>
    <mergeCell ref="G603:Y603"/>
    <mergeCell ref="Z603:AC603"/>
    <mergeCell ref="AB584:AB586"/>
    <mergeCell ref="E585:E586"/>
    <mergeCell ref="F585:F586"/>
    <mergeCell ref="G585:G586"/>
    <mergeCell ref="H585:H586"/>
    <mergeCell ref="I585:I586"/>
    <mergeCell ref="J585:O585"/>
    <mergeCell ref="P585:Q585"/>
    <mergeCell ref="R585:W585"/>
    <mergeCell ref="X585:Y585"/>
    <mergeCell ref="B584:B586"/>
    <mergeCell ref="C584:C586"/>
    <mergeCell ref="D584:D586"/>
    <mergeCell ref="E584:I584"/>
    <mergeCell ref="J584:Z584"/>
    <mergeCell ref="AA584:AA586"/>
    <mergeCell ref="Z585:Z586"/>
    <mergeCell ref="AA564:AA565"/>
    <mergeCell ref="B573:F575"/>
    <mergeCell ref="G573:W573"/>
    <mergeCell ref="X573:AB573"/>
    <mergeCell ref="G574:W574"/>
    <mergeCell ref="X574:AB574"/>
    <mergeCell ref="G575:W575"/>
    <mergeCell ref="X575:AB575"/>
    <mergeCell ref="AB561:AB563"/>
    <mergeCell ref="E562:E563"/>
    <mergeCell ref="F562:F563"/>
    <mergeCell ref="G562:G563"/>
    <mergeCell ref="H562:H563"/>
    <mergeCell ref="I562:I563"/>
    <mergeCell ref="J562:O562"/>
    <mergeCell ref="P562:Q562"/>
    <mergeCell ref="R562:W562"/>
    <mergeCell ref="X562:Y562"/>
    <mergeCell ref="B561:B563"/>
    <mergeCell ref="C561:C563"/>
    <mergeCell ref="D561:D563"/>
    <mergeCell ref="E561:I561"/>
    <mergeCell ref="J561:Z561"/>
    <mergeCell ref="AA561:AA563"/>
    <mergeCell ref="Z562:Z563"/>
    <mergeCell ref="AA540:AA542"/>
    <mergeCell ref="B550:F552"/>
    <mergeCell ref="G550:W550"/>
    <mergeCell ref="X550:AB550"/>
    <mergeCell ref="G551:W551"/>
    <mergeCell ref="X551:AB551"/>
    <mergeCell ref="G552:W552"/>
    <mergeCell ref="X552:AB552"/>
    <mergeCell ref="AB537:AB539"/>
    <mergeCell ref="E538:E539"/>
    <mergeCell ref="F538:F539"/>
    <mergeCell ref="G538:G539"/>
    <mergeCell ref="H538:H539"/>
    <mergeCell ref="I538:I539"/>
    <mergeCell ref="J538:O538"/>
    <mergeCell ref="P538:Q538"/>
    <mergeCell ref="R538:W538"/>
    <mergeCell ref="X538:Y538"/>
    <mergeCell ref="B537:B539"/>
    <mergeCell ref="C537:C539"/>
    <mergeCell ref="D537:D539"/>
    <mergeCell ref="E537:I537"/>
    <mergeCell ref="J537:Z537"/>
    <mergeCell ref="AA537:AA539"/>
    <mergeCell ref="Z538:Z539"/>
    <mergeCell ref="B520:AC521"/>
    <mergeCell ref="B523:F525"/>
    <mergeCell ref="G523:W523"/>
    <mergeCell ref="X523:AB523"/>
    <mergeCell ref="G524:W524"/>
    <mergeCell ref="X524:AB524"/>
    <mergeCell ref="G525:W525"/>
    <mergeCell ref="X525:AB525"/>
    <mergeCell ref="AB507:AB509"/>
    <mergeCell ref="AC507:AC509"/>
    <mergeCell ref="E508:E509"/>
    <mergeCell ref="F508:F509"/>
    <mergeCell ref="G508:G509"/>
    <mergeCell ref="H508:H509"/>
    <mergeCell ref="I508:I509"/>
    <mergeCell ref="J508:O508"/>
    <mergeCell ref="P508:R508"/>
    <mergeCell ref="S508:X508"/>
    <mergeCell ref="B501:H501"/>
    <mergeCell ref="B507:B509"/>
    <mergeCell ref="C507:C509"/>
    <mergeCell ref="D507:D509"/>
    <mergeCell ref="E507:I507"/>
    <mergeCell ref="J507:AA507"/>
    <mergeCell ref="Y508:Z508"/>
    <mergeCell ref="AA508:AA509"/>
    <mergeCell ref="B496:F498"/>
    <mergeCell ref="G496:X496"/>
    <mergeCell ref="Y496:AC496"/>
    <mergeCell ref="G497:X497"/>
    <mergeCell ref="Y497:AC497"/>
    <mergeCell ref="G498:X498"/>
    <mergeCell ref="Y498:AC498"/>
    <mergeCell ref="AC480:AC482"/>
    <mergeCell ref="E481:E482"/>
    <mergeCell ref="F481:F482"/>
    <mergeCell ref="G481:G482"/>
    <mergeCell ref="H481:H482"/>
    <mergeCell ref="I481:I482"/>
    <mergeCell ref="J481:O481"/>
    <mergeCell ref="P481:R481"/>
    <mergeCell ref="S481:X481"/>
    <mergeCell ref="Y481:Z481"/>
    <mergeCell ref="B480:B482"/>
    <mergeCell ref="C480:C482"/>
    <mergeCell ref="D480:D482"/>
    <mergeCell ref="E480:I480"/>
    <mergeCell ref="J480:AA480"/>
    <mergeCell ref="AB480:AB482"/>
    <mergeCell ref="AA481:AA482"/>
    <mergeCell ref="B465:F467"/>
    <mergeCell ref="G465:X465"/>
    <mergeCell ref="Y465:AC465"/>
    <mergeCell ref="G466:X466"/>
    <mergeCell ref="Y466:AC466"/>
    <mergeCell ref="G467:X467"/>
    <mergeCell ref="Y467:AC467"/>
    <mergeCell ref="AC452:AC454"/>
    <mergeCell ref="E453:E454"/>
    <mergeCell ref="F453:F454"/>
    <mergeCell ref="G453:G454"/>
    <mergeCell ref="H453:H454"/>
    <mergeCell ref="I453:I454"/>
    <mergeCell ref="J453:O453"/>
    <mergeCell ref="P453:R453"/>
    <mergeCell ref="S453:X453"/>
    <mergeCell ref="Y453:Z453"/>
    <mergeCell ref="B452:B454"/>
    <mergeCell ref="C452:C454"/>
    <mergeCell ref="D452:D454"/>
    <mergeCell ref="E452:I452"/>
    <mergeCell ref="J452:AA452"/>
    <mergeCell ref="AB452:AB454"/>
    <mergeCell ref="AA453:AA454"/>
    <mergeCell ref="B440:F442"/>
    <mergeCell ref="G440:X440"/>
    <mergeCell ref="Y440:AC440"/>
    <mergeCell ref="G441:X441"/>
    <mergeCell ref="Y441:AC441"/>
    <mergeCell ref="G442:X442"/>
    <mergeCell ref="Y442:AC442"/>
    <mergeCell ref="AC424:AC426"/>
    <mergeCell ref="E425:E426"/>
    <mergeCell ref="F425:F426"/>
    <mergeCell ref="G425:G426"/>
    <mergeCell ref="H425:H426"/>
    <mergeCell ref="I425:I426"/>
    <mergeCell ref="J425:P425"/>
    <mergeCell ref="Q425:S425"/>
    <mergeCell ref="T425:Y425"/>
    <mergeCell ref="C416:O416"/>
    <mergeCell ref="B424:B426"/>
    <mergeCell ref="C424:C426"/>
    <mergeCell ref="D424:D426"/>
    <mergeCell ref="E424:I424"/>
    <mergeCell ref="J424:AB424"/>
    <mergeCell ref="Z425:AA425"/>
    <mergeCell ref="AB425:AB426"/>
    <mergeCell ref="B409:F411"/>
    <mergeCell ref="G409:Y409"/>
    <mergeCell ref="Z409:AC409"/>
    <mergeCell ref="G410:Y410"/>
    <mergeCell ref="Z410:AC410"/>
    <mergeCell ref="G411:Y411"/>
    <mergeCell ref="Z411:AC411"/>
    <mergeCell ref="AB393:AB395"/>
    <mergeCell ref="AC393:AC395"/>
    <mergeCell ref="E394:E395"/>
    <mergeCell ref="F394:F395"/>
    <mergeCell ref="G394:G395"/>
    <mergeCell ref="H394:H395"/>
    <mergeCell ref="I394:I395"/>
    <mergeCell ref="J394:O394"/>
    <mergeCell ref="P394:R394"/>
    <mergeCell ref="S394:X394"/>
    <mergeCell ref="B367:B369"/>
    <mergeCell ref="B393:B395"/>
    <mergeCell ref="C393:C395"/>
    <mergeCell ref="D393:D395"/>
    <mergeCell ref="E393:I393"/>
    <mergeCell ref="J393:AA393"/>
    <mergeCell ref="Y394:Z394"/>
    <mergeCell ref="AA394:AA395"/>
    <mergeCell ref="B381:F383"/>
    <mergeCell ref="G381:X381"/>
    <mergeCell ref="Y381:AC381"/>
    <mergeCell ref="G382:X382"/>
    <mergeCell ref="Y382:AC382"/>
    <mergeCell ref="G383:X383"/>
    <mergeCell ref="Y383:AC383"/>
    <mergeCell ref="AC367:AC369"/>
    <mergeCell ref="E368:E369"/>
    <mergeCell ref="F368:F369"/>
    <mergeCell ref="G368:G369"/>
    <mergeCell ref="H368:H369"/>
    <mergeCell ref="I368:I369"/>
    <mergeCell ref="J368:P368"/>
    <mergeCell ref="Q368:S368"/>
    <mergeCell ref="T368:Y368"/>
    <mergeCell ref="Z368:AA368"/>
    <mergeCell ref="C367:C369"/>
    <mergeCell ref="D367:D369"/>
    <mergeCell ref="E367:I367"/>
    <mergeCell ref="S344:X344"/>
    <mergeCell ref="C343:C345"/>
    <mergeCell ref="D343:D345"/>
    <mergeCell ref="E343:I343"/>
    <mergeCell ref="J367:AB367"/>
    <mergeCell ref="AB368:AB369"/>
    <mergeCell ref="Y344:Z344"/>
    <mergeCell ref="AA344:AA345"/>
    <mergeCell ref="B355:F357"/>
    <mergeCell ref="G355:Y355"/>
    <mergeCell ref="Z355:AC355"/>
    <mergeCell ref="G356:Y356"/>
    <mergeCell ref="Z356:AC356"/>
    <mergeCell ref="G357:Y357"/>
    <mergeCell ref="Z357:AC357"/>
    <mergeCell ref="B343:B345"/>
    <mergeCell ref="J343:AA343"/>
    <mergeCell ref="AB343:AB345"/>
    <mergeCell ref="AC343:AC345"/>
    <mergeCell ref="E344:E345"/>
    <mergeCell ref="F344:F345"/>
    <mergeCell ref="G344:G345"/>
    <mergeCell ref="H344:H345"/>
    <mergeCell ref="I344:I345"/>
    <mergeCell ref="J344:O344"/>
    <mergeCell ref="P344:R344"/>
    <mergeCell ref="B1:AC2"/>
    <mergeCell ref="B329:AC330"/>
    <mergeCell ref="B332:F334"/>
    <mergeCell ref="G332:X332"/>
    <mergeCell ref="Y332:AC332"/>
    <mergeCell ref="G333:X333"/>
    <mergeCell ref="Y333:AC333"/>
    <mergeCell ref="G334:X334"/>
    <mergeCell ref="Y334:AC334"/>
    <mergeCell ref="AB319:AB321"/>
    <mergeCell ref="AC319:AC321"/>
    <mergeCell ref="E320:E321"/>
    <mergeCell ref="F320:F321"/>
    <mergeCell ref="G320:G321"/>
    <mergeCell ref="H320:H321"/>
    <mergeCell ref="I320:I321"/>
    <mergeCell ref="J320:O320"/>
    <mergeCell ref="P320:R320"/>
    <mergeCell ref="S320:X320"/>
    <mergeCell ref="B313:L313"/>
    <mergeCell ref="B319:B321"/>
    <mergeCell ref="C319:C321"/>
    <mergeCell ref="D319:D321"/>
    <mergeCell ref="E319:I319"/>
    <mergeCell ref="J319:AA319"/>
    <mergeCell ref="Y320:Z320"/>
    <mergeCell ref="AA320:AA321"/>
    <mergeCell ref="D301:D304"/>
    <mergeCell ref="N301:N303"/>
    <mergeCell ref="B308:F310"/>
    <mergeCell ref="G308:X308"/>
    <mergeCell ref="Y308:AC308"/>
    <mergeCell ref="G309:X309"/>
    <mergeCell ref="Y309:AC309"/>
    <mergeCell ref="G310:X310"/>
    <mergeCell ref="Y310:AC310"/>
    <mergeCell ref="AC297:AC299"/>
    <mergeCell ref="E298:E299"/>
    <mergeCell ref="F298:F299"/>
    <mergeCell ref="G298:G299"/>
    <mergeCell ref="H298:H299"/>
    <mergeCell ref="I298:I299"/>
    <mergeCell ref="J298:O298"/>
    <mergeCell ref="P298:R298"/>
    <mergeCell ref="S298:X298"/>
    <mergeCell ref="Y298:Z298"/>
    <mergeCell ref="B297:B299"/>
    <mergeCell ref="C297:C299"/>
    <mergeCell ref="D297:D299"/>
    <mergeCell ref="E297:I297"/>
    <mergeCell ref="J297:AA297"/>
    <mergeCell ref="AB297:AB299"/>
    <mergeCell ref="AA298:AA299"/>
    <mergeCell ref="B286:F288"/>
    <mergeCell ref="G286:X286"/>
    <mergeCell ref="Y286:AC286"/>
    <mergeCell ref="G287:X287"/>
    <mergeCell ref="Y287:AC287"/>
    <mergeCell ref="G288:X288"/>
    <mergeCell ref="Y288:AC288"/>
    <mergeCell ref="AC277:AC279"/>
    <mergeCell ref="E278:E279"/>
    <mergeCell ref="F278:F279"/>
    <mergeCell ref="G278:G279"/>
    <mergeCell ref="H278:H279"/>
    <mergeCell ref="I278:I279"/>
    <mergeCell ref="J278:O278"/>
    <mergeCell ref="P278:R278"/>
    <mergeCell ref="S278:X278"/>
    <mergeCell ref="Y278:Z278"/>
    <mergeCell ref="B277:B279"/>
    <mergeCell ref="C277:C279"/>
    <mergeCell ref="D277:D279"/>
    <mergeCell ref="E277:I277"/>
    <mergeCell ref="J277:AA277"/>
    <mergeCell ref="AB277:AB279"/>
    <mergeCell ref="AA278:AA279"/>
    <mergeCell ref="B266:F268"/>
    <mergeCell ref="G266:X266"/>
    <mergeCell ref="Y266:AC266"/>
    <mergeCell ref="G267:X267"/>
    <mergeCell ref="Y267:AC267"/>
    <mergeCell ref="G268:X268"/>
    <mergeCell ref="Y268:AC268"/>
    <mergeCell ref="AC252:AC254"/>
    <mergeCell ref="E253:E254"/>
    <mergeCell ref="F253:F254"/>
    <mergeCell ref="G253:G254"/>
    <mergeCell ref="H253:H254"/>
    <mergeCell ref="I253:I254"/>
    <mergeCell ref="J253:O253"/>
    <mergeCell ref="P253:R253"/>
    <mergeCell ref="S253:X253"/>
    <mergeCell ref="Y253:Z253"/>
    <mergeCell ref="B252:B254"/>
    <mergeCell ref="C252:C254"/>
    <mergeCell ref="D252:D254"/>
    <mergeCell ref="E252:I252"/>
    <mergeCell ref="J252:AA252"/>
    <mergeCell ref="AB252:AB254"/>
    <mergeCell ref="AA253:AA254"/>
    <mergeCell ref="S228:X228"/>
    <mergeCell ref="Y228:Z228"/>
    <mergeCell ref="AA228:AA229"/>
    <mergeCell ref="B241:F243"/>
    <mergeCell ref="G241:X241"/>
    <mergeCell ref="Y241:AC241"/>
    <mergeCell ref="G242:X242"/>
    <mergeCell ref="Y242:AC242"/>
    <mergeCell ref="G243:X243"/>
    <mergeCell ref="Y243:AC243"/>
    <mergeCell ref="F228:F229"/>
    <mergeCell ref="G228:G229"/>
    <mergeCell ref="H228:H229"/>
    <mergeCell ref="I228:I229"/>
    <mergeCell ref="J228:O228"/>
    <mergeCell ref="P228:R228"/>
    <mergeCell ref="B213:AC214"/>
    <mergeCell ref="AA198:AA199"/>
    <mergeCell ref="B227:B229"/>
    <mergeCell ref="C227:C229"/>
    <mergeCell ref="D227:D229"/>
    <mergeCell ref="E227:I227"/>
    <mergeCell ref="J227:AA227"/>
    <mergeCell ref="AB227:AB229"/>
    <mergeCell ref="AC227:AC229"/>
    <mergeCell ref="E228:E229"/>
    <mergeCell ref="B216:F218"/>
    <mergeCell ref="G216:X216"/>
    <mergeCell ref="Y216:AC216"/>
    <mergeCell ref="G217:X217"/>
    <mergeCell ref="Y217:AC217"/>
    <mergeCell ref="G218:X218"/>
    <mergeCell ref="Y218:AC218"/>
    <mergeCell ref="AA144:AA148"/>
    <mergeCell ref="AB144:AB148"/>
    <mergeCell ref="AB175:AB184"/>
    <mergeCell ref="AB172:AB174"/>
    <mergeCell ref="AA173:AA174"/>
    <mergeCell ref="Q183:Q184"/>
    <mergeCell ref="S114:X114"/>
    <mergeCell ref="Y114:Z114"/>
    <mergeCell ref="J144:J148"/>
    <mergeCell ref="I118:I119"/>
    <mergeCell ref="I141:I142"/>
    <mergeCell ref="G114:G115"/>
    <mergeCell ref="H114:H115"/>
    <mergeCell ref="I114:I115"/>
    <mergeCell ref="J114:O114"/>
    <mergeCell ref="AB113:AB115"/>
    <mergeCell ref="AA114:AA115"/>
    <mergeCell ref="Y3:AC3"/>
    <mergeCell ref="Y4:AC4"/>
    <mergeCell ref="Y5:AC5"/>
    <mergeCell ref="AB22:AB24"/>
    <mergeCell ref="AC22:AC24"/>
    <mergeCell ref="J113:AA113"/>
    <mergeCell ref="AC113:AC115"/>
    <mergeCell ref="P114:R114"/>
    <mergeCell ref="C40:K40"/>
    <mergeCell ref="C41:K41"/>
    <mergeCell ref="AA23:AA24"/>
    <mergeCell ref="Y23:Z23"/>
    <mergeCell ref="F23:F24"/>
    <mergeCell ref="E22:I22"/>
    <mergeCell ref="J22:AA22"/>
    <mergeCell ref="I23:I24"/>
    <mergeCell ref="C39:K39"/>
    <mergeCell ref="B22:B24"/>
    <mergeCell ref="B3:F5"/>
    <mergeCell ref="G3:X3"/>
    <mergeCell ref="G4:X4"/>
    <mergeCell ref="G5:X5"/>
    <mergeCell ref="G23:G24"/>
    <mergeCell ref="H23:H24"/>
    <mergeCell ref="C22:C24"/>
    <mergeCell ref="D22:D24"/>
    <mergeCell ref="E23:E24"/>
    <mergeCell ref="B113:B115"/>
    <mergeCell ref="J23:O23"/>
    <mergeCell ref="P23:R23"/>
    <mergeCell ref="S23:X23"/>
    <mergeCell ref="C38:K38"/>
    <mergeCell ref="C113:C115"/>
    <mergeCell ref="D113:D115"/>
    <mergeCell ref="E113:I113"/>
    <mergeCell ref="E114:E115"/>
    <mergeCell ref="F114:F115"/>
    <mergeCell ref="H141:H142"/>
    <mergeCell ref="I173:I174"/>
    <mergeCell ref="B172:B174"/>
    <mergeCell ref="C172:C174"/>
    <mergeCell ref="D172:D174"/>
    <mergeCell ref="E172:I172"/>
    <mergeCell ref="E173:E174"/>
    <mergeCell ref="F173:F174"/>
    <mergeCell ref="G173:G174"/>
    <mergeCell ref="H173:H174"/>
    <mergeCell ref="G198:G199"/>
    <mergeCell ref="H198:H199"/>
    <mergeCell ref="I198:I199"/>
    <mergeCell ref="B140:B142"/>
    <mergeCell ref="C140:C142"/>
    <mergeCell ref="D140:D142"/>
    <mergeCell ref="E140:I140"/>
    <mergeCell ref="E141:E142"/>
    <mergeCell ref="F141:F142"/>
    <mergeCell ref="G141:G142"/>
    <mergeCell ref="S173:X173"/>
    <mergeCell ref="P144:P148"/>
    <mergeCell ref="AA183:AA184"/>
    <mergeCell ref="J141:O141"/>
    <mergeCell ref="B197:B199"/>
    <mergeCell ref="C197:C199"/>
    <mergeCell ref="D197:D199"/>
    <mergeCell ref="E197:I197"/>
    <mergeCell ref="E198:E199"/>
    <mergeCell ref="F198:F199"/>
    <mergeCell ref="J198:O198"/>
    <mergeCell ref="P198:R198"/>
    <mergeCell ref="S198:X198"/>
    <mergeCell ref="Y198:Z198"/>
    <mergeCell ref="Y173:Z173"/>
    <mergeCell ref="P141:R141"/>
    <mergeCell ref="J197:AA197"/>
    <mergeCell ref="J172:AA172"/>
    <mergeCell ref="J173:O173"/>
    <mergeCell ref="P173:R173"/>
    <mergeCell ref="AA141:AA142"/>
    <mergeCell ref="S141:X141"/>
    <mergeCell ref="P117:P119"/>
    <mergeCell ref="S117:S119"/>
    <mergeCell ref="Y141:Z141"/>
    <mergeCell ref="Z117:Z118"/>
    <mergeCell ref="AA117:AA119"/>
    <mergeCell ref="J140:AA140"/>
    <mergeCell ref="B118:B119"/>
    <mergeCell ref="C118:C119"/>
    <mergeCell ref="P120:P125"/>
    <mergeCell ref="AA120:AA125"/>
    <mergeCell ref="D118:D119"/>
    <mergeCell ref="E118:E119"/>
    <mergeCell ref="F118:F119"/>
    <mergeCell ref="G118:G119"/>
    <mergeCell ref="H118:H119"/>
    <mergeCell ref="AB396:AB400"/>
    <mergeCell ref="AC427:AC431"/>
    <mergeCell ref="AB455:AB456"/>
    <mergeCell ref="AB116:AB127"/>
    <mergeCell ref="AC197:AC199"/>
    <mergeCell ref="AC172:AC174"/>
    <mergeCell ref="AB140:AB142"/>
    <mergeCell ref="AC140:AC142"/>
    <mergeCell ref="AB197:AB199"/>
    <mergeCell ref="AB200:AB203"/>
  </mergeCells>
  <phoneticPr fontId="27" type="noConversion"/>
  <pageMargins left="0.45833333333333331" right="0.19685039370078741" top="0.98425196850393704" bottom="0.98425196850393704" header="0.51181102362204722" footer="0.51181102362204722"/>
  <pageSetup paperSize="5" scale="49" firstPageNumber="0" fitToHeight="0" orientation="landscape" verticalDpi="300" r:id="rId1"/>
  <headerFooter alignWithMargins="0"/>
  <ignoredErrors>
    <ignoredError sqref="B569:AA570 B676:AC676 B679:AC679 B599:AC600 AB401:AB454 B685:B686 AB26:AB395 B571:AC596 B400:AA565 AB569:AB570 C681:AC686 AC569:AC570 AC432:AC565 AB457:AB565 AB566:AB568 B566:AA568 AC566:AC568 B26:AA399 AC26:AC399 AC400:AC427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rubiurre</cp:lastModifiedBy>
  <cp:lastPrinted>2012-01-31T13:53:18Z</cp:lastPrinted>
  <dcterms:created xsi:type="dcterms:W3CDTF">2009-08-13T17:19:55Z</dcterms:created>
  <dcterms:modified xsi:type="dcterms:W3CDTF">2012-07-05T22:32:51Z</dcterms:modified>
</cp:coreProperties>
</file>