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0" yWindow="-450" windowWidth="12120" windowHeight="9120"/>
  </bookViews>
  <sheets>
    <sheet name="Ingresos 2012" sheetId="6" r:id="rId1"/>
    <sheet name="GASTOS 2012" sheetId="8" r:id="rId2"/>
  </sheets>
  <definedNames>
    <definedName name="_xlnm._FilterDatabase" localSheetId="1" hidden="1">'GASTOS 2012'!$A$5:$Q$437</definedName>
    <definedName name="_xlnm._FilterDatabase" localSheetId="0" hidden="1">'Ingresos 2012'!$A$5:$AB$233</definedName>
    <definedName name="_xlnm.Print_Titles" localSheetId="1">'GASTOS 2012'!$5:$5</definedName>
    <definedName name="_xlnm.Print_Titles" localSheetId="0">'Ingresos 2012'!$5:$5</definedName>
  </definedNames>
  <calcPr calcId="125725" fullCalcOnLoad="1"/>
</workbook>
</file>

<file path=xl/calcChain.xml><?xml version="1.0" encoding="utf-8"?>
<calcChain xmlns="http://schemas.openxmlformats.org/spreadsheetml/2006/main">
  <c r="D260" i="8"/>
  <c r="D393"/>
  <c r="D92"/>
  <c r="D379"/>
  <c r="D375"/>
  <c r="D374"/>
  <c r="D365"/>
  <c r="D364"/>
  <c r="D355"/>
  <c r="D398"/>
  <c r="D396"/>
  <c r="D221"/>
  <c r="D190"/>
  <c r="D189"/>
  <c r="D282"/>
  <c r="D272"/>
  <c r="D263"/>
  <c r="D180"/>
  <c r="D323"/>
  <c r="D314"/>
  <c r="D294"/>
  <c r="D301"/>
  <c r="D298"/>
  <c r="D297"/>
  <c r="D170"/>
  <c r="D169"/>
  <c r="D162"/>
  <c r="D117"/>
  <c r="D98"/>
  <c r="C162" i="6"/>
  <c r="C161"/>
  <c r="C13"/>
  <c r="C135"/>
  <c r="C144"/>
  <c r="C119"/>
  <c r="C109"/>
  <c r="C140"/>
  <c r="C78"/>
  <c r="C47"/>
  <c r="D54" i="8"/>
  <c r="D28"/>
  <c r="D27"/>
  <c r="D21"/>
  <c r="D8"/>
  <c r="D18"/>
  <c r="D11"/>
  <c r="D9"/>
  <c r="C28" i="6"/>
  <c r="C130"/>
  <c r="C127"/>
  <c r="C61"/>
  <c r="C97"/>
  <c r="C72"/>
  <c r="C65"/>
  <c r="C99"/>
  <c r="C91"/>
  <c r="D431" i="8"/>
  <c r="D425"/>
  <c r="D421"/>
  <c r="D415"/>
  <c r="D411"/>
  <c r="D410"/>
  <c r="D390"/>
  <c r="D385"/>
  <c r="D381"/>
  <c r="D204"/>
  <c r="D22"/>
  <c r="D32"/>
  <c r="D39"/>
  <c r="D45"/>
  <c r="D47"/>
  <c r="D44"/>
  <c r="D42"/>
  <c r="D38"/>
  <c r="D62"/>
  <c r="D75"/>
  <c r="D77"/>
  <c r="D80"/>
  <c r="D83"/>
  <c r="D82"/>
  <c r="D88"/>
  <c r="D95"/>
  <c r="D104"/>
  <c r="D103"/>
  <c r="D87"/>
  <c r="D86"/>
  <c r="D112"/>
  <c r="D137"/>
  <c r="D136"/>
  <c r="D149"/>
  <c r="D148"/>
  <c r="D154"/>
  <c r="D158"/>
  <c r="D166"/>
  <c r="D160"/>
  <c r="D197"/>
  <c r="D185"/>
  <c r="D184"/>
  <c r="D179"/>
  <c r="D177"/>
  <c r="D176"/>
  <c r="D201"/>
  <c r="D215"/>
  <c r="D210"/>
  <c r="D209"/>
  <c r="D218"/>
  <c r="D226"/>
  <c r="D233"/>
  <c r="D288"/>
  <c r="D308"/>
  <c r="D307"/>
  <c r="D324"/>
  <c r="D321"/>
  <c r="D335"/>
  <c r="D338"/>
  <c r="D341"/>
  <c r="D345"/>
  <c r="D348"/>
  <c r="D353"/>
  <c r="D360"/>
  <c r="D359"/>
  <c r="D382"/>
  <c r="D406"/>
  <c r="D405"/>
  <c r="D404"/>
  <c r="D422"/>
  <c r="C10" i="6"/>
  <c r="C16"/>
  <c r="C19"/>
  <c r="C8"/>
  <c r="C35"/>
  <c r="C42"/>
  <c r="C37"/>
  <c r="C45"/>
  <c r="C56"/>
  <c r="C103"/>
  <c r="C107"/>
  <c r="C132"/>
  <c r="C148"/>
  <c r="C155"/>
  <c r="C158"/>
  <c r="C60"/>
  <c r="C83"/>
  <c r="C82"/>
  <c r="C81"/>
  <c r="C77"/>
  <c r="C76"/>
  <c r="C75"/>
  <c r="C59"/>
  <c r="C34"/>
  <c r="C7"/>
  <c r="C6"/>
  <c r="C143"/>
  <c r="C126"/>
  <c r="D279" i="8"/>
  <c r="D274"/>
  <c r="D253"/>
  <c r="D330"/>
  <c r="D327"/>
  <c r="D319"/>
  <c r="D313"/>
  <c r="D312"/>
  <c r="D247"/>
  <c r="D245"/>
  <c r="D236"/>
  <c r="D259"/>
  <c r="D111"/>
  <c r="D110"/>
  <c r="D109"/>
  <c r="D74"/>
  <c r="D344"/>
  <c r="D220"/>
  <c r="D200"/>
  <c r="D232"/>
  <c r="D269"/>
  <c r="D281"/>
  <c r="D334"/>
  <c r="D333"/>
  <c r="D147"/>
  <c r="D7"/>
  <c r="D85"/>
  <c r="D395"/>
  <c r="D394"/>
  <c r="D363"/>
  <c r="D352"/>
  <c r="D351"/>
  <c r="D6"/>
</calcChain>
</file>

<file path=xl/sharedStrings.xml><?xml version="1.0" encoding="utf-8"?>
<sst xmlns="http://schemas.openxmlformats.org/spreadsheetml/2006/main" count="1755" uniqueCount="1164">
  <si>
    <t>tipo_cta</t>
  </si>
  <si>
    <t>apro_ini</t>
  </si>
  <si>
    <t>1</t>
  </si>
  <si>
    <t>TI</t>
  </si>
  <si>
    <t>TOTAL PRESUPUESTO DE RENTAS</t>
  </si>
  <si>
    <t>TI.A</t>
  </si>
  <si>
    <t>INGRESOS CORRIENTES</t>
  </si>
  <si>
    <t>TI.A.1</t>
  </si>
  <si>
    <t>INGRESOS TRIBUTARIOS</t>
  </si>
  <si>
    <t>TI.A.1.1</t>
  </si>
  <si>
    <t>TI.A.1.3</t>
  </si>
  <si>
    <t>IMPUESTO PREDIAL UNIFICADO</t>
  </si>
  <si>
    <t>TI.A.1.3.1</t>
  </si>
  <si>
    <t>Impuesto predial unificado vigencia actual</t>
  </si>
  <si>
    <t>TI.A.1.3.2</t>
  </si>
  <si>
    <t>Impuesto predial unificado vigencias anteriores</t>
  </si>
  <si>
    <t>TI.A.1.4</t>
  </si>
  <si>
    <t>SOBRETASA AMBIENTAL</t>
  </si>
  <si>
    <t>TI.A.1.4.1</t>
  </si>
  <si>
    <t>Sobretasa ambiental vigencia actual</t>
  </si>
  <si>
    <t>TI.A.1.4.2</t>
  </si>
  <si>
    <t>Sobretasa ambiental vigencias anteriores</t>
  </si>
  <si>
    <t>TI.A.1.5</t>
  </si>
  <si>
    <t>TI.A.1.5.1</t>
  </si>
  <si>
    <t>Industria y comercio vigencia actual</t>
  </si>
  <si>
    <t>TI.A.1.5.2</t>
  </si>
  <si>
    <t>Industria y comercio vigencias anteriores</t>
  </si>
  <si>
    <t>TI.A.1.6</t>
  </si>
  <si>
    <t>AVISOS Y TABLEROS</t>
  </si>
  <si>
    <t>TI.A.1.6.1</t>
  </si>
  <si>
    <t>Avisos y tableros vigencia actual</t>
  </si>
  <si>
    <t>TI.A.1.6.2</t>
  </si>
  <si>
    <t>Avisos y tableros vigencias anteriores</t>
  </si>
  <si>
    <t>TI.A.1.8</t>
  </si>
  <si>
    <t>TI.A.1.9</t>
  </si>
  <si>
    <t>TI.A.1.10</t>
  </si>
  <si>
    <t>TI.A.1.23</t>
  </si>
  <si>
    <t>DEGUELLO DE GANADO MENOR</t>
  </si>
  <si>
    <t>TI.A.1.25</t>
  </si>
  <si>
    <t>SOBRETASA BOMBERIL</t>
  </si>
  <si>
    <t>TI.A.1.26</t>
  </si>
  <si>
    <t>SOBRETASA A LA GASOLINA</t>
  </si>
  <si>
    <t>TI.A.1.28</t>
  </si>
  <si>
    <t>ESTAMPILLAS</t>
  </si>
  <si>
    <t>TI.A.1.28.1</t>
  </si>
  <si>
    <t>TI.A.1.28.2</t>
  </si>
  <si>
    <t>Procultura</t>
  </si>
  <si>
    <t>TI.A.1.28.3</t>
  </si>
  <si>
    <t>Estampilla Procultura 10 %</t>
  </si>
  <si>
    <t>TI.A.1.30</t>
  </si>
  <si>
    <t>OTROS INGRESOS TRIBUTARIOS</t>
  </si>
  <si>
    <t>TI.A.2</t>
  </si>
  <si>
    <t>NO TRIBUTARIOS</t>
  </si>
  <si>
    <t>TI.A.2.1</t>
  </si>
  <si>
    <t>TASAS Y DERECHOS</t>
  </si>
  <si>
    <t>TI.A.2.1.10</t>
  </si>
  <si>
    <t>Publicaciones</t>
  </si>
  <si>
    <t>TI.A.2.2</t>
  </si>
  <si>
    <t>MULTAS Y SANCIONES</t>
  </si>
  <si>
    <t>TI.A.2.2.1</t>
  </si>
  <si>
    <t>Multas de transito</t>
  </si>
  <si>
    <t>TI.A.2.2.2</t>
  </si>
  <si>
    <t>FEDEMUNICIPIOS SIMIT 10%</t>
  </si>
  <si>
    <t>TI.A.2.2.3</t>
  </si>
  <si>
    <t>Multas de control disciplinario</t>
  </si>
  <si>
    <t>TI.A.2.2.4</t>
  </si>
  <si>
    <t>Multas de gobierno</t>
  </si>
  <si>
    <t>TI.A.2.2.5</t>
  </si>
  <si>
    <t>INTERESES MORATORIOS</t>
  </si>
  <si>
    <t>TI.A.2.2.5.1</t>
  </si>
  <si>
    <t>Industria y comercio</t>
  </si>
  <si>
    <t>TI.A.2.2.5.3</t>
  </si>
  <si>
    <t>Predial</t>
  </si>
  <si>
    <t>TI.A.2.3</t>
  </si>
  <si>
    <t>CONTRIBUCIONES</t>
  </si>
  <si>
    <t>TI.A.2.3.1</t>
  </si>
  <si>
    <t>Otras contribuciones</t>
  </si>
  <si>
    <t>TI.A.2.4</t>
  </si>
  <si>
    <t>VENTA DE BIENES Y SERVICIOS</t>
  </si>
  <si>
    <t>TI.A.2.4.3</t>
  </si>
  <si>
    <t>Aseo</t>
  </si>
  <si>
    <t>TI.A.2.4.4</t>
  </si>
  <si>
    <t>Plaza de mercado</t>
  </si>
  <si>
    <t>TI.A.2.4.5</t>
  </si>
  <si>
    <t>Plaza de ferias</t>
  </si>
  <si>
    <t>TI.A.2.4.6</t>
  </si>
  <si>
    <t>Central de sacrificio</t>
  </si>
  <si>
    <t>TI.A.2.4.7</t>
  </si>
  <si>
    <t>Servicio de Matadero</t>
  </si>
  <si>
    <t>TI.A.2.4.10</t>
  </si>
  <si>
    <t>Otros ingresos de venta de bienes y servicios dife</t>
  </si>
  <si>
    <t>TI.A.2.4.11</t>
  </si>
  <si>
    <t>Granjas Municipales</t>
  </si>
  <si>
    <t>TI.A.2.5</t>
  </si>
  <si>
    <t>RENTAS CONTRACTUALES</t>
  </si>
  <si>
    <t>TI.A.2.5.1</t>
  </si>
  <si>
    <t>Arrendamientos</t>
  </si>
  <si>
    <t>TI.A.2.5.2</t>
  </si>
  <si>
    <t>Alquiler de maquinaria y equipo</t>
  </si>
  <si>
    <t>TI.A.2.6</t>
  </si>
  <si>
    <t>TRANSFERENCIAS</t>
  </si>
  <si>
    <t>TI.A.2.6.1</t>
  </si>
  <si>
    <t>TRANSFERENCIAS PARA FUNCIONAMIENTO</t>
  </si>
  <si>
    <t>TI.A.2.6.1.1</t>
  </si>
  <si>
    <t>DEL NIVEL NACIONAL</t>
  </si>
  <si>
    <t>TI.A.2.6.1.1.1</t>
  </si>
  <si>
    <t>SGP libre destinacion 42%</t>
  </si>
  <si>
    <t>TI.A.2.6.1.1.3</t>
  </si>
  <si>
    <t>TI.A.2.6.1.1.7</t>
  </si>
  <si>
    <t>Otras transferencias del nivel central</t>
  </si>
  <si>
    <t>TI.A.2.6.1.2</t>
  </si>
  <si>
    <t>DEL NIVEL DEPARTAMENTAL</t>
  </si>
  <si>
    <t>TI.A.2.6.1.2.1</t>
  </si>
  <si>
    <t>De vehiculos automotores</t>
  </si>
  <si>
    <t>TI.A.2.6.1.2.2</t>
  </si>
  <si>
    <t>Deguello de ganado mayor</t>
  </si>
  <si>
    <t>TI.A.2.6.1.2.5</t>
  </si>
  <si>
    <t>Otras transferencias del nivel departamental</t>
  </si>
  <si>
    <t>TI.A.2.6.1.2.7</t>
  </si>
  <si>
    <t>Empresas del orden departamental</t>
  </si>
  <si>
    <t>TI.A.2.6.1.4</t>
  </si>
  <si>
    <t>Transferencias de otras entidades para pago de pen</t>
  </si>
  <si>
    <t>TI.A.2.6.1.5</t>
  </si>
  <si>
    <t>Cuotas partes pensionales</t>
  </si>
  <si>
    <t>TI.A.2.6.1.6</t>
  </si>
  <si>
    <t>TRANSFERENCIAS DEL SECTOR ELECTRICO SOLO 10% LIBRE</t>
  </si>
  <si>
    <t>TI.A.2.6.1.6.2</t>
  </si>
  <si>
    <t>TI.A.2.6.1.6.4</t>
  </si>
  <si>
    <t>Otros</t>
  </si>
  <si>
    <t>TI.A.2.6.2</t>
  </si>
  <si>
    <t>TRANSFERENCIAS PARA INVERSION</t>
  </si>
  <si>
    <t>TI.A.2.6.2.1</t>
  </si>
  <si>
    <t>TI.A.2.6.2.1.1</t>
  </si>
  <si>
    <t>SISTEMA GENERAL DE PARTICIPACIONES</t>
  </si>
  <si>
    <t>TI.A.2.6.2.1.1.1</t>
  </si>
  <si>
    <t>SGP PARA EDUCACION</t>
  </si>
  <si>
    <t>TI.A.2.6.2.1.1.1.1</t>
  </si>
  <si>
    <t>Educacion</t>
  </si>
  <si>
    <t>TI.A.2.6.2.1.1.1.2</t>
  </si>
  <si>
    <t>Educación debido cobrar</t>
  </si>
  <si>
    <t>TI.A.2.6.2.1.1.2</t>
  </si>
  <si>
    <t>TI.A.2.6.2.1.1.2.1</t>
  </si>
  <si>
    <t>TI.A.2.6.2.1.1.2.1.1</t>
  </si>
  <si>
    <t>SGP SALUD - REGIMEN SUBSIDIADO</t>
  </si>
  <si>
    <t>TI.A.2.6.2.1.1.2.1.1.1</t>
  </si>
  <si>
    <t>SGP Salud - Regimen Subsidiado continuidad 11/12</t>
  </si>
  <si>
    <t>TI.A.2.6.2.1.1.2.1.1.2</t>
  </si>
  <si>
    <t>SGP Salud - Regimen Subsidiado ampliacion cobertur</t>
  </si>
  <si>
    <t>TI.A.2.6.2.1.1.2.1.1.3</t>
  </si>
  <si>
    <t>SGP Salud - Regimen Subsidiado continuidad ultima</t>
  </si>
  <si>
    <t>TI.A.2.6.2.1.1.2.1.1.4</t>
  </si>
  <si>
    <t>TI.A.2.6.2.1.1.2.1.1.5</t>
  </si>
  <si>
    <t>Recursos del Balance Régimen Subsidiado</t>
  </si>
  <si>
    <t>TI.A.2.6.2.1.1.2.1.1.6</t>
  </si>
  <si>
    <t>Rendimientos Financieros regimen subsidiado</t>
  </si>
  <si>
    <t>TI.A.2.6.2.1.1.2.1.1.7</t>
  </si>
  <si>
    <t>SGP Excedentes de Actas de Liquidación</t>
  </si>
  <si>
    <t>TI.A.2.6.2.1.1.2.1.1.8</t>
  </si>
  <si>
    <t>FONDO DE SOLIDARIDAD Y GARANTIA FOSYGA</t>
  </si>
  <si>
    <t>TI.A.2.6.2.1.1.2.1.1.8.1</t>
  </si>
  <si>
    <t>Fondo de solidaridad y garantia "FOSYGA"</t>
  </si>
  <si>
    <t>TI.A.2.6.2.1.1.2.1.1.8.2</t>
  </si>
  <si>
    <t>Recursos del Balance Fosyga</t>
  </si>
  <si>
    <t>TI.A.2.6.2.1.1.2.1.1.8.3</t>
  </si>
  <si>
    <t>TI.A.2.6.2.1.1.2.1.1.8.4</t>
  </si>
  <si>
    <t>TI.A.2.6.2.1.1.2.1.1.8.5</t>
  </si>
  <si>
    <t>TI.A.2.6.2.1.1.2.1.1.9</t>
  </si>
  <si>
    <t>TI.A.2.6.2.1.1.2.1.1.9.1</t>
  </si>
  <si>
    <t>ETESA 75% inversion en saluE Art. 60 Ley 715 Ee 20</t>
  </si>
  <si>
    <t>TI.A.2.6.2.1.1.2.1.1.10</t>
  </si>
  <si>
    <t>TI.A.2.6.2.1.1.2.1.1.10.1</t>
  </si>
  <si>
    <t>TI.A.2.6.2.1.1.2.1.1.10.2</t>
  </si>
  <si>
    <t>TI.A.2.6.2.1.1.2.1.1.10.3</t>
  </si>
  <si>
    <t>Esfuerzo Departamento  Vigencias Anteriores</t>
  </si>
  <si>
    <t>TI.A.2.6.2.1.1.2.1.1.11</t>
  </si>
  <si>
    <t>EN OTROS SECTORES</t>
  </si>
  <si>
    <t>TI.A.2.6.2.1.1.2.1.1.11.1</t>
  </si>
  <si>
    <t>Gremio Cafetero  Salud</t>
  </si>
  <si>
    <t>TI.A.2.6.2.1.1.2.1.1.11.2</t>
  </si>
  <si>
    <t>TI.A.2.6.2.1.1.2.1.1.11.3</t>
  </si>
  <si>
    <t>TI.A.2.6.2.1.1.2.1.1.12</t>
  </si>
  <si>
    <t>TI.A.2.6.2.1.1.2.1.1.12.1</t>
  </si>
  <si>
    <t>TI.A.2.6.2.1.1.2.2</t>
  </si>
  <si>
    <t>TI.A.2.6.2.1.1.2.2.1</t>
  </si>
  <si>
    <t>TI.A.2.6.2.1.1.2.2.2</t>
  </si>
  <si>
    <t>Otras transferencias de la Nación</t>
  </si>
  <si>
    <t>TI.A.2.6.2.1.1.2.2.3</t>
  </si>
  <si>
    <t>Programas de control vectores lepra y tuberculosis</t>
  </si>
  <si>
    <t>TI.A.2.6.2.1.1.2.2.4</t>
  </si>
  <si>
    <t>Recursos del Balance Salud Pública</t>
  </si>
  <si>
    <t>TI.A.2.6.2.1.1.2.2.5</t>
  </si>
  <si>
    <t>Rendimientos Financieros Salud Pública</t>
  </si>
  <si>
    <t>TI.A.2.6.2.1.1.2.2.6</t>
  </si>
  <si>
    <t>VIGILANCIA EN SALUD PÚBLICA</t>
  </si>
  <si>
    <t>TI.A.2.6.2.1.1.2.2.7</t>
  </si>
  <si>
    <t>Programa de vacunacion</t>
  </si>
  <si>
    <t>TI.A.2.6.2.1.1.2.2.8</t>
  </si>
  <si>
    <t>SGP Salud Pública Ultima Doceava</t>
  </si>
  <si>
    <t>TI.A.2.6.2.1.1.2.3</t>
  </si>
  <si>
    <t>TI.A.2.6.2.1.1.2.3.1</t>
  </si>
  <si>
    <t>TI.A.2.6.2.1.1.2.3.2</t>
  </si>
  <si>
    <t>TI.A.2.6.2.1.1.2.3.3</t>
  </si>
  <si>
    <t>Rendimientos Financieros Prestación de Servicios</t>
  </si>
  <si>
    <t>TI.A.2.6.2.1.1.2.3.4</t>
  </si>
  <si>
    <t>Recursos del Balance Prestación de Servicios</t>
  </si>
  <si>
    <t>TI.A.2.6.2.1.1.2.3.5</t>
  </si>
  <si>
    <t>TI.A.2.6.2.1.1.4</t>
  </si>
  <si>
    <t>SGP ALIMENTACION ESCOLAR</t>
  </si>
  <si>
    <t>TI.A.2.6.2.1.1.4.1</t>
  </si>
  <si>
    <t>Alimentación escolar</t>
  </si>
  <si>
    <t>TI.A.2.6.2.1.1.4.2</t>
  </si>
  <si>
    <t>Alimentación escolar debido cobrar</t>
  </si>
  <si>
    <t>TI.A.2.6.2.1.1.5</t>
  </si>
  <si>
    <t>TI.A.2.6.2.1.1.5.1</t>
  </si>
  <si>
    <t>TI.A.2.6.2.1.1.5.2</t>
  </si>
  <si>
    <t>TI.A.2.6.2.1.1.6</t>
  </si>
  <si>
    <t>SGP CRECIMIENTO DE LA ECONOMIA</t>
  </si>
  <si>
    <t>TI.A.2.6.2.1.1.6.1</t>
  </si>
  <si>
    <t>SGP Atención INTEGRAL PRIMERA INFANCIA</t>
  </si>
  <si>
    <t>TI.A.2.6.2.1.1.6.3</t>
  </si>
  <si>
    <t>TI.A.2.6.2.1.1.7</t>
  </si>
  <si>
    <t>TI.A.2.6.2.1.1.7.1</t>
  </si>
  <si>
    <t>TI.A.2.6.2.1.1.7.1.1</t>
  </si>
  <si>
    <t>S.G.P. DEPORTES 11/12</t>
  </si>
  <si>
    <t>TI.A.2.6.2.1.1.7.1.2</t>
  </si>
  <si>
    <t>S.G.P. CULTURA 11/12</t>
  </si>
  <si>
    <t>TI.A.2.6.2.1.1.7.1.3</t>
  </si>
  <si>
    <t>OTROS SECTORES 11/12</t>
  </si>
  <si>
    <t>TI.A.2.6.2.1.1.7.2</t>
  </si>
  <si>
    <t>TI.A.2.6.2.1.1.7.2.1</t>
  </si>
  <si>
    <t>S.G.P. DEPORTES DEBIDO COBRAR</t>
  </si>
  <si>
    <t>TI.A.2.6.2.1.1.7.2.2</t>
  </si>
  <si>
    <t>S.G.P.CULTURA DEBIDO COBRAR</t>
  </si>
  <si>
    <t>TI.A.2.6.2.1.1.7.2.3</t>
  </si>
  <si>
    <t>S.G.P. OTROS SECTORES DEBIDO COBRAR</t>
  </si>
  <si>
    <t>TI.A.2.6.2.1.1.7.3</t>
  </si>
  <si>
    <t>TI.A.2.6.2.1.7.4</t>
  </si>
  <si>
    <t>Regalias por oro, plata, platino y piedras precios</t>
  </si>
  <si>
    <t>TI.A.2.6.2.1.8.1</t>
  </si>
  <si>
    <t>EN SALUD</t>
  </si>
  <si>
    <t>TI.A.2.6.2.1.8.2</t>
  </si>
  <si>
    <t>APORTES NACIONALES</t>
  </si>
  <si>
    <t>TI.A.2.6.2.1.8.2.1</t>
  </si>
  <si>
    <t>TI.A.2.6.2.2</t>
  </si>
  <si>
    <t>TI.A.2.6.2.3</t>
  </si>
  <si>
    <t>TRANSFERENCIAS SECTOR ELECTRICO PARA INVERSION 90%</t>
  </si>
  <si>
    <t>TI.A.2.6.2.3.1</t>
  </si>
  <si>
    <t>Empresas del orden Nacional "ISAGEN"</t>
  </si>
  <si>
    <t>TI.A.2.6.2.4</t>
  </si>
  <si>
    <t>OTROS APORTES  ESTABILIDAD DE TALUDES</t>
  </si>
  <si>
    <t>TI.A.2.7</t>
  </si>
  <si>
    <t>OTROS INGRESOS NO TRIBUTARIOS</t>
  </si>
  <si>
    <t>TI.A.2.7.3</t>
  </si>
  <si>
    <t>TI.A.2.7.3.1</t>
  </si>
  <si>
    <t>CONVENIO ICA MUNICIPIO 70%</t>
  </si>
  <si>
    <t>TI.A.2.7.3.2</t>
  </si>
  <si>
    <t>CONVENIO ICA MUNICIPIO 30%</t>
  </si>
  <si>
    <t>TI.A.2.7.3.3</t>
  </si>
  <si>
    <t>MANTENIMIENTO RUTINARIO DE VIAS</t>
  </si>
  <si>
    <t>TI.B</t>
  </si>
  <si>
    <t>INGRESOS DE CAPITAL</t>
  </si>
  <si>
    <t>TI.B.1</t>
  </si>
  <si>
    <t>COFINANCIACION</t>
  </si>
  <si>
    <t>TI.B.1.4</t>
  </si>
  <si>
    <t>OTRAS COFINANCIACIONES</t>
  </si>
  <si>
    <t>TI.B.1.4.1</t>
  </si>
  <si>
    <t>SECTOR DESCENTRALIZAEdO</t>
  </si>
  <si>
    <t>TI.B.1.4.1.1</t>
  </si>
  <si>
    <t>Nacional</t>
  </si>
  <si>
    <t>TI.B.1.4.1.2</t>
  </si>
  <si>
    <t>OTROS APORTES</t>
  </si>
  <si>
    <t>TI.B.4</t>
  </si>
  <si>
    <t>RECURSOS DEL CREDITO</t>
  </si>
  <si>
    <t>TI.B.4.1</t>
  </si>
  <si>
    <t>INTERNO</t>
  </si>
  <si>
    <t>TI.B.4.1.1</t>
  </si>
  <si>
    <t>FINDETER</t>
  </si>
  <si>
    <t>TI.B.4.1.3</t>
  </si>
  <si>
    <t>Instituto de Desarrollo Departamental y/o Municipa</t>
  </si>
  <si>
    <t>TI.B.4.1.4</t>
  </si>
  <si>
    <t>Banca Comercial Publica</t>
  </si>
  <si>
    <t>TI.B.5</t>
  </si>
  <si>
    <t>RECUPERACION DE CARTERA DIFERENTES A TRIBUTARIOS</t>
  </si>
  <si>
    <t>TI.B.6</t>
  </si>
  <si>
    <t>RECURSOS DEL BALANCE</t>
  </si>
  <si>
    <t>TI.B.6.1</t>
  </si>
  <si>
    <t>TI.B.6.1.1</t>
  </si>
  <si>
    <t>De regalias</t>
  </si>
  <si>
    <t>TI.B.6.1.1.1</t>
  </si>
  <si>
    <t>TI.B.6.1.2</t>
  </si>
  <si>
    <t>DE SISTEMA GENERAL DE PARTICIPACIONES</t>
  </si>
  <si>
    <t>TI.B.6.1.2.1</t>
  </si>
  <si>
    <t>RENDIMIENTOS FINANCIEROS Y RECURSOS DEL BALANCE 20</t>
  </si>
  <si>
    <t>TI.B.6.1.2.1.1</t>
  </si>
  <si>
    <t>Rendimientos financieros</t>
  </si>
  <si>
    <t>TI.B.6.1.2.1.2</t>
  </si>
  <si>
    <t>Recursos del balance</t>
  </si>
  <si>
    <t>TI.B.6.1.2.1.3</t>
  </si>
  <si>
    <t>Agua Potable y Saneamiento Básico</t>
  </si>
  <si>
    <t>TI.B.6.1.2.1.4</t>
  </si>
  <si>
    <t>Alimentación Escolar</t>
  </si>
  <si>
    <t>TI.B.6.1.2.1.5</t>
  </si>
  <si>
    <t>Educación</t>
  </si>
  <si>
    <t>TI.B.6.1.2.1.6</t>
  </si>
  <si>
    <t>TI.B.6.1.2.1.6.1</t>
  </si>
  <si>
    <t>Deporte</t>
  </si>
  <si>
    <t>TI.B.6.1.2.1.6.2</t>
  </si>
  <si>
    <t>TI.B.6.1.2.1.6.3</t>
  </si>
  <si>
    <t>Otros Sectores</t>
  </si>
  <si>
    <t>TI.B.6.1.2.1.7</t>
  </si>
  <si>
    <t>Crecimiento de la Economía</t>
  </si>
  <si>
    <t>TI.B.6.1.3</t>
  </si>
  <si>
    <t>De otros</t>
  </si>
  <si>
    <t>TI.B.6.2</t>
  </si>
  <si>
    <t>SUPERAVIT FISCAL</t>
  </si>
  <si>
    <t>TI.B.6.2.1</t>
  </si>
  <si>
    <t>SUPERAVIT FISCAL DE LA VIGENCIA ANTERIOR</t>
  </si>
  <si>
    <t>TI.B.6.2.1.1</t>
  </si>
  <si>
    <t>TI.B.6.2.1.2</t>
  </si>
  <si>
    <t>RECURSOS DE FORZOSA INVERSION CON DESTINACION ESPE</t>
  </si>
  <si>
    <t>TI.B.6.2.1.2.1</t>
  </si>
  <si>
    <t>TI.B.6.2.1.2.1.1</t>
  </si>
  <si>
    <t>TI.B.6.2.1.2.1.2</t>
  </si>
  <si>
    <t>TI.B.6.2.1.2.1.2.1</t>
  </si>
  <si>
    <t>Recursos de forzosa inversión salud - Regimen Subs</t>
  </si>
  <si>
    <t>TI.B.6.2.1.2.1.2.2</t>
  </si>
  <si>
    <t>Recursos de forzosa inversión salud - Salud Public</t>
  </si>
  <si>
    <t>TI.B.6.2.1.2.1.2.3</t>
  </si>
  <si>
    <t>Recursos de forzosa inversión salud - Prestacion a</t>
  </si>
  <si>
    <t>TI.B.6.2.1.2.1.3</t>
  </si>
  <si>
    <t>Recursos de forzosa inversión - Alimentacion Escol</t>
  </si>
  <si>
    <t>TI.B.6.2.1.2.3</t>
  </si>
  <si>
    <t>OTROS RECURSOS FORZOSA INVERSIÓN DIFERENTES AL SGP</t>
  </si>
  <si>
    <t>TI.B.6.2.1.2.3.1</t>
  </si>
  <si>
    <t>Saldos de liquidacion de contratos</t>
  </si>
  <si>
    <t>TI.B.6.2.1.2.3.2</t>
  </si>
  <si>
    <t>TI.B.6.2.1.2.3.3</t>
  </si>
  <si>
    <t>APORTES NACIONALES MEJORAMIENTO DE VIAS</t>
  </si>
  <si>
    <t>TI.B.6.2.1.2.3.5</t>
  </si>
  <si>
    <t>TI.B.6.3</t>
  </si>
  <si>
    <t>RECURSOS QUE FINANCIAN RESERVAS PRESUPUESTALES EXC</t>
  </si>
  <si>
    <t>TI.B.6.3.2</t>
  </si>
  <si>
    <t>TI.B.6.3.2.1</t>
  </si>
  <si>
    <t>RECURSOS DE FORZOSA INVERSION SGP CON DESTINAC ESP</t>
  </si>
  <si>
    <t>TI.B.6.3.2.2</t>
  </si>
  <si>
    <t>Reservas con SGP</t>
  </si>
  <si>
    <t>TI.B.6.3.2.2.1</t>
  </si>
  <si>
    <t>TI.B.6.3.2.2.2</t>
  </si>
  <si>
    <t>Educaciòn</t>
  </si>
  <si>
    <t>TI.B.6.3.2.2.3</t>
  </si>
  <si>
    <t>Otros sectores</t>
  </si>
  <si>
    <t>TI.B.6.3.2.3</t>
  </si>
  <si>
    <t>Otros recursos de forzosa inversion diferentes al</t>
  </si>
  <si>
    <t>TI.B.7</t>
  </si>
  <si>
    <t>VENTA DE ACTIVOS</t>
  </si>
  <si>
    <t>TI.B.7.2</t>
  </si>
  <si>
    <t>Al sector privado</t>
  </si>
  <si>
    <t>TI.B.8</t>
  </si>
  <si>
    <t>RENDIMIENTOS POR OPERACIONES FINANCIERAS</t>
  </si>
  <si>
    <t>TI.B.8.2</t>
  </si>
  <si>
    <t>PROVENIENTES DE RECURSOS CON DESTINACION ESPECIFIC</t>
  </si>
  <si>
    <t>TI.B.8.2.1</t>
  </si>
  <si>
    <t>PROVENIENTES DE RECURSOS SGP CON DESTINACION ESPEC</t>
  </si>
  <si>
    <t>TI.B.8.2.1.2</t>
  </si>
  <si>
    <t>TI.B.8.2.1.2.1</t>
  </si>
  <si>
    <t>Provenientes de recursos SGP destinacion especific</t>
  </si>
  <si>
    <t>TI.B.8.2.3</t>
  </si>
  <si>
    <t>OTROS RECURSOS DIFERENTES AL SGP CON DESTINAC ESPE</t>
  </si>
  <si>
    <t>TI.B.8.2.3.1</t>
  </si>
  <si>
    <t>Monopolios de juegos de suerte y azar</t>
  </si>
  <si>
    <t>TI.B.8.2.3.3</t>
  </si>
  <si>
    <t>TI.B.9</t>
  </si>
  <si>
    <t>DONACIONES</t>
  </si>
  <si>
    <t>TI.B.10</t>
  </si>
  <si>
    <t>DESAHORRO FONPET</t>
  </si>
  <si>
    <t>TI.B.10.2</t>
  </si>
  <si>
    <t>Sin situacion de fondos</t>
  </si>
  <si>
    <t>TI.B.13</t>
  </si>
  <si>
    <t>REINTEGROS</t>
  </si>
  <si>
    <t>TI.B.14</t>
  </si>
  <si>
    <t>OTROS INGRESOS DE CAPITAL</t>
  </si>
  <si>
    <t>Gremio cafetero excedentes actas de liquidación</t>
  </si>
  <si>
    <t>Gremio cafetero vigencias pasadas</t>
  </si>
  <si>
    <t xml:space="preserve">ETESA </t>
  </si>
  <si>
    <t>FOSYGA vigencias pasadas</t>
  </si>
  <si>
    <t>FOSYGA vigencias futuras</t>
  </si>
  <si>
    <t>INDUSTRIA Y COMERCIO</t>
  </si>
  <si>
    <t>TI.A.2.6.2.1.1.5.3</t>
  </si>
  <si>
    <t>TI.A.2.6.2.1.1.5.4</t>
  </si>
  <si>
    <t>Esfuerzo Dptal Regimen Subsidiado</t>
  </si>
  <si>
    <t xml:space="preserve">Debido cobrar Sistema General de Participaciones </t>
  </si>
  <si>
    <t>TI.A.2.4.12</t>
  </si>
  <si>
    <t>ARTÍCULO</t>
  </si>
  <si>
    <t>DENOMINACIÓN</t>
  </si>
  <si>
    <t>ANEXO 1</t>
  </si>
  <si>
    <t>ANEXO 2</t>
  </si>
  <si>
    <t>TOTAL PRESUPUESTO DE GASTOS</t>
  </si>
  <si>
    <t>E</t>
  </si>
  <si>
    <t>ALCALDIA MUNICIPAL</t>
  </si>
  <si>
    <t>1.1</t>
  </si>
  <si>
    <t>GASTOS DE PERSONAL</t>
  </si>
  <si>
    <t>1.1.1</t>
  </si>
  <si>
    <t>SERVICIOS PERSONALES ASOCIADOS A NOMINA</t>
  </si>
  <si>
    <t>1.1.1.1</t>
  </si>
  <si>
    <t>Sueldo personal de nomina</t>
  </si>
  <si>
    <t>1.1.1.4</t>
  </si>
  <si>
    <t>Primas Legales</t>
  </si>
  <si>
    <t>1.1.1.4.1</t>
  </si>
  <si>
    <t>Prima de vacaciones</t>
  </si>
  <si>
    <t>1.1.1.4.2</t>
  </si>
  <si>
    <t>Prima de servicios</t>
  </si>
  <si>
    <t>1.1.1.4.3</t>
  </si>
  <si>
    <t>Prima de navidad</t>
  </si>
  <si>
    <t>1.1.1.5</t>
  </si>
  <si>
    <t>Indemnización por vacaciones</t>
  </si>
  <si>
    <t>1.1.1.6</t>
  </si>
  <si>
    <t>Bonificación de direccion</t>
  </si>
  <si>
    <t>1.1.1.9</t>
  </si>
  <si>
    <t>Dotacion de personal</t>
  </si>
  <si>
    <t>1.1.3</t>
  </si>
  <si>
    <t>SERVICIOS PERSONALES INDIRECTOS</t>
  </si>
  <si>
    <t>1.1.3.1</t>
  </si>
  <si>
    <t>Honorarios</t>
  </si>
  <si>
    <t>1.1.3.4</t>
  </si>
  <si>
    <t>Servicios tecnicos</t>
  </si>
  <si>
    <t>1.1.4</t>
  </si>
  <si>
    <t>CONTRIBUCIONES INHERENTES A LA NOMINA</t>
  </si>
  <si>
    <t>1.1.4.1</t>
  </si>
  <si>
    <t>AL SECTOR PUBLICO</t>
  </si>
  <si>
    <t>1.1.4.1.1</t>
  </si>
  <si>
    <t>APORTES DE PREVISION SOCIAL</t>
  </si>
  <si>
    <t>1.1.4.1.1.1</t>
  </si>
  <si>
    <t>Aportes para salud</t>
  </si>
  <si>
    <t>1.1.4.1.1.2</t>
  </si>
  <si>
    <t>Aportes para pension</t>
  </si>
  <si>
    <t>1.1.4.1.1.3</t>
  </si>
  <si>
    <t>Aportes para ARP</t>
  </si>
  <si>
    <t>1.1.4.2</t>
  </si>
  <si>
    <t>AL SECTOR PRIVADO</t>
  </si>
  <si>
    <t>1.1.4.2.1</t>
  </si>
  <si>
    <t>1.1.4.2.1.1</t>
  </si>
  <si>
    <t>1.1.4.2.1.2</t>
  </si>
  <si>
    <t>1.1.4.2.1.4</t>
  </si>
  <si>
    <t>Aportes para cesantias</t>
  </si>
  <si>
    <t>1.1.4.3</t>
  </si>
  <si>
    <t>APORTES PARAFISCALES</t>
  </si>
  <si>
    <t>1.1.4.3.1</t>
  </si>
  <si>
    <t>Servicio Nacional de Aprendizaje SENA</t>
  </si>
  <si>
    <t>1.1.4.3.2</t>
  </si>
  <si>
    <t>Instituto Colombiano de Bienestar Familiar ICBF</t>
  </si>
  <si>
    <t>1.1.4.3.3</t>
  </si>
  <si>
    <t>Escuela Superior de Administracion Publica ESAP</t>
  </si>
  <si>
    <t>1.1.4.3.4</t>
  </si>
  <si>
    <t>Cajas de Compensacion Familiar</t>
  </si>
  <si>
    <t>1.1.4.3.5</t>
  </si>
  <si>
    <t>Institutos tecnicos</t>
  </si>
  <si>
    <t>1.2</t>
  </si>
  <si>
    <t>GASTOS GENERALES</t>
  </si>
  <si>
    <t>1.2.1</t>
  </si>
  <si>
    <t>ADQUISICION DE BIENES</t>
  </si>
  <si>
    <t>1.2.1.1</t>
  </si>
  <si>
    <t>Compra y Mantenimiento de equipos</t>
  </si>
  <si>
    <t>1.2.1.2</t>
  </si>
  <si>
    <t>Materiales y suministros</t>
  </si>
  <si>
    <t>1.2.2</t>
  </si>
  <si>
    <t>ADQUISICION DE SERVICIOS</t>
  </si>
  <si>
    <t>1.2.2.2</t>
  </si>
  <si>
    <t>Impresos y publicaciones</t>
  </si>
  <si>
    <t>1.2.2.3</t>
  </si>
  <si>
    <t>Seguros</t>
  </si>
  <si>
    <t>1.2.2.3.2</t>
  </si>
  <si>
    <t>Seguros de Vida</t>
  </si>
  <si>
    <t>1.2.2.3.2.3</t>
  </si>
  <si>
    <t>De los Concejales M/pios categoria 4-5-6 Ley 1148</t>
  </si>
  <si>
    <t>1.2.2.3.4</t>
  </si>
  <si>
    <t>OTROS SEGUROS</t>
  </si>
  <si>
    <t>1.2.2.3.4.1</t>
  </si>
  <si>
    <t>1.2.2.4</t>
  </si>
  <si>
    <t>Impuestos y multas</t>
  </si>
  <si>
    <t>1.2.2.5</t>
  </si>
  <si>
    <t>1.2.2.6</t>
  </si>
  <si>
    <t>Servicios publicos</t>
  </si>
  <si>
    <t>1.2.2.8</t>
  </si>
  <si>
    <t>Viaticos y gastos de viaje</t>
  </si>
  <si>
    <t>1.2.2.9</t>
  </si>
  <si>
    <t>Gastos electorales</t>
  </si>
  <si>
    <t>1.2.2.10</t>
  </si>
  <si>
    <t>OTROS GASTOS ADQUISICION DE SERVICIOS</t>
  </si>
  <si>
    <t>1.2.2.10.3</t>
  </si>
  <si>
    <t>Convenios y contratos</t>
  </si>
  <si>
    <t>1.2.2.10.5</t>
  </si>
  <si>
    <t>Mantenimiento de inmuebles</t>
  </si>
  <si>
    <t>1.2.2.10.6</t>
  </si>
  <si>
    <t>Mantenimiento de vehiculos y maquinaria y equipo</t>
  </si>
  <si>
    <t>1.2.2.10.7</t>
  </si>
  <si>
    <t>Comunicaciones y transporte</t>
  </si>
  <si>
    <t>1.2.2.10.8</t>
  </si>
  <si>
    <t>Gastos funerarios</t>
  </si>
  <si>
    <t>1.2.2.10.9</t>
  </si>
  <si>
    <t>Intereses y comisiones bancarias</t>
  </si>
  <si>
    <t>1.2.2.10.10</t>
  </si>
  <si>
    <t>1.2.3</t>
  </si>
  <si>
    <t>OTROS GASTOS GENERALES</t>
  </si>
  <si>
    <t>1.2.3.1</t>
  </si>
  <si>
    <t>Otros gastos generales</t>
  </si>
  <si>
    <t>1.2.3.2</t>
  </si>
  <si>
    <t>Fondo de contingencias</t>
  </si>
  <si>
    <t>1.2.3.3</t>
  </si>
  <si>
    <t>Contingencias</t>
  </si>
  <si>
    <t>1.2.3.4</t>
  </si>
  <si>
    <t>Conservacion de archivo</t>
  </si>
  <si>
    <t>1.2.3.5</t>
  </si>
  <si>
    <t>Celebraciones varias</t>
  </si>
  <si>
    <t>1.2.3.7</t>
  </si>
  <si>
    <t>FAEP Sin Situación de Fondos</t>
  </si>
  <si>
    <t>1.2.3.8</t>
  </si>
  <si>
    <t>Convenio ICA Municipio  70%</t>
  </si>
  <si>
    <t>1.2.3.9</t>
  </si>
  <si>
    <t>Convenio ICA Municipio 30%</t>
  </si>
  <si>
    <t>1.2.3.10</t>
  </si>
  <si>
    <t>Compra y Manteto.de Equipos para la Emisora Mpal.</t>
  </si>
  <si>
    <t>1.2.3.11</t>
  </si>
  <si>
    <t>1.2.3.12</t>
  </si>
  <si>
    <t>Programas y trámites de tránsito</t>
  </si>
  <si>
    <t>1.3</t>
  </si>
  <si>
    <t>TRANSFERENCIAS CORRIENTES</t>
  </si>
  <si>
    <t>1.3.1</t>
  </si>
  <si>
    <t>MESADAS PENSIONALES</t>
  </si>
  <si>
    <t>1.3.1.1</t>
  </si>
  <si>
    <t>Mesadas pensionales y bonos</t>
  </si>
  <si>
    <t>1.3.2</t>
  </si>
  <si>
    <t>CUOTAS PARTES DE MESADA PENSIONAL</t>
  </si>
  <si>
    <t>1.3.2.1</t>
  </si>
  <si>
    <t>Cuotas partes mesada pensional</t>
  </si>
  <si>
    <t>1.3.16</t>
  </si>
  <si>
    <t>SENTENCIAS Y CONCILIACIONES</t>
  </si>
  <si>
    <t>1.3.16.1</t>
  </si>
  <si>
    <t>Sentencias y conciliaciones.</t>
  </si>
  <si>
    <t>1.4</t>
  </si>
  <si>
    <t>PAGO DEFICIT DE FUNCIONAMIENTO</t>
  </si>
  <si>
    <t>1.4.2</t>
  </si>
  <si>
    <t>DEFICIT FISCAL</t>
  </si>
  <si>
    <t>1.4.2.1</t>
  </si>
  <si>
    <t>Deficit</t>
  </si>
  <si>
    <t>A</t>
  </si>
  <si>
    <t>TOTAL INVERSION</t>
  </si>
  <si>
    <t>A.1</t>
  </si>
  <si>
    <t>EDUCACION</t>
  </si>
  <si>
    <t>A.1.4</t>
  </si>
  <si>
    <t>CALIDAD</t>
  </si>
  <si>
    <t>A.1.4.2</t>
  </si>
  <si>
    <t>SGP Educación</t>
  </si>
  <si>
    <t>A.1.4.2.1</t>
  </si>
  <si>
    <t>Construcción Ampliacion y Adecuación de Infraestru</t>
  </si>
  <si>
    <t>A.1.4.3</t>
  </si>
  <si>
    <t>Mantenimiento de infraestructura educativa</t>
  </si>
  <si>
    <t>A.1.4.4</t>
  </si>
  <si>
    <t>Dotacion de infraestructura educativa Material didatico paquete escolar</t>
  </si>
  <si>
    <t>A.1.4.5</t>
  </si>
  <si>
    <t>DOTACION DE MATERIAL Y MEDIOS PEDAGOGICOS</t>
  </si>
  <si>
    <t>A.1.4.5.1</t>
  </si>
  <si>
    <t>Dotacion de material y medios pedagogicos para el</t>
  </si>
  <si>
    <t>A.1.4.5.2</t>
  </si>
  <si>
    <t>Gratuidad de la educacion</t>
  </si>
  <si>
    <t>A.1.4.6</t>
  </si>
  <si>
    <t>PAGO DE SERVICIOS PUBLICOS DE LAS INSTITUC EDUCATIVAS</t>
  </si>
  <si>
    <t>A.1.4.6.1</t>
  </si>
  <si>
    <t>Acueducto alcantarillado y aseo</t>
  </si>
  <si>
    <t>A.1.4.6.2</t>
  </si>
  <si>
    <t>Energia</t>
  </si>
  <si>
    <t>A.1.4.7</t>
  </si>
  <si>
    <t>TRANSPORTE ESCOLAR</t>
  </si>
  <si>
    <t>A.1.4.7.1</t>
  </si>
  <si>
    <t>Transporte escolar vigencia 2011</t>
  </si>
  <si>
    <t>A.1.4.7.2</t>
  </si>
  <si>
    <t>A.1.4.7.3</t>
  </si>
  <si>
    <t>Transporte escolar con recursos de regalias</t>
  </si>
  <si>
    <t>A.1.4.9</t>
  </si>
  <si>
    <t>Diseño e implementacion del sistema de informacion</t>
  </si>
  <si>
    <t>A.1.4.10</t>
  </si>
  <si>
    <t>ALIMENTACION ESCOLAR</t>
  </si>
  <si>
    <t>A.1.4.10.1</t>
  </si>
  <si>
    <t>PRESTACION DIERECTA DEL SERVICIO</t>
  </si>
  <si>
    <t>A.1.4.10.1.8</t>
  </si>
  <si>
    <t>Restaurantes escolares presente vigencia</t>
  </si>
  <si>
    <t>A.1.4.10.1.9</t>
  </si>
  <si>
    <t>Restaurantes escolares con debido cobrar</t>
  </si>
  <si>
    <t>A.1.4.10.2</t>
  </si>
  <si>
    <t>RESTAURANTES ESCOLARES CON RESERVAS</t>
  </si>
  <si>
    <t>A.1.4.12</t>
  </si>
  <si>
    <t>Reservas SGP educaciòn</t>
  </si>
  <si>
    <t>A.2</t>
  </si>
  <si>
    <t>A.2.1</t>
  </si>
  <si>
    <t>REGIMEN SUBSIDIADO</t>
  </si>
  <si>
    <t>A.2.1.1</t>
  </si>
  <si>
    <t>AFILIADOS AL REGIMEN SUBSIDIADO - CONTINUIDAD</t>
  </si>
  <si>
    <t>A.2.1.1.1</t>
  </si>
  <si>
    <t>A.2.1.1.1.1</t>
  </si>
  <si>
    <t>Sistema General de Participaciones 11/12 Continuidad</t>
  </si>
  <si>
    <t>A.2.1.1.1.2</t>
  </si>
  <si>
    <t>Sistema General de Participaciones Debido Cobrar</t>
  </si>
  <si>
    <t>A.2.1.1.1.3</t>
  </si>
  <si>
    <t>Sistema General de Participaciones ampliación 11/12</t>
  </si>
  <si>
    <t>A.2.1.1.1.4</t>
  </si>
  <si>
    <t>Sistema General de Participaciones ampliación Debido cobrar</t>
  </si>
  <si>
    <t>A.2.1.1.2</t>
  </si>
  <si>
    <t>Fondo de Solidaridad y Garantia</t>
  </si>
  <si>
    <t>A.2.1.1.2.1</t>
  </si>
  <si>
    <t>Fondo de Solidaridad y Garantia vigencia actual</t>
  </si>
  <si>
    <t>A.2.1.1.2.2</t>
  </si>
  <si>
    <t>Fosyga Vigencias Pasadas</t>
  </si>
  <si>
    <t>A.2.1.1.2.3</t>
  </si>
  <si>
    <t>Fosyga Vigencias Futuras</t>
  </si>
  <si>
    <t>A.2.1.1.3</t>
  </si>
  <si>
    <t>Recursos propios</t>
  </si>
  <si>
    <t>A.2.1.1.5</t>
  </si>
  <si>
    <t>ETESA 75% Salud régimen subsidiado</t>
  </si>
  <si>
    <t>A.2.1.1.6</t>
  </si>
  <si>
    <t>Recursos aportados por gremios y asociaciones</t>
  </si>
  <si>
    <t>A.2.1.1.7</t>
  </si>
  <si>
    <t>Gremio Cafetero Vigencia actual</t>
  </si>
  <si>
    <t>A.2.1.1.8</t>
  </si>
  <si>
    <t>Gremio Cafetero Vigencias Pasadas</t>
  </si>
  <si>
    <t>A.2.1.1.9</t>
  </si>
  <si>
    <t>Rendimientos Financieros y recursos del balance</t>
  </si>
  <si>
    <t>A.2.1.1.10</t>
  </si>
  <si>
    <t>Otros recursos asignados Esfuerzo Departamento</t>
  </si>
  <si>
    <t>A.2.1.1.11</t>
  </si>
  <si>
    <t>Esfuerzo Departamento Vigencias pasadas</t>
  </si>
  <si>
    <t>A.2.1.1.12</t>
  </si>
  <si>
    <t>Gremio Cafetero Excedentes Actas de Liquidación</t>
  </si>
  <si>
    <t>A.2.1.1.13</t>
  </si>
  <si>
    <t>Gremio Cafetero Vigencias pasadas</t>
  </si>
  <si>
    <t>A.2.1.1.14</t>
  </si>
  <si>
    <t>Otros recursos  asignados excedentes</t>
  </si>
  <si>
    <t>A.2.1.1.15</t>
  </si>
  <si>
    <t>A.2.1.1.16</t>
  </si>
  <si>
    <t>Fosyga  Excedentes de Actas de Liquidación</t>
  </si>
  <si>
    <t>A.2.1.3</t>
  </si>
  <si>
    <t>INTERVENTORIAS 0,4%</t>
  </si>
  <si>
    <t>A.2.1.4</t>
  </si>
  <si>
    <t>SUPERSALUD 0,2%</t>
  </si>
  <si>
    <t>A.2.1.7</t>
  </si>
  <si>
    <t>ALCALDIA MUNICIPAL RESERVAS REGIMEN SUBSIDIADO</t>
  </si>
  <si>
    <t>A.2.1.7.1</t>
  </si>
  <si>
    <t>SISTEMA GENERAL CONTINUIDAD</t>
  </si>
  <si>
    <t>A.2.1.7.1.1</t>
  </si>
  <si>
    <t>UPC Subsidiada  EPS</t>
  </si>
  <si>
    <t>A.2.1.7.1.2</t>
  </si>
  <si>
    <t>S.G.P. Prestacion  de  Servicios</t>
  </si>
  <si>
    <t>A.2.1.7.1.3</t>
  </si>
  <si>
    <t>Reservas rendimientos financieros SGP</t>
  </si>
  <si>
    <t>A.2.1.7.2</t>
  </si>
  <si>
    <t>FOSYGA</t>
  </si>
  <si>
    <t>A.2.1.7.2.1</t>
  </si>
  <si>
    <t>FOSYGA vigencia</t>
  </si>
  <si>
    <t>A.2.1.7.2.2</t>
  </si>
  <si>
    <t>FOSYGA Vigencias pasadas</t>
  </si>
  <si>
    <t>A.2.1.7.3</t>
  </si>
  <si>
    <t>A.2.1.7.4</t>
  </si>
  <si>
    <t>Gremio Cafetero</t>
  </si>
  <si>
    <t>A.2.1.7.5</t>
  </si>
  <si>
    <t>ETESA (75%)</t>
  </si>
  <si>
    <t>A.2.2</t>
  </si>
  <si>
    <t>A.2.2.1</t>
  </si>
  <si>
    <t>GESTION EN SALUD PUBLICA</t>
  </si>
  <si>
    <t>A.2.2.1.1</t>
  </si>
  <si>
    <t>GESTION DEL PLAN DE SALUD PUBLICA DE INTERVEN COLE</t>
  </si>
  <si>
    <t>A.2.2.1.1.5</t>
  </si>
  <si>
    <t>SGP Salud Pública</t>
  </si>
  <si>
    <t>A.2.2.1.1.6</t>
  </si>
  <si>
    <t>Otras transferencias de la Nacion</t>
  </si>
  <si>
    <t>A.2.2.1.1.7</t>
  </si>
  <si>
    <t>A.2.2.1.1.8</t>
  </si>
  <si>
    <t>A.2.2.2</t>
  </si>
  <si>
    <t>INSPECCION, VIGILAN EN SALUD PUBLIC Y LABORAT SALU</t>
  </si>
  <si>
    <t>A.2.2.2.1</t>
  </si>
  <si>
    <t>Vigilancia en salud publica</t>
  </si>
  <si>
    <t>A.2.2.2.4</t>
  </si>
  <si>
    <t>Programa de Vacunación</t>
  </si>
  <si>
    <t>A.2.2.3</t>
  </si>
  <si>
    <t>EJECUC PLAN DE SALUD PUBLICA INTERVENCIONES COLECT</t>
  </si>
  <si>
    <t>A.2.2.3.1</t>
  </si>
  <si>
    <t>Salud infantil</t>
  </si>
  <si>
    <t>A.2.3</t>
  </si>
  <si>
    <t>A.2.3.1</t>
  </si>
  <si>
    <t>CONTRAT DEL SERVICIO A POBLACION POBRE NO ASEGURAD</t>
  </si>
  <si>
    <t>A.2.3.1.1</t>
  </si>
  <si>
    <t>CONTRATACION CON LAS ESE - RED PUBLICA</t>
  </si>
  <si>
    <t>A.2.3.1.1.1</t>
  </si>
  <si>
    <t>Con situacion de fondos</t>
  </si>
  <si>
    <t>A.2.3.1.1.3</t>
  </si>
  <si>
    <t>A.2.3.1.1.4</t>
  </si>
  <si>
    <t>A.2.3.2</t>
  </si>
  <si>
    <t>CONTRATACION DEL SERVICIO ACCIONES NO POSS</t>
  </si>
  <si>
    <t>A.2.3.2.1</t>
  </si>
  <si>
    <t>A.2.3.4</t>
  </si>
  <si>
    <t>RESERVAS POBLACION POBRE NO ASEGURADA</t>
  </si>
  <si>
    <t>A.2.4</t>
  </si>
  <si>
    <t>A.2.4.1</t>
  </si>
  <si>
    <t>INVESTIGACION EN SALUD</t>
  </si>
  <si>
    <t>A.2.4.1.1</t>
  </si>
  <si>
    <t>Monopolio de juegos de suerte y azar, ETESA, rifas</t>
  </si>
  <si>
    <t>A.2.4.1.2</t>
  </si>
  <si>
    <t>A.2.4.1.3</t>
  </si>
  <si>
    <t>Otros recursos asignados Etesa 25 %</t>
  </si>
  <si>
    <t>A.2.4.1.4</t>
  </si>
  <si>
    <t>A.3</t>
  </si>
  <si>
    <t xml:space="preserve">AGUA POTABLE Y SANEAMIENTO BASICO </t>
  </si>
  <si>
    <t>A.3.1</t>
  </si>
  <si>
    <t>SERVICIO DE ACUEDUCTO</t>
  </si>
  <si>
    <t>A.3.1.1</t>
  </si>
  <si>
    <t>Fondo de Solidaridad y Redistribucion de Ingresos</t>
  </si>
  <si>
    <t>A.3.1.7</t>
  </si>
  <si>
    <t>SISTEMAS DE ACUEDUCTO, ALCANTARILLADO , Y SANAMIENTO BÁSICO</t>
  </si>
  <si>
    <t>A.3.1.7.1</t>
  </si>
  <si>
    <t>Construcción, ampliación,mantenimiento  acueductos</t>
  </si>
  <si>
    <t>A.3.1.7.2</t>
  </si>
  <si>
    <t>Construcción, ampliación, alcantarilldos</t>
  </si>
  <si>
    <t>A.3.1.7.3</t>
  </si>
  <si>
    <t>A.3.1.7.4</t>
  </si>
  <si>
    <t>A.3.2</t>
  </si>
  <si>
    <t>SERVICIO DE ALCANTARILLADO</t>
  </si>
  <si>
    <t>A.3.2.18</t>
  </si>
  <si>
    <t>PLAN DE SANEAMIENTO Y MANEJO DE VERTIMIENTOS (PSMV</t>
  </si>
  <si>
    <t>A.3.2.18.1</t>
  </si>
  <si>
    <t>Tasa retributiva CORPOCALDAS</t>
  </si>
  <si>
    <t>A.3.2.18.2</t>
  </si>
  <si>
    <t>Tasa por uso del agua</t>
  </si>
  <si>
    <t>A.3.2.18.3</t>
  </si>
  <si>
    <t>A.3.3</t>
  </si>
  <si>
    <t>SERVICIO DE ASEO</t>
  </si>
  <si>
    <t>A.3.3.5</t>
  </si>
  <si>
    <t>A.3.3.5.1</t>
  </si>
  <si>
    <t>A.3.3.5.2</t>
  </si>
  <si>
    <t>A.3.3.5.3</t>
  </si>
  <si>
    <t>A.3.3.5.4</t>
  </si>
  <si>
    <t>A.3.3.5.5</t>
  </si>
  <si>
    <t>A.3.3.5.6</t>
  </si>
  <si>
    <t>A.3.4</t>
  </si>
  <si>
    <t>A.3.4.1</t>
  </si>
  <si>
    <t>Mantenimiento de obras de saneamiento basico</t>
  </si>
  <si>
    <t>A.3.4.2</t>
  </si>
  <si>
    <t>SGP Agua Potable  y Saneamiento Basico 60% PDA sin situación de fondos</t>
  </si>
  <si>
    <t>A.4</t>
  </si>
  <si>
    <t>DEPORTE Y RECREACION</t>
  </si>
  <si>
    <t>A.4.1</t>
  </si>
  <si>
    <t>FOMENTO DESARROLLO Y PRACT DEL DEPORTE APROVECHAM</t>
  </si>
  <si>
    <t>A.4.1.1</t>
  </si>
  <si>
    <t>Fomento desarrollo y practica del deporte</t>
  </si>
  <si>
    <t>A.4.1.2</t>
  </si>
  <si>
    <t>Actividades deportivas</t>
  </si>
  <si>
    <t>A.4.2</t>
  </si>
  <si>
    <t>A.4.2.1</t>
  </si>
  <si>
    <t>Construcciones mantenimiento de escenarios deportivos</t>
  </si>
  <si>
    <t>A.4.2.2</t>
  </si>
  <si>
    <t>A.4.2.3</t>
  </si>
  <si>
    <t>A.4.3</t>
  </si>
  <si>
    <t>Dotación de escenarios deportivos</t>
  </si>
  <si>
    <t>A.5</t>
  </si>
  <si>
    <t>CULTURA</t>
  </si>
  <si>
    <t>A.5.1</t>
  </si>
  <si>
    <t>FOMENTO APOYO Y DIFUSION DE EVENTOS Y EXPRES ARTIS</t>
  </si>
  <si>
    <t>A.5.1.1</t>
  </si>
  <si>
    <t>Financiación de eventos culturales y  dotación bandas</t>
  </si>
  <si>
    <t>A.5.1.2</t>
  </si>
  <si>
    <t>A.5.1.4</t>
  </si>
  <si>
    <t>A.5.1.6</t>
  </si>
  <si>
    <t>A.5.5</t>
  </si>
  <si>
    <t>CONSTRUCCIÓN MANTENIMIENTO Y ADECUACIÓN DE</t>
  </si>
  <si>
    <t>A.5.5.1</t>
  </si>
  <si>
    <t>A.5.5.2</t>
  </si>
  <si>
    <t>Mantenimiento de infraestructura y Ludoteca</t>
  </si>
  <si>
    <t>A.6</t>
  </si>
  <si>
    <t>OTROS SECTORES</t>
  </si>
  <si>
    <t>A.6.2.1</t>
  </si>
  <si>
    <t>Mantenimiento y expansión del servicio de alumbrado</t>
  </si>
  <si>
    <t>A.7</t>
  </si>
  <si>
    <t>VIVIENDA</t>
  </si>
  <si>
    <t>A.7.2</t>
  </si>
  <si>
    <t>SUBISIDIOS PARA MEJRAMIENTO DE VIVIENDA DE INTERES</t>
  </si>
  <si>
    <t>A.7.2.1</t>
  </si>
  <si>
    <t xml:space="preserve">Construcción y mejoramiento vivienda </t>
  </si>
  <si>
    <t>A.7.2.2</t>
  </si>
  <si>
    <t>Reubicación de viviendas en zonas no mitigable</t>
  </si>
  <si>
    <t>A.7.2.3</t>
  </si>
  <si>
    <t>A.7.5</t>
  </si>
  <si>
    <t>PLANES Y PROYECT PARA LA ADQUIS Y/O CONSTRUC DE VI</t>
  </si>
  <si>
    <t>A.7.5.2</t>
  </si>
  <si>
    <t>Apoyo y fortalecimiento proyectos de vivienda</t>
  </si>
  <si>
    <t>A.7.5.3</t>
  </si>
  <si>
    <t>Aportes departamentales</t>
  </si>
  <si>
    <t>A.7.7</t>
  </si>
  <si>
    <t>PROYECTOS DE TITULACION Y LEGALIZACION DE PREDIOS</t>
  </si>
  <si>
    <t>A.8</t>
  </si>
  <si>
    <t>AGROPECUARIO</t>
  </si>
  <si>
    <t>A.8.4</t>
  </si>
  <si>
    <t>PROMOCION DE ALIANZAS, ASOCIACIONES U OTRAS FORMAS</t>
  </si>
  <si>
    <t>A.8.4.1</t>
  </si>
  <si>
    <t>A.8.5</t>
  </si>
  <si>
    <t>A.8.8</t>
  </si>
  <si>
    <t>DLLO DE PROGR Y PROY PRODUCT MARCO DEL PLAN AGROPE</t>
  </si>
  <si>
    <t>A.8.8.1</t>
  </si>
  <si>
    <t>A.8.8.2</t>
  </si>
  <si>
    <t>A.8.8.3</t>
  </si>
  <si>
    <t>Sistema pecuario ref control sanitario</t>
  </si>
  <si>
    <t>A.8.8.4</t>
  </si>
  <si>
    <t>Apoyo a la produccion agro industrial</t>
  </si>
  <si>
    <t>A.8.8.5</t>
  </si>
  <si>
    <t>Creacion y apoyo a organizaciones agropecuarias</t>
  </si>
  <si>
    <t>A.8.8.6</t>
  </si>
  <si>
    <t>A.9</t>
  </si>
  <si>
    <t>TRANSPORTE</t>
  </si>
  <si>
    <t>A.9.2</t>
  </si>
  <si>
    <t>MEJORAMIENTO VIAS</t>
  </si>
  <si>
    <t>A.9.3</t>
  </si>
  <si>
    <t>REHABILITACION DE VIAS</t>
  </si>
  <si>
    <t>A.9.3.1</t>
  </si>
  <si>
    <t>A.9.3.2</t>
  </si>
  <si>
    <t>A.9.3.3</t>
  </si>
  <si>
    <t>A.9.3.4</t>
  </si>
  <si>
    <t>A.9.4</t>
  </si>
  <si>
    <t>A.9.5</t>
  </si>
  <si>
    <t>MANTENIMIENTO PERIODICO DE VIAS</t>
  </si>
  <si>
    <t>A.9.5.1</t>
  </si>
  <si>
    <t>A.9.5.2</t>
  </si>
  <si>
    <t>A.9.5.3</t>
  </si>
  <si>
    <t>A.9.14</t>
  </si>
  <si>
    <t>A.10</t>
  </si>
  <si>
    <t>AMBIENTAL</t>
  </si>
  <si>
    <t>A.10.4</t>
  </si>
  <si>
    <t>MANEJO Y APROVECHAMIENTO DE CUENCAS Y MICROCUENCAS</t>
  </si>
  <si>
    <t>A.10.4.1</t>
  </si>
  <si>
    <t>A.10.9</t>
  </si>
  <si>
    <t>ADQUISIC DE PREDIOS DE RESER HIDRICA Y ZONAS DE RE</t>
  </si>
  <si>
    <t>A.10.9.1</t>
  </si>
  <si>
    <t>Compra de terrenos para conservacion de microcuencas</t>
  </si>
  <si>
    <t>A.10.9.2</t>
  </si>
  <si>
    <t>Conservacion de microcuencas</t>
  </si>
  <si>
    <t>A.10.9.3</t>
  </si>
  <si>
    <t>A.10.9.4</t>
  </si>
  <si>
    <t>A.10.9.6</t>
  </si>
  <si>
    <t>Otros Aportes Corpocaldas</t>
  </si>
  <si>
    <t>A.12</t>
  </si>
  <si>
    <t>PREVENCION Y ATENCION DE DESASTRES</t>
  </si>
  <si>
    <t>A.12.1</t>
  </si>
  <si>
    <t>ELABORA, DESARRAROLLO Y ACTUALIZAC PLANES DE EMERGEN CIA</t>
  </si>
  <si>
    <t>A.12.4</t>
  </si>
  <si>
    <t>A.12.6</t>
  </si>
  <si>
    <t>ATENCION DE DESASTRES</t>
  </si>
  <si>
    <t>A.12.6.1</t>
  </si>
  <si>
    <t>A.12.7</t>
  </si>
  <si>
    <t>FORTALEC DE LOS COMITES DE PREVENC Y ATENCIÓN  DE DESASTRES</t>
  </si>
  <si>
    <t>A.12.7.1</t>
  </si>
  <si>
    <t>Atencion y prevencion de desastres</t>
  </si>
  <si>
    <t>A.12.7.2</t>
  </si>
  <si>
    <t>Mejoramiento del entorno local</t>
  </si>
  <si>
    <t>A.12.7.3</t>
  </si>
  <si>
    <t>Apoyo a instituciones relacionadas con la prevenci</t>
  </si>
  <si>
    <t>A.12.7.4</t>
  </si>
  <si>
    <t>A.12.12</t>
  </si>
  <si>
    <t>CONTRATOS CELEB CUERPO BOMBEROS PREVEN Y CONTROL DE DESASTRES</t>
  </si>
  <si>
    <t>A.12.12.2</t>
  </si>
  <si>
    <t>A.14</t>
  </si>
  <si>
    <t>ATENCION A GRUPOS VULNERABLES - PROMOCION SOCIAL</t>
  </si>
  <si>
    <t>A.14.1</t>
  </si>
  <si>
    <t>A.14.2</t>
  </si>
  <si>
    <t>A.14.3</t>
  </si>
  <si>
    <t>A.14.4</t>
  </si>
  <si>
    <t>A.14.4.1</t>
  </si>
  <si>
    <t>Atencion y apoyo al adulto mayor</t>
  </si>
  <si>
    <t>A.14.4.2</t>
  </si>
  <si>
    <t>Atención y apoyo a la población discapacitada</t>
  </si>
  <si>
    <t>A.14.4.3</t>
  </si>
  <si>
    <t>A.14.5</t>
  </si>
  <si>
    <t>ATENCION Y APOYO A MADRES Y PADRES CABEZA DE HOGAR</t>
  </si>
  <si>
    <t>A.14.6</t>
  </si>
  <si>
    <t>ATENCION Y APOYO A LA POBLACION DESPLAZADA POR VIOLENCIA</t>
  </si>
  <si>
    <t>A.14.13</t>
  </si>
  <si>
    <t>PROG DISEÑADOS  PARA SUPERACION DE LA POBREZA  EXT</t>
  </si>
  <si>
    <t>A.14.13.1</t>
  </si>
  <si>
    <t>Enlace familias en accion</t>
  </si>
  <si>
    <t>A.14.13.2</t>
  </si>
  <si>
    <t>Cofinanciacion programas de accion social</t>
  </si>
  <si>
    <t>A.15</t>
  </si>
  <si>
    <t>EQUIPAMIENTO</t>
  </si>
  <si>
    <t>A.15.5</t>
  </si>
  <si>
    <t>MEJORAMIENTO Y MANTENIMIENTO DE PLAZAS DE MERCADO, FERIAS, MATADERO Y ALCALDIA</t>
  </si>
  <si>
    <t>A.15.5.1</t>
  </si>
  <si>
    <t>Mantenimiento y adecuacion de plaza de ferias</t>
  </si>
  <si>
    <t>A.15.5.2</t>
  </si>
  <si>
    <t>A.15.5.3</t>
  </si>
  <si>
    <t xml:space="preserve">MEJORAMIENTO Y MANTENIMIENTO </t>
  </si>
  <si>
    <t>A.15.5.3.1</t>
  </si>
  <si>
    <t>Mantenimiento de la sede administrativa</t>
  </si>
  <si>
    <t>A.15.5.3.2</t>
  </si>
  <si>
    <t>A.15.5.5</t>
  </si>
  <si>
    <t>OTROS APORTES CONSTRUCCION PLANTA PROCESADORA DE F</t>
  </si>
  <si>
    <t>A.15.7</t>
  </si>
  <si>
    <t>RESERVAS S.G.P. OTROS SECTORES</t>
  </si>
  <si>
    <t>A.16</t>
  </si>
  <si>
    <t>DESARROLLO COMUNITARIO</t>
  </si>
  <si>
    <t>A.16.1</t>
  </si>
  <si>
    <t>PROGRAMAS DE CAPACITACION, ASESORIA Y ASISTENCIA T</t>
  </si>
  <si>
    <t>A.16.1.1</t>
  </si>
  <si>
    <t>Desarrollo comunitario</t>
  </si>
  <si>
    <t>A.16.1.2</t>
  </si>
  <si>
    <t>Apoyo a la juventud</t>
  </si>
  <si>
    <t>A.16.1.3</t>
  </si>
  <si>
    <t>Mujer equidad de genero</t>
  </si>
  <si>
    <t>A.17</t>
  </si>
  <si>
    <t>FORTALECIMIENTO INSTITUCIONAL</t>
  </si>
  <si>
    <t>A.17.1</t>
  </si>
  <si>
    <t>PROCES INTEGRA EVALUAC INSTITUC Y REORGANIZ ADMINI</t>
  </si>
  <si>
    <t>A.17.1.1</t>
  </si>
  <si>
    <t>A.17.1.2</t>
  </si>
  <si>
    <t>Fortalecimiento institucional SGP</t>
  </si>
  <si>
    <t>A.17.1.3</t>
  </si>
  <si>
    <t>Convenios Institucionales del sector agropecuario</t>
  </si>
  <si>
    <t>A.18</t>
  </si>
  <si>
    <t>JUSTICIA</t>
  </si>
  <si>
    <t>A.18.1</t>
  </si>
  <si>
    <t>Pago Inspectores de Policía</t>
  </si>
  <si>
    <t>A.18.2</t>
  </si>
  <si>
    <t>CONTRATAC DE SERVIC ESPECIAL DE POLICIA EN CONVENI</t>
  </si>
  <si>
    <t>A.18.2.1</t>
  </si>
  <si>
    <t>Campañas de seguridad en transito</t>
  </si>
  <si>
    <t>A.18.2.3</t>
  </si>
  <si>
    <t>A.18.5</t>
  </si>
  <si>
    <t>DESARROLLO DEL PLAN INTEGRAL DE SEGURIDAD Y CONVIV</t>
  </si>
  <si>
    <t>A.18.5.1</t>
  </si>
  <si>
    <t>Resolucion de conflictos</t>
  </si>
  <si>
    <t>A.18.5.2</t>
  </si>
  <si>
    <t>Derechos ciudadanos</t>
  </si>
  <si>
    <t>A.18.8</t>
  </si>
  <si>
    <t>ACCION ORIENTA A LA SEGURID CIUDAD Y PRESERVAC DEL</t>
  </si>
  <si>
    <t>A.18.8.1</t>
  </si>
  <si>
    <t>Accion orientada a la seguridad ciudadana</t>
  </si>
  <si>
    <t>A.18.8.2</t>
  </si>
  <si>
    <t>Justicia (Comisaria de Familia)</t>
  </si>
  <si>
    <t>A.18.8.3</t>
  </si>
  <si>
    <t>T</t>
  </si>
  <si>
    <t>TOTAL DE LA DEUDA</t>
  </si>
  <si>
    <t>T.1</t>
  </si>
  <si>
    <t>SECTOR</t>
  </si>
  <si>
    <t>T.1.3</t>
  </si>
  <si>
    <t>AGUA POTABLE Y SANEAMIENTO BASICO</t>
  </si>
  <si>
    <t>T.1.3.1</t>
  </si>
  <si>
    <t>Amortizacion</t>
  </si>
  <si>
    <t>T.1.3.2</t>
  </si>
  <si>
    <t>Intereses</t>
  </si>
  <si>
    <t>T.1.4</t>
  </si>
  <si>
    <t>T.1.4.1</t>
  </si>
  <si>
    <t>T.1.4.2</t>
  </si>
  <si>
    <t>T.1.5</t>
  </si>
  <si>
    <t>T.1.5.1</t>
  </si>
  <si>
    <t>T.1.5.2</t>
  </si>
  <si>
    <t>T.1.17</t>
  </si>
  <si>
    <t>OTROS</t>
  </si>
  <si>
    <t>T.1.17.1</t>
  </si>
  <si>
    <t>AMORTIZACIONES</t>
  </si>
  <si>
    <t>T.1.17.1.1</t>
  </si>
  <si>
    <t>Amortizacion otros sectores deuda publica municipi</t>
  </si>
  <si>
    <t>T.1.17.1.2</t>
  </si>
  <si>
    <t>Amortizacion CHEC con S.G.P.</t>
  </si>
  <si>
    <t>T.1.17.2</t>
  </si>
  <si>
    <t>INTERESES</t>
  </si>
  <si>
    <t>T.1.17.2.1</t>
  </si>
  <si>
    <t>Intereses otros sectores deuda publica municipio</t>
  </si>
  <si>
    <t>T.1.17.2.2</t>
  </si>
  <si>
    <t>Intereses CHEC con S.G.P.</t>
  </si>
  <si>
    <t>CONCEJO MUNICIPAL</t>
  </si>
  <si>
    <t>PRIMAS LEGALES</t>
  </si>
  <si>
    <t>1.1.3.6</t>
  </si>
  <si>
    <t>HONORARIOS DE LOS CONCEJALES</t>
  </si>
  <si>
    <t>1.1.3.6.1</t>
  </si>
  <si>
    <t>Sesiones ordinarias</t>
  </si>
  <si>
    <t>1.1.3.6.2</t>
  </si>
  <si>
    <t>Sesiones extraordinarias</t>
  </si>
  <si>
    <t>1.1.4.1.1.4</t>
  </si>
  <si>
    <t>Auxilio de Cesantias</t>
  </si>
  <si>
    <t>1.1.4.1.2</t>
  </si>
  <si>
    <t>1.1.4.1.3</t>
  </si>
  <si>
    <t>1.1.4.1.4</t>
  </si>
  <si>
    <t>1.1.4.1.5</t>
  </si>
  <si>
    <t>Aportes para salud (Seguro Social)</t>
  </si>
  <si>
    <t>1.1.4.1.6</t>
  </si>
  <si>
    <t>1.1.4.1.7</t>
  </si>
  <si>
    <t>1.1.4.2.1.3</t>
  </si>
  <si>
    <t>Riesgos Profesionales</t>
  </si>
  <si>
    <t>Compra de equipos</t>
  </si>
  <si>
    <t>1.2.2.1</t>
  </si>
  <si>
    <t>Capacitacion personal administrativo</t>
  </si>
  <si>
    <t>Pólizas</t>
  </si>
  <si>
    <t>OTROS GASTOS DE ADQUISICION DE SERVICIOS</t>
  </si>
  <si>
    <t>1.2.2.10.1</t>
  </si>
  <si>
    <t>Suscripciones</t>
  </si>
  <si>
    <t>1.2.2.10.2</t>
  </si>
  <si>
    <t>Aportes FENACON</t>
  </si>
  <si>
    <t>PERSONERIA MUNICIPAL</t>
  </si>
  <si>
    <t>Prima de vacaciones Personeria</t>
  </si>
  <si>
    <t>Prima de servicios Personeria</t>
  </si>
  <si>
    <t>Prima de navidad Personeria</t>
  </si>
  <si>
    <t>1.2.2.10.4</t>
  </si>
  <si>
    <t>Desarrollo campañas institucionales</t>
  </si>
  <si>
    <t>MUNICIPIO DE MANZANARES</t>
  </si>
  <si>
    <t>Fuente</t>
  </si>
  <si>
    <t>Cultura</t>
  </si>
  <si>
    <t>SUBCUENTA REGIMEN SUBSIDIADO</t>
  </si>
  <si>
    <t>SUBCUENTA  SALUD PUBLICA</t>
  </si>
  <si>
    <t>SUBCUENTA OTROS GASTOS EN SALUD</t>
  </si>
  <si>
    <t>TI.A.2.6.1.1.2.4</t>
  </si>
  <si>
    <t>TI.A.2.6.1.1.2.4.1</t>
  </si>
  <si>
    <t>SUBCUENTA PRESTACION DE SERVICIOS</t>
  </si>
  <si>
    <t>FONDO LOCAL DE  SALUD</t>
  </si>
  <si>
    <t>FONDO LOCAL DE SALUD</t>
  </si>
  <si>
    <t>RESERVAS SALUD REGIMEN SUBSIDIADO</t>
  </si>
  <si>
    <t>Reservas Salud Régimen Subsidiado</t>
  </si>
  <si>
    <t>SUBCUENTA OTROS INGRESOS  EN SALUD</t>
  </si>
  <si>
    <t>INVERSIÓN</t>
  </si>
  <si>
    <t>ETESA 25%</t>
  </si>
  <si>
    <t>TI.A.2.6.2.1.1.2.4.2</t>
  </si>
  <si>
    <t>FUNCIONAMIENTO</t>
  </si>
  <si>
    <t>TI.A.2.6.2.1.1.2.4.2.1</t>
  </si>
  <si>
    <t>Otros ingresos</t>
  </si>
  <si>
    <t>TI.A.2.6.1.1.2.4.1.1</t>
  </si>
  <si>
    <t>TI.A.2.6.2.1.1.2.2.9</t>
  </si>
  <si>
    <t>Reservas Salud Pública</t>
  </si>
  <si>
    <t>TI.A.2.6.2.1.1.2.3.6</t>
  </si>
  <si>
    <t>Reversas Prestación de Servicios</t>
  </si>
  <si>
    <t>TI.A.2.6.1.1.2.4.1.2</t>
  </si>
  <si>
    <t>Reservas otros ingresos en salud</t>
  </si>
  <si>
    <t>TI.A.1.40</t>
  </si>
  <si>
    <t>DESAGREGACIÓN DE INGRESOS 2012</t>
  </si>
  <si>
    <t>Alumbrado Público sin Situación de Fondos</t>
  </si>
  <si>
    <t>Alumbrado público Sin Situación de fondos</t>
  </si>
  <si>
    <t>Aportes Federación Nacional de Municipios</t>
  </si>
  <si>
    <t>Construcción, unidades sanitarias ISAGEN Inversión con RP</t>
  </si>
  <si>
    <t>Giro Corpocaldascon sobretasa ambiental Inversión con RP</t>
  </si>
  <si>
    <t>Mantenimiento de escenarios deportivos Inversión con RP</t>
  </si>
  <si>
    <t>Financiación de eventos culturales Inversión con RP</t>
  </si>
  <si>
    <t>Seguridad Social de los artistas Inversión con RP</t>
  </si>
  <si>
    <t>Granjas municipales autosostenibles Inversión con RP</t>
  </si>
  <si>
    <t>Recursos ISAGEN  Destinación Inversión con RP</t>
  </si>
  <si>
    <t>Mantenimiento bomberos Inversión con RP</t>
  </si>
  <si>
    <t>Atencion integral al anciano Inversión con RP</t>
  </si>
  <si>
    <t>Central de sacrificio Destinación Inversión con RP</t>
  </si>
  <si>
    <t>Campañas de seguridad en transito Inversión con RP</t>
  </si>
  <si>
    <t>Seguridad fondo de vigilancia Inversión con RP</t>
  </si>
  <si>
    <t>Financiación de eventos culturales Ley 617</t>
  </si>
  <si>
    <t>Construcción y mejoramiento vivienda  Ley 617</t>
  </si>
  <si>
    <t>Mejoramiento genetico pecuario Ley 617</t>
  </si>
  <si>
    <t>Vias intermunicipales carreteras Ley 617</t>
  </si>
  <si>
    <t>MANTENIMIENTO RUTINARIA DE VIAS Ley 617</t>
  </si>
  <si>
    <t>Protecciòn adolescencia y juventud y ancianos Ley 617</t>
  </si>
  <si>
    <t>Apoyo a la gestion institucional   Ley 617</t>
  </si>
  <si>
    <t>Fortalecimiento institucional   Ley 617</t>
  </si>
  <si>
    <t>A.14.1.1</t>
  </si>
  <si>
    <t>A.14.1.2</t>
  </si>
  <si>
    <t>Protección a la primera infancia adolescencia y juventud</t>
  </si>
  <si>
    <t>Infancia, adolescencia y juventud</t>
  </si>
  <si>
    <t>DESAGREGACIÓN DE GASTOS 2012</t>
  </si>
  <si>
    <t>SGP Salud aportes patronales (sin situacion de fondos)</t>
  </si>
  <si>
    <t xml:space="preserve">Transporte escolar con aporte departamental </t>
  </si>
  <si>
    <t>FOSYGA EXCEDENTES DE ACTAS  DE  ACTAS DE LIQUIDACIÓN</t>
  </si>
  <si>
    <t>OTRAS TRANSFERENCIAS DEL NIVEL NACIONAL INVERSIÓN</t>
  </si>
  <si>
    <t>Esfuerzo Departamento Excedentes Actas de Liquidación</t>
  </si>
  <si>
    <t>SUBCUENTA  SALUD PÚBLICA</t>
  </si>
  <si>
    <t>Salud pública 11/12</t>
  </si>
  <si>
    <t>SGP Salud complemento prestacion de servicios</t>
  </si>
  <si>
    <t>SGP Prestacion de Servicios Última Doceava</t>
  </si>
  <si>
    <t>SGP PARA AGUA POTABLE Y SANEAMIENTO BÁSICO</t>
  </si>
  <si>
    <t>Agua potable y saneamiento básico</t>
  </si>
  <si>
    <t>Agua potable y saneamiento básico debido cobrar</t>
  </si>
  <si>
    <t>Agua potable y saneamiento básico sin situación de fondos</t>
  </si>
  <si>
    <t>Agua potable y saneamiento básico 11/12</t>
  </si>
  <si>
    <t xml:space="preserve">SGP Atención integral Construcción </t>
  </si>
  <si>
    <t>Propósito general</t>
  </si>
  <si>
    <t>SGP PARA PROPÓSITO GENERAL</t>
  </si>
  <si>
    <t>Propósito general debido cobrar</t>
  </si>
  <si>
    <t>Aportes Nacionales</t>
  </si>
  <si>
    <t>CANCELACIÓN DE RESERVAS</t>
  </si>
  <si>
    <t>FAEP sin situación de fondos</t>
  </si>
  <si>
    <t>Propósito General Recursos del Balance</t>
  </si>
  <si>
    <t>Recursos de libre destinación</t>
  </si>
  <si>
    <t>RECURSOS DE FORZOSA INVERSION SGP CON DESTINACIÓN</t>
  </si>
  <si>
    <t>Recursos de forzosa inversion educación</t>
  </si>
  <si>
    <t>RECURSOS DE FORZOSA INVERSIÓN SALUD</t>
  </si>
  <si>
    <t>IMPUESTO DE CIRCULACIÓN Y TRANSITO V.S.P.</t>
  </si>
  <si>
    <t>IMPUESTO DE DELINEACIÓN URBANA</t>
  </si>
  <si>
    <t>IMPUESTO DE ESPECTÁCULOS PÚBLICOS CON DESTINO AL D</t>
  </si>
  <si>
    <t>IMPUESTO DE ESPECTACULOS PÚBLICOS MUNICIPAL</t>
  </si>
  <si>
    <t>Prodotación y funcionamiento de centros bienestar</t>
  </si>
  <si>
    <t>CONTRIBUCIÓN SOBRE CONTRATOS DE OBRAS PUBLICAS</t>
  </si>
  <si>
    <t>Aportes para pensión</t>
  </si>
  <si>
    <t>Institutos técnicos</t>
  </si>
  <si>
    <t>ADQUISICIÓN DE SERVICIOS</t>
  </si>
  <si>
    <t>Seguros y pólizas</t>
  </si>
  <si>
    <t>Servicios públicos</t>
  </si>
  <si>
    <t>Viáticos y gastos de viaje</t>
  </si>
  <si>
    <t>Gastos de Inversión</t>
  </si>
  <si>
    <t>RECOLECCIÓN, TRATAM Y DISPOSIC FINAL RESIDUOS SÓLIDOS</t>
  </si>
  <si>
    <t>Recolección, tratamiento y disposición final de residuos sólidos</t>
  </si>
  <si>
    <t>Recolección, tratamiento y disposición final de residuos Ley 617</t>
  </si>
  <si>
    <t>Educación en el manejo de residuos sólidos</t>
  </si>
  <si>
    <t>Implementación programas establecidos del el PGIRS Ley 617</t>
  </si>
  <si>
    <t>Manejo y recolección de residuos sólidos Ley 617</t>
  </si>
  <si>
    <t>Construcción, unidades sanitarias y mejoramiento obras de saneamiento básico</t>
  </si>
  <si>
    <t>CONSTRUC, RECUPER Y MANTENIM OBRAS DE SANEAMIENTO  BÁSICO</t>
  </si>
  <si>
    <t>Implementación programas establecidos del el PGIR</t>
  </si>
  <si>
    <t>Mantenimiento de escenarios deportivos</t>
  </si>
  <si>
    <t>CONSTRUCCIÓN MANTENIMIENTO Y ADECUACIÓN ESCENARIOS DEPORTIVOS</t>
  </si>
  <si>
    <t>Construccion y mantenimiento centro cultural</t>
  </si>
  <si>
    <t>A.7.2.4</t>
  </si>
  <si>
    <t>Construcción vivienda desplazados</t>
  </si>
  <si>
    <t>PROGRAMAS PROYECTOS DE ASISTENCIA TÉCNICA RURAL</t>
  </si>
  <si>
    <t>A.8.8.7</t>
  </si>
  <si>
    <t>A.8.8.8</t>
  </si>
  <si>
    <t xml:space="preserve">Cadenas productivas </t>
  </si>
  <si>
    <t>Cadenas productivas población desplazada</t>
  </si>
  <si>
    <t>A.17.1.4</t>
  </si>
  <si>
    <t>Revisión y actualizacion de planes y procesos Plan</t>
  </si>
  <si>
    <t>ATENCIÓN Y APOYO AL ADULTO MAYOR</t>
  </si>
  <si>
    <t>Construcción, mejoramiento y rehabilitacion de vias urbanas</t>
  </si>
  <si>
    <t>Construcción, mejoramiento y rehabilitacion de vias rurales</t>
  </si>
  <si>
    <t>Sistemas de comunicación alternas (caminos, garruchas,puentes)</t>
  </si>
  <si>
    <t>Construcción mejoramiento rehabilitacion vias rurales Ley 617</t>
  </si>
  <si>
    <t>Con recursos de cofinanciación</t>
  </si>
  <si>
    <t>Agroturismo y ecología</t>
  </si>
  <si>
    <t>Auxilios a población afectada por desastres naturales</t>
  </si>
  <si>
    <t>Reforestación protección de microcuencas</t>
  </si>
  <si>
    <t>REUBICACIÓN DE ASENTAMIENTOS ESTABLECIDOS EN ZONAS</t>
  </si>
  <si>
    <t>Protección a la primera infancia adolescencia y juventud Ley 617</t>
  </si>
  <si>
    <t>A.14.1.3</t>
  </si>
  <si>
    <t>n</t>
  </si>
  <si>
    <t>A.15.5.3.3</t>
  </si>
  <si>
    <t xml:space="preserve">Central de sacrificio </t>
  </si>
  <si>
    <t>Plaza de mercado y planta procesadora</t>
  </si>
  <si>
    <t>A.18.8.3.2</t>
  </si>
  <si>
    <t>A.18.8.3.1</t>
  </si>
  <si>
    <t>FONDO DE SEGURIDAD</t>
  </si>
  <si>
    <t>Construcción mejoramiento vias Ley 617</t>
  </si>
  <si>
    <t>Capacitación en el sistema ambiental Inversión con RP</t>
  </si>
  <si>
    <t>Educacion y percepcion del riesgo Ley 617</t>
  </si>
  <si>
    <t xml:space="preserve">Apoyo Fundación Esparza Monforte Ley 617 </t>
  </si>
  <si>
    <t>Protección a la primera infancia adolescencia Inversión con RP</t>
  </si>
  <si>
    <t>Mantenimiento y sostenimiento Sistema Integrado 123 Inversión con RP</t>
  </si>
  <si>
    <t>Dotación de personal</t>
  </si>
  <si>
    <t>A.10.4.2</t>
  </si>
  <si>
    <t>Compra de terrenos art. 210 de la ley 1450 de 2011</t>
  </si>
  <si>
    <t>A.2.2.2.5</t>
  </si>
  <si>
    <t>Reservas salud pública</t>
  </si>
  <si>
    <t>A.2.4.1.5</t>
  </si>
  <si>
    <t>Reservas otros gastos en salud</t>
  </si>
  <si>
    <t>A.7.5.4</t>
  </si>
  <si>
    <t>Reservas aportes departamentales</t>
  </si>
  <si>
    <t>A.7.5.5</t>
  </si>
  <si>
    <t>Reservas aportes nacionales</t>
  </si>
  <si>
    <t>A.9.15</t>
  </si>
  <si>
    <t>Reservas otros aportes</t>
  </si>
  <si>
    <t>1.3.13</t>
  </si>
  <si>
    <t>Reservas funcionamiento RP</t>
  </si>
  <si>
    <t>A.17.1.5</t>
  </si>
  <si>
    <t>Reservas inversión con RP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</si>
</sst>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name val="Book Antiqua"/>
      <family val="1"/>
    </font>
    <font>
      <b/>
      <sz val="1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FF0000"/>
      <name val="Book Antiqua"/>
      <family val="1"/>
    </font>
    <font>
      <b/>
      <sz val="11"/>
      <color rgb="FFFF0000"/>
      <name val="Book Antiqua"/>
      <family val="1"/>
    </font>
    <font>
      <sz val="10"/>
      <color theme="1"/>
      <name val="Book Antiqua"/>
      <family val="1"/>
    </font>
    <font>
      <b/>
      <sz val="11"/>
      <color rgb="FF00B0F0"/>
      <name val="Book Antiqua"/>
      <family val="1"/>
    </font>
    <font>
      <b/>
      <sz val="11"/>
      <color theme="5" tint="-0.249977111117893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Fill="1"/>
    <xf numFmtId="3" fontId="4" fillId="0" borderId="0" xfId="0" applyNumberFormat="1" applyFont="1" applyFill="1"/>
    <xf numFmtId="3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shrinkToFit="1"/>
    </xf>
    <xf numFmtId="3" fontId="5" fillId="0" borderId="0" xfId="0" applyNumberFormat="1" applyFont="1" applyFill="1"/>
    <xf numFmtId="3" fontId="6" fillId="0" borderId="0" xfId="0" applyNumberFormat="1" applyFont="1" applyFill="1"/>
    <xf numFmtId="0" fontId="3" fillId="0" borderId="0" xfId="0" applyFont="1" applyFill="1"/>
    <xf numFmtId="3" fontId="1" fillId="0" borderId="0" xfId="0" applyNumberFormat="1" applyFont="1" applyFill="1"/>
    <xf numFmtId="0" fontId="3" fillId="0" borderId="1" xfId="0" applyFont="1" applyBorder="1" applyAlignment="1">
      <alignment shrinkToFit="1"/>
    </xf>
    <xf numFmtId="3" fontId="3" fillId="0" borderId="1" xfId="0" applyNumberFormat="1" applyFont="1" applyFill="1" applyBorder="1"/>
    <xf numFmtId="0" fontId="3" fillId="0" borderId="1" xfId="0" applyFont="1" applyFill="1" applyBorder="1" applyAlignment="1">
      <alignment shrinkToFit="1"/>
    </xf>
    <xf numFmtId="0" fontId="3" fillId="0" borderId="1" xfId="0" applyFont="1" applyBorder="1" applyAlignment="1">
      <alignment horizontal="center" shrinkToFit="1"/>
    </xf>
    <xf numFmtId="3" fontId="3" fillId="0" borderId="1" xfId="0" applyNumberFormat="1" applyFont="1" applyBorder="1" applyAlignment="1">
      <alignment vertical="center" shrinkToFit="1"/>
    </xf>
    <xf numFmtId="3" fontId="3" fillId="0" borderId="1" xfId="0" applyNumberFormat="1" applyFont="1" applyBorder="1" applyAlignment="1">
      <alignment horizontal="center" vertical="center" shrinkToFit="1"/>
    </xf>
    <xf numFmtId="3" fontId="1" fillId="0" borderId="1" xfId="0" applyNumberFormat="1" applyFont="1" applyFill="1" applyBorder="1" applyAlignment="1">
      <alignment horizontal="center" vertical="center" shrinkToFit="1"/>
    </xf>
    <xf numFmtId="3" fontId="3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/>
    <xf numFmtId="3" fontId="1" fillId="0" borderId="1" xfId="0" applyNumberFormat="1" applyFont="1" applyFill="1" applyBorder="1"/>
    <xf numFmtId="3" fontId="2" fillId="0" borderId="1" xfId="0" applyNumberFormat="1" applyFont="1" applyFill="1" applyBorder="1"/>
    <xf numFmtId="3" fontId="3" fillId="0" borderId="1" xfId="0" applyNumberFormat="1" applyFont="1" applyBorder="1" applyAlignment="1">
      <alignment shrinkToFit="1"/>
    </xf>
    <xf numFmtId="3" fontId="4" fillId="0" borderId="1" xfId="0" applyNumberFormat="1" applyFont="1" applyBorder="1" applyAlignment="1">
      <alignment vertical="center" shrinkToFit="1"/>
    </xf>
    <xf numFmtId="3" fontId="3" fillId="0" borderId="0" xfId="0" applyNumberFormat="1" applyFont="1" applyAlignment="1">
      <alignment shrinkToFit="1"/>
    </xf>
    <xf numFmtId="0" fontId="1" fillId="0" borderId="1" xfId="0" applyFont="1" applyBorder="1" applyAlignment="1">
      <alignment shrinkToFit="1"/>
    </xf>
    <xf numFmtId="0" fontId="7" fillId="0" borderId="0" xfId="0" applyFont="1" applyAlignment="1">
      <alignment shrinkToFit="1"/>
    </xf>
    <xf numFmtId="3" fontId="3" fillId="0" borderId="0" xfId="0" applyNumberFormat="1" applyFont="1" applyFill="1" applyBorder="1"/>
    <xf numFmtId="3" fontId="3" fillId="0" borderId="0" xfId="0" applyNumberFormat="1" applyFont="1" applyBorder="1"/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/>
    <xf numFmtId="3" fontId="9" fillId="0" borderId="0" xfId="0" applyNumberFormat="1" applyFont="1" applyFill="1" applyBorder="1"/>
    <xf numFmtId="3" fontId="1" fillId="0" borderId="0" xfId="0" applyNumberFormat="1" applyFont="1" applyFill="1" applyBorder="1"/>
    <xf numFmtId="3" fontId="4" fillId="0" borderId="0" xfId="0" applyNumberFormat="1" applyFont="1" applyFill="1" applyBorder="1"/>
    <xf numFmtId="3" fontId="2" fillId="0" borderId="0" xfId="0" applyNumberFormat="1" applyFont="1" applyFill="1" applyBorder="1"/>
    <xf numFmtId="3" fontId="6" fillId="0" borderId="0" xfId="0" applyNumberFormat="1" applyFont="1" applyFill="1" applyBorder="1"/>
    <xf numFmtId="3" fontId="8" fillId="0" borderId="0" xfId="0" applyNumberFormat="1" applyFont="1" applyBorder="1"/>
    <xf numFmtId="3" fontId="1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/>
    <xf numFmtId="3" fontId="3" fillId="0" borderId="1" xfId="0" applyNumberFormat="1" applyFont="1" applyFill="1" applyBorder="1" applyAlignment="1">
      <alignment vertical="center" shrinkToFit="1"/>
    </xf>
    <xf numFmtId="3" fontId="3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/>
    <xf numFmtId="3" fontId="4" fillId="0" borderId="1" xfId="0" applyNumberFormat="1" applyFont="1" applyFill="1" applyBorder="1"/>
    <xf numFmtId="3" fontId="6" fillId="0" borderId="1" xfId="0" applyNumberFormat="1" applyFont="1" applyFill="1" applyBorder="1"/>
    <xf numFmtId="3" fontId="3" fillId="0" borderId="1" xfId="0" applyNumberFormat="1" applyFont="1" applyFill="1" applyBorder="1" applyAlignment="1">
      <alignment shrinkToFit="1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3"/>
  <sheetViews>
    <sheetView tabSelected="1" workbookViewId="0">
      <selection activeCell="B233" sqref="B233"/>
    </sheetView>
  </sheetViews>
  <sheetFormatPr baseColWidth="10" defaultRowHeight="16.5"/>
  <cols>
    <col min="1" max="1" width="21.28515625" style="6" customWidth="1"/>
    <col min="2" max="2" width="46.5703125" style="6" customWidth="1"/>
    <col min="3" max="3" width="18" style="10" customWidth="1"/>
    <col min="4" max="4" width="14.28515625" style="3" customWidth="1"/>
    <col min="5" max="5" width="13.85546875" style="3" customWidth="1"/>
    <col min="6" max="6" width="20.42578125" style="3" customWidth="1"/>
    <col min="7" max="7" width="18.85546875" style="3" customWidth="1"/>
    <col min="8" max="8" width="23" style="3" customWidth="1"/>
    <col min="9" max="28" width="11.42578125" style="9"/>
    <col min="29" max="16384" width="11.42578125" style="1"/>
  </cols>
  <sheetData>
    <row r="1" spans="1:8">
      <c r="A1" s="48" t="s">
        <v>394</v>
      </c>
      <c r="B1" s="48"/>
      <c r="C1" s="48"/>
    </row>
    <row r="2" spans="1:8">
      <c r="A2" s="49" t="s">
        <v>1005</v>
      </c>
      <c r="B2" s="49"/>
      <c r="C2" s="49"/>
    </row>
    <row r="3" spans="1:8">
      <c r="A3" s="49" t="s">
        <v>1033</v>
      </c>
      <c r="B3" s="49"/>
      <c r="C3" s="49"/>
    </row>
    <row r="4" spans="1:8">
      <c r="A4" s="47"/>
      <c r="B4" s="47"/>
      <c r="C4" s="47"/>
    </row>
    <row r="5" spans="1:8">
      <c r="A5" s="14" t="s">
        <v>392</v>
      </c>
      <c r="B5" s="14" t="s">
        <v>393</v>
      </c>
      <c r="C5" s="39" t="s">
        <v>1</v>
      </c>
      <c r="D5" s="5"/>
      <c r="E5" s="5"/>
      <c r="F5" s="5"/>
      <c r="G5" s="5"/>
      <c r="H5" s="5"/>
    </row>
    <row r="6" spans="1:8">
      <c r="A6" s="11" t="s">
        <v>3</v>
      </c>
      <c r="B6" s="11" t="s">
        <v>4</v>
      </c>
      <c r="C6" s="21">
        <f>+C7</f>
        <v>8738146270</v>
      </c>
    </row>
    <row r="7" spans="1:8">
      <c r="A7" s="11" t="s">
        <v>5</v>
      </c>
      <c r="B7" s="11" t="s">
        <v>6</v>
      </c>
      <c r="C7" s="21">
        <f>+C8+C34+C166</f>
        <v>8738146270</v>
      </c>
    </row>
    <row r="8" spans="1:8">
      <c r="A8" s="11" t="s">
        <v>7</v>
      </c>
      <c r="B8" s="11" t="s">
        <v>8</v>
      </c>
      <c r="C8" s="22">
        <f>+C9+C10+C13+C16+C19+C22+C23+C24+C25+C26+C27+C28++C32+C33</f>
        <v>809600000</v>
      </c>
      <c r="D8" s="4"/>
      <c r="E8" s="4"/>
      <c r="F8" s="7"/>
      <c r="H8" s="4"/>
    </row>
    <row r="9" spans="1:8">
      <c r="A9" s="11" t="s">
        <v>9</v>
      </c>
      <c r="B9" s="11" t="s">
        <v>1088</v>
      </c>
      <c r="C9" s="21">
        <v>42000000</v>
      </c>
      <c r="F9" s="4"/>
      <c r="G9" s="7"/>
    </row>
    <row r="10" spans="1:8">
      <c r="A10" s="11" t="s">
        <v>10</v>
      </c>
      <c r="B10" s="11" t="s">
        <v>11</v>
      </c>
      <c r="C10" s="22">
        <f>SUM(C11:C12)</f>
        <v>250000000</v>
      </c>
      <c r="D10" s="4"/>
      <c r="E10" s="4"/>
      <c r="F10" s="4"/>
      <c r="G10" s="7"/>
      <c r="H10" s="4"/>
    </row>
    <row r="11" spans="1:8">
      <c r="A11" s="11" t="s">
        <v>12</v>
      </c>
      <c r="B11" s="11" t="s">
        <v>13</v>
      </c>
      <c r="C11" s="21">
        <v>175000000</v>
      </c>
      <c r="G11" s="7"/>
    </row>
    <row r="12" spans="1:8">
      <c r="A12" s="11" t="s">
        <v>14</v>
      </c>
      <c r="B12" s="11" t="s">
        <v>15</v>
      </c>
      <c r="C12" s="21">
        <v>75000000</v>
      </c>
      <c r="G12" s="7"/>
    </row>
    <row r="13" spans="1:8">
      <c r="A13" s="11" t="s">
        <v>16</v>
      </c>
      <c r="B13" s="11" t="s">
        <v>17</v>
      </c>
      <c r="C13" s="22">
        <f>SUM(C14:C15)</f>
        <v>50000000</v>
      </c>
      <c r="D13" s="4"/>
      <c r="E13" s="4"/>
      <c r="F13" s="4"/>
      <c r="G13" s="7"/>
      <c r="H13" s="4"/>
    </row>
    <row r="14" spans="1:8">
      <c r="A14" s="11" t="s">
        <v>18</v>
      </c>
      <c r="B14" s="11" t="s">
        <v>19</v>
      </c>
      <c r="C14" s="21">
        <v>37000000</v>
      </c>
      <c r="G14" s="7"/>
    </row>
    <row r="15" spans="1:8">
      <c r="A15" s="11" t="s">
        <v>20</v>
      </c>
      <c r="B15" s="11" t="s">
        <v>21</v>
      </c>
      <c r="C15" s="21">
        <v>13000000</v>
      </c>
      <c r="G15" s="7"/>
    </row>
    <row r="16" spans="1:8">
      <c r="A16" s="11" t="s">
        <v>22</v>
      </c>
      <c r="B16" s="11" t="s">
        <v>386</v>
      </c>
      <c r="C16" s="22">
        <f>SUM(C17:C18)</f>
        <v>165000000</v>
      </c>
      <c r="D16" s="4"/>
      <c r="E16" s="4"/>
      <c r="F16" s="4"/>
      <c r="G16" s="7"/>
      <c r="H16" s="4"/>
    </row>
    <row r="17" spans="1:9">
      <c r="A17" s="11" t="s">
        <v>23</v>
      </c>
      <c r="B17" s="11" t="s">
        <v>24</v>
      </c>
      <c r="C17" s="21">
        <v>140000000</v>
      </c>
      <c r="G17" s="7"/>
    </row>
    <row r="18" spans="1:9">
      <c r="A18" s="11" t="s">
        <v>25</v>
      </c>
      <c r="B18" s="11" t="s">
        <v>26</v>
      </c>
      <c r="C18" s="21">
        <v>25000000</v>
      </c>
      <c r="G18" s="7"/>
    </row>
    <row r="19" spans="1:9">
      <c r="A19" s="11" t="s">
        <v>27</v>
      </c>
      <c r="B19" s="11" t="s">
        <v>28</v>
      </c>
      <c r="C19" s="22">
        <f>SUM(C20:C21)</f>
        <v>20000000</v>
      </c>
      <c r="D19" s="4"/>
      <c r="E19" s="4"/>
      <c r="F19" s="4"/>
      <c r="G19" s="7"/>
      <c r="H19" s="4"/>
      <c r="I19" s="3"/>
    </row>
    <row r="20" spans="1:9">
      <c r="A20" s="11" t="s">
        <v>29</v>
      </c>
      <c r="B20" s="11" t="s">
        <v>30</v>
      </c>
      <c r="C20" s="21">
        <v>19000000</v>
      </c>
      <c r="G20" s="7"/>
    </row>
    <row r="21" spans="1:9">
      <c r="A21" s="11" t="s">
        <v>31</v>
      </c>
      <c r="B21" s="11" t="s">
        <v>32</v>
      </c>
      <c r="C21" s="21">
        <v>1000000</v>
      </c>
      <c r="G21" s="7"/>
    </row>
    <row r="22" spans="1:9">
      <c r="A22" s="11" t="s">
        <v>33</v>
      </c>
      <c r="B22" s="11" t="s">
        <v>1089</v>
      </c>
      <c r="C22" s="22">
        <v>3000000</v>
      </c>
      <c r="D22" s="4"/>
      <c r="E22" s="4"/>
      <c r="F22" s="4"/>
      <c r="G22" s="7"/>
      <c r="H22" s="4"/>
    </row>
    <row r="23" spans="1:9">
      <c r="A23" s="11" t="s">
        <v>34</v>
      </c>
      <c r="B23" s="11" t="s">
        <v>1090</v>
      </c>
      <c r="C23" s="22">
        <v>2000000</v>
      </c>
      <c r="D23" s="4"/>
      <c r="E23" s="4"/>
      <c r="F23" s="4"/>
      <c r="G23" s="7"/>
      <c r="H23" s="4"/>
    </row>
    <row r="24" spans="1:9">
      <c r="A24" s="11" t="s">
        <v>35</v>
      </c>
      <c r="B24" s="11" t="s">
        <v>1091</v>
      </c>
      <c r="C24" s="22">
        <v>400000</v>
      </c>
      <c r="D24" s="4"/>
      <c r="E24" s="4"/>
      <c r="F24" s="4"/>
      <c r="G24" s="7"/>
      <c r="H24" s="4"/>
    </row>
    <row r="25" spans="1:9">
      <c r="A25" s="11" t="s">
        <v>36</v>
      </c>
      <c r="B25" s="11" t="s">
        <v>37</v>
      </c>
      <c r="C25" s="22">
        <v>9000000</v>
      </c>
      <c r="D25" s="4"/>
      <c r="E25" s="4"/>
      <c r="F25" s="4"/>
      <c r="G25" s="7"/>
      <c r="H25" s="4"/>
    </row>
    <row r="26" spans="1:9">
      <c r="A26" s="11" t="s">
        <v>38</v>
      </c>
      <c r="B26" s="11" t="s">
        <v>39</v>
      </c>
      <c r="C26" s="22">
        <v>4000000</v>
      </c>
      <c r="D26" s="4"/>
      <c r="E26" s="4"/>
      <c r="F26" s="4"/>
      <c r="G26" s="7"/>
      <c r="H26" s="4"/>
    </row>
    <row r="27" spans="1:9">
      <c r="A27" s="11" t="s">
        <v>40</v>
      </c>
      <c r="B27" s="11" t="s">
        <v>41</v>
      </c>
      <c r="C27" s="22">
        <v>150000000</v>
      </c>
      <c r="D27" s="4"/>
      <c r="E27" s="4"/>
      <c r="F27" s="4"/>
      <c r="G27" s="7"/>
      <c r="H27" s="4"/>
    </row>
    <row r="28" spans="1:9">
      <c r="A28" s="11" t="s">
        <v>42</v>
      </c>
      <c r="B28" s="11" t="s">
        <v>43</v>
      </c>
      <c r="C28" s="22">
        <f>SUM(C29:C31)</f>
        <v>84200000</v>
      </c>
      <c r="D28" s="4"/>
      <c r="E28" s="4"/>
      <c r="F28" s="4"/>
      <c r="G28" s="7"/>
      <c r="H28" s="4"/>
    </row>
    <row r="29" spans="1:9">
      <c r="A29" s="11" t="s">
        <v>44</v>
      </c>
      <c r="B29" s="11" t="s">
        <v>1092</v>
      </c>
      <c r="C29" s="21">
        <v>60000000</v>
      </c>
      <c r="G29" s="7"/>
    </row>
    <row r="30" spans="1:9">
      <c r="A30" s="11" t="s">
        <v>45</v>
      </c>
      <c r="B30" s="11" t="s">
        <v>46</v>
      </c>
      <c r="C30" s="21">
        <v>22000000</v>
      </c>
      <c r="G30" s="7"/>
    </row>
    <row r="31" spans="1:9">
      <c r="A31" s="11" t="s">
        <v>47</v>
      </c>
      <c r="B31" s="11" t="s">
        <v>48</v>
      </c>
      <c r="C31" s="21">
        <v>2200000</v>
      </c>
      <c r="G31" s="7"/>
    </row>
    <row r="32" spans="1:9">
      <c r="A32" s="11" t="s">
        <v>49</v>
      </c>
      <c r="B32" s="11" t="s">
        <v>1093</v>
      </c>
      <c r="C32" s="22">
        <v>30000000</v>
      </c>
      <c r="D32" s="4"/>
      <c r="E32" s="4"/>
      <c r="F32" s="4"/>
      <c r="G32" s="7"/>
      <c r="H32" s="4"/>
    </row>
    <row r="33" spans="1:8">
      <c r="A33" s="11" t="s">
        <v>1032</v>
      </c>
      <c r="B33" s="11" t="s">
        <v>50</v>
      </c>
      <c r="C33" s="22">
        <v>0</v>
      </c>
      <c r="D33" s="4"/>
      <c r="E33" s="4"/>
      <c r="F33" s="4"/>
      <c r="G33" s="7"/>
      <c r="H33" s="4"/>
    </row>
    <row r="34" spans="1:8" s="9" customFormat="1">
      <c r="A34" s="13" t="s">
        <v>51</v>
      </c>
      <c r="B34" s="13" t="s">
        <v>52</v>
      </c>
      <c r="C34" s="22">
        <f>+C35+C45+C47+C56+C59+C37+C161</f>
        <v>7928546270</v>
      </c>
      <c r="D34" s="3"/>
      <c r="E34" s="3"/>
      <c r="F34" s="7"/>
      <c r="G34" s="7"/>
      <c r="H34" s="4"/>
    </row>
    <row r="35" spans="1:8">
      <c r="A35" s="11" t="s">
        <v>53</v>
      </c>
      <c r="B35" s="11" t="s">
        <v>54</v>
      </c>
      <c r="C35" s="22">
        <f>+C36</f>
        <v>0</v>
      </c>
      <c r="D35" s="4"/>
      <c r="E35" s="4"/>
      <c r="F35" s="4"/>
      <c r="G35" s="7"/>
      <c r="H35" s="4"/>
    </row>
    <row r="36" spans="1:8">
      <c r="A36" s="11" t="s">
        <v>55</v>
      </c>
      <c r="B36" s="11" t="s">
        <v>56</v>
      </c>
      <c r="C36" s="21">
        <v>0</v>
      </c>
      <c r="G36" s="7"/>
    </row>
    <row r="37" spans="1:8">
      <c r="A37" s="11" t="s">
        <v>57</v>
      </c>
      <c r="B37" s="11" t="s">
        <v>58</v>
      </c>
      <c r="C37" s="22">
        <f>SUM(C38:C42)</f>
        <v>34802000</v>
      </c>
      <c r="D37" s="4"/>
      <c r="E37" s="4"/>
      <c r="F37" s="4"/>
      <c r="G37" s="7"/>
      <c r="H37" s="4"/>
    </row>
    <row r="38" spans="1:8">
      <c r="A38" s="11" t="s">
        <v>59</v>
      </c>
      <c r="B38" s="11" t="s">
        <v>60</v>
      </c>
      <c r="C38" s="21">
        <v>3302000</v>
      </c>
      <c r="G38" s="7"/>
    </row>
    <row r="39" spans="1:8">
      <c r="A39" s="11" t="s">
        <v>61</v>
      </c>
      <c r="B39" s="11" t="s">
        <v>62</v>
      </c>
      <c r="C39" s="21">
        <v>500000</v>
      </c>
      <c r="G39" s="7"/>
    </row>
    <row r="40" spans="1:8">
      <c r="A40" s="11" t="s">
        <v>63</v>
      </c>
      <c r="B40" s="11" t="s">
        <v>64</v>
      </c>
      <c r="C40" s="21">
        <v>0</v>
      </c>
      <c r="G40" s="7"/>
    </row>
    <row r="41" spans="1:8">
      <c r="A41" s="11" t="s">
        <v>65</v>
      </c>
      <c r="B41" s="11" t="s">
        <v>66</v>
      </c>
      <c r="C41" s="21">
        <v>0</v>
      </c>
      <c r="G41" s="7"/>
    </row>
    <row r="42" spans="1:8">
      <c r="A42" s="11" t="s">
        <v>67</v>
      </c>
      <c r="B42" s="11" t="s">
        <v>68</v>
      </c>
      <c r="C42" s="22">
        <f>SUM(C43:C44)</f>
        <v>31000000</v>
      </c>
      <c r="D42" s="4"/>
      <c r="E42" s="4"/>
      <c r="F42" s="4"/>
      <c r="G42" s="7"/>
      <c r="H42" s="4"/>
    </row>
    <row r="43" spans="1:8">
      <c r="A43" s="11" t="s">
        <v>69</v>
      </c>
      <c r="B43" s="11" t="s">
        <v>70</v>
      </c>
      <c r="C43" s="21">
        <v>1000000</v>
      </c>
      <c r="G43" s="7"/>
    </row>
    <row r="44" spans="1:8">
      <c r="A44" s="11" t="s">
        <v>71</v>
      </c>
      <c r="B44" s="11" t="s">
        <v>72</v>
      </c>
      <c r="C44" s="21">
        <v>30000000</v>
      </c>
      <c r="G44" s="7"/>
    </row>
    <row r="45" spans="1:8">
      <c r="A45" s="11" t="s">
        <v>73</v>
      </c>
      <c r="B45" s="11" t="s">
        <v>74</v>
      </c>
      <c r="C45" s="22">
        <f>+C46</f>
        <v>1000</v>
      </c>
      <c r="D45" s="4"/>
      <c r="E45" s="4"/>
      <c r="G45" s="7"/>
      <c r="H45" s="4"/>
    </row>
    <row r="46" spans="1:8">
      <c r="A46" s="11" t="s">
        <v>75</v>
      </c>
      <c r="B46" s="11" t="s">
        <v>76</v>
      </c>
      <c r="C46" s="21">
        <v>1000</v>
      </c>
      <c r="G46" s="7"/>
    </row>
    <row r="47" spans="1:8">
      <c r="A47" s="11" t="s">
        <v>77</v>
      </c>
      <c r="B47" s="11" t="s">
        <v>78</v>
      </c>
      <c r="C47" s="22">
        <f>SUM(C48:C55)</f>
        <v>217436838</v>
      </c>
      <c r="D47" s="4"/>
      <c r="E47" s="4"/>
      <c r="F47" s="4"/>
      <c r="G47" s="7"/>
      <c r="H47" s="4"/>
    </row>
    <row r="48" spans="1:8">
      <c r="A48" s="11" t="s">
        <v>79</v>
      </c>
      <c r="B48" s="11" t="s">
        <v>80</v>
      </c>
      <c r="C48" s="21">
        <v>0</v>
      </c>
      <c r="G48" s="7"/>
    </row>
    <row r="49" spans="1:8">
      <c r="A49" s="11" t="s">
        <v>81</v>
      </c>
      <c r="B49" s="11" t="s">
        <v>82</v>
      </c>
      <c r="C49" s="21">
        <v>5000000</v>
      </c>
      <c r="G49" s="7"/>
    </row>
    <row r="50" spans="1:8">
      <c r="A50" s="11" t="s">
        <v>83</v>
      </c>
      <c r="B50" s="11" t="s">
        <v>84</v>
      </c>
      <c r="C50" s="21">
        <v>6000000</v>
      </c>
      <c r="G50" s="7"/>
    </row>
    <row r="51" spans="1:8">
      <c r="A51" s="11" t="s">
        <v>85</v>
      </c>
      <c r="B51" s="11" t="s">
        <v>86</v>
      </c>
      <c r="C51" s="21">
        <v>0</v>
      </c>
      <c r="G51" s="7"/>
    </row>
    <row r="52" spans="1:8">
      <c r="A52" s="11" t="s">
        <v>87</v>
      </c>
      <c r="B52" s="11" t="s">
        <v>88</v>
      </c>
      <c r="C52" s="21">
        <v>30000000</v>
      </c>
      <c r="G52" s="7"/>
    </row>
    <row r="53" spans="1:8">
      <c r="A53" s="11" t="s">
        <v>89</v>
      </c>
      <c r="B53" s="11" t="s">
        <v>90</v>
      </c>
      <c r="C53" s="21">
        <v>0</v>
      </c>
      <c r="G53" s="7"/>
    </row>
    <row r="54" spans="1:8">
      <c r="A54" s="11" t="s">
        <v>91</v>
      </c>
      <c r="B54" s="11" t="s">
        <v>92</v>
      </c>
      <c r="C54" s="21">
        <v>7000000</v>
      </c>
      <c r="G54" s="7"/>
    </row>
    <row r="55" spans="1:8">
      <c r="A55" s="11" t="s">
        <v>391</v>
      </c>
      <c r="B55" s="11" t="s">
        <v>1034</v>
      </c>
      <c r="C55" s="21">
        <v>169436838</v>
      </c>
      <c r="G55" s="7"/>
    </row>
    <row r="56" spans="1:8">
      <c r="A56" s="11" t="s">
        <v>93</v>
      </c>
      <c r="B56" s="11" t="s">
        <v>94</v>
      </c>
      <c r="C56" s="22">
        <f>SUM(C57:C58)</f>
        <v>48000000</v>
      </c>
      <c r="D56" s="4"/>
      <c r="E56" s="4"/>
      <c r="F56" s="4"/>
      <c r="G56" s="7"/>
      <c r="H56" s="4"/>
    </row>
    <row r="57" spans="1:8">
      <c r="A57" s="11" t="s">
        <v>95</v>
      </c>
      <c r="B57" s="11" t="s">
        <v>96</v>
      </c>
      <c r="C57" s="21">
        <v>18000000</v>
      </c>
      <c r="G57" s="7"/>
    </row>
    <row r="58" spans="1:8">
      <c r="A58" s="11" t="s">
        <v>97</v>
      </c>
      <c r="B58" s="11" t="s">
        <v>98</v>
      </c>
      <c r="C58" s="21">
        <v>30000000</v>
      </c>
      <c r="G58" s="7"/>
    </row>
    <row r="59" spans="1:8">
      <c r="A59" s="11" t="s">
        <v>99</v>
      </c>
      <c r="B59" s="11" t="s">
        <v>100</v>
      </c>
      <c r="C59" s="21">
        <f>+C60+C75</f>
        <v>7623306432</v>
      </c>
      <c r="F59" s="7"/>
      <c r="G59" s="7"/>
    </row>
    <row r="60" spans="1:8">
      <c r="A60" s="11" t="s">
        <v>101</v>
      </c>
      <c r="B60" s="11" t="s">
        <v>102</v>
      </c>
      <c r="C60" s="22">
        <f>+C61+C65+C70+C71+C72</f>
        <v>902217588</v>
      </c>
      <c r="D60" s="4"/>
      <c r="E60" s="4"/>
      <c r="F60" s="7"/>
      <c r="G60" s="7"/>
      <c r="H60" s="4"/>
    </row>
    <row r="61" spans="1:8">
      <c r="A61" s="11" t="s">
        <v>103</v>
      </c>
      <c r="B61" s="11" t="s">
        <v>104</v>
      </c>
      <c r="C61" s="22">
        <f>SUM(C62:C64)</f>
        <v>831526467</v>
      </c>
      <c r="D61" s="4"/>
      <c r="E61" s="4"/>
      <c r="F61" s="4"/>
      <c r="G61" s="7"/>
      <c r="H61" s="4"/>
    </row>
    <row r="62" spans="1:8">
      <c r="A62" s="11" t="s">
        <v>105</v>
      </c>
      <c r="B62" s="11" t="s">
        <v>106</v>
      </c>
      <c r="C62" s="21">
        <v>762233888</v>
      </c>
      <c r="G62" s="7"/>
    </row>
    <row r="63" spans="1:8">
      <c r="A63" s="11" t="s">
        <v>107</v>
      </c>
      <c r="B63" s="11" t="s">
        <v>390</v>
      </c>
      <c r="C63" s="21">
        <v>69292579</v>
      </c>
      <c r="G63" s="7"/>
    </row>
    <row r="64" spans="1:8">
      <c r="A64" s="11" t="s">
        <v>108</v>
      </c>
      <c r="B64" s="11" t="s">
        <v>109</v>
      </c>
      <c r="C64" s="21">
        <v>0</v>
      </c>
      <c r="G64" s="7"/>
    </row>
    <row r="65" spans="1:8">
      <c r="A65" s="11" t="s">
        <v>110</v>
      </c>
      <c r="B65" s="11" t="s">
        <v>111</v>
      </c>
      <c r="C65" s="22">
        <f>SUM(C66:C69)</f>
        <v>59000000</v>
      </c>
      <c r="D65" s="4"/>
      <c r="E65" s="4"/>
      <c r="F65" s="4"/>
      <c r="G65" s="7"/>
      <c r="H65" s="4"/>
    </row>
    <row r="66" spans="1:8">
      <c r="A66" s="11" t="s">
        <v>112</v>
      </c>
      <c r="B66" s="11" t="s">
        <v>113</v>
      </c>
      <c r="C66" s="21">
        <v>11000000</v>
      </c>
      <c r="G66" s="7"/>
    </row>
    <row r="67" spans="1:8">
      <c r="A67" s="11" t="s">
        <v>114</v>
      </c>
      <c r="B67" s="11" t="s">
        <v>115</v>
      </c>
      <c r="C67" s="21">
        <v>48000000</v>
      </c>
      <c r="G67" s="7"/>
    </row>
    <row r="68" spans="1:8">
      <c r="A68" s="11" t="s">
        <v>116</v>
      </c>
      <c r="B68" s="11" t="s">
        <v>117</v>
      </c>
      <c r="C68" s="21">
        <v>0</v>
      </c>
      <c r="G68" s="7"/>
    </row>
    <row r="69" spans="1:8">
      <c r="A69" s="11" t="s">
        <v>118</v>
      </c>
      <c r="B69" s="11" t="s">
        <v>119</v>
      </c>
      <c r="C69" s="21">
        <v>0</v>
      </c>
      <c r="G69" s="7"/>
    </row>
    <row r="70" spans="1:8">
      <c r="A70" s="11" t="s">
        <v>120</v>
      </c>
      <c r="B70" s="11" t="s">
        <v>121</v>
      </c>
      <c r="C70" s="22">
        <v>0</v>
      </c>
      <c r="D70" s="4"/>
      <c r="E70" s="4"/>
      <c r="F70" s="4"/>
      <c r="G70" s="7"/>
      <c r="H70" s="4"/>
    </row>
    <row r="71" spans="1:8">
      <c r="A71" s="11" t="s">
        <v>122</v>
      </c>
      <c r="B71" s="11" t="s">
        <v>123</v>
      </c>
      <c r="C71" s="22">
        <v>0</v>
      </c>
      <c r="D71" s="4"/>
      <c r="E71" s="4"/>
      <c r="F71" s="4"/>
      <c r="G71" s="7"/>
      <c r="H71" s="4"/>
    </row>
    <row r="72" spans="1:8">
      <c r="A72" s="11" t="s">
        <v>124</v>
      </c>
      <c r="B72" s="11" t="s">
        <v>125</v>
      </c>
      <c r="C72" s="22">
        <f>SUM(C73:C74)</f>
        <v>11691121</v>
      </c>
      <c r="D72" s="4"/>
      <c r="E72" s="4"/>
      <c r="F72" s="4"/>
      <c r="G72" s="7"/>
      <c r="H72" s="4"/>
    </row>
    <row r="73" spans="1:8">
      <c r="A73" s="11" t="s">
        <v>126</v>
      </c>
      <c r="B73" s="11" t="s">
        <v>119</v>
      </c>
      <c r="C73" s="21">
        <v>11691121</v>
      </c>
      <c r="G73" s="7"/>
    </row>
    <row r="74" spans="1:8">
      <c r="A74" s="11" t="s">
        <v>127</v>
      </c>
      <c r="B74" s="11" t="s">
        <v>128</v>
      </c>
      <c r="C74" s="21">
        <v>0</v>
      </c>
      <c r="G74" s="7"/>
    </row>
    <row r="75" spans="1:8">
      <c r="A75" s="11" t="s">
        <v>129</v>
      </c>
      <c r="B75" s="11" t="s">
        <v>130</v>
      </c>
      <c r="C75" s="21">
        <f>+C76+C158</f>
        <v>6721088844</v>
      </c>
      <c r="F75" s="7"/>
      <c r="G75" s="7"/>
    </row>
    <row r="76" spans="1:8">
      <c r="A76" s="11" t="s">
        <v>131</v>
      </c>
      <c r="B76" s="11" t="s">
        <v>104</v>
      </c>
      <c r="C76" s="21">
        <f>+C77</f>
        <v>6615868753</v>
      </c>
      <c r="F76" s="7"/>
      <c r="G76" s="7"/>
    </row>
    <row r="77" spans="1:8">
      <c r="A77" s="11" t="s">
        <v>132</v>
      </c>
      <c r="B77" s="11" t="s">
        <v>133</v>
      </c>
      <c r="C77" s="21">
        <f>+C78+C81+C132+C135+C140+C143+C154</f>
        <v>6615868753</v>
      </c>
      <c r="F77" s="7"/>
      <c r="G77" s="7"/>
    </row>
    <row r="78" spans="1:8">
      <c r="A78" s="11" t="s">
        <v>134</v>
      </c>
      <c r="B78" s="11" t="s">
        <v>135</v>
      </c>
      <c r="C78" s="22">
        <f>SUM(C79:C80)</f>
        <v>293915449</v>
      </c>
      <c r="D78" s="4"/>
      <c r="E78" s="4"/>
      <c r="F78" s="4"/>
      <c r="G78" s="7"/>
      <c r="H78" s="4"/>
    </row>
    <row r="79" spans="1:8">
      <c r="A79" s="11" t="s">
        <v>136</v>
      </c>
      <c r="B79" s="11" t="s">
        <v>137</v>
      </c>
      <c r="C79" s="21">
        <v>268868672</v>
      </c>
      <c r="G79" s="7"/>
    </row>
    <row r="80" spans="1:8">
      <c r="A80" s="11" t="s">
        <v>138</v>
      </c>
      <c r="B80" s="11" t="s">
        <v>139</v>
      </c>
      <c r="C80" s="21">
        <v>25046777</v>
      </c>
      <c r="G80" s="7"/>
    </row>
    <row r="81" spans="1:8">
      <c r="A81" s="11" t="s">
        <v>140</v>
      </c>
      <c r="B81" s="11" t="s">
        <v>1014</v>
      </c>
      <c r="C81" s="21">
        <f>+C82+C109+C119+C126</f>
        <v>4298610064</v>
      </c>
      <c r="F81" s="7"/>
      <c r="G81" s="7"/>
    </row>
    <row r="82" spans="1:8">
      <c r="A82" s="11" t="s">
        <v>141</v>
      </c>
      <c r="B82" s="11" t="s">
        <v>1008</v>
      </c>
      <c r="C82" s="21">
        <f>+C83</f>
        <v>4051264925</v>
      </c>
      <c r="F82" s="7"/>
      <c r="G82" s="7"/>
    </row>
    <row r="83" spans="1:8">
      <c r="A83" s="11" t="s">
        <v>142</v>
      </c>
      <c r="B83" s="11" t="s">
        <v>143</v>
      </c>
      <c r="C83" s="21">
        <f>+C84+C85+C86+C87+C91+C97+C99+C103+C107</f>
        <v>4051264925</v>
      </c>
      <c r="E83" s="7"/>
      <c r="F83" s="7"/>
      <c r="G83" s="7"/>
      <c r="H83" s="7"/>
    </row>
    <row r="84" spans="1:8">
      <c r="A84" s="11" t="s">
        <v>144</v>
      </c>
      <c r="B84" s="11" t="s">
        <v>145</v>
      </c>
      <c r="C84" s="21">
        <v>2715619826</v>
      </c>
      <c r="D84" s="10"/>
      <c r="E84" s="10"/>
      <c r="G84" s="7"/>
      <c r="H84" s="7"/>
    </row>
    <row r="85" spans="1:8">
      <c r="A85" s="11" t="s">
        <v>146</v>
      </c>
      <c r="B85" s="11" t="s">
        <v>147</v>
      </c>
      <c r="C85" s="21">
        <v>0</v>
      </c>
      <c r="D85" s="10"/>
      <c r="E85" s="10"/>
      <c r="G85" s="7"/>
      <c r="H85" s="7"/>
    </row>
    <row r="86" spans="1:8">
      <c r="A86" s="11" t="s">
        <v>148</v>
      </c>
      <c r="B86" s="11" t="s">
        <v>149</v>
      </c>
      <c r="C86" s="21">
        <v>226301652</v>
      </c>
      <c r="D86" s="10"/>
      <c r="E86" s="10"/>
      <c r="G86" s="7"/>
      <c r="H86" s="7"/>
    </row>
    <row r="87" spans="1:8">
      <c r="A87" s="11" t="s">
        <v>150</v>
      </c>
      <c r="B87" s="11" t="s">
        <v>147</v>
      </c>
      <c r="C87" s="21">
        <v>0</v>
      </c>
      <c r="D87" s="10"/>
      <c r="E87" s="10"/>
      <c r="G87" s="7"/>
      <c r="H87" s="7"/>
    </row>
    <row r="88" spans="1:8">
      <c r="A88" s="11" t="s">
        <v>151</v>
      </c>
      <c r="B88" s="11" t="s">
        <v>152</v>
      </c>
      <c r="C88" s="21">
        <v>0</v>
      </c>
      <c r="E88" s="7"/>
      <c r="G88" s="7"/>
      <c r="H88" s="7"/>
    </row>
    <row r="89" spans="1:8">
      <c r="A89" s="11" t="s">
        <v>153</v>
      </c>
      <c r="B89" s="11" t="s">
        <v>154</v>
      </c>
      <c r="C89" s="21">
        <v>0</v>
      </c>
      <c r="E89" s="7"/>
      <c r="G89" s="7"/>
      <c r="H89" s="7"/>
    </row>
    <row r="90" spans="1:8">
      <c r="A90" s="11" t="s">
        <v>155</v>
      </c>
      <c r="B90" s="11" t="s">
        <v>156</v>
      </c>
      <c r="C90" s="21">
        <v>0</v>
      </c>
      <c r="E90" s="7"/>
      <c r="G90" s="7"/>
      <c r="H90" s="7"/>
    </row>
    <row r="91" spans="1:8">
      <c r="A91" s="11" t="s">
        <v>157</v>
      </c>
      <c r="B91" s="11" t="s">
        <v>158</v>
      </c>
      <c r="C91" s="22">
        <f>SUM(C92:C96)</f>
        <v>749969617</v>
      </c>
      <c r="D91" s="4"/>
      <c r="E91" s="8"/>
      <c r="F91" s="4"/>
      <c r="G91" s="7"/>
      <c r="H91" s="8"/>
    </row>
    <row r="92" spans="1:8">
      <c r="A92" s="11" t="s">
        <v>159</v>
      </c>
      <c r="B92" s="11" t="s">
        <v>160</v>
      </c>
      <c r="C92" s="21">
        <v>749969617</v>
      </c>
      <c r="G92" s="7"/>
    </row>
    <row r="93" spans="1:8">
      <c r="A93" s="11" t="s">
        <v>161</v>
      </c>
      <c r="B93" s="11" t="s">
        <v>162</v>
      </c>
      <c r="C93" s="21">
        <v>0</v>
      </c>
      <c r="G93" s="7"/>
    </row>
    <row r="94" spans="1:8">
      <c r="A94" s="11" t="s">
        <v>163</v>
      </c>
      <c r="B94" s="11" t="s">
        <v>1064</v>
      </c>
      <c r="C94" s="21">
        <v>0</v>
      </c>
      <c r="G94" s="7"/>
    </row>
    <row r="95" spans="1:8">
      <c r="A95" s="11" t="s">
        <v>164</v>
      </c>
      <c r="B95" s="11" t="s">
        <v>384</v>
      </c>
      <c r="C95" s="21">
        <v>0</v>
      </c>
      <c r="G95" s="7"/>
    </row>
    <row r="96" spans="1:8">
      <c r="A96" s="11" t="s">
        <v>165</v>
      </c>
      <c r="B96" s="11" t="s">
        <v>385</v>
      </c>
      <c r="C96" s="21">
        <v>0</v>
      </c>
      <c r="G96" s="7"/>
    </row>
    <row r="97" spans="1:8">
      <c r="A97" s="11" t="s">
        <v>166</v>
      </c>
      <c r="B97" s="11" t="s">
        <v>383</v>
      </c>
      <c r="C97" s="21">
        <f>+C98</f>
        <v>102000000</v>
      </c>
      <c r="E97" s="7"/>
      <c r="F97" s="4"/>
      <c r="G97" s="7"/>
      <c r="H97" s="7"/>
    </row>
    <row r="98" spans="1:8">
      <c r="A98" s="11" t="s">
        <v>167</v>
      </c>
      <c r="B98" s="11" t="s">
        <v>168</v>
      </c>
      <c r="C98" s="21">
        <v>102000000</v>
      </c>
      <c r="G98" s="7"/>
    </row>
    <row r="99" spans="1:8">
      <c r="A99" s="11" t="s">
        <v>169</v>
      </c>
      <c r="B99" s="11" t="s">
        <v>1065</v>
      </c>
      <c r="C99" s="22">
        <f>SUM(C100:C102)</f>
        <v>257373830</v>
      </c>
      <c r="D99" s="4"/>
      <c r="E99" s="8"/>
      <c r="F99" s="4"/>
      <c r="G99" s="7"/>
      <c r="H99" s="8"/>
    </row>
    <row r="100" spans="1:8">
      <c r="A100" s="11" t="s">
        <v>170</v>
      </c>
      <c r="B100" s="11" t="s">
        <v>389</v>
      </c>
      <c r="C100" s="21">
        <v>257373830</v>
      </c>
      <c r="G100" s="7"/>
    </row>
    <row r="101" spans="1:8">
      <c r="A101" s="11" t="s">
        <v>171</v>
      </c>
      <c r="B101" s="11" t="s">
        <v>1066</v>
      </c>
      <c r="C101" s="21">
        <v>0</v>
      </c>
      <c r="G101" s="7"/>
    </row>
    <row r="102" spans="1:8">
      <c r="A102" s="11" t="s">
        <v>172</v>
      </c>
      <c r="B102" s="11" t="s">
        <v>173</v>
      </c>
      <c r="C102" s="21">
        <v>0</v>
      </c>
      <c r="G102" s="7"/>
    </row>
    <row r="103" spans="1:8">
      <c r="A103" s="11" t="s">
        <v>174</v>
      </c>
      <c r="B103" s="11" t="s">
        <v>175</v>
      </c>
      <c r="C103" s="22">
        <f>SUM(C105:C106)</f>
        <v>0</v>
      </c>
      <c r="D103" s="4"/>
      <c r="E103" s="8"/>
      <c r="F103" s="4"/>
      <c r="G103" s="7"/>
      <c r="H103" s="8"/>
    </row>
    <row r="104" spans="1:8">
      <c r="A104" s="11" t="s">
        <v>176</v>
      </c>
      <c r="B104" s="11" t="s">
        <v>177</v>
      </c>
      <c r="C104" s="21">
        <v>0</v>
      </c>
      <c r="G104" s="7"/>
    </row>
    <row r="105" spans="1:8">
      <c r="A105" s="11" t="s">
        <v>178</v>
      </c>
      <c r="B105" s="11" t="s">
        <v>381</v>
      </c>
      <c r="C105" s="21">
        <v>0</v>
      </c>
      <c r="G105" s="7"/>
    </row>
    <row r="106" spans="1:8">
      <c r="A106" s="11" t="s">
        <v>179</v>
      </c>
      <c r="B106" s="11" t="s">
        <v>382</v>
      </c>
      <c r="C106" s="21">
        <v>0</v>
      </c>
      <c r="G106" s="7"/>
    </row>
    <row r="107" spans="1:8">
      <c r="A107" s="11" t="s">
        <v>180</v>
      </c>
      <c r="B107" s="11" t="s">
        <v>1016</v>
      </c>
      <c r="C107" s="22">
        <f>+C108</f>
        <v>0</v>
      </c>
      <c r="D107" s="4"/>
      <c r="E107" s="8"/>
      <c r="G107" s="7"/>
      <c r="H107" s="8"/>
    </row>
    <row r="108" spans="1:8">
      <c r="A108" s="11" t="s">
        <v>181</v>
      </c>
      <c r="B108" s="11" t="s">
        <v>1017</v>
      </c>
      <c r="C108" s="21">
        <v>0</v>
      </c>
      <c r="G108" s="7"/>
    </row>
    <row r="109" spans="1:8">
      <c r="A109" s="11" t="s">
        <v>182</v>
      </c>
      <c r="B109" s="11" t="s">
        <v>1067</v>
      </c>
      <c r="C109" s="22">
        <f>SUM(C110:C118)</f>
        <v>118444974</v>
      </c>
      <c r="D109" s="4"/>
      <c r="E109" s="4"/>
      <c r="F109" s="4"/>
      <c r="G109" s="7"/>
      <c r="H109" s="4"/>
    </row>
    <row r="110" spans="1:8">
      <c r="A110" s="11" t="s">
        <v>183</v>
      </c>
      <c r="B110" s="11" t="s">
        <v>1068</v>
      </c>
      <c r="C110" s="21">
        <v>108608875</v>
      </c>
      <c r="G110" s="7"/>
    </row>
    <row r="111" spans="1:8">
      <c r="A111" s="11" t="s">
        <v>184</v>
      </c>
      <c r="B111" s="11" t="s">
        <v>185</v>
      </c>
      <c r="C111" s="21">
        <v>0</v>
      </c>
      <c r="G111" s="7"/>
    </row>
    <row r="112" spans="1:8">
      <c r="A112" s="11" t="s">
        <v>186</v>
      </c>
      <c r="B112" s="11" t="s">
        <v>187</v>
      </c>
      <c r="C112" s="21">
        <v>0</v>
      </c>
      <c r="G112" s="7"/>
    </row>
    <row r="113" spans="1:8">
      <c r="A113" s="11" t="s">
        <v>188</v>
      </c>
      <c r="B113" s="11" t="s">
        <v>189</v>
      </c>
      <c r="C113" s="21">
        <v>0</v>
      </c>
      <c r="G113" s="7"/>
    </row>
    <row r="114" spans="1:8">
      <c r="A114" s="11" t="s">
        <v>190</v>
      </c>
      <c r="B114" s="11" t="s">
        <v>191</v>
      </c>
      <c r="C114" s="21">
        <v>0</v>
      </c>
      <c r="G114" s="7"/>
    </row>
    <row r="115" spans="1:8">
      <c r="A115" s="11" t="s">
        <v>192</v>
      </c>
      <c r="B115" s="11" t="s">
        <v>193</v>
      </c>
      <c r="C115" s="21">
        <v>0</v>
      </c>
      <c r="G115" s="7"/>
    </row>
    <row r="116" spans="1:8">
      <c r="A116" s="11" t="s">
        <v>194</v>
      </c>
      <c r="B116" s="11" t="s">
        <v>195</v>
      </c>
      <c r="C116" s="21">
        <v>0</v>
      </c>
      <c r="G116" s="7"/>
    </row>
    <row r="117" spans="1:8">
      <c r="A117" s="11" t="s">
        <v>196</v>
      </c>
      <c r="B117" s="11" t="s">
        <v>197</v>
      </c>
      <c r="C117" s="21">
        <v>9836099</v>
      </c>
      <c r="G117" s="7"/>
    </row>
    <row r="118" spans="1:8">
      <c r="A118" s="11" t="s">
        <v>1026</v>
      </c>
      <c r="B118" s="11" t="s">
        <v>1027</v>
      </c>
      <c r="C118" s="21"/>
      <c r="G118" s="7"/>
    </row>
    <row r="119" spans="1:8">
      <c r="A119" s="11" t="s">
        <v>198</v>
      </c>
      <c r="B119" s="11" t="s">
        <v>1013</v>
      </c>
      <c r="C119" s="22">
        <f>SUM(C120:C125)</f>
        <v>96900165</v>
      </c>
      <c r="D119" s="4"/>
      <c r="E119" s="4"/>
      <c r="G119" s="7"/>
      <c r="H119" s="4"/>
    </row>
    <row r="120" spans="1:8">
      <c r="A120" s="11" t="s">
        <v>199</v>
      </c>
      <c r="B120" s="11" t="s">
        <v>1069</v>
      </c>
      <c r="C120" s="21">
        <v>62202</v>
      </c>
      <c r="G120" s="7"/>
    </row>
    <row r="121" spans="1:8">
      <c r="A121" s="11" t="s">
        <v>200</v>
      </c>
      <c r="B121" s="11" t="s">
        <v>1062</v>
      </c>
      <c r="C121" s="21">
        <v>96831743</v>
      </c>
      <c r="G121" s="7"/>
    </row>
    <row r="122" spans="1:8">
      <c r="A122" s="11" t="s">
        <v>201</v>
      </c>
      <c r="B122" s="11" t="s">
        <v>202</v>
      </c>
      <c r="C122" s="21">
        <v>0</v>
      </c>
      <c r="G122" s="7"/>
    </row>
    <row r="123" spans="1:8">
      <c r="A123" s="11" t="s">
        <v>203</v>
      </c>
      <c r="B123" s="11" t="s">
        <v>204</v>
      </c>
      <c r="C123" s="21">
        <v>0</v>
      </c>
      <c r="G123" s="7"/>
    </row>
    <row r="124" spans="1:8">
      <c r="A124" s="11" t="s">
        <v>205</v>
      </c>
      <c r="B124" s="11" t="s">
        <v>1070</v>
      </c>
      <c r="C124" s="21">
        <v>6220</v>
      </c>
      <c r="G124" s="7"/>
    </row>
    <row r="125" spans="1:8">
      <c r="A125" s="11" t="s">
        <v>1028</v>
      </c>
      <c r="B125" s="11" t="s">
        <v>1029</v>
      </c>
      <c r="C125" s="21"/>
      <c r="G125" s="7"/>
    </row>
    <row r="126" spans="1:8">
      <c r="A126" s="11" t="s">
        <v>1011</v>
      </c>
      <c r="B126" s="11" t="s">
        <v>1018</v>
      </c>
      <c r="C126" s="21">
        <f>+C127+C130</f>
        <v>32000000</v>
      </c>
      <c r="G126" s="7"/>
    </row>
    <row r="127" spans="1:8">
      <c r="A127" s="11" t="s">
        <v>1012</v>
      </c>
      <c r="B127" s="11" t="s">
        <v>1019</v>
      </c>
      <c r="C127" s="21">
        <f>+C128</f>
        <v>0</v>
      </c>
      <c r="G127" s="7"/>
    </row>
    <row r="128" spans="1:8">
      <c r="A128" s="11" t="s">
        <v>1025</v>
      </c>
      <c r="B128" s="26" t="s">
        <v>1020</v>
      </c>
      <c r="C128" s="21">
        <v>0</v>
      </c>
      <c r="G128" s="7"/>
    </row>
    <row r="129" spans="1:8">
      <c r="A129" s="11" t="s">
        <v>1030</v>
      </c>
      <c r="B129" s="26" t="s">
        <v>1031</v>
      </c>
      <c r="C129" s="21"/>
      <c r="G129" s="7"/>
    </row>
    <row r="130" spans="1:8">
      <c r="A130" s="11" t="s">
        <v>1021</v>
      </c>
      <c r="B130" s="26" t="s">
        <v>1022</v>
      </c>
      <c r="C130" s="22">
        <f>+C131</f>
        <v>32000000</v>
      </c>
      <c r="G130" s="7"/>
    </row>
    <row r="131" spans="1:8">
      <c r="A131" s="27" t="s">
        <v>1023</v>
      </c>
      <c r="B131" s="26" t="s">
        <v>1024</v>
      </c>
      <c r="C131" s="21">
        <v>32000000</v>
      </c>
      <c r="G131" s="7"/>
    </row>
    <row r="132" spans="1:8">
      <c r="A132" s="11" t="s">
        <v>206</v>
      </c>
      <c r="B132" s="11" t="s">
        <v>207</v>
      </c>
      <c r="C132" s="22">
        <f>SUM(C133:C134)</f>
        <v>51608708</v>
      </c>
      <c r="D132" s="4"/>
      <c r="E132" s="4"/>
      <c r="F132" s="4"/>
      <c r="G132" s="7"/>
      <c r="H132" s="4"/>
    </row>
    <row r="133" spans="1:8">
      <c r="A133" s="11" t="s">
        <v>208</v>
      </c>
      <c r="B133" s="11" t="s">
        <v>209</v>
      </c>
      <c r="C133" s="21">
        <v>47285160</v>
      </c>
      <c r="F133" s="7"/>
      <c r="G133" s="7"/>
    </row>
    <row r="134" spans="1:8">
      <c r="A134" s="11" t="s">
        <v>210</v>
      </c>
      <c r="B134" s="11" t="s">
        <v>211</v>
      </c>
      <c r="C134" s="21">
        <v>4323548</v>
      </c>
      <c r="F134" s="4"/>
      <c r="G134" s="7"/>
    </row>
    <row r="135" spans="1:8">
      <c r="A135" s="11" t="s">
        <v>212</v>
      </c>
      <c r="B135" s="11" t="s">
        <v>1071</v>
      </c>
      <c r="C135" s="22">
        <f>SUM(C136:C139)</f>
        <v>776282739</v>
      </c>
      <c r="D135" s="4"/>
      <c r="E135" s="4"/>
      <c r="G135" s="7"/>
      <c r="H135" s="8"/>
    </row>
    <row r="136" spans="1:8">
      <c r="A136" s="11" t="s">
        <v>213</v>
      </c>
      <c r="B136" s="11" t="s">
        <v>1072</v>
      </c>
      <c r="C136" s="21">
        <v>284637004</v>
      </c>
      <c r="G136" s="7"/>
    </row>
    <row r="137" spans="1:8">
      <c r="A137" s="11" t="s">
        <v>214</v>
      </c>
      <c r="B137" s="11" t="s">
        <v>1073</v>
      </c>
      <c r="C137" s="21">
        <v>25876092</v>
      </c>
      <c r="D137" s="5"/>
      <c r="G137" s="7"/>
    </row>
    <row r="138" spans="1:8">
      <c r="A138" s="11" t="s">
        <v>387</v>
      </c>
      <c r="B138" s="11" t="s">
        <v>1074</v>
      </c>
      <c r="C138" s="21">
        <v>426955506</v>
      </c>
      <c r="D138" s="7"/>
      <c r="G138" s="7"/>
    </row>
    <row r="139" spans="1:8">
      <c r="A139" s="11" t="s">
        <v>388</v>
      </c>
      <c r="B139" s="11" t="s">
        <v>1075</v>
      </c>
      <c r="C139" s="21">
        <v>38814137</v>
      </c>
      <c r="D139" s="7"/>
      <c r="G139" s="7"/>
    </row>
    <row r="140" spans="1:8">
      <c r="A140" s="11" t="s">
        <v>215</v>
      </c>
      <c r="B140" s="11" t="s">
        <v>216</v>
      </c>
      <c r="C140" s="22">
        <f>SUM(C141:C142)</f>
        <v>0</v>
      </c>
      <c r="D140" s="4"/>
      <c r="E140" s="4"/>
      <c r="F140" s="4"/>
      <c r="G140" s="7"/>
      <c r="H140" s="4"/>
    </row>
    <row r="141" spans="1:8">
      <c r="A141" s="11" t="s">
        <v>217</v>
      </c>
      <c r="B141" s="11" t="s">
        <v>218</v>
      </c>
      <c r="C141" s="21">
        <v>0</v>
      </c>
      <c r="G141" s="7"/>
    </row>
    <row r="142" spans="1:8">
      <c r="A142" s="11" t="s">
        <v>219</v>
      </c>
      <c r="B142" s="11" t="s">
        <v>1076</v>
      </c>
      <c r="C142" s="21">
        <v>0</v>
      </c>
      <c r="F142" s="7"/>
      <c r="G142" s="7"/>
    </row>
    <row r="143" spans="1:8">
      <c r="A143" s="11" t="s">
        <v>220</v>
      </c>
      <c r="B143" s="11" t="s">
        <v>1078</v>
      </c>
      <c r="C143" s="22">
        <f>+C144+C148</f>
        <v>1195451793</v>
      </c>
      <c r="D143" s="4"/>
      <c r="E143" s="4"/>
      <c r="F143" s="7"/>
      <c r="G143" s="7"/>
      <c r="H143" s="4"/>
    </row>
    <row r="144" spans="1:8">
      <c r="A144" s="11" t="s">
        <v>221</v>
      </c>
      <c r="B144" s="11" t="s">
        <v>1077</v>
      </c>
      <c r="C144" s="21">
        <f>SUM(C145:C147)</f>
        <v>1089168391</v>
      </c>
      <c r="F144" s="7"/>
      <c r="G144" s="7"/>
    </row>
    <row r="145" spans="1:8">
      <c r="A145" s="11" t="s">
        <v>222</v>
      </c>
      <c r="B145" s="11" t="s">
        <v>223</v>
      </c>
      <c r="C145" s="21">
        <v>73420461</v>
      </c>
      <c r="G145" s="7"/>
    </row>
    <row r="146" spans="1:8">
      <c r="A146" s="11" t="s">
        <v>224</v>
      </c>
      <c r="B146" s="11" t="s">
        <v>225</v>
      </c>
      <c r="C146" s="21">
        <v>55065347</v>
      </c>
      <c r="G146" s="7"/>
    </row>
    <row r="147" spans="1:8">
      <c r="A147" s="11" t="s">
        <v>226</v>
      </c>
      <c r="B147" s="11" t="s">
        <v>227</v>
      </c>
      <c r="C147" s="21">
        <v>960682583</v>
      </c>
      <c r="G147" s="7"/>
    </row>
    <row r="148" spans="1:8">
      <c r="A148" s="11" t="s">
        <v>228</v>
      </c>
      <c r="B148" s="11" t="s">
        <v>1079</v>
      </c>
      <c r="C148" s="22">
        <f>SUM(C149:C151)</f>
        <v>106283402</v>
      </c>
      <c r="D148" s="4"/>
      <c r="E148" s="4"/>
      <c r="F148" s="4"/>
      <c r="G148" s="7"/>
      <c r="H148" s="4"/>
    </row>
    <row r="149" spans="1:8">
      <c r="A149" s="11" t="s">
        <v>229</v>
      </c>
      <c r="B149" s="11" t="s">
        <v>230</v>
      </c>
      <c r="C149" s="21">
        <v>8664156</v>
      </c>
      <c r="G149" s="7"/>
    </row>
    <row r="150" spans="1:8">
      <c r="A150" s="11" t="s">
        <v>231</v>
      </c>
      <c r="B150" s="11" t="s">
        <v>232</v>
      </c>
      <c r="C150" s="21">
        <v>6498117</v>
      </c>
      <c r="G150" s="7"/>
    </row>
    <row r="151" spans="1:8">
      <c r="A151" s="11" t="s">
        <v>233</v>
      </c>
      <c r="B151" s="11" t="s">
        <v>234</v>
      </c>
      <c r="C151" s="21">
        <v>91121129</v>
      </c>
      <c r="G151" s="7"/>
    </row>
    <row r="152" spans="1:8">
      <c r="A152" s="11" t="s">
        <v>235</v>
      </c>
      <c r="B152" s="11" t="s">
        <v>109</v>
      </c>
      <c r="C152" s="22">
        <v>0</v>
      </c>
      <c r="D152" s="4"/>
      <c r="E152" s="4"/>
      <c r="G152" s="7"/>
    </row>
    <row r="153" spans="1:8">
      <c r="A153" s="11" t="s">
        <v>236</v>
      </c>
      <c r="B153" s="11" t="s">
        <v>237</v>
      </c>
      <c r="C153" s="22">
        <v>0</v>
      </c>
      <c r="D153" s="4"/>
      <c r="E153" s="4"/>
      <c r="G153" s="7"/>
      <c r="H153" s="4"/>
    </row>
    <row r="154" spans="1:8">
      <c r="A154" s="11" t="s">
        <v>238</v>
      </c>
      <c r="B154" s="11" t="s">
        <v>239</v>
      </c>
      <c r="C154" s="22">
        <v>0</v>
      </c>
      <c r="D154" s="4"/>
      <c r="E154" s="4"/>
      <c r="G154" s="7"/>
      <c r="H154" s="4"/>
    </row>
    <row r="155" spans="1:8">
      <c r="A155" s="11" t="s">
        <v>240</v>
      </c>
      <c r="B155" s="11" t="s">
        <v>241</v>
      </c>
      <c r="C155" s="22">
        <f>+C156</f>
        <v>0</v>
      </c>
      <c r="D155" s="4"/>
      <c r="E155" s="4"/>
      <c r="G155" s="7"/>
      <c r="H155" s="4"/>
    </row>
    <row r="156" spans="1:8">
      <c r="A156" s="11" t="s">
        <v>242</v>
      </c>
      <c r="B156" s="11" t="s">
        <v>1080</v>
      </c>
      <c r="C156" s="21">
        <v>0</v>
      </c>
      <c r="F156" s="7"/>
      <c r="G156" s="7"/>
    </row>
    <row r="157" spans="1:8">
      <c r="A157" s="11" t="s">
        <v>243</v>
      </c>
      <c r="B157" s="11" t="s">
        <v>111</v>
      </c>
      <c r="C157" s="22">
        <v>0</v>
      </c>
      <c r="D157" s="4"/>
      <c r="E157" s="4"/>
      <c r="G157" s="7"/>
      <c r="H157" s="4"/>
    </row>
    <row r="158" spans="1:8">
      <c r="A158" s="11" t="s">
        <v>244</v>
      </c>
      <c r="B158" s="11" t="s">
        <v>245</v>
      </c>
      <c r="C158" s="22">
        <f>+C159</f>
        <v>105220091</v>
      </c>
      <c r="D158" s="4"/>
      <c r="E158" s="4"/>
      <c r="F158" s="4"/>
      <c r="G158" s="7"/>
      <c r="H158" s="4"/>
    </row>
    <row r="159" spans="1:8">
      <c r="A159" s="11" t="s">
        <v>246</v>
      </c>
      <c r="B159" s="11" t="s">
        <v>247</v>
      </c>
      <c r="C159" s="21">
        <v>105220091</v>
      </c>
      <c r="G159" s="7"/>
    </row>
    <row r="160" spans="1:8">
      <c r="A160" s="11" t="s">
        <v>248</v>
      </c>
      <c r="B160" s="11" t="s">
        <v>249</v>
      </c>
      <c r="C160" s="22">
        <v>0</v>
      </c>
      <c r="D160" s="4"/>
      <c r="E160" s="4"/>
      <c r="G160" s="7"/>
      <c r="H160" s="4"/>
    </row>
    <row r="161" spans="1:8">
      <c r="A161" s="11" t="s">
        <v>250</v>
      </c>
      <c r="B161" s="11" t="s">
        <v>251</v>
      </c>
      <c r="C161" s="22">
        <f>+C162</f>
        <v>5000000</v>
      </c>
      <c r="D161" s="4"/>
      <c r="E161" s="4"/>
      <c r="G161" s="7"/>
      <c r="H161" s="4"/>
    </row>
    <row r="162" spans="1:8">
      <c r="A162" s="11" t="s">
        <v>252</v>
      </c>
      <c r="B162" s="11" t="s">
        <v>128</v>
      </c>
      <c r="C162" s="22">
        <f>+C163+C164+C165</f>
        <v>5000000</v>
      </c>
      <c r="D162" s="4"/>
      <c r="E162" s="4"/>
      <c r="G162" s="7"/>
      <c r="H162" s="4"/>
    </row>
    <row r="163" spans="1:8">
      <c r="A163" s="11" t="s">
        <v>253</v>
      </c>
      <c r="B163" s="11" t="s">
        <v>254</v>
      </c>
      <c r="C163" s="21">
        <v>3500000</v>
      </c>
      <c r="G163" s="7"/>
    </row>
    <row r="164" spans="1:8">
      <c r="A164" s="11" t="s">
        <v>255</v>
      </c>
      <c r="B164" s="11" t="s">
        <v>256</v>
      </c>
      <c r="C164" s="21">
        <v>1500000</v>
      </c>
      <c r="G164" s="7"/>
    </row>
    <row r="165" spans="1:8">
      <c r="A165" s="11" t="s">
        <v>257</v>
      </c>
      <c r="B165" s="11" t="s">
        <v>258</v>
      </c>
      <c r="C165" s="21">
        <v>0</v>
      </c>
      <c r="G165" s="7"/>
    </row>
    <row r="166" spans="1:8">
      <c r="A166" s="11" t="s">
        <v>259</v>
      </c>
      <c r="B166" s="11" t="s">
        <v>260</v>
      </c>
      <c r="C166" s="21">
        <v>0</v>
      </c>
      <c r="G166" s="7"/>
    </row>
    <row r="167" spans="1:8">
      <c r="A167" s="11" t="s">
        <v>261</v>
      </c>
      <c r="B167" s="11" t="s">
        <v>262</v>
      </c>
      <c r="C167" s="21">
        <v>0</v>
      </c>
      <c r="G167" s="7"/>
    </row>
    <row r="168" spans="1:8">
      <c r="A168" s="11" t="s">
        <v>263</v>
      </c>
      <c r="B168" s="11" t="s">
        <v>264</v>
      </c>
      <c r="C168" s="21">
        <v>0</v>
      </c>
      <c r="G168" s="7"/>
    </row>
    <row r="169" spans="1:8">
      <c r="A169" s="11" t="s">
        <v>265</v>
      </c>
      <c r="B169" s="11" t="s">
        <v>266</v>
      </c>
      <c r="C169" s="21">
        <v>0</v>
      </c>
      <c r="G169" s="7"/>
    </row>
    <row r="170" spans="1:8">
      <c r="A170" s="11" t="s">
        <v>267</v>
      </c>
      <c r="B170" s="11" t="s">
        <v>268</v>
      </c>
      <c r="C170" s="21">
        <v>0</v>
      </c>
      <c r="G170" s="7"/>
    </row>
    <row r="171" spans="1:8">
      <c r="A171" s="11" t="s">
        <v>269</v>
      </c>
      <c r="B171" s="11" t="s">
        <v>270</v>
      </c>
      <c r="C171" s="21">
        <v>0</v>
      </c>
      <c r="G171" s="7"/>
    </row>
    <row r="172" spans="1:8">
      <c r="A172" s="11" t="s">
        <v>271</v>
      </c>
      <c r="B172" s="11" t="s">
        <v>272</v>
      </c>
      <c r="C172" s="21">
        <v>0</v>
      </c>
      <c r="G172" s="7"/>
    </row>
    <row r="173" spans="1:8">
      <c r="A173" s="11" t="s">
        <v>273</v>
      </c>
      <c r="B173" s="11" t="s">
        <v>274</v>
      </c>
      <c r="C173" s="21">
        <v>0</v>
      </c>
      <c r="G173" s="7"/>
    </row>
    <row r="174" spans="1:8">
      <c r="A174" s="11" t="s">
        <v>275</v>
      </c>
      <c r="B174" s="11" t="s">
        <v>276</v>
      </c>
      <c r="C174" s="21">
        <v>0</v>
      </c>
      <c r="G174" s="7"/>
    </row>
    <row r="175" spans="1:8">
      <c r="A175" s="11" t="s">
        <v>277</v>
      </c>
      <c r="B175" s="11" t="s">
        <v>278</v>
      </c>
      <c r="C175" s="21">
        <v>0</v>
      </c>
      <c r="G175" s="7"/>
    </row>
    <row r="176" spans="1:8">
      <c r="A176" s="11" t="s">
        <v>279</v>
      </c>
      <c r="B176" s="11" t="s">
        <v>280</v>
      </c>
      <c r="C176" s="21">
        <v>0</v>
      </c>
      <c r="G176" s="7"/>
    </row>
    <row r="177" spans="1:7">
      <c r="A177" s="11" t="s">
        <v>281</v>
      </c>
      <c r="B177" s="11" t="s">
        <v>282</v>
      </c>
      <c r="C177" s="21">
        <v>0</v>
      </c>
      <c r="G177" s="7"/>
    </row>
    <row r="178" spans="1:7">
      <c r="A178" s="11" t="s">
        <v>283</v>
      </c>
      <c r="B178" s="11" t="s">
        <v>284</v>
      </c>
      <c r="C178" s="21">
        <v>0</v>
      </c>
      <c r="G178" s="7"/>
    </row>
    <row r="179" spans="1:7">
      <c r="A179" s="11" t="s">
        <v>285</v>
      </c>
      <c r="B179" s="11" t="s">
        <v>1081</v>
      </c>
      <c r="C179" s="21">
        <v>0</v>
      </c>
      <c r="G179" s="7"/>
    </row>
    <row r="180" spans="1:7">
      <c r="A180" s="11" t="s">
        <v>286</v>
      </c>
      <c r="B180" s="11" t="s">
        <v>287</v>
      </c>
      <c r="C180" s="21">
        <v>0</v>
      </c>
      <c r="G180" s="7"/>
    </row>
    <row r="181" spans="1:7">
      <c r="A181" s="11" t="s">
        <v>288</v>
      </c>
      <c r="B181" s="11" t="s">
        <v>1082</v>
      </c>
      <c r="C181" s="21">
        <v>0</v>
      </c>
      <c r="G181" s="7"/>
    </row>
    <row r="182" spans="1:7">
      <c r="A182" s="11" t="s">
        <v>289</v>
      </c>
      <c r="B182" s="11" t="s">
        <v>290</v>
      </c>
      <c r="C182" s="21">
        <v>0</v>
      </c>
      <c r="G182" s="7"/>
    </row>
    <row r="183" spans="1:7">
      <c r="A183" s="11" t="s">
        <v>291</v>
      </c>
      <c r="B183" s="11" t="s">
        <v>292</v>
      </c>
      <c r="C183" s="21">
        <v>0</v>
      </c>
      <c r="G183" s="7"/>
    </row>
    <row r="184" spans="1:7">
      <c r="A184" s="11" t="s">
        <v>293</v>
      </c>
      <c r="B184" s="11" t="s">
        <v>294</v>
      </c>
      <c r="C184" s="21">
        <v>0</v>
      </c>
      <c r="G184" s="7"/>
    </row>
    <row r="185" spans="1:7">
      <c r="A185" s="11" t="s">
        <v>295</v>
      </c>
      <c r="B185" s="11" t="s">
        <v>296</v>
      </c>
      <c r="C185" s="21">
        <v>0</v>
      </c>
      <c r="G185" s="7"/>
    </row>
    <row r="186" spans="1:7">
      <c r="A186" s="11" t="s">
        <v>297</v>
      </c>
      <c r="B186" s="11" t="s">
        <v>298</v>
      </c>
      <c r="C186" s="21">
        <v>0</v>
      </c>
      <c r="G186" s="7"/>
    </row>
    <row r="187" spans="1:7">
      <c r="A187" s="11" t="s">
        <v>299</v>
      </c>
      <c r="B187" s="11" t="s">
        <v>300</v>
      </c>
      <c r="C187" s="21">
        <v>0</v>
      </c>
      <c r="G187" s="7"/>
    </row>
    <row r="188" spans="1:7">
      <c r="A188" s="11" t="s">
        <v>301</v>
      </c>
      <c r="B188" s="11" t="s">
        <v>302</v>
      </c>
      <c r="C188" s="21">
        <v>0</v>
      </c>
      <c r="G188" s="7"/>
    </row>
    <row r="189" spans="1:7">
      <c r="A189" s="11" t="s">
        <v>303</v>
      </c>
      <c r="B189" s="11" t="s">
        <v>1083</v>
      </c>
      <c r="C189" s="21">
        <v>0</v>
      </c>
      <c r="G189" s="7"/>
    </row>
    <row r="190" spans="1:7">
      <c r="A190" s="11" t="s">
        <v>304</v>
      </c>
      <c r="B190" s="11" t="s">
        <v>305</v>
      </c>
      <c r="C190" s="21">
        <v>0</v>
      </c>
      <c r="G190" s="7"/>
    </row>
    <row r="191" spans="1:7">
      <c r="A191" s="11" t="s">
        <v>306</v>
      </c>
      <c r="B191" s="11" t="s">
        <v>1007</v>
      </c>
      <c r="C191" s="21">
        <v>0</v>
      </c>
      <c r="G191" s="7"/>
    </row>
    <row r="192" spans="1:7">
      <c r="A192" s="11" t="s">
        <v>307</v>
      </c>
      <c r="B192" s="11" t="s">
        <v>308</v>
      </c>
      <c r="C192" s="21">
        <v>0</v>
      </c>
      <c r="G192" s="7"/>
    </row>
    <row r="193" spans="1:7">
      <c r="A193" s="11" t="s">
        <v>309</v>
      </c>
      <c r="B193" s="11" t="s">
        <v>310</v>
      </c>
      <c r="C193" s="21">
        <v>0</v>
      </c>
      <c r="G193" s="7"/>
    </row>
    <row r="194" spans="1:7">
      <c r="A194" s="11" t="s">
        <v>311</v>
      </c>
      <c r="B194" s="11" t="s">
        <v>312</v>
      </c>
      <c r="C194" s="21">
        <v>0</v>
      </c>
      <c r="G194" s="7"/>
    </row>
    <row r="195" spans="1:7">
      <c r="A195" s="11" t="s">
        <v>313</v>
      </c>
      <c r="B195" s="11" t="s">
        <v>314</v>
      </c>
      <c r="C195" s="21">
        <v>0</v>
      </c>
      <c r="G195" s="7"/>
    </row>
    <row r="196" spans="1:7">
      <c r="A196" s="11" t="s">
        <v>315</v>
      </c>
      <c r="B196" s="11" t="s">
        <v>316</v>
      </c>
      <c r="C196" s="21">
        <v>0</v>
      </c>
      <c r="G196" s="7"/>
    </row>
    <row r="197" spans="1:7">
      <c r="A197" s="11" t="s">
        <v>317</v>
      </c>
      <c r="B197" s="11" t="s">
        <v>1084</v>
      </c>
      <c r="C197" s="21">
        <v>0</v>
      </c>
      <c r="G197" s="7"/>
    </row>
    <row r="198" spans="1:7">
      <c r="A198" s="11" t="s">
        <v>318</v>
      </c>
      <c r="B198" s="11" t="s">
        <v>319</v>
      </c>
      <c r="C198" s="21">
        <v>0</v>
      </c>
      <c r="G198" s="7"/>
    </row>
    <row r="199" spans="1:7">
      <c r="A199" s="11" t="s">
        <v>320</v>
      </c>
      <c r="B199" s="11" t="s">
        <v>1085</v>
      </c>
      <c r="C199" s="21">
        <v>0</v>
      </c>
      <c r="G199" s="7"/>
    </row>
    <row r="200" spans="1:7">
      <c r="A200" s="11" t="s">
        <v>321</v>
      </c>
      <c r="B200" s="11" t="s">
        <v>1086</v>
      </c>
      <c r="C200" s="21">
        <v>0</v>
      </c>
      <c r="G200" s="7"/>
    </row>
    <row r="201" spans="1:7">
      <c r="A201" s="11" t="s">
        <v>322</v>
      </c>
      <c r="B201" s="11" t="s">
        <v>1087</v>
      </c>
      <c r="C201" s="21">
        <v>0</v>
      </c>
      <c r="G201" s="7"/>
    </row>
    <row r="202" spans="1:7">
      <c r="A202" s="11" t="s">
        <v>323</v>
      </c>
      <c r="B202" s="11" t="s">
        <v>324</v>
      </c>
      <c r="C202" s="21">
        <v>0</v>
      </c>
      <c r="G202" s="7"/>
    </row>
    <row r="203" spans="1:7">
      <c r="A203" s="11" t="s">
        <v>325</v>
      </c>
      <c r="B203" s="11" t="s">
        <v>326</v>
      </c>
      <c r="C203" s="21">
        <v>0</v>
      </c>
      <c r="G203" s="7"/>
    </row>
    <row r="204" spans="1:7">
      <c r="A204" s="11" t="s">
        <v>327</v>
      </c>
      <c r="B204" s="11" t="s">
        <v>328</v>
      </c>
      <c r="C204" s="21">
        <v>0</v>
      </c>
      <c r="G204" s="7"/>
    </row>
    <row r="205" spans="1:7">
      <c r="A205" s="11" t="s">
        <v>329</v>
      </c>
      <c r="B205" s="11" t="s">
        <v>330</v>
      </c>
      <c r="C205" s="21">
        <v>0</v>
      </c>
      <c r="G205" s="7"/>
    </row>
    <row r="206" spans="1:7">
      <c r="A206" s="11" t="s">
        <v>331</v>
      </c>
      <c r="B206" s="11" t="s">
        <v>332</v>
      </c>
      <c r="C206" s="21">
        <v>0</v>
      </c>
      <c r="G206" s="7"/>
    </row>
    <row r="207" spans="1:7">
      <c r="A207" s="11" t="s">
        <v>333</v>
      </c>
      <c r="B207" s="11" t="s">
        <v>334</v>
      </c>
      <c r="C207" s="21">
        <v>0</v>
      </c>
      <c r="G207" s="7"/>
    </row>
    <row r="208" spans="1:7">
      <c r="A208" s="11" t="s">
        <v>335</v>
      </c>
      <c r="B208" s="11" t="s">
        <v>294</v>
      </c>
      <c r="C208" s="21">
        <v>0</v>
      </c>
      <c r="G208" s="7"/>
    </row>
    <row r="209" spans="1:7">
      <c r="A209" s="11" t="s">
        <v>336</v>
      </c>
      <c r="B209" s="11" t="s">
        <v>337</v>
      </c>
      <c r="C209" s="21">
        <v>0</v>
      </c>
      <c r="G209" s="7"/>
    </row>
    <row r="210" spans="1:7">
      <c r="A210" s="11" t="s">
        <v>338</v>
      </c>
      <c r="B210" s="11" t="s">
        <v>270</v>
      </c>
      <c r="C210" s="21">
        <v>0</v>
      </c>
      <c r="G210" s="7"/>
    </row>
    <row r="211" spans="1:7">
      <c r="A211" s="11" t="s">
        <v>339</v>
      </c>
      <c r="B211" s="11" t="s">
        <v>340</v>
      </c>
      <c r="C211" s="21">
        <v>0</v>
      </c>
      <c r="G211" s="7"/>
    </row>
    <row r="212" spans="1:7">
      <c r="A212" s="11" t="s">
        <v>341</v>
      </c>
      <c r="B212" s="11" t="s">
        <v>319</v>
      </c>
      <c r="C212" s="21">
        <v>0</v>
      </c>
      <c r="G212" s="7"/>
    </row>
    <row r="213" spans="1:7">
      <c r="A213" s="11" t="s">
        <v>342</v>
      </c>
      <c r="B213" s="11" t="s">
        <v>343</v>
      </c>
      <c r="C213" s="21">
        <v>0</v>
      </c>
      <c r="G213" s="7"/>
    </row>
    <row r="214" spans="1:7">
      <c r="A214" s="11" t="s">
        <v>344</v>
      </c>
      <c r="B214" s="11" t="s">
        <v>345</v>
      </c>
      <c r="C214" s="21">
        <v>0</v>
      </c>
      <c r="G214" s="7"/>
    </row>
    <row r="215" spans="1:7">
      <c r="A215" s="11" t="s">
        <v>346</v>
      </c>
      <c r="B215" s="11" t="s">
        <v>209</v>
      </c>
      <c r="C215" s="21">
        <v>0</v>
      </c>
      <c r="G215" s="7"/>
    </row>
    <row r="216" spans="1:7">
      <c r="A216" s="11" t="s">
        <v>347</v>
      </c>
      <c r="B216" s="11" t="s">
        <v>348</v>
      </c>
      <c r="C216" s="21">
        <v>0</v>
      </c>
      <c r="G216" s="7"/>
    </row>
    <row r="217" spans="1:7">
      <c r="A217" s="11" t="s">
        <v>349</v>
      </c>
      <c r="B217" s="11" t="s">
        <v>350</v>
      </c>
      <c r="C217" s="21">
        <v>0</v>
      </c>
      <c r="G217" s="7"/>
    </row>
    <row r="218" spans="1:7">
      <c r="A218" s="11" t="s">
        <v>351</v>
      </c>
      <c r="B218" s="11" t="s">
        <v>352</v>
      </c>
      <c r="C218" s="21">
        <v>0</v>
      </c>
      <c r="G218" s="7"/>
    </row>
    <row r="219" spans="1:7">
      <c r="A219" s="11" t="s">
        <v>353</v>
      </c>
      <c r="B219" s="11" t="s">
        <v>354</v>
      </c>
      <c r="C219" s="21">
        <v>0</v>
      </c>
      <c r="G219" s="7"/>
    </row>
    <row r="220" spans="1:7">
      <c r="A220" s="11" t="s">
        <v>355</v>
      </c>
      <c r="B220" s="11" t="s">
        <v>356</v>
      </c>
      <c r="C220" s="21">
        <v>0</v>
      </c>
      <c r="G220" s="7"/>
    </row>
    <row r="221" spans="1:7">
      <c r="A221" s="11" t="s">
        <v>357</v>
      </c>
      <c r="B221" s="11" t="s">
        <v>358</v>
      </c>
      <c r="C221" s="21">
        <v>0</v>
      </c>
      <c r="G221" s="7"/>
    </row>
    <row r="222" spans="1:7">
      <c r="A222" s="11" t="s">
        <v>359</v>
      </c>
      <c r="B222" s="11" t="s">
        <v>360</v>
      </c>
      <c r="C222" s="21">
        <v>0</v>
      </c>
      <c r="G222" s="7"/>
    </row>
    <row r="223" spans="1:7">
      <c r="A223" s="11" t="s">
        <v>361</v>
      </c>
      <c r="B223" s="11" t="s">
        <v>362</v>
      </c>
      <c r="C223" s="21">
        <v>0</v>
      </c>
      <c r="G223" s="7"/>
    </row>
    <row r="224" spans="1:7">
      <c r="A224" s="11" t="s">
        <v>363</v>
      </c>
      <c r="B224" s="11" t="s">
        <v>362</v>
      </c>
      <c r="C224" s="21">
        <v>0</v>
      </c>
      <c r="G224" s="7"/>
    </row>
    <row r="225" spans="1:7">
      <c r="A225" s="11" t="s">
        <v>364</v>
      </c>
      <c r="B225" s="11" t="s">
        <v>365</v>
      </c>
      <c r="C225" s="21">
        <v>0</v>
      </c>
      <c r="G225" s="7"/>
    </row>
    <row r="226" spans="1:7">
      <c r="A226" s="11" t="s">
        <v>366</v>
      </c>
      <c r="B226" s="11" t="s">
        <v>367</v>
      </c>
      <c r="C226" s="21">
        <v>0</v>
      </c>
      <c r="G226" s="7"/>
    </row>
    <row r="227" spans="1:7">
      <c r="A227" s="11" t="s">
        <v>368</v>
      </c>
      <c r="B227" s="11" t="s">
        <v>369</v>
      </c>
      <c r="C227" s="21">
        <v>0</v>
      </c>
      <c r="G227" s="7"/>
    </row>
    <row r="228" spans="1:7">
      <c r="A228" s="11" t="s">
        <v>370</v>
      </c>
      <c r="B228" s="11" t="s">
        <v>296</v>
      </c>
      <c r="C228" s="21">
        <v>0</v>
      </c>
      <c r="G228" s="7"/>
    </row>
    <row r="229" spans="1:7">
      <c r="A229" s="11" t="s">
        <v>371</v>
      </c>
      <c r="B229" s="11" t="s">
        <v>372</v>
      </c>
      <c r="C229" s="21">
        <v>0</v>
      </c>
      <c r="G229" s="7"/>
    </row>
    <row r="230" spans="1:7">
      <c r="A230" s="11" t="s">
        <v>373</v>
      </c>
      <c r="B230" s="11" t="s">
        <v>374</v>
      </c>
      <c r="C230" s="21">
        <v>0</v>
      </c>
      <c r="G230" s="7"/>
    </row>
    <row r="231" spans="1:7">
      <c r="A231" s="11" t="s">
        <v>375</v>
      </c>
      <c r="B231" s="11" t="s">
        <v>376</v>
      </c>
      <c r="C231" s="21">
        <v>0</v>
      </c>
      <c r="G231" s="7"/>
    </row>
    <row r="232" spans="1:7">
      <c r="A232" s="11" t="s">
        <v>377</v>
      </c>
      <c r="B232" s="11" t="s">
        <v>378</v>
      </c>
      <c r="C232" s="21">
        <v>0</v>
      </c>
      <c r="G232" s="7"/>
    </row>
    <row r="233" spans="1:7">
      <c r="A233" s="11" t="s">
        <v>379</v>
      </c>
      <c r="B233" s="11" t="s">
        <v>380</v>
      </c>
      <c r="C233" s="21">
        <v>0</v>
      </c>
      <c r="G233" s="7"/>
    </row>
  </sheetData>
  <mergeCells count="4">
    <mergeCell ref="A4:C4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4"/>
  <sheetViews>
    <sheetView workbookViewId="0">
      <selection activeCell="B30" sqref="B30"/>
    </sheetView>
  </sheetViews>
  <sheetFormatPr baseColWidth="10" defaultRowHeight="16.5"/>
  <cols>
    <col min="1" max="1" width="3.85546875" style="2" customWidth="1"/>
    <col min="2" max="2" width="15.28515625" style="2" customWidth="1"/>
    <col min="3" max="3" width="51.85546875" style="25" customWidth="1"/>
    <col min="4" max="4" width="15" style="10" customWidth="1"/>
    <col min="5" max="5" width="3.7109375" style="3" customWidth="1"/>
    <col min="6" max="6" width="25.42578125" style="28" customWidth="1"/>
    <col min="7" max="11" width="18" style="29" customWidth="1"/>
    <col min="12" max="13" width="18" style="2" customWidth="1"/>
    <col min="14" max="14" width="16" style="2" customWidth="1"/>
    <col min="15" max="17" width="18" style="2" customWidth="1"/>
    <col min="18" max="16384" width="11.42578125" style="2"/>
  </cols>
  <sheetData>
    <row r="1" spans="1:17">
      <c r="B1" s="50" t="s">
        <v>395</v>
      </c>
      <c r="C1" s="50"/>
      <c r="D1" s="50"/>
    </row>
    <row r="2" spans="1:17">
      <c r="B2" s="49" t="s">
        <v>1005</v>
      </c>
      <c r="C2" s="49"/>
      <c r="D2" s="49"/>
    </row>
    <row r="3" spans="1:17">
      <c r="B3" s="49" t="s">
        <v>1061</v>
      </c>
      <c r="C3" s="49"/>
      <c r="D3" s="49"/>
    </row>
    <row r="5" spans="1:17">
      <c r="A5" s="15" t="s">
        <v>0</v>
      </c>
      <c r="B5" s="16" t="s">
        <v>392</v>
      </c>
      <c r="C5" s="16" t="s">
        <v>393</v>
      </c>
      <c r="D5" s="17" t="s">
        <v>1</v>
      </c>
      <c r="E5" s="41" t="s">
        <v>1006</v>
      </c>
      <c r="F5" s="30"/>
      <c r="G5" s="31"/>
      <c r="H5" s="31"/>
      <c r="I5" s="31"/>
      <c r="J5" s="31"/>
      <c r="K5" s="31"/>
      <c r="L5" s="18"/>
      <c r="M5" s="18"/>
      <c r="N5" s="18"/>
      <c r="O5" s="18"/>
      <c r="P5" s="18"/>
      <c r="Q5" s="18"/>
    </row>
    <row r="6" spans="1:17" ht="16.5" customHeight="1">
      <c r="A6" s="19"/>
      <c r="B6" s="19"/>
      <c r="C6" s="24" t="s">
        <v>396</v>
      </c>
      <c r="D6" s="21">
        <f>+D7+D85+D333+D351+D394</f>
        <v>8738146270</v>
      </c>
      <c r="E6" s="42"/>
      <c r="F6" s="30"/>
      <c r="G6" s="31"/>
      <c r="H6" s="31"/>
      <c r="I6" s="31"/>
      <c r="J6" s="31"/>
      <c r="K6" s="31"/>
      <c r="L6" s="18"/>
      <c r="M6" s="18"/>
      <c r="N6" s="18"/>
      <c r="O6" s="18"/>
      <c r="P6" s="18"/>
      <c r="Q6" s="18"/>
    </row>
    <row r="7" spans="1:17" ht="16.5" customHeight="1">
      <c r="A7" s="20" t="s">
        <v>397</v>
      </c>
      <c r="B7" s="20" t="s">
        <v>2</v>
      </c>
      <c r="C7" s="23" t="s">
        <v>398</v>
      </c>
      <c r="D7" s="21">
        <f>+D8+D38+D74+D82</f>
        <v>1255989615</v>
      </c>
      <c r="E7" s="12"/>
    </row>
    <row r="8" spans="1:17" ht="16.5" customHeight="1">
      <c r="A8" s="20" t="s">
        <v>397</v>
      </c>
      <c r="B8" s="20" t="s">
        <v>399</v>
      </c>
      <c r="C8" s="23" t="s">
        <v>400</v>
      </c>
      <c r="D8" s="22">
        <f>+D9+D18+D21</f>
        <v>655955000</v>
      </c>
      <c r="E8" s="40"/>
      <c r="F8" s="34"/>
    </row>
    <row r="9" spans="1:17" ht="16.5" customHeight="1">
      <c r="A9" s="20" t="s">
        <v>397</v>
      </c>
      <c r="B9" s="20" t="s">
        <v>401</v>
      </c>
      <c r="C9" s="23" t="s">
        <v>402</v>
      </c>
      <c r="D9" s="22">
        <f>+D10+D11+D15+D16+D17</f>
        <v>490980000</v>
      </c>
      <c r="E9" s="43"/>
      <c r="F9" s="33"/>
    </row>
    <row r="10" spans="1:17" ht="16.5" customHeight="1">
      <c r="A10" s="20" t="s">
        <v>397</v>
      </c>
      <c r="B10" s="20" t="s">
        <v>403</v>
      </c>
      <c r="C10" s="23" t="s">
        <v>404</v>
      </c>
      <c r="D10" s="21">
        <v>380100000</v>
      </c>
      <c r="E10" s="12">
        <v>1</v>
      </c>
      <c r="G10" s="34"/>
    </row>
    <row r="11" spans="1:17" ht="16.5" customHeight="1">
      <c r="A11" s="20" t="s">
        <v>397</v>
      </c>
      <c r="B11" s="20" t="s">
        <v>405</v>
      </c>
      <c r="C11" s="23" t="s">
        <v>406</v>
      </c>
      <c r="D11" s="22">
        <f>+D12+D13+D14</f>
        <v>81480000</v>
      </c>
      <c r="E11" s="44"/>
      <c r="F11" s="35"/>
    </row>
    <row r="12" spans="1:17" ht="16.5" customHeight="1">
      <c r="A12" s="20" t="s">
        <v>397</v>
      </c>
      <c r="B12" s="20" t="s">
        <v>407</v>
      </c>
      <c r="C12" s="23" t="s">
        <v>408</v>
      </c>
      <c r="D12" s="21">
        <v>15750000</v>
      </c>
      <c r="E12" s="12">
        <v>1</v>
      </c>
      <c r="G12" s="34"/>
    </row>
    <row r="13" spans="1:17" ht="16.5" customHeight="1">
      <c r="A13" s="20" t="s">
        <v>397</v>
      </c>
      <c r="B13" s="20" t="s">
        <v>409</v>
      </c>
      <c r="C13" s="23" t="s">
        <v>410</v>
      </c>
      <c r="D13" s="21">
        <v>31500000</v>
      </c>
      <c r="E13" s="12">
        <v>1</v>
      </c>
      <c r="G13" s="34"/>
    </row>
    <row r="14" spans="1:17" ht="16.5" customHeight="1">
      <c r="A14" s="20" t="s">
        <v>397</v>
      </c>
      <c r="B14" s="20" t="s">
        <v>411</v>
      </c>
      <c r="C14" s="23" t="s">
        <v>412</v>
      </c>
      <c r="D14" s="21">
        <v>34230000</v>
      </c>
      <c r="E14" s="12">
        <v>1</v>
      </c>
      <c r="G14" s="34"/>
    </row>
    <row r="15" spans="1:17" ht="16.5" customHeight="1">
      <c r="A15" s="20" t="s">
        <v>397</v>
      </c>
      <c r="B15" s="20" t="s">
        <v>413</v>
      </c>
      <c r="C15" s="23" t="s">
        <v>414</v>
      </c>
      <c r="D15" s="22">
        <v>2100000</v>
      </c>
      <c r="E15" s="44">
        <v>1</v>
      </c>
      <c r="F15" s="35"/>
      <c r="G15" s="36"/>
    </row>
    <row r="16" spans="1:17" ht="16.5" customHeight="1">
      <c r="A16" s="20" t="s">
        <v>397</v>
      </c>
      <c r="B16" s="20" t="s">
        <v>415</v>
      </c>
      <c r="C16" s="23" t="s">
        <v>416</v>
      </c>
      <c r="D16" s="22">
        <v>26250000</v>
      </c>
      <c r="E16" s="44">
        <v>1</v>
      </c>
      <c r="F16" s="35"/>
      <c r="G16" s="36"/>
    </row>
    <row r="17" spans="1:7" ht="16.5" customHeight="1">
      <c r="A17" s="20" t="s">
        <v>397</v>
      </c>
      <c r="B17" s="20" t="s">
        <v>417</v>
      </c>
      <c r="C17" s="23" t="s">
        <v>418</v>
      </c>
      <c r="D17" s="22">
        <v>1050000</v>
      </c>
      <c r="E17" s="44">
        <v>1</v>
      </c>
      <c r="F17" s="35"/>
      <c r="G17" s="36"/>
    </row>
    <row r="18" spans="1:7" ht="16.5" customHeight="1">
      <c r="A18" s="20" t="s">
        <v>397</v>
      </c>
      <c r="B18" s="20" t="s">
        <v>419</v>
      </c>
      <c r="C18" s="23" t="s">
        <v>420</v>
      </c>
      <c r="D18" s="22">
        <f>SUM(D19:D20)</f>
        <v>2100000</v>
      </c>
      <c r="E18" s="43"/>
      <c r="F18" s="33"/>
    </row>
    <row r="19" spans="1:7" ht="16.5" customHeight="1">
      <c r="A19" s="20" t="s">
        <v>397</v>
      </c>
      <c r="B19" s="20" t="s">
        <v>421</v>
      </c>
      <c r="C19" s="23" t="s">
        <v>422</v>
      </c>
      <c r="D19" s="21">
        <v>1050000</v>
      </c>
      <c r="E19" s="12">
        <v>1</v>
      </c>
      <c r="G19" s="34"/>
    </row>
    <row r="20" spans="1:7" ht="16.5" customHeight="1">
      <c r="A20" s="20" t="s">
        <v>397</v>
      </c>
      <c r="B20" s="20" t="s">
        <v>423</v>
      </c>
      <c r="C20" s="23" t="s">
        <v>424</v>
      </c>
      <c r="D20" s="21">
        <v>1050000</v>
      </c>
      <c r="E20" s="12">
        <v>1</v>
      </c>
      <c r="G20" s="34"/>
    </row>
    <row r="21" spans="1:7" ht="16.5" customHeight="1">
      <c r="A21" s="20" t="s">
        <v>397</v>
      </c>
      <c r="B21" s="20" t="s">
        <v>425</v>
      </c>
      <c r="C21" s="23" t="s">
        <v>426</v>
      </c>
      <c r="D21" s="22">
        <f>+D22+D27+D32</f>
        <v>162875000</v>
      </c>
      <c r="E21" s="43"/>
      <c r="F21" s="33"/>
      <c r="G21" s="34"/>
    </row>
    <row r="22" spans="1:7" ht="16.5" customHeight="1">
      <c r="A22" s="20" t="s">
        <v>397</v>
      </c>
      <c r="B22" s="20" t="s">
        <v>427</v>
      </c>
      <c r="C22" s="23" t="s">
        <v>428</v>
      </c>
      <c r="D22" s="22">
        <f>+D23</f>
        <v>78750000</v>
      </c>
      <c r="E22" s="44"/>
      <c r="F22" s="35"/>
      <c r="G22" s="34"/>
    </row>
    <row r="23" spans="1:7" ht="16.5" customHeight="1">
      <c r="A23" s="20" t="s">
        <v>397</v>
      </c>
      <c r="B23" s="20" t="s">
        <v>429</v>
      </c>
      <c r="C23" s="23" t="s">
        <v>430</v>
      </c>
      <c r="D23" s="21">
        <v>78750000</v>
      </c>
      <c r="E23" s="44"/>
      <c r="F23" s="35"/>
      <c r="G23" s="34"/>
    </row>
    <row r="24" spans="1:7" ht="16.5" customHeight="1">
      <c r="A24" s="20" t="s">
        <v>397</v>
      </c>
      <c r="B24" s="20" t="s">
        <v>431</v>
      </c>
      <c r="C24" s="23" t="s">
        <v>432</v>
      </c>
      <c r="D24" s="21">
        <v>32025000</v>
      </c>
      <c r="E24" s="12">
        <v>1</v>
      </c>
      <c r="G24" s="34"/>
    </row>
    <row r="25" spans="1:7" ht="16.5" customHeight="1">
      <c r="A25" s="20" t="s">
        <v>397</v>
      </c>
      <c r="B25" s="20" t="s">
        <v>433</v>
      </c>
      <c r="C25" s="23" t="s">
        <v>434</v>
      </c>
      <c r="D25" s="21">
        <v>43050000</v>
      </c>
      <c r="E25" s="12">
        <v>1</v>
      </c>
      <c r="G25" s="34"/>
    </row>
    <row r="26" spans="1:7" ht="16.5" customHeight="1">
      <c r="A26" s="20" t="s">
        <v>397</v>
      </c>
      <c r="B26" s="20" t="s">
        <v>435</v>
      </c>
      <c r="C26" s="23" t="s">
        <v>436</v>
      </c>
      <c r="D26" s="21">
        <v>3675000</v>
      </c>
      <c r="E26" s="12">
        <v>1</v>
      </c>
      <c r="G26" s="34"/>
    </row>
    <row r="27" spans="1:7" ht="16.5" customHeight="1">
      <c r="A27" s="20" t="s">
        <v>397</v>
      </c>
      <c r="B27" s="20" t="s">
        <v>437</v>
      </c>
      <c r="C27" s="23" t="s">
        <v>438</v>
      </c>
      <c r="D27" s="22">
        <f>+D28</f>
        <v>50000000</v>
      </c>
      <c r="E27" s="44"/>
      <c r="F27" s="35"/>
    </row>
    <row r="28" spans="1:7" ht="16.5" customHeight="1">
      <c r="A28" s="20" t="s">
        <v>397</v>
      </c>
      <c r="B28" s="20" t="s">
        <v>439</v>
      </c>
      <c r="C28" s="23" t="s">
        <v>430</v>
      </c>
      <c r="D28" s="21">
        <f>SUM(D29:D31)</f>
        <v>50000000</v>
      </c>
      <c r="E28" s="12"/>
    </row>
    <row r="29" spans="1:7" ht="16.5" customHeight="1">
      <c r="A29" s="20" t="s">
        <v>397</v>
      </c>
      <c r="B29" s="20" t="s">
        <v>440</v>
      </c>
      <c r="C29" s="23" t="s">
        <v>432</v>
      </c>
      <c r="D29" s="21">
        <v>0</v>
      </c>
      <c r="E29" s="12"/>
    </row>
    <row r="30" spans="1:7" ht="16.5" customHeight="1">
      <c r="A30" s="20" t="s">
        <v>397</v>
      </c>
      <c r="B30" s="20" t="s">
        <v>441</v>
      </c>
      <c r="C30" s="23" t="s">
        <v>1094</v>
      </c>
      <c r="D30" s="21">
        <v>0</v>
      </c>
      <c r="E30" s="12"/>
    </row>
    <row r="31" spans="1:7" ht="16.5" customHeight="1">
      <c r="A31" s="20" t="s">
        <v>397</v>
      </c>
      <c r="B31" s="20" t="s">
        <v>442</v>
      </c>
      <c r="C31" s="23" t="s">
        <v>443</v>
      </c>
      <c r="D31" s="21">
        <v>50000000</v>
      </c>
      <c r="E31" s="12">
        <v>1</v>
      </c>
    </row>
    <row r="32" spans="1:7" ht="16.5" customHeight="1">
      <c r="A32" s="20" t="s">
        <v>397</v>
      </c>
      <c r="B32" s="20" t="s">
        <v>444</v>
      </c>
      <c r="C32" s="23" t="s">
        <v>445</v>
      </c>
      <c r="D32" s="22">
        <f>SUM(D33:D37)</f>
        <v>34125000</v>
      </c>
      <c r="E32" s="44"/>
      <c r="F32" s="35"/>
    </row>
    <row r="33" spans="1:6" ht="16.5" customHeight="1">
      <c r="A33" s="20" t="s">
        <v>397</v>
      </c>
      <c r="B33" s="20" t="s">
        <v>446</v>
      </c>
      <c r="C33" s="23" t="s">
        <v>447</v>
      </c>
      <c r="D33" s="21">
        <v>1890000</v>
      </c>
      <c r="E33" s="12">
        <v>1</v>
      </c>
    </row>
    <row r="34" spans="1:6" ht="16.5" customHeight="1">
      <c r="A34" s="20" t="s">
        <v>397</v>
      </c>
      <c r="B34" s="20" t="s">
        <v>448</v>
      </c>
      <c r="C34" s="23" t="s">
        <v>449</v>
      </c>
      <c r="D34" s="21">
        <v>11235000</v>
      </c>
      <c r="E34" s="12">
        <v>1</v>
      </c>
    </row>
    <row r="35" spans="1:6" ht="16.5" customHeight="1">
      <c r="A35" s="20" t="s">
        <v>397</v>
      </c>
      <c r="B35" s="20" t="s">
        <v>450</v>
      </c>
      <c r="C35" s="23" t="s">
        <v>451</v>
      </c>
      <c r="D35" s="21">
        <v>1890000</v>
      </c>
      <c r="E35" s="12">
        <v>1</v>
      </c>
    </row>
    <row r="36" spans="1:6" ht="16.5" customHeight="1">
      <c r="A36" s="20" t="s">
        <v>397</v>
      </c>
      <c r="B36" s="20" t="s">
        <v>452</v>
      </c>
      <c r="C36" s="23" t="s">
        <v>453</v>
      </c>
      <c r="D36" s="21">
        <v>15435000</v>
      </c>
      <c r="E36" s="12">
        <v>1</v>
      </c>
    </row>
    <row r="37" spans="1:6" ht="16.5" customHeight="1">
      <c r="A37" s="20" t="s">
        <v>397</v>
      </c>
      <c r="B37" s="20" t="s">
        <v>454</v>
      </c>
      <c r="C37" s="23" t="s">
        <v>1095</v>
      </c>
      <c r="D37" s="21">
        <v>3675000</v>
      </c>
      <c r="E37" s="12">
        <v>1</v>
      </c>
    </row>
    <row r="38" spans="1:6" ht="16.5" customHeight="1">
      <c r="A38" s="20" t="s">
        <v>397</v>
      </c>
      <c r="B38" s="20" t="s">
        <v>456</v>
      </c>
      <c r="C38" s="23" t="s">
        <v>457</v>
      </c>
      <c r="D38" s="22">
        <f>+D39+D42+D62</f>
        <v>459234615</v>
      </c>
      <c r="E38" s="40"/>
      <c r="F38" s="32"/>
    </row>
    <row r="39" spans="1:6" ht="16.5" customHeight="1">
      <c r="A39" s="20" t="s">
        <v>397</v>
      </c>
      <c r="B39" s="20" t="s">
        <v>458</v>
      </c>
      <c r="C39" s="23" t="s">
        <v>459</v>
      </c>
      <c r="D39" s="22">
        <f>SUM(D40:D41)</f>
        <v>20000000</v>
      </c>
      <c r="E39" s="44"/>
      <c r="F39" s="35"/>
    </row>
    <row r="40" spans="1:6" ht="16.5" customHeight="1">
      <c r="A40" s="20" t="s">
        <v>397</v>
      </c>
      <c r="B40" s="20" t="s">
        <v>460</v>
      </c>
      <c r="C40" s="23" t="s">
        <v>461</v>
      </c>
      <c r="D40" s="21">
        <v>5000000</v>
      </c>
      <c r="E40" s="12">
        <v>1</v>
      </c>
    </row>
    <row r="41" spans="1:6" ht="16.5" customHeight="1">
      <c r="A41" s="20" t="s">
        <v>397</v>
      </c>
      <c r="B41" s="20" t="s">
        <v>462</v>
      </c>
      <c r="C41" s="23" t="s">
        <v>463</v>
      </c>
      <c r="D41" s="21">
        <v>15000000</v>
      </c>
      <c r="E41" s="12">
        <v>1</v>
      </c>
    </row>
    <row r="42" spans="1:6" ht="16.5" customHeight="1">
      <c r="A42" s="20" t="s">
        <v>397</v>
      </c>
      <c r="B42" s="20" t="s">
        <v>464</v>
      </c>
      <c r="C42" s="23" t="s">
        <v>1096</v>
      </c>
      <c r="D42" s="22">
        <f>+D43+D44+D49+D50+D51+D52+D53+D54</f>
        <v>385234615</v>
      </c>
      <c r="E42" s="45"/>
      <c r="F42" s="37"/>
    </row>
    <row r="43" spans="1:6" ht="16.5" customHeight="1">
      <c r="A43" s="20" t="s">
        <v>397</v>
      </c>
      <c r="B43" s="20" t="s">
        <v>466</v>
      </c>
      <c r="C43" s="23" t="s">
        <v>467</v>
      </c>
      <c r="D43" s="21">
        <v>8000000</v>
      </c>
      <c r="E43" s="12">
        <v>1</v>
      </c>
    </row>
    <row r="44" spans="1:6" ht="16.5" customHeight="1">
      <c r="A44" s="20" t="s">
        <v>397</v>
      </c>
      <c r="B44" s="20" t="s">
        <v>468</v>
      </c>
      <c r="C44" s="23" t="s">
        <v>469</v>
      </c>
      <c r="D44" s="22">
        <f>+D45+D47</f>
        <v>35800000</v>
      </c>
      <c r="E44" s="44"/>
      <c r="F44" s="35"/>
    </row>
    <row r="45" spans="1:6" ht="16.5" customHeight="1">
      <c r="A45" s="20" t="s">
        <v>397</v>
      </c>
      <c r="B45" s="20" t="s">
        <v>470</v>
      </c>
      <c r="C45" s="23" t="s">
        <v>471</v>
      </c>
      <c r="D45" s="21">
        <f>+D46</f>
        <v>17000000</v>
      </c>
      <c r="E45" s="44"/>
      <c r="F45" s="35"/>
    </row>
    <row r="46" spans="1:6" ht="16.5" customHeight="1">
      <c r="A46" s="20" t="s">
        <v>397</v>
      </c>
      <c r="B46" s="20" t="s">
        <v>472</v>
      </c>
      <c r="C46" s="23" t="s">
        <v>473</v>
      </c>
      <c r="D46" s="21">
        <v>17000000</v>
      </c>
      <c r="E46" s="12">
        <v>1</v>
      </c>
    </row>
    <row r="47" spans="1:6" ht="16.5" customHeight="1">
      <c r="A47" s="20" t="s">
        <v>397</v>
      </c>
      <c r="B47" s="20" t="s">
        <v>474</v>
      </c>
      <c r="C47" s="23" t="s">
        <v>475</v>
      </c>
      <c r="D47" s="22">
        <f>+D48</f>
        <v>18800000</v>
      </c>
      <c r="E47" s="44"/>
      <c r="F47" s="35"/>
    </row>
    <row r="48" spans="1:6" ht="16.5" customHeight="1">
      <c r="A48" s="20" t="s">
        <v>397</v>
      </c>
      <c r="B48" s="20" t="s">
        <v>476</v>
      </c>
      <c r="C48" s="23" t="s">
        <v>1097</v>
      </c>
      <c r="D48" s="21">
        <v>18800000</v>
      </c>
      <c r="E48" s="12">
        <v>1</v>
      </c>
    </row>
    <row r="49" spans="1:6" ht="16.5" customHeight="1">
      <c r="A49" s="20" t="s">
        <v>397</v>
      </c>
      <c r="B49" s="20" t="s">
        <v>477</v>
      </c>
      <c r="C49" s="23" t="s">
        <v>478</v>
      </c>
      <c r="D49" s="22">
        <v>1000000</v>
      </c>
      <c r="E49" s="44">
        <v>1</v>
      </c>
      <c r="F49" s="35"/>
    </row>
    <row r="50" spans="1:6" ht="16.5" customHeight="1">
      <c r="A50" s="20" t="s">
        <v>397</v>
      </c>
      <c r="B50" s="20" t="s">
        <v>479</v>
      </c>
      <c r="C50" s="23" t="s">
        <v>96</v>
      </c>
      <c r="D50" s="22">
        <v>2000000</v>
      </c>
      <c r="E50" s="44">
        <v>1</v>
      </c>
      <c r="F50" s="35"/>
    </row>
    <row r="51" spans="1:6" ht="16.5" customHeight="1">
      <c r="A51" s="20" t="s">
        <v>397</v>
      </c>
      <c r="B51" s="20" t="s">
        <v>480</v>
      </c>
      <c r="C51" s="23" t="s">
        <v>1098</v>
      </c>
      <c r="D51" s="22">
        <v>60000000</v>
      </c>
      <c r="E51" s="44">
        <v>1</v>
      </c>
      <c r="F51" s="35"/>
    </row>
    <row r="52" spans="1:6" ht="16.5" customHeight="1">
      <c r="A52" s="20" t="s">
        <v>397</v>
      </c>
      <c r="B52" s="20" t="s">
        <v>482</v>
      </c>
      <c r="C52" s="23" t="s">
        <v>1099</v>
      </c>
      <c r="D52" s="22">
        <v>35000000</v>
      </c>
      <c r="E52" s="44">
        <v>1</v>
      </c>
      <c r="F52" s="35"/>
    </row>
    <row r="53" spans="1:6" ht="16.5" customHeight="1">
      <c r="A53" s="20" t="s">
        <v>397</v>
      </c>
      <c r="B53" s="20" t="s">
        <v>484</v>
      </c>
      <c r="C53" s="23" t="s">
        <v>485</v>
      </c>
      <c r="D53" s="22">
        <v>0</v>
      </c>
      <c r="E53" s="44">
        <v>1</v>
      </c>
      <c r="F53" s="35"/>
    </row>
    <row r="54" spans="1:6" ht="16.5" customHeight="1">
      <c r="A54" s="20" t="s">
        <v>397</v>
      </c>
      <c r="B54" s="12" t="s">
        <v>486</v>
      </c>
      <c r="C54" s="23" t="s">
        <v>487</v>
      </c>
      <c r="D54" s="22">
        <f>SUM(D55:D61)</f>
        <v>243434615</v>
      </c>
      <c r="E54" s="44"/>
      <c r="F54" s="35"/>
    </row>
    <row r="55" spans="1:6" ht="16.5" customHeight="1">
      <c r="A55" s="20" t="s">
        <v>397</v>
      </c>
      <c r="B55" s="20" t="s">
        <v>488</v>
      </c>
      <c r="C55" s="23" t="s">
        <v>489</v>
      </c>
      <c r="D55" s="21">
        <v>38997777</v>
      </c>
      <c r="E55" s="12">
        <v>1</v>
      </c>
    </row>
    <row r="56" spans="1:6" ht="16.5" customHeight="1">
      <c r="A56" s="20" t="s">
        <v>397</v>
      </c>
      <c r="B56" s="20" t="s">
        <v>490</v>
      </c>
      <c r="C56" s="23" t="s">
        <v>491</v>
      </c>
      <c r="D56" s="21">
        <v>1000000</v>
      </c>
      <c r="E56" s="12">
        <v>1</v>
      </c>
    </row>
    <row r="57" spans="1:6" ht="16.5" customHeight="1">
      <c r="A57" s="20" t="s">
        <v>397</v>
      </c>
      <c r="B57" s="20" t="s">
        <v>492</v>
      </c>
      <c r="C57" s="23" t="s">
        <v>493</v>
      </c>
      <c r="D57" s="21">
        <v>20000000</v>
      </c>
      <c r="E57" s="12">
        <v>1</v>
      </c>
    </row>
    <row r="58" spans="1:6" ht="16.5" customHeight="1">
      <c r="A58" s="20" t="s">
        <v>397</v>
      </c>
      <c r="B58" s="20" t="s">
        <v>494</v>
      </c>
      <c r="C58" s="23" t="s">
        <v>495</v>
      </c>
      <c r="D58" s="21">
        <v>8000000</v>
      </c>
      <c r="E58" s="12">
        <v>1</v>
      </c>
    </row>
    <row r="59" spans="1:6" ht="16.5" customHeight="1">
      <c r="A59" s="20" t="s">
        <v>397</v>
      </c>
      <c r="B59" s="20" t="s">
        <v>496</v>
      </c>
      <c r="C59" s="23" t="s">
        <v>497</v>
      </c>
      <c r="D59" s="21">
        <v>5000000</v>
      </c>
      <c r="E59" s="12">
        <v>1</v>
      </c>
    </row>
    <row r="60" spans="1:6" ht="16.5" customHeight="1">
      <c r="A60" s="20" t="s">
        <v>397</v>
      </c>
      <c r="B60" s="20" t="s">
        <v>498</v>
      </c>
      <c r="C60" s="23" t="s">
        <v>499</v>
      </c>
      <c r="D60" s="21">
        <v>1000000</v>
      </c>
      <c r="E60" s="12">
        <v>1</v>
      </c>
    </row>
    <row r="61" spans="1:6" ht="16.5" customHeight="1">
      <c r="A61" s="20" t="s">
        <v>397</v>
      </c>
      <c r="B61" s="20" t="s">
        <v>500</v>
      </c>
      <c r="C61" s="23" t="s">
        <v>1035</v>
      </c>
      <c r="D61" s="21">
        <v>169436838</v>
      </c>
      <c r="E61" s="12">
        <v>1</v>
      </c>
    </row>
    <row r="62" spans="1:6" ht="16.5" customHeight="1">
      <c r="A62" s="20" t="s">
        <v>397</v>
      </c>
      <c r="B62" s="20" t="s">
        <v>501</v>
      </c>
      <c r="C62" s="23" t="s">
        <v>502</v>
      </c>
      <c r="D62" s="22">
        <f>SUM(D63:D67)+D68+D69+D70+D71+D72+D73</f>
        <v>54000000</v>
      </c>
      <c r="E62" s="44"/>
      <c r="F62" s="35"/>
    </row>
    <row r="63" spans="1:6" ht="16.5" customHeight="1">
      <c r="A63" s="20" t="s">
        <v>397</v>
      </c>
      <c r="B63" s="20" t="s">
        <v>503</v>
      </c>
      <c r="C63" s="23" t="s">
        <v>504</v>
      </c>
      <c r="D63" s="21">
        <v>10000000</v>
      </c>
      <c r="E63" s="12">
        <v>1</v>
      </c>
    </row>
    <row r="64" spans="1:6" ht="16.5" customHeight="1">
      <c r="A64" s="20" t="s">
        <v>397</v>
      </c>
      <c r="B64" s="20" t="s">
        <v>505</v>
      </c>
      <c r="C64" s="23" t="s">
        <v>506</v>
      </c>
      <c r="D64" s="21">
        <v>5000000</v>
      </c>
      <c r="E64" s="12">
        <v>1</v>
      </c>
    </row>
    <row r="65" spans="1:6" ht="16.5" customHeight="1">
      <c r="A65" s="20" t="s">
        <v>397</v>
      </c>
      <c r="B65" s="20" t="s">
        <v>507</v>
      </c>
      <c r="C65" s="23" t="s">
        <v>508</v>
      </c>
      <c r="D65" s="21">
        <v>10000000</v>
      </c>
      <c r="E65" s="12">
        <v>1</v>
      </c>
    </row>
    <row r="66" spans="1:6" ht="16.5" customHeight="1">
      <c r="A66" s="20" t="s">
        <v>397</v>
      </c>
      <c r="B66" s="20" t="s">
        <v>509</v>
      </c>
      <c r="C66" s="23" t="s">
        <v>510</v>
      </c>
      <c r="D66" s="21">
        <v>1000000</v>
      </c>
      <c r="E66" s="12">
        <v>1</v>
      </c>
    </row>
    <row r="67" spans="1:6" ht="16.5" customHeight="1">
      <c r="A67" s="20" t="s">
        <v>397</v>
      </c>
      <c r="B67" s="20" t="s">
        <v>511</v>
      </c>
      <c r="C67" s="23" t="s">
        <v>512</v>
      </c>
      <c r="D67" s="21">
        <v>17000000</v>
      </c>
      <c r="E67" s="12">
        <v>1</v>
      </c>
    </row>
    <row r="68" spans="1:6" ht="16.5" customHeight="1">
      <c r="A68" s="20" t="s">
        <v>397</v>
      </c>
      <c r="B68" s="20" t="s">
        <v>513</v>
      </c>
      <c r="C68" s="23" t="s">
        <v>514</v>
      </c>
      <c r="D68" s="22">
        <v>0</v>
      </c>
      <c r="E68" s="44">
        <v>1</v>
      </c>
      <c r="F68" s="35"/>
    </row>
    <row r="69" spans="1:6" ht="16.5" customHeight="1">
      <c r="A69" s="20" t="s">
        <v>397</v>
      </c>
      <c r="B69" s="20" t="s">
        <v>515</v>
      </c>
      <c r="C69" s="23" t="s">
        <v>516</v>
      </c>
      <c r="D69" s="22">
        <v>3500000</v>
      </c>
      <c r="E69" s="44">
        <v>18</v>
      </c>
      <c r="F69" s="35"/>
    </row>
    <row r="70" spans="1:6" ht="16.5" customHeight="1">
      <c r="A70" s="20" t="s">
        <v>397</v>
      </c>
      <c r="B70" s="20" t="s">
        <v>517</v>
      </c>
      <c r="C70" s="23" t="s">
        <v>518</v>
      </c>
      <c r="D70" s="22">
        <v>1500000</v>
      </c>
      <c r="E70" s="44">
        <v>18</v>
      </c>
      <c r="F70" s="35"/>
    </row>
    <row r="71" spans="1:6" ht="16.5" customHeight="1">
      <c r="A71" s="20" t="s">
        <v>397</v>
      </c>
      <c r="B71" s="20" t="s">
        <v>519</v>
      </c>
      <c r="C71" s="23" t="s">
        <v>520</v>
      </c>
      <c r="D71" s="22">
        <v>2000000</v>
      </c>
      <c r="E71" s="12">
        <v>1</v>
      </c>
    </row>
    <row r="72" spans="1:6" ht="16.5" customHeight="1">
      <c r="A72" s="20" t="s">
        <v>397</v>
      </c>
      <c r="B72" s="20" t="s">
        <v>521</v>
      </c>
      <c r="C72" s="23" t="s">
        <v>1036</v>
      </c>
      <c r="D72" s="22">
        <v>1000000</v>
      </c>
      <c r="E72" s="12">
        <v>1</v>
      </c>
    </row>
    <row r="73" spans="1:6" ht="16.5" customHeight="1">
      <c r="A73" s="20" t="s">
        <v>397</v>
      </c>
      <c r="B73" s="20" t="s">
        <v>522</v>
      </c>
      <c r="C73" s="23" t="s">
        <v>523</v>
      </c>
      <c r="D73" s="22">
        <v>3000000</v>
      </c>
      <c r="E73" s="12">
        <v>1</v>
      </c>
    </row>
    <row r="74" spans="1:6" ht="16.5" customHeight="1">
      <c r="A74" s="20" t="s">
        <v>397</v>
      </c>
      <c r="B74" s="20" t="s">
        <v>524</v>
      </c>
      <c r="C74" s="23" t="s">
        <v>525</v>
      </c>
      <c r="D74" s="22">
        <f>+D75+D77+D80</f>
        <v>140800000</v>
      </c>
      <c r="E74" s="40"/>
      <c r="F74" s="38"/>
    </row>
    <row r="75" spans="1:6" ht="16.5" customHeight="1">
      <c r="A75" s="20" t="s">
        <v>397</v>
      </c>
      <c r="B75" s="20" t="s">
        <v>526</v>
      </c>
      <c r="C75" s="23" t="s">
        <v>527</v>
      </c>
      <c r="D75" s="22">
        <f>+D76</f>
        <v>80800000</v>
      </c>
      <c r="E75" s="44"/>
      <c r="F75" s="35"/>
    </row>
    <row r="76" spans="1:6" ht="16.5" customHeight="1">
      <c r="A76" s="20" t="s">
        <v>397</v>
      </c>
      <c r="B76" s="20" t="s">
        <v>528</v>
      </c>
      <c r="C76" s="23" t="s">
        <v>529</v>
      </c>
      <c r="D76" s="21">
        <v>80800000</v>
      </c>
      <c r="E76" s="12">
        <v>1</v>
      </c>
    </row>
    <row r="77" spans="1:6" ht="16.5" customHeight="1">
      <c r="A77" s="20" t="s">
        <v>397</v>
      </c>
      <c r="B77" s="20" t="s">
        <v>530</v>
      </c>
      <c r="C77" s="23" t="s">
        <v>531</v>
      </c>
      <c r="D77" s="22">
        <f>+D78</f>
        <v>10000000</v>
      </c>
      <c r="E77" s="12"/>
    </row>
    <row r="78" spans="1:6" ht="16.5" customHeight="1">
      <c r="A78" s="20" t="s">
        <v>397</v>
      </c>
      <c r="B78" s="20" t="s">
        <v>532</v>
      </c>
      <c r="C78" s="23" t="s">
        <v>533</v>
      </c>
      <c r="D78" s="21">
        <v>10000000</v>
      </c>
      <c r="E78" s="44">
        <v>1</v>
      </c>
      <c r="F78" s="35"/>
    </row>
    <row r="79" spans="1:6" ht="16.5" customHeight="1">
      <c r="A79" s="20" t="s">
        <v>397</v>
      </c>
      <c r="B79" s="20" t="s">
        <v>1160</v>
      </c>
      <c r="C79" s="23" t="s">
        <v>1161</v>
      </c>
      <c r="D79" s="21"/>
      <c r="E79" s="44"/>
      <c r="F79" s="35"/>
    </row>
    <row r="80" spans="1:6" ht="16.5" customHeight="1">
      <c r="A80" s="20" t="s">
        <v>397</v>
      </c>
      <c r="B80" s="20" t="s">
        <v>534</v>
      </c>
      <c r="C80" s="23" t="s">
        <v>535</v>
      </c>
      <c r="D80" s="22">
        <f>+D81</f>
        <v>50000000</v>
      </c>
      <c r="E80" s="44"/>
      <c r="F80" s="35"/>
    </row>
    <row r="81" spans="1:6" ht="16.5" customHeight="1">
      <c r="A81" s="20" t="s">
        <v>397</v>
      </c>
      <c r="B81" s="20" t="s">
        <v>536</v>
      </c>
      <c r="C81" s="23" t="s">
        <v>537</v>
      </c>
      <c r="D81" s="21">
        <v>50000000</v>
      </c>
      <c r="E81" s="12">
        <v>1</v>
      </c>
    </row>
    <row r="82" spans="1:6" ht="16.5" customHeight="1">
      <c r="A82" s="20" t="s">
        <v>397</v>
      </c>
      <c r="B82" s="20" t="s">
        <v>538</v>
      </c>
      <c r="C82" s="23" t="s">
        <v>539</v>
      </c>
      <c r="D82" s="22">
        <f>+D83</f>
        <v>0</v>
      </c>
      <c r="E82" s="12"/>
    </row>
    <row r="83" spans="1:6" ht="16.5" customHeight="1">
      <c r="A83" s="20" t="s">
        <v>397</v>
      </c>
      <c r="B83" s="20" t="s">
        <v>540</v>
      </c>
      <c r="C83" s="23" t="s">
        <v>541</v>
      </c>
      <c r="D83" s="21">
        <f>+D84</f>
        <v>0</v>
      </c>
      <c r="E83" s="44"/>
      <c r="F83" s="35"/>
    </row>
    <row r="84" spans="1:6" ht="16.5" customHeight="1">
      <c r="A84" s="20" t="s">
        <v>397</v>
      </c>
      <c r="B84" s="20" t="s">
        <v>542</v>
      </c>
      <c r="C84" s="23" t="s">
        <v>543</v>
      </c>
      <c r="D84" s="21">
        <v>0</v>
      </c>
      <c r="E84" s="12"/>
    </row>
    <row r="85" spans="1:6" ht="16.5" customHeight="1">
      <c r="A85" s="20" t="s">
        <v>397</v>
      </c>
      <c r="B85" s="20" t="s">
        <v>544</v>
      </c>
      <c r="C85" s="23" t="s">
        <v>545</v>
      </c>
      <c r="D85" s="21">
        <f>+D86+D109+D176+D200+D209+D218+D220+D232+D245+D259+D269+D281+D297+D307+D312+D319</f>
        <v>7070087458</v>
      </c>
      <c r="E85" s="21"/>
    </row>
    <row r="86" spans="1:6" ht="16.5" customHeight="1">
      <c r="A86" s="20" t="s">
        <v>397</v>
      </c>
      <c r="B86" s="20" t="s">
        <v>546</v>
      </c>
      <c r="C86" s="23" t="s">
        <v>547</v>
      </c>
      <c r="D86" s="22">
        <f>+D87</f>
        <v>345524157</v>
      </c>
      <c r="E86" s="12"/>
    </row>
    <row r="87" spans="1:6" ht="16.5" customHeight="1">
      <c r="A87" s="20" t="s">
        <v>397</v>
      </c>
      <c r="B87" s="20" t="s">
        <v>548</v>
      </c>
      <c r="C87" s="23" t="s">
        <v>549</v>
      </c>
      <c r="D87" s="22">
        <f>+D88+D90+D92+D95+D91+D98+D102+D103+D108</f>
        <v>345524157</v>
      </c>
      <c r="E87" s="12"/>
    </row>
    <row r="88" spans="1:6" ht="16.5" customHeight="1">
      <c r="A88" s="20" t="s">
        <v>397</v>
      </c>
      <c r="B88" s="20" t="s">
        <v>550</v>
      </c>
      <c r="C88" s="23" t="s">
        <v>551</v>
      </c>
      <c r="D88" s="22">
        <f>+D89</f>
        <v>40000000</v>
      </c>
      <c r="E88" s="44"/>
      <c r="F88" s="35"/>
    </row>
    <row r="89" spans="1:6" ht="16.5" customHeight="1">
      <c r="A89" s="20" t="s">
        <v>397</v>
      </c>
      <c r="B89" s="20" t="s">
        <v>552</v>
      </c>
      <c r="C89" s="23" t="s">
        <v>553</v>
      </c>
      <c r="D89" s="21">
        <v>40000000</v>
      </c>
      <c r="E89" s="12">
        <v>4</v>
      </c>
    </row>
    <row r="90" spans="1:6" ht="16.5" customHeight="1">
      <c r="A90" s="20" t="s">
        <v>397</v>
      </c>
      <c r="B90" s="20" t="s">
        <v>554</v>
      </c>
      <c r="C90" s="23" t="s">
        <v>555</v>
      </c>
      <c r="D90" s="22">
        <v>72915449</v>
      </c>
      <c r="E90" s="12">
        <v>4</v>
      </c>
      <c r="F90" s="35"/>
    </row>
    <row r="91" spans="1:6" ht="16.5" customHeight="1">
      <c r="A91" s="20" t="s">
        <v>397</v>
      </c>
      <c r="B91" s="20" t="s">
        <v>556</v>
      </c>
      <c r="C91" s="23" t="s">
        <v>557</v>
      </c>
      <c r="D91" s="22">
        <v>20000000</v>
      </c>
      <c r="E91" s="12">
        <v>4</v>
      </c>
      <c r="F91" s="35"/>
    </row>
    <row r="92" spans="1:6" ht="16.5" customHeight="1">
      <c r="A92" s="20" t="s">
        <v>397</v>
      </c>
      <c r="B92" s="20" t="s">
        <v>558</v>
      </c>
      <c r="C92" s="23" t="s">
        <v>559</v>
      </c>
      <c r="D92" s="22">
        <f>SUM(D93:D94)</f>
        <v>0</v>
      </c>
      <c r="E92" s="44"/>
      <c r="F92" s="35"/>
    </row>
    <row r="93" spans="1:6" ht="16.5" customHeight="1">
      <c r="A93" s="20" t="s">
        <v>397</v>
      </c>
      <c r="B93" s="20" t="s">
        <v>560</v>
      </c>
      <c r="C93" s="23" t="s">
        <v>561</v>
      </c>
      <c r="D93" s="21">
        <v>0</v>
      </c>
      <c r="E93" s="12"/>
    </row>
    <row r="94" spans="1:6" ht="16.5" customHeight="1">
      <c r="A94" s="20" t="s">
        <v>397</v>
      </c>
      <c r="B94" s="20" t="s">
        <v>562</v>
      </c>
      <c r="C94" s="23" t="s">
        <v>563</v>
      </c>
      <c r="D94" s="21">
        <v>0</v>
      </c>
      <c r="E94" s="12"/>
    </row>
    <row r="95" spans="1:6" ht="16.5" customHeight="1">
      <c r="A95" s="20" t="s">
        <v>397</v>
      </c>
      <c r="B95" s="20" t="s">
        <v>564</v>
      </c>
      <c r="C95" s="23" t="s">
        <v>565</v>
      </c>
      <c r="D95" s="22">
        <f>+D96+D97</f>
        <v>30000000</v>
      </c>
      <c r="E95" s="44"/>
      <c r="F95" s="35"/>
    </row>
    <row r="96" spans="1:6" ht="16.5" customHeight="1">
      <c r="A96" s="20" t="s">
        <v>397</v>
      </c>
      <c r="B96" s="20" t="s">
        <v>566</v>
      </c>
      <c r="C96" s="23" t="s">
        <v>567</v>
      </c>
      <c r="D96" s="21">
        <v>10000000</v>
      </c>
      <c r="E96" s="12">
        <v>4</v>
      </c>
    </row>
    <row r="97" spans="1:6" ht="16.5" customHeight="1">
      <c r="A97" s="20" t="s">
        <v>397</v>
      </c>
      <c r="B97" s="20" t="s">
        <v>568</v>
      </c>
      <c r="C97" s="23" t="s">
        <v>569</v>
      </c>
      <c r="D97" s="21">
        <v>20000000</v>
      </c>
      <c r="E97" s="12">
        <v>4</v>
      </c>
    </row>
    <row r="98" spans="1:6" ht="16.5" customHeight="1">
      <c r="A98" s="20" t="s">
        <v>397</v>
      </c>
      <c r="B98" s="20" t="s">
        <v>570</v>
      </c>
      <c r="C98" s="23" t="s">
        <v>571</v>
      </c>
      <c r="D98" s="22">
        <f>SUM(D99:D101)</f>
        <v>131000000</v>
      </c>
      <c r="E98" s="44"/>
      <c r="F98" s="35"/>
    </row>
    <row r="99" spans="1:6" ht="16.5" customHeight="1">
      <c r="A99" s="20" t="s">
        <v>397</v>
      </c>
      <c r="B99" s="20" t="s">
        <v>572</v>
      </c>
      <c r="C99" s="23" t="s">
        <v>573</v>
      </c>
      <c r="D99" s="21">
        <v>131000000</v>
      </c>
      <c r="E99" s="12">
        <v>4</v>
      </c>
    </row>
    <row r="100" spans="1:6" ht="16.5" customHeight="1">
      <c r="A100" s="20" t="s">
        <v>397</v>
      </c>
      <c r="B100" s="20" t="s">
        <v>574</v>
      </c>
      <c r="C100" s="23" t="s">
        <v>1063</v>
      </c>
      <c r="D100" s="21">
        <v>0</v>
      </c>
      <c r="E100" s="12"/>
    </row>
    <row r="101" spans="1:6" ht="16.5" customHeight="1">
      <c r="A101" s="20" t="s">
        <v>397</v>
      </c>
      <c r="B101" s="20" t="s">
        <v>575</v>
      </c>
      <c r="C101" s="23" t="s">
        <v>576</v>
      </c>
      <c r="D101" s="21">
        <v>0</v>
      </c>
      <c r="E101" s="12">
        <v>31</v>
      </c>
    </row>
    <row r="102" spans="1:6" ht="16.5" customHeight="1">
      <c r="A102" s="20" t="s">
        <v>397</v>
      </c>
      <c r="B102" s="20" t="s">
        <v>577</v>
      </c>
      <c r="C102" s="23" t="s">
        <v>578</v>
      </c>
      <c r="D102" s="22">
        <v>0</v>
      </c>
      <c r="E102" s="12"/>
      <c r="F102" s="35"/>
    </row>
    <row r="103" spans="1:6" ht="16.5" customHeight="1">
      <c r="A103" s="20" t="s">
        <v>397</v>
      </c>
      <c r="B103" s="20" t="s">
        <v>579</v>
      </c>
      <c r="C103" s="23" t="s">
        <v>580</v>
      </c>
      <c r="D103" s="22">
        <f>+D104</f>
        <v>51608708</v>
      </c>
      <c r="E103" s="44"/>
      <c r="F103" s="35"/>
    </row>
    <row r="104" spans="1:6" ht="16.5" customHeight="1">
      <c r="A104" s="20" t="s">
        <v>397</v>
      </c>
      <c r="B104" s="20" t="s">
        <v>581</v>
      </c>
      <c r="C104" s="23" t="s">
        <v>582</v>
      </c>
      <c r="D104" s="21">
        <f>SUM(D105:D106)</f>
        <v>51608708</v>
      </c>
      <c r="E104" s="12"/>
    </row>
    <row r="105" spans="1:6" ht="16.5" customHeight="1">
      <c r="A105" s="20" t="s">
        <v>397</v>
      </c>
      <c r="B105" s="20" t="s">
        <v>583</v>
      </c>
      <c r="C105" s="23" t="s">
        <v>584</v>
      </c>
      <c r="D105" s="21">
        <v>51608708</v>
      </c>
      <c r="E105" s="12">
        <v>2</v>
      </c>
    </row>
    <row r="106" spans="1:6" ht="16.5" customHeight="1">
      <c r="A106" s="20" t="s">
        <v>397</v>
      </c>
      <c r="B106" s="20" t="s">
        <v>585</v>
      </c>
      <c r="C106" s="23" t="s">
        <v>586</v>
      </c>
      <c r="D106" s="21">
        <v>0</v>
      </c>
      <c r="E106" s="12"/>
    </row>
    <row r="107" spans="1:6" ht="16.5" customHeight="1">
      <c r="A107" s="20" t="s">
        <v>397</v>
      </c>
      <c r="B107" s="20" t="s">
        <v>587</v>
      </c>
      <c r="C107" s="23" t="s">
        <v>588</v>
      </c>
      <c r="D107" s="22">
        <v>0</v>
      </c>
      <c r="E107" s="44"/>
      <c r="F107" s="35"/>
    </row>
    <row r="108" spans="1:6" ht="16.5" customHeight="1">
      <c r="A108" s="20" t="s">
        <v>397</v>
      </c>
      <c r="B108" s="20" t="s">
        <v>589</v>
      </c>
      <c r="C108" s="23" t="s">
        <v>590</v>
      </c>
      <c r="D108" s="22">
        <v>0</v>
      </c>
      <c r="E108" s="44"/>
      <c r="F108" s="35"/>
    </row>
    <row r="109" spans="1:6" ht="16.5" customHeight="1">
      <c r="A109" s="20" t="s">
        <v>397</v>
      </c>
      <c r="B109" s="20" t="s">
        <v>591</v>
      </c>
      <c r="C109" s="23" t="s">
        <v>1015</v>
      </c>
      <c r="D109" s="21">
        <f>+D110+D147+D160+D169</f>
        <v>4298610064</v>
      </c>
      <c r="E109" s="12"/>
    </row>
    <row r="110" spans="1:6" ht="16.5" customHeight="1">
      <c r="A110" s="20" t="s">
        <v>397</v>
      </c>
      <c r="B110" s="20" t="s">
        <v>592</v>
      </c>
      <c r="C110" s="11" t="s">
        <v>1008</v>
      </c>
      <c r="D110" s="21">
        <f>+D111+D134+D135+D136</f>
        <v>4051264925</v>
      </c>
      <c r="E110" s="12"/>
    </row>
    <row r="111" spans="1:6" ht="16.5" customHeight="1">
      <c r="A111" s="20" t="s">
        <v>397</v>
      </c>
      <c r="B111" s="20" t="s">
        <v>594</v>
      </c>
      <c r="C111" s="23" t="s">
        <v>595</v>
      </c>
      <c r="D111" s="21">
        <f>+D112+D117+D121+D122+D123+D124+D125+D126+D127+D128+D129+D130+D131+D132+D133</f>
        <v>4051264925</v>
      </c>
      <c r="E111" s="12"/>
    </row>
    <row r="112" spans="1:6" ht="16.5" customHeight="1">
      <c r="A112" s="20" t="s">
        <v>397</v>
      </c>
      <c r="B112" s="20" t="s">
        <v>596</v>
      </c>
      <c r="C112" s="23" t="s">
        <v>593</v>
      </c>
      <c r="D112" s="22">
        <f>SUM(D113:D116)</f>
        <v>2941921478</v>
      </c>
      <c r="E112" s="44"/>
      <c r="F112" s="35"/>
    </row>
    <row r="113" spans="1:6" ht="16.5" customHeight="1">
      <c r="A113" s="20" t="s">
        <v>397</v>
      </c>
      <c r="B113" s="20" t="s">
        <v>597</v>
      </c>
      <c r="C113" s="23" t="s">
        <v>598</v>
      </c>
      <c r="D113" s="21">
        <v>2715619826</v>
      </c>
      <c r="E113" s="12">
        <v>6</v>
      </c>
    </row>
    <row r="114" spans="1:6" ht="16.5" customHeight="1">
      <c r="A114" s="20" t="s">
        <v>397</v>
      </c>
      <c r="B114" s="20" t="s">
        <v>599</v>
      </c>
      <c r="C114" s="23" t="s">
        <v>600</v>
      </c>
      <c r="D114" s="21">
        <v>226301652</v>
      </c>
      <c r="E114" s="12">
        <v>6</v>
      </c>
    </row>
    <row r="115" spans="1:6" ht="16.5" customHeight="1">
      <c r="A115" s="20" t="s">
        <v>397</v>
      </c>
      <c r="B115" s="20" t="s">
        <v>601</v>
      </c>
      <c r="C115" s="23" t="s">
        <v>602</v>
      </c>
      <c r="D115" s="21">
        <v>0</v>
      </c>
      <c r="E115" s="12"/>
    </row>
    <row r="116" spans="1:6" ht="16.5" customHeight="1">
      <c r="A116" s="20" t="s">
        <v>397</v>
      </c>
      <c r="B116" s="20" t="s">
        <v>603</v>
      </c>
      <c r="C116" s="23" t="s">
        <v>604</v>
      </c>
      <c r="D116" s="21">
        <v>0</v>
      </c>
      <c r="E116" s="12"/>
    </row>
    <row r="117" spans="1:6" ht="16.5" customHeight="1">
      <c r="A117" s="20" t="s">
        <v>397</v>
      </c>
      <c r="B117" s="20" t="s">
        <v>605</v>
      </c>
      <c r="C117" s="23" t="s">
        <v>606</v>
      </c>
      <c r="D117" s="22">
        <f>SUM(D118:D120)</f>
        <v>749969617</v>
      </c>
      <c r="E117" s="44"/>
      <c r="F117" s="35"/>
    </row>
    <row r="118" spans="1:6" ht="16.5" customHeight="1">
      <c r="A118" s="20" t="s">
        <v>397</v>
      </c>
      <c r="B118" s="20" t="s">
        <v>607</v>
      </c>
      <c r="C118" s="23" t="s">
        <v>608</v>
      </c>
      <c r="D118" s="21">
        <v>749969617</v>
      </c>
      <c r="E118" s="12">
        <v>20</v>
      </c>
    </row>
    <row r="119" spans="1:6" ht="16.5" customHeight="1">
      <c r="A119" s="20" t="s">
        <v>397</v>
      </c>
      <c r="B119" s="20" t="s">
        <v>609</v>
      </c>
      <c r="C119" s="23" t="s">
        <v>610</v>
      </c>
      <c r="D119" s="21">
        <v>0</v>
      </c>
      <c r="E119" s="12">
        <v>20</v>
      </c>
    </row>
    <row r="120" spans="1:6" ht="16.5" customHeight="1">
      <c r="A120" s="20" t="s">
        <v>397</v>
      </c>
      <c r="B120" s="20" t="s">
        <v>611</v>
      </c>
      <c r="C120" s="23" t="s">
        <v>612</v>
      </c>
      <c r="D120" s="21">
        <v>0</v>
      </c>
      <c r="E120" s="12"/>
    </row>
    <row r="121" spans="1:6" ht="16.5" customHeight="1">
      <c r="A121" s="20" t="s">
        <v>397</v>
      </c>
      <c r="B121" s="20" t="s">
        <v>613</v>
      </c>
      <c r="C121" s="23" t="s">
        <v>614</v>
      </c>
      <c r="D121" s="22">
        <v>0</v>
      </c>
      <c r="E121" s="44"/>
      <c r="F121" s="35"/>
    </row>
    <row r="122" spans="1:6" ht="16.5" customHeight="1">
      <c r="A122" s="20" t="s">
        <v>397</v>
      </c>
      <c r="B122" s="20" t="s">
        <v>615</v>
      </c>
      <c r="C122" s="23" t="s">
        <v>616</v>
      </c>
      <c r="D122" s="22">
        <v>102000000</v>
      </c>
      <c r="E122" s="12">
        <v>46</v>
      </c>
      <c r="F122" s="35"/>
    </row>
    <row r="123" spans="1:6" ht="16.5" customHeight="1">
      <c r="A123" s="20" t="s">
        <v>397</v>
      </c>
      <c r="B123" s="20" t="s">
        <v>617</v>
      </c>
      <c r="C123" s="23" t="s">
        <v>618</v>
      </c>
      <c r="D123" s="22">
        <v>0</v>
      </c>
      <c r="E123" s="44"/>
      <c r="F123" s="35"/>
    </row>
    <row r="124" spans="1:6" ht="16.5" customHeight="1">
      <c r="A124" s="20" t="s">
        <v>397</v>
      </c>
      <c r="B124" s="20" t="s">
        <v>619</v>
      </c>
      <c r="C124" s="23" t="s">
        <v>620</v>
      </c>
      <c r="D124" s="22">
        <v>0</v>
      </c>
      <c r="E124" s="44"/>
      <c r="F124" s="35"/>
    </row>
    <row r="125" spans="1:6" ht="16.5" customHeight="1">
      <c r="A125" s="20" t="s">
        <v>397</v>
      </c>
      <c r="B125" s="20" t="s">
        <v>621</v>
      </c>
      <c r="C125" s="23" t="s">
        <v>622</v>
      </c>
      <c r="D125" s="22">
        <v>0</v>
      </c>
      <c r="E125" s="12">
        <v>31</v>
      </c>
      <c r="F125" s="35"/>
    </row>
    <row r="126" spans="1:6" ht="16.5" customHeight="1">
      <c r="A126" s="20" t="s">
        <v>397</v>
      </c>
      <c r="B126" s="20" t="s">
        <v>623</v>
      </c>
      <c r="C126" s="23" t="s">
        <v>624</v>
      </c>
      <c r="D126" s="22">
        <v>0</v>
      </c>
      <c r="E126" s="12"/>
      <c r="F126" s="35"/>
    </row>
    <row r="127" spans="1:6" ht="16.5" customHeight="1">
      <c r="A127" s="20" t="s">
        <v>397</v>
      </c>
      <c r="B127" s="20" t="s">
        <v>625</v>
      </c>
      <c r="C127" s="23" t="s">
        <v>626</v>
      </c>
      <c r="D127" s="22">
        <v>257373830</v>
      </c>
      <c r="E127" s="12">
        <v>28</v>
      </c>
      <c r="F127" s="35"/>
    </row>
    <row r="128" spans="1:6" ht="16.5" customHeight="1">
      <c r="A128" s="20" t="s">
        <v>397</v>
      </c>
      <c r="B128" s="20" t="s">
        <v>627</v>
      </c>
      <c r="C128" s="23" t="s">
        <v>628</v>
      </c>
      <c r="D128" s="22">
        <v>0</v>
      </c>
      <c r="E128" s="12">
        <v>28</v>
      </c>
      <c r="F128" s="35"/>
    </row>
    <row r="129" spans="1:5" ht="16.5" customHeight="1">
      <c r="A129" s="20" t="s">
        <v>397</v>
      </c>
      <c r="B129" s="20" t="s">
        <v>629</v>
      </c>
      <c r="C129" s="23" t="s">
        <v>630</v>
      </c>
      <c r="D129" s="21">
        <v>0</v>
      </c>
      <c r="E129" s="12"/>
    </row>
    <row r="130" spans="1:5" ht="16.5" customHeight="1">
      <c r="A130" s="20" t="s">
        <v>397</v>
      </c>
      <c r="B130" s="20" t="s">
        <v>631</v>
      </c>
      <c r="C130" s="23" t="s">
        <v>632</v>
      </c>
      <c r="D130" s="21">
        <v>0</v>
      </c>
      <c r="E130" s="12"/>
    </row>
    <row r="131" spans="1:5" ht="16.5" customHeight="1">
      <c r="A131" s="20" t="s">
        <v>397</v>
      </c>
      <c r="B131" s="20" t="s">
        <v>633</v>
      </c>
      <c r="C131" s="23" t="s">
        <v>634</v>
      </c>
      <c r="D131" s="21">
        <v>0</v>
      </c>
      <c r="E131" s="12"/>
    </row>
    <row r="132" spans="1:5" ht="16.5" customHeight="1">
      <c r="A132" s="20" t="s">
        <v>397</v>
      </c>
      <c r="B132" s="20" t="s">
        <v>635</v>
      </c>
      <c r="C132" s="23" t="s">
        <v>156</v>
      </c>
      <c r="D132" s="21">
        <v>0</v>
      </c>
      <c r="E132" s="12"/>
    </row>
    <row r="133" spans="1:5" ht="16.5" customHeight="1">
      <c r="A133" s="20" t="s">
        <v>397</v>
      </c>
      <c r="B133" s="20" t="s">
        <v>636</v>
      </c>
      <c r="C133" s="23" t="s">
        <v>637</v>
      </c>
      <c r="D133" s="21">
        <v>0</v>
      </c>
      <c r="E133" s="12"/>
    </row>
    <row r="134" spans="1:5" ht="16.5" customHeight="1">
      <c r="A134" s="20" t="s">
        <v>397</v>
      </c>
      <c r="B134" s="20" t="s">
        <v>638</v>
      </c>
      <c r="C134" s="23" t="s">
        <v>639</v>
      </c>
      <c r="D134" s="21">
        <v>0</v>
      </c>
      <c r="E134" s="12"/>
    </row>
    <row r="135" spans="1:5" ht="16.5" customHeight="1">
      <c r="A135" s="20" t="s">
        <v>397</v>
      </c>
      <c r="B135" s="20" t="s">
        <v>640</v>
      </c>
      <c r="C135" s="23" t="s">
        <v>641</v>
      </c>
      <c r="D135" s="21">
        <v>0</v>
      </c>
      <c r="E135" s="12"/>
    </row>
    <row r="136" spans="1:5" ht="16.5" customHeight="1">
      <c r="A136" s="20" t="s">
        <v>397</v>
      </c>
      <c r="B136" s="20" t="s">
        <v>642</v>
      </c>
      <c r="C136" s="23" t="s">
        <v>643</v>
      </c>
      <c r="D136" s="22">
        <f>+D137+D141+D144+D145+D146</f>
        <v>0</v>
      </c>
      <c r="E136" s="12"/>
    </row>
    <row r="137" spans="1:5" ht="16.5" customHeight="1">
      <c r="A137" s="20" t="s">
        <v>397</v>
      </c>
      <c r="B137" s="20" t="s">
        <v>644</v>
      </c>
      <c r="C137" s="23" t="s">
        <v>645</v>
      </c>
      <c r="D137" s="21">
        <f>+D138+D139+D140</f>
        <v>0</v>
      </c>
      <c r="E137" s="12"/>
    </row>
    <row r="138" spans="1:5" ht="16.5" customHeight="1">
      <c r="A138" s="20" t="s">
        <v>397</v>
      </c>
      <c r="B138" s="20" t="s">
        <v>646</v>
      </c>
      <c r="C138" s="23" t="s">
        <v>647</v>
      </c>
      <c r="D138" s="21">
        <v>0</v>
      </c>
      <c r="E138" s="12"/>
    </row>
    <row r="139" spans="1:5" ht="16.5" customHeight="1">
      <c r="A139" s="20" t="s">
        <v>397</v>
      </c>
      <c r="B139" s="20" t="s">
        <v>648</v>
      </c>
      <c r="C139" s="23" t="s">
        <v>649</v>
      </c>
      <c r="D139" s="21">
        <v>0</v>
      </c>
      <c r="E139" s="12"/>
    </row>
    <row r="140" spans="1:5" ht="16.5" customHeight="1">
      <c r="A140" s="20" t="s">
        <v>397</v>
      </c>
      <c r="B140" s="20" t="s">
        <v>650</v>
      </c>
      <c r="C140" s="23" t="s">
        <v>651</v>
      </c>
      <c r="D140" s="21">
        <v>0</v>
      </c>
      <c r="E140" s="12"/>
    </row>
    <row r="141" spans="1:5" ht="16.5" customHeight="1">
      <c r="A141" s="20" t="s">
        <v>397</v>
      </c>
      <c r="B141" s="20" t="s">
        <v>652</v>
      </c>
      <c r="C141" s="23" t="s">
        <v>653</v>
      </c>
      <c r="D141" s="21">
        <v>0</v>
      </c>
      <c r="E141" s="12"/>
    </row>
    <row r="142" spans="1:5" ht="16.5" customHeight="1">
      <c r="A142" s="20" t="s">
        <v>397</v>
      </c>
      <c r="B142" s="20" t="s">
        <v>654</v>
      </c>
      <c r="C142" s="23" t="s">
        <v>655</v>
      </c>
      <c r="D142" s="21">
        <v>0</v>
      </c>
      <c r="E142" s="12"/>
    </row>
    <row r="143" spans="1:5" ht="16.5" customHeight="1">
      <c r="A143" s="20" t="s">
        <v>397</v>
      </c>
      <c r="B143" s="20" t="s">
        <v>656</v>
      </c>
      <c r="C143" s="23" t="s">
        <v>657</v>
      </c>
      <c r="D143" s="21">
        <v>0</v>
      </c>
      <c r="E143" s="12"/>
    </row>
    <row r="144" spans="1:5" ht="16.5" customHeight="1">
      <c r="A144" s="20" t="s">
        <v>397</v>
      </c>
      <c r="B144" s="20" t="s">
        <v>658</v>
      </c>
      <c r="C144" s="23" t="s">
        <v>628</v>
      </c>
      <c r="D144" s="21">
        <v>0</v>
      </c>
      <c r="E144" s="12"/>
    </row>
    <row r="145" spans="1:5" ht="16.5" customHeight="1">
      <c r="A145" s="20" t="s">
        <v>397</v>
      </c>
      <c r="B145" s="20" t="s">
        <v>659</v>
      </c>
      <c r="C145" s="23" t="s">
        <v>660</v>
      </c>
      <c r="D145" s="21">
        <v>0</v>
      </c>
      <c r="E145" s="12"/>
    </row>
    <row r="146" spans="1:5" ht="16.5" customHeight="1">
      <c r="A146" s="20" t="s">
        <v>397</v>
      </c>
      <c r="B146" s="20" t="s">
        <v>661</v>
      </c>
      <c r="C146" s="23" t="s">
        <v>662</v>
      </c>
      <c r="D146" s="21">
        <v>0</v>
      </c>
      <c r="E146" s="12"/>
    </row>
    <row r="147" spans="1:5" ht="16.5" customHeight="1">
      <c r="A147" s="20" t="s">
        <v>397</v>
      </c>
      <c r="B147" s="20" t="s">
        <v>663</v>
      </c>
      <c r="C147" s="11" t="s">
        <v>1009</v>
      </c>
      <c r="D147" s="21">
        <f>+D148+D154+D158</f>
        <v>118444974</v>
      </c>
      <c r="E147" s="12"/>
    </row>
    <row r="148" spans="1:5" ht="16.5" customHeight="1">
      <c r="A148" s="20" t="s">
        <v>397</v>
      </c>
      <c r="B148" s="20" t="s">
        <v>664</v>
      </c>
      <c r="C148" s="23" t="s">
        <v>665</v>
      </c>
      <c r="D148" s="21">
        <f>+D149</f>
        <v>118444974</v>
      </c>
      <c r="E148" s="12"/>
    </row>
    <row r="149" spans="1:5" ht="16.5" customHeight="1">
      <c r="A149" s="20" t="s">
        <v>397</v>
      </c>
      <c r="B149" s="20" t="s">
        <v>666</v>
      </c>
      <c r="C149" s="23" t="s">
        <v>667</v>
      </c>
      <c r="D149" s="22">
        <f>SUM(D150:D153)</f>
        <v>118444974</v>
      </c>
      <c r="E149" s="12"/>
    </row>
    <row r="150" spans="1:5" ht="16.5" customHeight="1">
      <c r="A150" s="20" t="s">
        <v>397</v>
      </c>
      <c r="B150" s="20" t="s">
        <v>668</v>
      </c>
      <c r="C150" s="23" t="s">
        <v>669</v>
      </c>
      <c r="D150" s="21">
        <v>118444974</v>
      </c>
      <c r="E150" s="12">
        <v>6</v>
      </c>
    </row>
    <row r="151" spans="1:5" ht="16.5" customHeight="1">
      <c r="A151" s="20" t="s">
        <v>397</v>
      </c>
      <c r="B151" s="20" t="s">
        <v>670</v>
      </c>
      <c r="C151" s="23" t="s">
        <v>671</v>
      </c>
      <c r="D151" s="21">
        <v>0</v>
      </c>
      <c r="E151" s="12"/>
    </row>
    <row r="152" spans="1:5" ht="16.5" customHeight="1">
      <c r="A152" s="20" t="s">
        <v>397</v>
      </c>
      <c r="B152" s="20" t="s">
        <v>672</v>
      </c>
      <c r="C152" s="23" t="s">
        <v>614</v>
      </c>
      <c r="D152" s="21">
        <v>0</v>
      </c>
      <c r="E152" s="12"/>
    </row>
    <row r="153" spans="1:5" ht="16.5" customHeight="1">
      <c r="A153" s="20" t="s">
        <v>397</v>
      </c>
      <c r="B153" s="20" t="s">
        <v>673</v>
      </c>
      <c r="C153" s="23" t="s">
        <v>624</v>
      </c>
      <c r="D153" s="21">
        <v>0</v>
      </c>
      <c r="E153" s="12"/>
    </row>
    <row r="154" spans="1:5" ht="16.5" customHeight="1">
      <c r="A154" s="20" t="s">
        <v>397</v>
      </c>
      <c r="B154" s="20" t="s">
        <v>674</v>
      </c>
      <c r="C154" s="23" t="s">
        <v>675</v>
      </c>
      <c r="D154" s="22">
        <f>+D155+D156</f>
        <v>0</v>
      </c>
      <c r="E154" s="12"/>
    </row>
    <row r="155" spans="1:5" ht="16.5" customHeight="1">
      <c r="A155" s="20" t="s">
        <v>397</v>
      </c>
      <c r="B155" s="20" t="s">
        <v>676</v>
      </c>
      <c r="C155" s="23" t="s">
        <v>677</v>
      </c>
      <c r="D155" s="21">
        <v>0</v>
      </c>
      <c r="E155" s="12"/>
    </row>
    <row r="156" spans="1:5" ht="16.5" customHeight="1">
      <c r="A156" s="20" t="s">
        <v>397</v>
      </c>
      <c r="B156" s="20" t="s">
        <v>678</v>
      </c>
      <c r="C156" s="23" t="s">
        <v>679</v>
      </c>
      <c r="D156" s="21">
        <v>0</v>
      </c>
      <c r="E156" s="12"/>
    </row>
    <row r="157" spans="1:5" ht="16.5" customHeight="1">
      <c r="A157" s="20" t="s">
        <v>397</v>
      </c>
      <c r="B157" s="20" t="s">
        <v>1150</v>
      </c>
      <c r="C157" s="23" t="s">
        <v>1151</v>
      </c>
      <c r="D157" s="21">
        <v>0</v>
      </c>
      <c r="E157" s="12"/>
    </row>
    <row r="158" spans="1:5" ht="16.5" customHeight="1">
      <c r="A158" s="20" t="s">
        <v>397</v>
      </c>
      <c r="B158" s="20" t="s">
        <v>680</v>
      </c>
      <c r="C158" s="23" t="s">
        <v>681</v>
      </c>
      <c r="D158" s="21">
        <f>+D159</f>
        <v>0</v>
      </c>
      <c r="E158" s="12"/>
    </row>
    <row r="159" spans="1:5" ht="16.5" customHeight="1">
      <c r="A159" s="20" t="s">
        <v>397</v>
      </c>
      <c r="B159" s="20" t="s">
        <v>682</v>
      </c>
      <c r="C159" s="23" t="s">
        <v>683</v>
      </c>
      <c r="D159" s="21">
        <v>0</v>
      </c>
      <c r="E159" s="12"/>
    </row>
    <row r="160" spans="1:5" ht="16.5" customHeight="1">
      <c r="A160" s="20" t="s">
        <v>397</v>
      </c>
      <c r="B160" s="20" t="s">
        <v>684</v>
      </c>
      <c r="C160" s="11" t="s">
        <v>1013</v>
      </c>
      <c r="D160" s="21">
        <f>+D161+D166+D168</f>
        <v>96900165</v>
      </c>
      <c r="E160" s="12"/>
    </row>
    <row r="161" spans="1:6" ht="16.5" customHeight="1">
      <c r="A161" s="20" t="s">
        <v>397</v>
      </c>
      <c r="B161" s="20" t="s">
        <v>685</v>
      </c>
      <c r="C161" s="23" t="s">
        <v>686</v>
      </c>
      <c r="D161" s="21">
        <v>68422</v>
      </c>
      <c r="E161" s="12">
        <v>6</v>
      </c>
    </row>
    <row r="162" spans="1:6" ht="16.5" customHeight="1">
      <c r="A162" s="20" t="s">
        <v>397</v>
      </c>
      <c r="B162" s="20" t="s">
        <v>687</v>
      </c>
      <c r="C162" s="23" t="s">
        <v>688</v>
      </c>
      <c r="D162" s="21">
        <f>SUM(D163:D165)</f>
        <v>0</v>
      </c>
      <c r="E162" s="12"/>
    </row>
    <row r="163" spans="1:6" ht="16.5" customHeight="1">
      <c r="A163" s="20" t="s">
        <v>397</v>
      </c>
      <c r="B163" s="20" t="s">
        <v>689</v>
      </c>
      <c r="C163" s="23" t="s">
        <v>690</v>
      </c>
      <c r="D163" s="21">
        <v>0</v>
      </c>
      <c r="E163" s="12">
        <v>6</v>
      </c>
    </row>
    <row r="164" spans="1:6" ht="16.5" customHeight="1">
      <c r="A164" s="20" t="s">
        <v>397</v>
      </c>
      <c r="B164" s="20" t="s">
        <v>691</v>
      </c>
      <c r="C164" s="23" t="s">
        <v>614</v>
      </c>
      <c r="D164" s="21">
        <v>0</v>
      </c>
      <c r="E164" s="12"/>
    </row>
    <row r="165" spans="1:6" ht="16.5" customHeight="1">
      <c r="A165" s="20" t="s">
        <v>397</v>
      </c>
      <c r="B165" s="20" t="s">
        <v>692</v>
      </c>
      <c r="C165" s="23" t="s">
        <v>624</v>
      </c>
      <c r="D165" s="21">
        <v>0</v>
      </c>
      <c r="E165" s="12"/>
    </row>
    <row r="166" spans="1:6" ht="16.5" customHeight="1">
      <c r="A166" s="20" t="s">
        <v>397</v>
      </c>
      <c r="B166" s="20" t="s">
        <v>693</v>
      </c>
      <c r="C166" s="23" t="s">
        <v>694</v>
      </c>
      <c r="D166" s="22">
        <f>+D167</f>
        <v>96831743</v>
      </c>
      <c r="E166" s="12"/>
    </row>
    <row r="167" spans="1:6" ht="16.5" customHeight="1">
      <c r="A167" s="20" t="s">
        <v>397</v>
      </c>
      <c r="B167" s="20" t="s">
        <v>695</v>
      </c>
      <c r="C167" s="23" t="s">
        <v>376</v>
      </c>
      <c r="D167" s="21">
        <v>96831743</v>
      </c>
      <c r="E167" s="12">
        <v>6</v>
      </c>
    </row>
    <row r="168" spans="1:6" ht="16.5" customHeight="1">
      <c r="A168" s="20" t="s">
        <v>397</v>
      </c>
      <c r="B168" s="20" t="s">
        <v>696</v>
      </c>
      <c r="C168" s="23" t="s">
        <v>697</v>
      </c>
      <c r="D168" s="22">
        <v>0</v>
      </c>
      <c r="E168" s="12"/>
    </row>
    <row r="169" spans="1:6" ht="16.5" customHeight="1">
      <c r="A169" s="20" t="s">
        <v>397</v>
      </c>
      <c r="B169" s="20" t="s">
        <v>698</v>
      </c>
      <c r="C169" s="11" t="s">
        <v>1010</v>
      </c>
      <c r="D169" s="22">
        <f>+D170</f>
        <v>32000000</v>
      </c>
      <c r="E169" s="44"/>
      <c r="F169" s="35"/>
    </row>
    <row r="170" spans="1:6" ht="16.5" customHeight="1">
      <c r="A170" s="20" t="s">
        <v>397</v>
      </c>
      <c r="B170" s="20" t="s">
        <v>699</v>
      </c>
      <c r="C170" s="23" t="s">
        <v>700</v>
      </c>
      <c r="D170" s="22">
        <f>SUM(D171:D174)</f>
        <v>32000000</v>
      </c>
      <c r="E170" s="44"/>
      <c r="F170" s="35"/>
    </row>
    <row r="171" spans="1:6" ht="16.5" customHeight="1">
      <c r="A171" s="20" t="s">
        <v>397</v>
      </c>
      <c r="B171" s="20" t="s">
        <v>701</v>
      </c>
      <c r="C171" s="23" t="s">
        <v>702</v>
      </c>
      <c r="D171" s="21">
        <v>0</v>
      </c>
      <c r="E171" s="12"/>
    </row>
    <row r="172" spans="1:6" ht="16.5" customHeight="1">
      <c r="A172" s="20" t="s">
        <v>397</v>
      </c>
      <c r="B172" s="20" t="s">
        <v>703</v>
      </c>
      <c r="C172" s="23" t="s">
        <v>624</v>
      </c>
      <c r="D172" s="21">
        <v>0</v>
      </c>
      <c r="E172" s="12"/>
    </row>
    <row r="173" spans="1:6" ht="16.5" customHeight="1">
      <c r="A173" s="20" t="s">
        <v>397</v>
      </c>
      <c r="B173" s="20" t="s">
        <v>704</v>
      </c>
      <c r="C173" s="23" t="s">
        <v>705</v>
      </c>
      <c r="D173" s="21">
        <v>32000000</v>
      </c>
      <c r="E173" s="12">
        <v>46</v>
      </c>
    </row>
    <row r="174" spans="1:6" ht="16.5" customHeight="1">
      <c r="A174" s="20" t="s">
        <v>397</v>
      </c>
      <c r="B174" s="20" t="s">
        <v>706</v>
      </c>
      <c r="C174" s="23" t="s">
        <v>1100</v>
      </c>
      <c r="D174" s="21">
        <v>0</v>
      </c>
      <c r="E174" s="12"/>
    </row>
    <row r="175" spans="1:6" ht="16.5" customHeight="1">
      <c r="A175" s="20" t="s">
        <v>397</v>
      </c>
      <c r="B175" s="20" t="s">
        <v>1152</v>
      </c>
      <c r="C175" s="23" t="s">
        <v>1153</v>
      </c>
      <c r="D175" s="21">
        <v>0</v>
      </c>
      <c r="E175" s="12"/>
    </row>
    <row r="176" spans="1:6" ht="16.5" customHeight="1">
      <c r="A176" s="20" t="s">
        <v>397</v>
      </c>
      <c r="B176" s="20" t="s">
        <v>707</v>
      </c>
      <c r="C176" s="23" t="s">
        <v>708</v>
      </c>
      <c r="D176" s="22">
        <f>+D177+D184+D189+D197</f>
        <v>890119912</v>
      </c>
      <c r="E176" s="44"/>
      <c r="F176" s="35"/>
    </row>
    <row r="177" spans="1:6" ht="16.5" customHeight="1">
      <c r="A177" s="20" t="s">
        <v>397</v>
      </c>
      <c r="B177" s="20" t="s">
        <v>709</v>
      </c>
      <c r="C177" s="23" t="s">
        <v>710</v>
      </c>
      <c r="D177" s="22">
        <f>+D178+D179</f>
        <v>351192679</v>
      </c>
      <c r="E177" s="44"/>
      <c r="F177" s="35"/>
    </row>
    <row r="178" spans="1:6" ht="16.5" customHeight="1">
      <c r="A178" s="20" t="s">
        <v>397</v>
      </c>
      <c r="B178" s="20" t="s">
        <v>711</v>
      </c>
      <c r="C178" s="23" t="s">
        <v>712</v>
      </c>
      <c r="D178" s="21">
        <v>116442411</v>
      </c>
      <c r="E178" s="12">
        <v>10</v>
      </c>
    </row>
    <row r="179" spans="1:6" ht="16.5" customHeight="1">
      <c r="A179" s="20" t="s">
        <v>397</v>
      </c>
      <c r="B179" s="20" t="s">
        <v>713</v>
      </c>
      <c r="C179" s="23" t="s">
        <v>714</v>
      </c>
      <c r="D179" s="22">
        <f>SUM(D180:D183)</f>
        <v>234750268</v>
      </c>
      <c r="E179" s="44"/>
      <c r="F179" s="35"/>
    </row>
    <row r="180" spans="1:6" ht="16.5" customHeight="1">
      <c r="A180" s="20" t="s">
        <v>397</v>
      </c>
      <c r="B180" s="20" t="s">
        <v>715</v>
      </c>
      <c r="C180" s="23" t="s">
        <v>716</v>
      </c>
      <c r="D180" s="21">
        <f>46000000-7762828</f>
        <v>38237172</v>
      </c>
      <c r="E180" s="12">
        <v>10</v>
      </c>
    </row>
    <row r="181" spans="1:6" ht="16.5" customHeight="1">
      <c r="A181" s="20" t="s">
        <v>397</v>
      </c>
      <c r="B181" s="20" t="s">
        <v>717</v>
      </c>
      <c r="C181" s="23" t="s">
        <v>718</v>
      </c>
      <c r="D181" s="21">
        <v>30000000</v>
      </c>
      <c r="E181" s="12">
        <v>10</v>
      </c>
    </row>
    <row r="182" spans="1:6" ht="16.5" customHeight="1">
      <c r="A182" s="20" t="s">
        <v>397</v>
      </c>
      <c r="B182" s="20" t="s">
        <v>719</v>
      </c>
      <c r="C182" s="23" t="s">
        <v>1107</v>
      </c>
      <c r="D182" s="21">
        <v>116513096</v>
      </c>
      <c r="E182" s="12">
        <v>10</v>
      </c>
    </row>
    <row r="183" spans="1:6" ht="16.5" customHeight="1">
      <c r="A183" s="20" t="s">
        <v>397</v>
      </c>
      <c r="B183" s="20" t="s">
        <v>720</v>
      </c>
      <c r="C183" s="23" t="s">
        <v>1037</v>
      </c>
      <c r="D183" s="21">
        <v>50000000</v>
      </c>
      <c r="E183" s="12">
        <v>18</v>
      </c>
    </row>
    <row r="184" spans="1:6" ht="16.5" customHeight="1">
      <c r="A184" s="20" t="s">
        <v>397</v>
      </c>
      <c r="B184" s="20" t="s">
        <v>721</v>
      </c>
      <c r="C184" s="23" t="s">
        <v>722</v>
      </c>
      <c r="D184" s="22">
        <f>+D185</f>
        <v>58000000</v>
      </c>
      <c r="E184" s="44"/>
      <c r="F184" s="35"/>
    </row>
    <row r="185" spans="1:6" ht="16.5" customHeight="1">
      <c r="A185" s="20" t="s">
        <v>397</v>
      </c>
      <c r="B185" s="20" t="s">
        <v>723</v>
      </c>
      <c r="C185" s="23" t="s">
        <v>724</v>
      </c>
      <c r="D185" s="22">
        <f>SUM(D186:D188)</f>
        <v>58000000</v>
      </c>
      <c r="E185" s="44"/>
      <c r="F185" s="35"/>
    </row>
    <row r="186" spans="1:6" ht="16.5" customHeight="1">
      <c r="A186" s="20" t="s">
        <v>397</v>
      </c>
      <c r="B186" s="20" t="s">
        <v>725</v>
      </c>
      <c r="C186" s="23" t="s">
        <v>726</v>
      </c>
      <c r="D186" s="21">
        <v>8000000</v>
      </c>
      <c r="E186" s="12">
        <v>10</v>
      </c>
    </row>
    <row r="187" spans="1:6" ht="16.5" customHeight="1">
      <c r="A187" s="20" t="s">
        <v>397</v>
      </c>
      <c r="B187" s="20" t="s">
        <v>727</v>
      </c>
      <c r="C187" s="23" t="s">
        <v>728</v>
      </c>
      <c r="D187" s="21">
        <v>0</v>
      </c>
      <c r="E187" s="12"/>
    </row>
    <row r="188" spans="1:6" ht="16.5" customHeight="1">
      <c r="A188" s="20" t="s">
        <v>397</v>
      </c>
      <c r="B188" s="20" t="s">
        <v>729</v>
      </c>
      <c r="C188" s="23" t="s">
        <v>1038</v>
      </c>
      <c r="D188" s="21">
        <v>50000000</v>
      </c>
      <c r="E188" s="12">
        <v>18</v>
      </c>
    </row>
    <row r="189" spans="1:6" ht="16.5" customHeight="1">
      <c r="A189" s="20" t="s">
        <v>397</v>
      </c>
      <c r="B189" s="20" t="s">
        <v>730</v>
      </c>
      <c r="C189" s="23" t="s">
        <v>731</v>
      </c>
      <c r="D189" s="22">
        <f>+D190</f>
        <v>131600000</v>
      </c>
      <c r="E189" s="44"/>
      <c r="F189" s="35"/>
    </row>
    <row r="190" spans="1:6" ht="16.5" customHeight="1">
      <c r="A190" s="20" t="s">
        <v>397</v>
      </c>
      <c r="B190" s="20" t="s">
        <v>732</v>
      </c>
      <c r="C190" s="23" t="s">
        <v>1101</v>
      </c>
      <c r="D190" s="22">
        <f>SUM(D191:D196)</f>
        <v>131600000</v>
      </c>
      <c r="E190" s="44"/>
      <c r="F190" s="35"/>
    </row>
    <row r="191" spans="1:6" ht="16.5" customHeight="1">
      <c r="A191" s="20" t="s">
        <v>397</v>
      </c>
      <c r="B191" s="20" t="s">
        <v>733</v>
      </c>
      <c r="C191" s="23" t="s">
        <v>1102</v>
      </c>
      <c r="D191" s="21">
        <v>100000000</v>
      </c>
      <c r="E191" s="12">
        <v>10</v>
      </c>
    </row>
    <row r="192" spans="1:6">
      <c r="A192" s="20" t="s">
        <v>397</v>
      </c>
      <c r="B192" s="20" t="s">
        <v>734</v>
      </c>
      <c r="C192" s="23" t="s">
        <v>1103</v>
      </c>
      <c r="D192" s="21">
        <v>10000000</v>
      </c>
      <c r="E192" s="12">
        <v>45</v>
      </c>
    </row>
    <row r="193" spans="1:6" ht="16.5" customHeight="1">
      <c r="A193" s="20" t="s">
        <v>397</v>
      </c>
      <c r="B193" s="20" t="s">
        <v>735</v>
      </c>
      <c r="C193" s="23" t="s">
        <v>1104</v>
      </c>
      <c r="D193" s="21">
        <v>5000000</v>
      </c>
      <c r="E193" s="12">
        <v>10</v>
      </c>
    </row>
    <row r="194" spans="1:6">
      <c r="A194" s="20" t="s">
        <v>397</v>
      </c>
      <c r="B194" s="20" t="s">
        <v>736</v>
      </c>
      <c r="C194" s="23" t="s">
        <v>1105</v>
      </c>
      <c r="D194" s="21">
        <v>5000000</v>
      </c>
      <c r="E194" s="12">
        <v>45</v>
      </c>
    </row>
    <row r="195" spans="1:6">
      <c r="A195" s="20" t="s">
        <v>397</v>
      </c>
      <c r="B195" s="20" t="s">
        <v>737</v>
      </c>
      <c r="C195" s="23" t="s">
        <v>1109</v>
      </c>
      <c r="D195" s="21">
        <v>5000000</v>
      </c>
      <c r="E195" s="12">
        <v>10</v>
      </c>
    </row>
    <row r="196" spans="1:6">
      <c r="A196" s="20" t="s">
        <v>397</v>
      </c>
      <c r="B196" s="20" t="s">
        <v>738</v>
      </c>
      <c r="C196" s="23" t="s">
        <v>1106</v>
      </c>
      <c r="D196" s="21">
        <v>6600000</v>
      </c>
      <c r="E196" s="12">
        <v>45</v>
      </c>
    </row>
    <row r="197" spans="1:6" ht="16.5" customHeight="1">
      <c r="A197" s="20" t="s">
        <v>397</v>
      </c>
      <c r="B197" s="20" t="s">
        <v>739</v>
      </c>
      <c r="C197" s="23" t="s">
        <v>1108</v>
      </c>
      <c r="D197" s="22">
        <f>SUM(D198:D199)</f>
        <v>349327233</v>
      </c>
      <c r="E197" s="12"/>
      <c r="F197" s="35"/>
    </row>
    <row r="198" spans="1:6" ht="16.5" customHeight="1">
      <c r="A198" s="20" t="s">
        <v>397</v>
      </c>
      <c r="B198" s="20" t="s">
        <v>740</v>
      </c>
      <c r="C198" s="23" t="s">
        <v>741</v>
      </c>
      <c r="D198" s="21">
        <v>0</v>
      </c>
      <c r="E198" s="12"/>
    </row>
    <row r="199" spans="1:6" ht="16.5" customHeight="1">
      <c r="A199" s="20" t="s">
        <v>397</v>
      </c>
      <c r="B199" s="20" t="s">
        <v>742</v>
      </c>
      <c r="C199" s="23" t="s">
        <v>743</v>
      </c>
      <c r="D199" s="21">
        <v>349327233</v>
      </c>
      <c r="E199" s="12">
        <v>10</v>
      </c>
    </row>
    <row r="200" spans="1:6" ht="16.5" customHeight="1">
      <c r="A200" s="20" t="s">
        <v>397</v>
      </c>
      <c r="B200" s="20" t="s">
        <v>744</v>
      </c>
      <c r="C200" s="23" t="s">
        <v>745</v>
      </c>
      <c r="D200" s="22">
        <f>+D201+D204+D208</f>
        <v>76484617</v>
      </c>
      <c r="E200" s="12"/>
    </row>
    <row r="201" spans="1:6" ht="16.5" customHeight="1">
      <c r="A201" s="20" t="s">
        <v>397</v>
      </c>
      <c r="B201" s="20" t="s">
        <v>746</v>
      </c>
      <c r="C201" s="23" t="s">
        <v>747</v>
      </c>
      <c r="D201" s="22">
        <f>SUM(D202:D203)</f>
        <v>42084617</v>
      </c>
      <c r="E201" s="44"/>
      <c r="F201" s="35"/>
    </row>
    <row r="202" spans="1:6" ht="16.5" customHeight="1">
      <c r="A202" s="20" t="s">
        <v>397</v>
      </c>
      <c r="B202" s="20" t="s">
        <v>748</v>
      </c>
      <c r="C202" s="23" t="s">
        <v>749</v>
      </c>
      <c r="D202" s="21">
        <v>42084617</v>
      </c>
      <c r="E202" s="12">
        <v>34</v>
      </c>
    </row>
    <row r="203" spans="1:6" ht="16.5" customHeight="1">
      <c r="A203" s="20" t="s">
        <v>397</v>
      </c>
      <c r="B203" s="20" t="s">
        <v>750</v>
      </c>
      <c r="C203" s="23" t="s">
        <v>751</v>
      </c>
      <c r="D203" s="21">
        <v>0</v>
      </c>
      <c r="E203" s="12">
        <v>34</v>
      </c>
    </row>
    <row r="204" spans="1:6" ht="16.5" customHeight="1">
      <c r="A204" s="20" t="s">
        <v>397</v>
      </c>
      <c r="B204" s="20" t="s">
        <v>752</v>
      </c>
      <c r="C204" s="23" t="s">
        <v>1111</v>
      </c>
      <c r="D204" s="22">
        <f>SUM(D205:D207)</f>
        <v>25400000</v>
      </c>
      <c r="E204" s="44"/>
      <c r="F204" s="35"/>
    </row>
    <row r="205" spans="1:6" ht="16.5" customHeight="1">
      <c r="A205" s="20" t="s">
        <v>397</v>
      </c>
      <c r="B205" s="20" t="s">
        <v>753</v>
      </c>
      <c r="C205" s="23" t="s">
        <v>754</v>
      </c>
      <c r="D205" s="21">
        <v>23000000</v>
      </c>
      <c r="E205" s="12">
        <v>34</v>
      </c>
    </row>
    <row r="206" spans="1:6" ht="16.5" customHeight="1">
      <c r="A206" s="20" t="s">
        <v>397</v>
      </c>
      <c r="B206" s="20" t="s">
        <v>755</v>
      </c>
      <c r="C206" s="23" t="s">
        <v>1110</v>
      </c>
      <c r="D206" s="21">
        <v>0</v>
      </c>
      <c r="E206" s="12">
        <v>34</v>
      </c>
    </row>
    <row r="207" spans="1:6" ht="16.5" customHeight="1">
      <c r="A207" s="20" t="s">
        <v>397</v>
      </c>
      <c r="B207" s="20" t="s">
        <v>756</v>
      </c>
      <c r="C207" s="23" t="s">
        <v>1039</v>
      </c>
      <c r="D207" s="21">
        <v>2400000</v>
      </c>
      <c r="E207" s="12">
        <v>18</v>
      </c>
    </row>
    <row r="208" spans="1:6" ht="16.5" customHeight="1">
      <c r="A208" s="20" t="s">
        <v>397</v>
      </c>
      <c r="B208" s="20" t="s">
        <v>757</v>
      </c>
      <c r="C208" s="23" t="s">
        <v>758</v>
      </c>
      <c r="D208" s="22">
        <v>9000000</v>
      </c>
      <c r="E208" s="44">
        <v>34</v>
      </c>
      <c r="F208" s="35"/>
    </row>
    <row r="209" spans="1:6" ht="16.5" customHeight="1">
      <c r="A209" s="20" t="s">
        <v>397</v>
      </c>
      <c r="B209" s="20" t="s">
        <v>759</v>
      </c>
      <c r="C209" s="23" t="s">
        <v>760</v>
      </c>
      <c r="D209" s="22">
        <f>+D210+D215</f>
        <v>79963464</v>
      </c>
      <c r="E209" s="12"/>
    </row>
    <row r="210" spans="1:6" ht="16.5" customHeight="1">
      <c r="A210" s="20" t="s">
        <v>397</v>
      </c>
      <c r="B210" s="20" t="s">
        <v>761</v>
      </c>
      <c r="C210" s="23" t="s">
        <v>762</v>
      </c>
      <c r="D210" s="22">
        <f>+D211+D212+D213+D214</f>
        <v>70400000</v>
      </c>
      <c r="E210" s="44"/>
      <c r="F210" s="35"/>
    </row>
    <row r="211" spans="1:6" ht="16.5" customHeight="1">
      <c r="A211" s="20" t="s">
        <v>397</v>
      </c>
      <c r="B211" s="20" t="s">
        <v>763</v>
      </c>
      <c r="C211" s="23" t="s">
        <v>764</v>
      </c>
      <c r="D211" s="21">
        <v>22000000</v>
      </c>
      <c r="E211" s="12">
        <v>36</v>
      </c>
    </row>
    <row r="212" spans="1:6">
      <c r="A212" s="20" t="s">
        <v>397</v>
      </c>
      <c r="B212" s="20" t="s">
        <v>765</v>
      </c>
      <c r="C212" s="23" t="s">
        <v>1049</v>
      </c>
      <c r="D212" s="21">
        <v>24200000</v>
      </c>
      <c r="E212" s="12">
        <v>45</v>
      </c>
    </row>
    <row r="213" spans="1:6" ht="16.5" customHeight="1">
      <c r="A213" s="20" t="s">
        <v>397</v>
      </c>
      <c r="B213" s="20" t="s">
        <v>766</v>
      </c>
      <c r="C213" s="23" t="s">
        <v>1040</v>
      </c>
      <c r="D213" s="21">
        <v>22000000</v>
      </c>
      <c r="E213" s="12">
        <v>18</v>
      </c>
    </row>
    <row r="214" spans="1:6" ht="16.5" customHeight="1">
      <c r="A214" s="20" t="s">
        <v>397</v>
      </c>
      <c r="B214" s="20" t="s">
        <v>767</v>
      </c>
      <c r="C214" s="23" t="s">
        <v>1041</v>
      </c>
      <c r="D214" s="21">
        <v>2200000</v>
      </c>
      <c r="E214" s="12">
        <v>18</v>
      </c>
    </row>
    <row r="215" spans="1:6" ht="16.5" customHeight="1">
      <c r="A215" s="20" t="s">
        <v>397</v>
      </c>
      <c r="B215" s="20" t="s">
        <v>768</v>
      </c>
      <c r="C215" s="23" t="s">
        <v>769</v>
      </c>
      <c r="D215" s="22">
        <f>+D216+D217</f>
        <v>9563464</v>
      </c>
      <c r="E215" s="12"/>
    </row>
    <row r="216" spans="1:6" ht="16.5" customHeight="1">
      <c r="A216" s="20" t="s">
        <v>397</v>
      </c>
      <c r="B216" s="20" t="s">
        <v>770</v>
      </c>
      <c r="C216" s="23" t="s">
        <v>1112</v>
      </c>
      <c r="D216" s="21">
        <v>6563464</v>
      </c>
      <c r="E216" s="12">
        <v>36</v>
      </c>
    </row>
    <row r="217" spans="1:6" ht="16.5" customHeight="1">
      <c r="A217" s="20" t="s">
        <v>397</v>
      </c>
      <c r="B217" s="20" t="s">
        <v>771</v>
      </c>
      <c r="C217" s="23" t="s">
        <v>772</v>
      </c>
      <c r="D217" s="21">
        <v>3000000</v>
      </c>
      <c r="E217" s="12">
        <v>36</v>
      </c>
    </row>
    <row r="218" spans="1:6" ht="16.5" customHeight="1">
      <c r="A218" s="20" t="s">
        <v>397</v>
      </c>
      <c r="B218" s="20" t="s">
        <v>773</v>
      </c>
      <c r="C218" s="23" t="s">
        <v>774</v>
      </c>
      <c r="D218" s="22">
        <f>+D219</f>
        <v>32000000</v>
      </c>
      <c r="E218" s="12"/>
    </row>
    <row r="219" spans="1:6" ht="16.5" customHeight="1">
      <c r="A219" s="20" t="s">
        <v>397</v>
      </c>
      <c r="B219" s="20" t="s">
        <v>775</v>
      </c>
      <c r="C219" s="23" t="s">
        <v>776</v>
      </c>
      <c r="D219" s="21">
        <v>32000000</v>
      </c>
      <c r="E219" s="12">
        <v>38</v>
      </c>
    </row>
    <row r="220" spans="1:6" ht="16.5" customHeight="1">
      <c r="A220" s="20" t="s">
        <v>397</v>
      </c>
      <c r="B220" s="20" t="s">
        <v>777</v>
      </c>
      <c r="C220" s="23" t="s">
        <v>778</v>
      </c>
      <c r="D220" s="21">
        <f>+D221+D226</f>
        <v>106929457</v>
      </c>
      <c r="E220" s="12"/>
    </row>
    <row r="221" spans="1:6" ht="16.5" customHeight="1">
      <c r="A221" s="20" t="s">
        <v>397</v>
      </c>
      <c r="B221" s="20" t="s">
        <v>779</v>
      </c>
      <c r="C221" s="23" t="s">
        <v>780</v>
      </c>
      <c r="D221" s="21">
        <f>SUM(D222:D225)</f>
        <v>106929457</v>
      </c>
      <c r="E221" s="12"/>
    </row>
    <row r="222" spans="1:6" ht="16.5" customHeight="1">
      <c r="A222" s="20" t="s">
        <v>397</v>
      </c>
      <c r="B222" s="20" t="s">
        <v>781</v>
      </c>
      <c r="C222" s="23" t="s">
        <v>782</v>
      </c>
      <c r="D222" s="21">
        <v>40000000</v>
      </c>
      <c r="E222" s="12">
        <v>38</v>
      </c>
    </row>
    <row r="223" spans="1:6" ht="16.5" customHeight="1">
      <c r="A223" s="20" t="s">
        <v>397</v>
      </c>
      <c r="B223" s="20" t="s">
        <v>783</v>
      </c>
      <c r="C223" s="23" t="s">
        <v>784</v>
      </c>
      <c r="D223" s="21">
        <v>30000000</v>
      </c>
      <c r="E223" s="12">
        <v>38</v>
      </c>
    </row>
    <row r="224" spans="1:6">
      <c r="A224" s="20" t="s">
        <v>397</v>
      </c>
      <c r="B224" s="20" t="s">
        <v>785</v>
      </c>
      <c r="C224" s="23" t="s">
        <v>1050</v>
      </c>
      <c r="D224" s="21">
        <v>16929457</v>
      </c>
      <c r="E224" s="12">
        <v>45</v>
      </c>
    </row>
    <row r="225" spans="1:5">
      <c r="A225" s="20" t="s">
        <v>397</v>
      </c>
      <c r="B225" s="20" t="s">
        <v>1113</v>
      </c>
      <c r="C225" s="23" t="s">
        <v>1114</v>
      </c>
      <c r="D225" s="21">
        <v>20000000</v>
      </c>
      <c r="E225" s="12">
        <v>38</v>
      </c>
    </row>
    <row r="226" spans="1:5" ht="16.5" customHeight="1">
      <c r="A226" s="20" t="s">
        <v>397</v>
      </c>
      <c r="B226" s="20" t="s">
        <v>786</v>
      </c>
      <c r="C226" s="23" t="s">
        <v>787</v>
      </c>
      <c r="D226" s="22">
        <f>+D227+D228</f>
        <v>0</v>
      </c>
      <c r="E226" s="12"/>
    </row>
    <row r="227" spans="1:5" ht="16.5" customHeight="1">
      <c r="A227" s="20" t="s">
        <v>397</v>
      </c>
      <c r="B227" s="20" t="s">
        <v>788</v>
      </c>
      <c r="C227" s="23" t="s">
        <v>789</v>
      </c>
      <c r="D227" s="21">
        <v>0</v>
      </c>
      <c r="E227" s="12">
        <v>38</v>
      </c>
    </row>
    <row r="228" spans="1:5" ht="16.5" customHeight="1">
      <c r="A228" s="20" t="s">
        <v>397</v>
      </c>
      <c r="B228" s="20" t="s">
        <v>790</v>
      </c>
      <c r="C228" s="23" t="s">
        <v>791</v>
      </c>
      <c r="D228" s="21">
        <v>0</v>
      </c>
      <c r="E228" s="12"/>
    </row>
    <row r="229" spans="1:5" ht="16.5" customHeight="1">
      <c r="A229" s="20" t="s">
        <v>397</v>
      </c>
      <c r="B229" s="20" t="s">
        <v>1154</v>
      </c>
      <c r="C229" s="23" t="s">
        <v>1155</v>
      </c>
      <c r="D229" s="21">
        <v>0</v>
      </c>
      <c r="E229" s="12"/>
    </row>
    <row r="230" spans="1:5" ht="16.5" customHeight="1">
      <c r="A230" s="20" t="s">
        <v>397</v>
      </c>
      <c r="B230" s="20" t="s">
        <v>1156</v>
      </c>
      <c r="C230" s="23" t="s">
        <v>1157</v>
      </c>
      <c r="D230" s="21">
        <v>0</v>
      </c>
      <c r="E230" s="12"/>
    </row>
    <row r="231" spans="1:5" ht="16.5" customHeight="1">
      <c r="A231" s="20" t="s">
        <v>397</v>
      </c>
      <c r="B231" s="20" t="s">
        <v>792</v>
      </c>
      <c r="C231" s="23" t="s">
        <v>793</v>
      </c>
      <c r="D231" s="21">
        <v>0</v>
      </c>
      <c r="E231" s="12"/>
    </row>
    <row r="232" spans="1:5" ht="16.5" customHeight="1">
      <c r="A232" s="20" t="s">
        <v>397</v>
      </c>
      <c r="B232" s="20" t="s">
        <v>794</v>
      </c>
      <c r="C232" s="23" t="s">
        <v>795</v>
      </c>
      <c r="D232" s="22">
        <f>+D233+D235+D236</f>
        <v>133605507</v>
      </c>
      <c r="E232" s="12"/>
    </row>
    <row r="233" spans="1:5" ht="16.5" customHeight="1">
      <c r="A233" s="20" t="s">
        <v>397</v>
      </c>
      <c r="B233" s="20" t="s">
        <v>796</v>
      </c>
      <c r="C233" s="23" t="s">
        <v>797</v>
      </c>
      <c r="D233" s="22">
        <f>+D234</f>
        <v>7000000</v>
      </c>
      <c r="E233" s="12"/>
    </row>
    <row r="234" spans="1:5" ht="16.5" customHeight="1">
      <c r="A234" s="20" t="s">
        <v>397</v>
      </c>
      <c r="B234" s="20" t="s">
        <v>798</v>
      </c>
      <c r="C234" s="23" t="s">
        <v>1042</v>
      </c>
      <c r="D234" s="21">
        <v>7000000</v>
      </c>
      <c r="E234" s="12">
        <v>18</v>
      </c>
    </row>
    <row r="235" spans="1:5" ht="16.5" customHeight="1">
      <c r="A235" s="20" t="s">
        <v>397</v>
      </c>
      <c r="B235" s="20" t="s">
        <v>799</v>
      </c>
      <c r="C235" s="23" t="s">
        <v>1115</v>
      </c>
      <c r="D235" s="22">
        <v>68000000</v>
      </c>
      <c r="E235" s="12">
        <v>38</v>
      </c>
    </row>
    <row r="236" spans="1:5" ht="16.5" customHeight="1">
      <c r="A236" s="20" t="s">
        <v>397</v>
      </c>
      <c r="B236" s="20" t="s">
        <v>800</v>
      </c>
      <c r="C236" s="23" t="s">
        <v>801</v>
      </c>
      <c r="D236" s="22">
        <f>SUM(D237:D244)</f>
        <v>58605507</v>
      </c>
      <c r="E236" s="12"/>
    </row>
    <row r="237" spans="1:5" ht="16.5" customHeight="1">
      <c r="A237" s="20" t="s">
        <v>397</v>
      </c>
      <c r="B237" s="20" t="s">
        <v>802</v>
      </c>
      <c r="C237" s="23" t="s">
        <v>1128</v>
      </c>
      <c r="D237" s="21">
        <v>5000000</v>
      </c>
      <c r="E237" s="12">
        <v>38</v>
      </c>
    </row>
    <row r="238" spans="1:5">
      <c r="A238" s="20" t="s">
        <v>397</v>
      </c>
      <c r="B238" s="20" t="s">
        <v>803</v>
      </c>
      <c r="C238" s="23" t="s">
        <v>1051</v>
      </c>
      <c r="D238" s="21">
        <v>10000000</v>
      </c>
      <c r="E238" s="12">
        <v>45</v>
      </c>
    </row>
    <row r="239" spans="1:5" ht="16.5" customHeight="1">
      <c r="A239" s="20" t="s">
        <v>397</v>
      </c>
      <c r="B239" s="20" t="s">
        <v>804</v>
      </c>
      <c r="C239" s="23" t="s">
        <v>805</v>
      </c>
      <c r="D239" s="21">
        <v>10000000</v>
      </c>
      <c r="E239" s="12">
        <v>38</v>
      </c>
    </row>
    <row r="240" spans="1:5" ht="16.5" customHeight="1">
      <c r="A240" s="20" t="s">
        <v>397</v>
      </c>
      <c r="B240" s="20" t="s">
        <v>806</v>
      </c>
      <c r="C240" s="23" t="s">
        <v>807</v>
      </c>
      <c r="D240" s="21">
        <v>11605507</v>
      </c>
      <c r="E240" s="12">
        <v>38</v>
      </c>
    </row>
    <row r="241" spans="1:5" ht="16.5" customHeight="1">
      <c r="A241" s="20" t="s">
        <v>397</v>
      </c>
      <c r="B241" s="20" t="s">
        <v>808</v>
      </c>
      <c r="C241" s="23" t="s">
        <v>809</v>
      </c>
      <c r="D241" s="21">
        <v>5000000</v>
      </c>
      <c r="E241" s="12">
        <v>38</v>
      </c>
    </row>
    <row r="242" spans="1:5" ht="16.5" customHeight="1">
      <c r="A242" s="20" t="s">
        <v>397</v>
      </c>
      <c r="B242" s="20" t="s">
        <v>810</v>
      </c>
      <c r="C242" s="23" t="s">
        <v>918</v>
      </c>
      <c r="D242" s="21">
        <v>5000000</v>
      </c>
      <c r="E242" s="12">
        <v>38</v>
      </c>
    </row>
    <row r="243" spans="1:5" ht="16.5" customHeight="1">
      <c r="A243" s="20" t="s">
        <v>397</v>
      </c>
      <c r="B243" s="20" t="s">
        <v>1116</v>
      </c>
      <c r="C243" s="23" t="s">
        <v>1118</v>
      </c>
      <c r="D243" s="21">
        <v>7000000</v>
      </c>
      <c r="E243" s="12">
        <v>38</v>
      </c>
    </row>
    <row r="244" spans="1:5" ht="16.5" customHeight="1">
      <c r="A244" s="20" t="s">
        <v>397</v>
      </c>
      <c r="B244" s="20" t="s">
        <v>1117</v>
      </c>
      <c r="C244" s="23" t="s">
        <v>1119</v>
      </c>
      <c r="D244" s="21">
        <v>5000000</v>
      </c>
      <c r="E244" s="12">
        <v>38</v>
      </c>
    </row>
    <row r="245" spans="1:5" ht="16.5" customHeight="1">
      <c r="A245" s="20" t="s">
        <v>397</v>
      </c>
      <c r="B245" s="20" t="s">
        <v>811</v>
      </c>
      <c r="C245" s="23" t="s">
        <v>812</v>
      </c>
      <c r="D245" s="22">
        <f>+D246+D247+D252+D253+D257</f>
        <v>211905698</v>
      </c>
      <c r="E245" s="12"/>
    </row>
    <row r="246" spans="1:5" ht="16.5" customHeight="1">
      <c r="A246" s="20" t="s">
        <v>397</v>
      </c>
      <c r="B246" s="20" t="s">
        <v>813</v>
      </c>
      <c r="C246" s="23" t="s">
        <v>814</v>
      </c>
      <c r="D246" s="21">
        <v>0</v>
      </c>
      <c r="E246" s="12"/>
    </row>
    <row r="247" spans="1:5" ht="16.5" customHeight="1">
      <c r="A247" s="20" t="s">
        <v>397</v>
      </c>
      <c r="B247" s="20" t="s">
        <v>815</v>
      </c>
      <c r="C247" s="23" t="s">
        <v>816</v>
      </c>
      <c r="D247" s="22">
        <f>SUM(D248:D251)</f>
        <v>143198205</v>
      </c>
      <c r="E247" s="12"/>
    </row>
    <row r="248" spans="1:5" ht="16.5" customHeight="1">
      <c r="A248" s="20" t="s">
        <v>397</v>
      </c>
      <c r="B248" s="20" t="s">
        <v>817</v>
      </c>
      <c r="C248" s="23" t="s">
        <v>1123</v>
      </c>
      <c r="D248" s="21">
        <v>50000000</v>
      </c>
      <c r="E248" s="12">
        <v>38</v>
      </c>
    </row>
    <row r="249" spans="1:5" ht="16.5" customHeight="1">
      <c r="A249" s="20" t="s">
        <v>397</v>
      </c>
      <c r="B249" s="20" t="s">
        <v>818</v>
      </c>
      <c r="C249" s="23" t="s">
        <v>1124</v>
      </c>
      <c r="D249" s="21">
        <v>60000000</v>
      </c>
      <c r="E249" s="12">
        <v>38</v>
      </c>
    </row>
    <row r="250" spans="1:5" ht="16.5" customHeight="1">
      <c r="A250" s="20" t="s">
        <v>397</v>
      </c>
      <c r="B250" s="20" t="s">
        <v>819</v>
      </c>
      <c r="C250" s="23" t="s">
        <v>1125</v>
      </c>
      <c r="D250" s="21">
        <v>33198205</v>
      </c>
      <c r="E250" s="12">
        <v>38</v>
      </c>
    </row>
    <row r="251" spans="1:5">
      <c r="A251" s="20" t="s">
        <v>397</v>
      </c>
      <c r="B251" s="20" t="s">
        <v>820</v>
      </c>
      <c r="C251" s="23" t="s">
        <v>1052</v>
      </c>
      <c r="D251" s="21">
        <v>0</v>
      </c>
      <c r="E251" s="12">
        <v>45</v>
      </c>
    </row>
    <row r="252" spans="1:5">
      <c r="A252" s="20" t="s">
        <v>397</v>
      </c>
      <c r="B252" s="20" t="s">
        <v>821</v>
      </c>
      <c r="C252" s="23" t="s">
        <v>1053</v>
      </c>
      <c r="D252" s="21">
        <v>0</v>
      </c>
      <c r="E252" s="12">
        <v>45</v>
      </c>
    </row>
    <row r="253" spans="1:5" ht="16.5" customHeight="1">
      <c r="A253" s="20" t="s">
        <v>397</v>
      </c>
      <c r="B253" s="20" t="s">
        <v>822</v>
      </c>
      <c r="C253" s="23" t="s">
        <v>823</v>
      </c>
      <c r="D253" s="22">
        <f>SUM(D254:D256)</f>
        <v>68707493</v>
      </c>
      <c r="E253" s="12"/>
    </row>
    <row r="254" spans="1:5" ht="16.5" customHeight="1">
      <c r="A254" s="20" t="s">
        <v>397</v>
      </c>
      <c r="B254" s="20" t="s">
        <v>824</v>
      </c>
      <c r="C254" s="23" t="s">
        <v>1141</v>
      </c>
      <c r="D254" s="21">
        <v>10000000</v>
      </c>
      <c r="E254" s="12">
        <v>45</v>
      </c>
    </row>
    <row r="255" spans="1:5">
      <c r="A255" s="20" t="s">
        <v>397</v>
      </c>
      <c r="B255" s="20" t="s">
        <v>825</v>
      </c>
      <c r="C255" s="23" t="s">
        <v>1126</v>
      </c>
      <c r="D255" s="21">
        <v>58707493</v>
      </c>
      <c r="E255" s="12">
        <v>45</v>
      </c>
    </row>
    <row r="256" spans="1:5" ht="16.5" customHeight="1">
      <c r="A256" s="20" t="s">
        <v>397</v>
      </c>
      <c r="B256" s="20" t="s">
        <v>826</v>
      </c>
      <c r="C256" s="23" t="s">
        <v>1127</v>
      </c>
      <c r="D256" s="21">
        <v>0</v>
      </c>
      <c r="E256" s="12"/>
    </row>
    <row r="257" spans="1:5" ht="16.5" customHeight="1">
      <c r="A257" s="20" t="s">
        <v>397</v>
      </c>
      <c r="B257" s="20" t="s">
        <v>827</v>
      </c>
      <c r="C257" s="23" t="s">
        <v>270</v>
      </c>
      <c r="D257" s="22">
        <v>0</v>
      </c>
      <c r="E257" s="12"/>
    </row>
    <row r="258" spans="1:5" ht="16.5" customHeight="1">
      <c r="A258" s="20" t="s">
        <v>397</v>
      </c>
      <c r="B258" s="20" t="s">
        <v>1158</v>
      </c>
      <c r="C258" s="23" t="s">
        <v>1159</v>
      </c>
      <c r="D258" s="22"/>
      <c r="E258" s="12"/>
    </row>
    <row r="259" spans="1:5" ht="16.5" customHeight="1">
      <c r="A259" s="20" t="s">
        <v>397</v>
      </c>
      <c r="B259" s="20" t="s">
        <v>828</v>
      </c>
      <c r="C259" s="23" t="s">
        <v>829</v>
      </c>
      <c r="D259" s="22">
        <f>+D260+D263</f>
        <v>67982918</v>
      </c>
      <c r="E259" s="12"/>
    </row>
    <row r="260" spans="1:5" ht="16.5" customHeight="1">
      <c r="A260" s="20" t="s">
        <v>397</v>
      </c>
      <c r="B260" s="20" t="s">
        <v>830</v>
      </c>
      <c r="C260" s="23" t="s">
        <v>831</v>
      </c>
      <c r="D260" s="21">
        <f>+D261+D262</f>
        <v>40220091</v>
      </c>
      <c r="E260" s="12"/>
    </row>
    <row r="261" spans="1:5" ht="16.5" customHeight="1">
      <c r="A261" s="20" t="s">
        <v>397</v>
      </c>
      <c r="B261" s="20" t="s">
        <v>832</v>
      </c>
      <c r="C261" s="23" t="s">
        <v>1043</v>
      </c>
      <c r="D261" s="21">
        <v>16195275</v>
      </c>
      <c r="E261" s="12">
        <v>18</v>
      </c>
    </row>
    <row r="262" spans="1:5" ht="16.5" customHeight="1">
      <c r="A262" s="20" t="s">
        <v>397</v>
      </c>
      <c r="B262" s="20" t="s">
        <v>1148</v>
      </c>
      <c r="C262" s="23" t="s">
        <v>1149</v>
      </c>
      <c r="D262" s="21">
        <v>24024816</v>
      </c>
      <c r="E262" s="12">
        <v>18</v>
      </c>
    </row>
    <row r="263" spans="1:5" ht="16.5" customHeight="1">
      <c r="A263" s="20" t="s">
        <v>397</v>
      </c>
      <c r="B263" s="20" t="s">
        <v>833</v>
      </c>
      <c r="C263" s="23" t="s">
        <v>834</v>
      </c>
      <c r="D263" s="22">
        <f>SUM(D264:D268)</f>
        <v>27762827</v>
      </c>
      <c r="E263" s="12"/>
    </row>
    <row r="264" spans="1:5" ht="16.5" customHeight="1">
      <c r="A264" s="20" t="s">
        <v>397</v>
      </c>
      <c r="B264" s="20" t="s">
        <v>835</v>
      </c>
      <c r="C264" s="23" t="s">
        <v>836</v>
      </c>
      <c r="D264" s="21">
        <v>7762827</v>
      </c>
      <c r="E264" s="12">
        <v>10</v>
      </c>
    </row>
    <row r="265" spans="1:5" ht="16.5" customHeight="1">
      <c r="A265" s="20" t="s">
        <v>397</v>
      </c>
      <c r="B265" s="20" t="s">
        <v>837</v>
      </c>
      <c r="C265" s="23" t="s">
        <v>838</v>
      </c>
      <c r="D265" s="21">
        <v>5000000</v>
      </c>
      <c r="E265" s="12">
        <v>38</v>
      </c>
    </row>
    <row r="266" spans="1:5" ht="16.5" customHeight="1">
      <c r="A266" s="20" t="s">
        <v>397</v>
      </c>
      <c r="B266" s="20" t="s">
        <v>839</v>
      </c>
      <c r="C266" s="23" t="s">
        <v>1130</v>
      </c>
      <c r="D266" s="21">
        <v>0</v>
      </c>
      <c r="E266" s="12">
        <v>38</v>
      </c>
    </row>
    <row r="267" spans="1:5" ht="16.5" customHeight="1">
      <c r="A267" s="20" t="s">
        <v>397</v>
      </c>
      <c r="B267" s="20" t="s">
        <v>840</v>
      </c>
      <c r="C267" s="23" t="s">
        <v>1142</v>
      </c>
      <c r="D267" s="21">
        <v>15000000</v>
      </c>
      <c r="E267" s="12">
        <v>18</v>
      </c>
    </row>
    <row r="268" spans="1:5" ht="16.5" customHeight="1">
      <c r="A268" s="20" t="s">
        <v>397</v>
      </c>
      <c r="B268" s="20" t="s">
        <v>841</v>
      </c>
      <c r="C268" s="23" t="s">
        <v>842</v>
      </c>
      <c r="D268" s="21">
        <v>0</v>
      </c>
      <c r="E268" s="12"/>
    </row>
    <row r="269" spans="1:5" ht="16.5" customHeight="1">
      <c r="A269" s="20" t="s">
        <v>397</v>
      </c>
      <c r="B269" s="20" t="s">
        <v>843</v>
      </c>
      <c r="C269" s="23" t="s">
        <v>844</v>
      </c>
      <c r="D269" s="22">
        <f>+D270+D271+D272+D274+D279</f>
        <v>73000000</v>
      </c>
      <c r="E269" s="12"/>
    </row>
    <row r="270" spans="1:5" ht="16.5" customHeight="1">
      <c r="A270" s="20" t="s">
        <v>397</v>
      </c>
      <c r="B270" s="20" t="s">
        <v>845</v>
      </c>
      <c r="C270" s="23" t="s">
        <v>846</v>
      </c>
      <c r="D270" s="21">
        <v>0</v>
      </c>
      <c r="E270" s="12">
        <v>38</v>
      </c>
    </row>
    <row r="271" spans="1:5" ht="16.5" customHeight="1">
      <c r="A271" s="20" t="s">
        <v>397</v>
      </c>
      <c r="B271" s="20" t="s">
        <v>847</v>
      </c>
      <c r="C271" s="23" t="s">
        <v>1131</v>
      </c>
      <c r="D271" s="21">
        <v>0</v>
      </c>
      <c r="E271" s="12">
        <v>38</v>
      </c>
    </row>
    <row r="272" spans="1:5" ht="16.5" customHeight="1">
      <c r="A272" s="20" t="s">
        <v>397</v>
      </c>
      <c r="B272" s="20" t="s">
        <v>848</v>
      </c>
      <c r="C272" s="23" t="s">
        <v>849</v>
      </c>
      <c r="D272" s="21">
        <f>+D273</f>
        <v>5000000</v>
      </c>
      <c r="E272" s="12"/>
    </row>
    <row r="273" spans="1:6" ht="16.5" customHeight="1">
      <c r="A273" s="20" t="s">
        <v>397</v>
      </c>
      <c r="B273" s="20" t="s">
        <v>850</v>
      </c>
      <c r="C273" s="23" t="s">
        <v>1129</v>
      </c>
      <c r="D273" s="21">
        <v>5000000</v>
      </c>
      <c r="E273" s="12">
        <v>38</v>
      </c>
    </row>
    <row r="274" spans="1:6" ht="16.5" customHeight="1">
      <c r="A274" s="20" t="s">
        <v>397</v>
      </c>
      <c r="B274" s="20" t="s">
        <v>851</v>
      </c>
      <c r="C274" s="23" t="s">
        <v>852</v>
      </c>
      <c r="D274" s="21">
        <f>+D275+D276+D277+D278</f>
        <v>64000000</v>
      </c>
      <c r="E274" s="12"/>
    </row>
    <row r="275" spans="1:6" ht="16.5" customHeight="1">
      <c r="A275" s="20" t="s">
        <v>397</v>
      </c>
      <c r="B275" s="20" t="s">
        <v>853</v>
      </c>
      <c r="C275" s="23" t="s">
        <v>854</v>
      </c>
      <c r="D275" s="21">
        <v>20000000</v>
      </c>
      <c r="E275" s="12">
        <v>38</v>
      </c>
    </row>
    <row r="276" spans="1:6" ht="16.5" customHeight="1">
      <c r="A276" s="20" t="s">
        <v>397</v>
      </c>
      <c r="B276" s="20" t="s">
        <v>855</v>
      </c>
      <c r="C276" s="23" t="s">
        <v>856</v>
      </c>
      <c r="D276" s="21">
        <v>0</v>
      </c>
      <c r="E276" s="12"/>
    </row>
    <row r="277" spans="1:6" ht="16.5" customHeight="1">
      <c r="A277" s="20" t="s">
        <v>397</v>
      </c>
      <c r="B277" s="20" t="s">
        <v>857</v>
      </c>
      <c r="C277" s="23" t="s">
        <v>858</v>
      </c>
      <c r="D277" s="21">
        <v>42000000</v>
      </c>
      <c r="E277" s="12">
        <v>38</v>
      </c>
    </row>
    <row r="278" spans="1:6" ht="16.5" customHeight="1">
      <c r="A278" s="20" t="s">
        <v>397</v>
      </c>
      <c r="B278" s="20" t="s">
        <v>859</v>
      </c>
      <c r="C278" s="23" t="s">
        <v>1143</v>
      </c>
      <c r="D278" s="21">
        <v>2000000</v>
      </c>
      <c r="E278" s="12">
        <v>45</v>
      </c>
    </row>
    <row r="279" spans="1:6" ht="16.5" customHeight="1">
      <c r="A279" s="20" t="s">
        <v>397</v>
      </c>
      <c r="B279" s="20" t="s">
        <v>860</v>
      </c>
      <c r="C279" s="23" t="s">
        <v>861</v>
      </c>
      <c r="D279" s="21">
        <f>+D280</f>
        <v>4000000</v>
      </c>
      <c r="E279" s="12"/>
    </row>
    <row r="280" spans="1:6" ht="16.5" customHeight="1">
      <c r="A280" s="20" t="s">
        <v>397</v>
      </c>
      <c r="B280" s="20" t="s">
        <v>862</v>
      </c>
      <c r="C280" s="23" t="s">
        <v>1044</v>
      </c>
      <c r="D280" s="21">
        <v>4000000</v>
      </c>
      <c r="E280" s="12">
        <v>18</v>
      </c>
    </row>
    <row r="281" spans="1:6" ht="16.5" customHeight="1">
      <c r="A281" s="20" t="s">
        <v>397</v>
      </c>
      <c r="B281" s="20" t="s">
        <v>863</v>
      </c>
      <c r="C281" s="23" t="s">
        <v>864</v>
      </c>
      <c r="D281" s="22">
        <f>+D282+D288+D292+D293+D294+D287+D286</f>
        <v>212691121</v>
      </c>
      <c r="E281" s="44"/>
      <c r="F281" s="35"/>
    </row>
    <row r="282" spans="1:6" ht="16.5" customHeight="1">
      <c r="A282" s="20" t="s">
        <v>397</v>
      </c>
      <c r="B282" s="20" t="s">
        <v>865</v>
      </c>
      <c r="C282" s="23" t="s">
        <v>1060</v>
      </c>
      <c r="D282" s="21">
        <f>+D283+D284+D285</f>
        <v>51691121</v>
      </c>
      <c r="E282" s="12"/>
    </row>
    <row r="283" spans="1:6" ht="16.5" customHeight="1">
      <c r="A283" s="20" t="s">
        <v>397</v>
      </c>
      <c r="B283" s="20" t="s">
        <v>1057</v>
      </c>
      <c r="C283" s="23" t="s">
        <v>1059</v>
      </c>
      <c r="D283" s="21">
        <v>35000000</v>
      </c>
      <c r="E283" s="12">
        <v>38</v>
      </c>
    </row>
    <row r="284" spans="1:6">
      <c r="A284" s="20" t="s">
        <v>1134</v>
      </c>
      <c r="B284" s="20" t="s">
        <v>1058</v>
      </c>
      <c r="C284" s="23" t="s">
        <v>1144</v>
      </c>
      <c r="D284" s="21">
        <v>5000000</v>
      </c>
      <c r="E284" s="12">
        <v>45</v>
      </c>
    </row>
    <row r="285" spans="1:6">
      <c r="A285" s="20" t="s">
        <v>397</v>
      </c>
      <c r="B285" s="20" t="s">
        <v>1133</v>
      </c>
      <c r="C285" s="23" t="s">
        <v>1145</v>
      </c>
      <c r="D285" s="21">
        <v>11691121</v>
      </c>
      <c r="E285" s="12">
        <v>18</v>
      </c>
    </row>
    <row r="286" spans="1:6">
      <c r="A286" s="20" t="s">
        <v>397</v>
      </c>
      <c r="B286" s="20" t="s">
        <v>866</v>
      </c>
      <c r="C286" s="23" t="s">
        <v>1132</v>
      </c>
      <c r="D286" s="21">
        <v>0</v>
      </c>
      <c r="E286" s="12">
        <v>45</v>
      </c>
    </row>
    <row r="287" spans="1:6">
      <c r="A287" s="20" t="s">
        <v>397</v>
      </c>
      <c r="B287" s="20" t="s">
        <v>867</v>
      </c>
      <c r="C287" s="23" t="s">
        <v>1054</v>
      </c>
      <c r="D287" s="21">
        <v>15000000</v>
      </c>
      <c r="E287" s="12">
        <v>45</v>
      </c>
    </row>
    <row r="288" spans="1:6" ht="16.5" customHeight="1">
      <c r="A288" s="20" t="s">
        <v>397</v>
      </c>
      <c r="B288" s="20" t="s">
        <v>868</v>
      </c>
      <c r="C288" s="23" t="s">
        <v>1122</v>
      </c>
      <c r="D288" s="22">
        <f>+D289+D290+D291</f>
        <v>77000000</v>
      </c>
      <c r="E288" s="12"/>
    </row>
    <row r="289" spans="1:5" ht="16.5" customHeight="1">
      <c r="A289" s="20" t="s">
        <v>397</v>
      </c>
      <c r="B289" s="20" t="s">
        <v>869</v>
      </c>
      <c r="C289" s="23" t="s">
        <v>870</v>
      </c>
      <c r="D289" s="21">
        <v>12000000</v>
      </c>
      <c r="E289" s="12">
        <v>38</v>
      </c>
    </row>
    <row r="290" spans="1:5" ht="16.5" customHeight="1">
      <c r="A290" s="20" t="s">
        <v>397</v>
      </c>
      <c r="B290" s="20" t="s">
        <v>871</v>
      </c>
      <c r="C290" s="23" t="s">
        <v>872</v>
      </c>
      <c r="D290" s="21">
        <v>5000000</v>
      </c>
      <c r="E290" s="12">
        <v>38</v>
      </c>
    </row>
    <row r="291" spans="1:5" ht="16.5" customHeight="1">
      <c r="A291" s="20" t="s">
        <v>397</v>
      </c>
      <c r="B291" s="20" t="s">
        <v>873</v>
      </c>
      <c r="C291" s="23" t="s">
        <v>1045</v>
      </c>
      <c r="D291" s="21">
        <v>60000000</v>
      </c>
      <c r="E291" s="12">
        <v>18</v>
      </c>
    </row>
    <row r="292" spans="1:5" ht="16.5" customHeight="1">
      <c r="A292" s="20" t="s">
        <v>397</v>
      </c>
      <c r="B292" s="20" t="s">
        <v>874</v>
      </c>
      <c r="C292" s="23" t="s">
        <v>875</v>
      </c>
      <c r="D292" s="22">
        <v>12000000</v>
      </c>
      <c r="E292" s="12">
        <v>38</v>
      </c>
    </row>
    <row r="293" spans="1:5" ht="16.5" customHeight="1">
      <c r="A293" s="20" t="s">
        <v>397</v>
      </c>
      <c r="B293" s="20" t="s">
        <v>876</v>
      </c>
      <c r="C293" s="23" t="s">
        <v>877</v>
      </c>
      <c r="D293" s="22">
        <v>20000000</v>
      </c>
      <c r="E293" s="12">
        <v>38</v>
      </c>
    </row>
    <row r="294" spans="1:5" ht="16.5" customHeight="1">
      <c r="A294" s="20" t="s">
        <v>397</v>
      </c>
      <c r="B294" s="20" t="s">
        <v>878</v>
      </c>
      <c r="C294" s="23" t="s">
        <v>879</v>
      </c>
      <c r="D294" s="22">
        <f>+D295+D296</f>
        <v>37000000</v>
      </c>
      <c r="E294" s="12"/>
    </row>
    <row r="295" spans="1:5" ht="16.5" customHeight="1">
      <c r="A295" s="20" t="s">
        <v>397</v>
      </c>
      <c r="B295" s="20" t="s">
        <v>880</v>
      </c>
      <c r="C295" s="23" t="s">
        <v>881</v>
      </c>
      <c r="D295" s="21">
        <v>15000000</v>
      </c>
      <c r="E295" s="12">
        <v>38</v>
      </c>
    </row>
    <row r="296" spans="1:5" ht="16.5" customHeight="1">
      <c r="A296" s="20" t="s">
        <v>397</v>
      </c>
      <c r="B296" s="20" t="s">
        <v>882</v>
      </c>
      <c r="C296" s="23" t="s">
        <v>883</v>
      </c>
      <c r="D296" s="21">
        <v>22000000</v>
      </c>
      <c r="E296" s="12">
        <v>38</v>
      </c>
    </row>
    <row r="297" spans="1:5" ht="16.5" customHeight="1">
      <c r="A297" s="20" t="s">
        <v>397</v>
      </c>
      <c r="B297" s="20" t="s">
        <v>884</v>
      </c>
      <c r="C297" s="23" t="s">
        <v>885</v>
      </c>
      <c r="D297" s="22">
        <f>+D306+D298</f>
        <v>70000000</v>
      </c>
      <c r="E297" s="12"/>
    </row>
    <row r="298" spans="1:5" ht="16.5" customHeight="1">
      <c r="A298" s="20" t="s">
        <v>397</v>
      </c>
      <c r="B298" s="20" t="s">
        <v>886</v>
      </c>
      <c r="C298" s="23" t="s">
        <v>887</v>
      </c>
      <c r="D298" s="22">
        <f>+D299+D300+D301</f>
        <v>70000000</v>
      </c>
      <c r="E298" s="12"/>
    </row>
    <row r="299" spans="1:5" ht="16.5" customHeight="1">
      <c r="A299" s="20" t="s">
        <v>397</v>
      </c>
      <c r="B299" s="20" t="s">
        <v>888</v>
      </c>
      <c r="C299" s="23" t="s">
        <v>889</v>
      </c>
      <c r="D299" s="22">
        <v>5000000</v>
      </c>
      <c r="E299" s="12">
        <v>38</v>
      </c>
    </row>
    <row r="300" spans="1:5" ht="16.5" customHeight="1">
      <c r="A300" s="20" t="s">
        <v>397</v>
      </c>
      <c r="B300" s="20" t="s">
        <v>890</v>
      </c>
      <c r="C300" s="23" t="s">
        <v>1137</v>
      </c>
      <c r="D300" s="22">
        <v>10000000</v>
      </c>
      <c r="E300" s="12">
        <v>38</v>
      </c>
    </row>
    <row r="301" spans="1:5" ht="16.5" customHeight="1">
      <c r="A301" s="20" t="s">
        <v>397</v>
      </c>
      <c r="B301" s="20" t="s">
        <v>891</v>
      </c>
      <c r="C301" s="23" t="s">
        <v>892</v>
      </c>
      <c r="D301" s="22">
        <f>+D302+D303+D304</f>
        <v>55000000</v>
      </c>
      <c r="E301" s="12"/>
    </row>
    <row r="302" spans="1:5" ht="16.5" customHeight="1">
      <c r="A302" s="20" t="s">
        <v>397</v>
      </c>
      <c r="B302" s="20" t="s">
        <v>893</v>
      </c>
      <c r="C302" s="23" t="s">
        <v>894</v>
      </c>
      <c r="D302" s="21">
        <v>10000000</v>
      </c>
      <c r="E302" s="12">
        <v>38</v>
      </c>
    </row>
    <row r="303" spans="1:5" ht="16.5" customHeight="1">
      <c r="A303" s="20" t="s">
        <v>397</v>
      </c>
      <c r="B303" s="20" t="s">
        <v>895</v>
      </c>
      <c r="C303" s="23" t="s">
        <v>1046</v>
      </c>
      <c r="D303" s="21">
        <v>30000000</v>
      </c>
      <c r="E303" s="12">
        <v>18</v>
      </c>
    </row>
    <row r="304" spans="1:5" ht="16.5" customHeight="1">
      <c r="A304" s="20" t="s">
        <v>397</v>
      </c>
      <c r="B304" s="20" t="s">
        <v>1135</v>
      </c>
      <c r="C304" s="23" t="s">
        <v>1136</v>
      </c>
      <c r="D304" s="21">
        <v>15000000</v>
      </c>
      <c r="E304" s="12">
        <v>38</v>
      </c>
    </row>
    <row r="305" spans="1:5" ht="16.5" customHeight="1">
      <c r="A305" s="20" t="s">
        <v>397</v>
      </c>
      <c r="B305" s="20" t="s">
        <v>896</v>
      </c>
      <c r="C305" s="23" t="s">
        <v>897</v>
      </c>
      <c r="D305" s="22">
        <v>0</v>
      </c>
      <c r="E305" s="12"/>
    </row>
    <row r="306" spans="1:5" ht="16.5" customHeight="1">
      <c r="A306" s="12" t="s">
        <v>397</v>
      </c>
      <c r="B306" s="12" t="s">
        <v>898</v>
      </c>
      <c r="C306" s="46" t="s">
        <v>899</v>
      </c>
      <c r="D306" s="22">
        <v>0</v>
      </c>
      <c r="E306" s="12"/>
    </row>
    <row r="307" spans="1:5" ht="16.5" customHeight="1">
      <c r="A307" s="20" t="s">
        <v>397</v>
      </c>
      <c r="B307" s="20" t="s">
        <v>900</v>
      </c>
      <c r="C307" s="23" t="s">
        <v>901</v>
      </c>
      <c r="D307" s="22">
        <f>+D308</f>
        <v>30000000</v>
      </c>
      <c r="E307" s="12"/>
    </row>
    <row r="308" spans="1:5" ht="16.5" customHeight="1">
      <c r="A308" s="20" t="s">
        <v>397</v>
      </c>
      <c r="B308" s="20" t="s">
        <v>902</v>
      </c>
      <c r="C308" s="23" t="s">
        <v>903</v>
      </c>
      <c r="D308" s="22">
        <f>SUM(D309:D311)</f>
        <v>30000000</v>
      </c>
      <c r="E308" s="12"/>
    </row>
    <row r="309" spans="1:5" ht="16.5" customHeight="1">
      <c r="A309" s="20" t="s">
        <v>397</v>
      </c>
      <c r="B309" s="20" t="s">
        <v>904</v>
      </c>
      <c r="C309" s="23" t="s">
        <v>905</v>
      </c>
      <c r="D309" s="21">
        <v>8000000</v>
      </c>
      <c r="E309" s="12">
        <v>38</v>
      </c>
    </row>
    <row r="310" spans="1:5" ht="16.5" customHeight="1">
      <c r="A310" s="20" t="s">
        <v>397</v>
      </c>
      <c r="B310" s="20" t="s">
        <v>906</v>
      </c>
      <c r="C310" s="23" t="s">
        <v>907</v>
      </c>
      <c r="D310" s="21">
        <v>16000000</v>
      </c>
      <c r="E310" s="12">
        <v>38</v>
      </c>
    </row>
    <row r="311" spans="1:5" ht="16.5" customHeight="1">
      <c r="A311" s="20" t="s">
        <v>397</v>
      </c>
      <c r="B311" s="20" t="s">
        <v>908</v>
      </c>
      <c r="C311" s="23" t="s">
        <v>909</v>
      </c>
      <c r="D311" s="21">
        <v>6000000</v>
      </c>
      <c r="E311" s="12">
        <v>38</v>
      </c>
    </row>
    <row r="312" spans="1:5" ht="16.5" customHeight="1">
      <c r="A312" s="20" t="s">
        <v>397</v>
      </c>
      <c r="B312" s="20" t="s">
        <v>910</v>
      </c>
      <c r="C312" s="23" t="s">
        <v>911</v>
      </c>
      <c r="D312" s="22">
        <f>+D313</f>
        <v>263468543</v>
      </c>
      <c r="E312" s="12"/>
    </row>
    <row r="313" spans="1:5" ht="16.5" customHeight="1">
      <c r="A313" s="20" t="s">
        <v>397</v>
      </c>
      <c r="B313" s="20" t="s">
        <v>912</v>
      </c>
      <c r="C313" s="23" t="s">
        <v>913</v>
      </c>
      <c r="D313" s="22">
        <f>+D314+D315+D316+D317</f>
        <v>263468543</v>
      </c>
      <c r="E313" s="12"/>
    </row>
    <row r="314" spans="1:5">
      <c r="A314" s="20" t="s">
        <v>397</v>
      </c>
      <c r="B314" s="20" t="s">
        <v>914</v>
      </c>
      <c r="C314" s="23" t="s">
        <v>1055</v>
      </c>
      <c r="D314" s="21">
        <f>173170543-34702000</f>
        <v>138468543</v>
      </c>
      <c r="E314" s="12">
        <v>45</v>
      </c>
    </row>
    <row r="315" spans="1:5" ht="16.5" customHeight="1">
      <c r="A315" s="20" t="s">
        <v>397</v>
      </c>
      <c r="B315" s="20" t="s">
        <v>915</v>
      </c>
      <c r="C315" s="23" t="s">
        <v>916</v>
      </c>
      <c r="D315" s="21">
        <v>33000000</v>
      </c>
      <c r="E315" s="12">
        <v>38</v>
      </c>
    </row>
    <row r="316" spans="1:5">
      <c r="A316" s="20" t="s">
        <v>397</v>
      </c>
      <c r="B316" s="20" t="s">
        <v>917</v>
      </c>
      <c r="C316" s="23" t="s">
        <v>1056</v>
      </c>
      <c r="D316" s="21">
        <v>22000000</v>
      </c>
      <c r="E316" s="12">
        <v>45</v>
      </c>
    </row>
    <row r="317" spans="1:5">
      <c r="A317" s="20" t="s">
        <v>397</v>
      </c>
      <c r="B317" s="20" t="s">
        <v>1120</v>
      </c>
      <c r="C317" s="23" t="s">
        <v>1121</v>
      </c>
      <c r="D317" s="21">
        <v>70000000</v>
      </c>
      <c r="E317" s="12">
        <v>38</v>
      </c>
    </row>
    <row r="318" spans="1:5">
      <c r="A318" s="20" t="s">
        <v>397</v>
      </c>
      <c r="B318" s="20" t="s">
        <v>1162</v>
      </c>
      <c r="C318" s="23" t="s">
        <v>1163</v>
      </c>
      <c r="D318" s="21">
        <v>0</v>
      </c>
      <c r="E318" s="12"/>
    </row>
    <row r="319" spans="1:5" ht="16.5" customHeight="1">
      <c r="A319" s="20" t="s">
        <v>397</v>
      </c>
      <c r="B319" s="20" t="s">
        <v>919</v>
      </c>
      <c r="C319" s="23" t="s">
        <v>920</v>
      </c>
      <c r="D319" s="22">
        <f>+D320+D321+D324+D327</f>
        <v>177802000</v>
      </c>
      <c r="E319" s="12"/>
    </row>
    <row r="320" spans="1:5" ht="16.5" customHeight="1">
      <c r="A320" s="20" t="s">
        <v>397</v>
      </c>
      <c r="B320" s="20" t="s">
        <v>921</v>
      </c>
      <c r="C320" s="23" t="s">
        <v>922</v>
      </c>
      <c r="D320" s="21">
        <v>70000000</v>
      </c>
      <c r="E320" s="12">
        <v>38</v>
      </c>
    </row>
    <row r="321" spans="1:5" ht="16.5" customHeight="1">
      <c r="A321" s="20" t="s">
        <v>397</v>
      </c>
      <c r="B321" s="20" t="s">
        <v>923</v>
      </c>
      <c r="C321" s="23" t="s">
        <v>924</v>
      </c>
      <c r="D321" s="22">
        <f>+D322+D323</f>
        <v>9802000</v>
      </c>
      <c r="E321" s="12"/>
    </row>
    <row r="322" spans="1:5" ht="16.5" customHeight="1">
      <c r="A322" s="20" t="s">
        <v>397</v>
      </c>
      <c r="B322" s="20" t="s">
        <v>925</v>
      </c>
      <c r="C322" s="23" t="s">
        <v>926</v>
      </c>
      <c r="D322" s="21">
        <v>6000000</v>
      </c>
      <c r="E322" s="12">
        <v>38</v>
      </c>
    </row>
    <row r="323" spans="1:5" ht="16.5" customHeight="1">
      <c r="A323" s="20" t="s">
        <v>397</v>
      </c>
      <c r="B323" s="20" t="s">
        <v>927</v>
      </c>
      <c r="C323" s="23" t="s">
        <v>1047</v>
      </c>
      <c r="D323" s="21">
        <f>3302000+500000</f>
        <v>3802000</v>
      </c>
      <c r="E323" s="12">
        <v>18</v>
      </c>
    </row>
    <row r="324" spans="1:5" ht="16.5" customHeight="1">
      <c r="A324" s="20" t="s">
        <v>397</v>
      </c>
      <c r="B324" s="20" t="s">
        <v>928</v>
      </c>
      <c r="C324" s="23" t="s">
        <v>929</v>
      </c>
      <c r="D324" s="22">
        <f>+D325+D326</f>
        <v>4000000</v>
      </c>
      <c r="E324" s="12"/>
    </row>
    <row r="325" spans="1:5" ht="16.5" customHeight="1">
      <c r="A325" s="20" t="s">
        <v>397</v>
      </c>
      <c r="B325" s="20" t="s">
        <v>930</v>
      </c>
      <c r="C325" s="23" t="s">
        <v>931</v>
      </c>
      <c r="D325" s="21">
        <v>2000000</v>
      </c>
      <c r="E325" s="12">
        <v>38</v>
      </c>
    </row>
    <row r="326" spans="1:5" ht="16.5" customHeight="1">
      <c r="A326" s="20" t="s">
        <v>397</v>
      </c>
      <c r="B326" s="20" t="s">
        <v>932</v>
      </c>
      <c r="C326" s="23" t="s">
        <v>933</v>
      </c>
      <c r="D326" s="21">
        <v>2000000</v>
      </c>
      <c r="E326" s="12">
        <v>38</v>
      </c>
    </row>
    <row r="327" spans="1:5" ht="16.5" customHeight="1">
      <c r="A327" s="20" t="s">
        <v>397</v>
      </c>
      <c r="B327" s="20" t="s">
        <v>934</v>
      </c>
      <c r="C327" s="23" t="s">
        <v>935</v>
      </c>
      <c r="D327" s="22">
        <f>+D328+D329+D330</f>
        <v>94000000</v>
      </c>
      <c r="E327" s="12"/>
    </row>
    <row r="328" spans="1:5" ht="16.5" customHeight="1">
      <c r="A328" s="20" t="s">
        <v>397</v>
      </c>
      <c r="B328" s="20" t="s">
        <v>936</v>
      </c>
      <c r="C328" s="23" t="s">
        <v>937</v>
      </c>
      <c r="D328" s="21">
        <v>24000000</v>
      </c>
      <c r="E328" s="12">
        <v>38</v>
      </c>
    </row>
    <row r="329" spans="1:5" ht="16.5" customHeight="1">
      <c r="A329" s="20" t="s">
        <v>397</v>
      </c>
      <c r="B329" s="20" t="s">
        <v>938</v>
      </c>
      <c r="C329" s="23" t="s">
        <v>939</v>
      </c>
      <c r="D329" s="21">
        <v>40000000</v>
      </c>
      <c r="E329" s="12">
        <v>38</v>
      </c>
    </row>
    <row r="330" spans="1:5" ht="16.5" customHeight="1">
      <c r="A330" s="20" t="s">
        <v>397</v>
      </c>
      <c r="B330" s="20" t="s">
        <v>940</v>
      </c>
      <c r="C330" s="23" t="s">
        <v>1140</v>
      </c>
      <c r="D330" s="21">
        <f>+D331+D332</f>
        <v>30000000</v>
      </c>
      <c r="E330" s="12"/>
    </row>
    <row r="331" spans="1:5" ht="16.5" customHeight="1">
      <c r="A331" s="20" t="s">
        <v>397</v>
      </c>
      <c r="B331" s="20" t="s">
        <v>1139</v>
      </c>
      <c r="C331" s="23" t="s">
        <v>1048</v>
      </c>
      <c r="D331" s="21">
        <v>25000000</v>
      </c>
      <c r="E331" s="12">
        <v>18</v>
      </c>
    </row>
    <row r="332" spans="1:5" ht="16.5" customHeight="1">
      <c r="A332" s="20" t="s">
        <v>397</v>
      </c>
      <c r="B332" s="20" t="s">
        <v>1138</v>
      </c>
      <c r="C332" s="23" t="s">
        <v>1146</v>
      </c>
      <c r="D332" s="21">
        <v>5000000</v>
      </c>
      <c r="E332" s="12">
        <v>18</v>
      </c>
    </row>
    <row r="333" spans="1:5" ht="16.5" customHeight="1">
      <c r="A333" s="20" t="s">
        <v>397</v>
      </c>
      <c r="B333" s="20" t="s">
        <v>941</v>
      </c>
      <c r="C333" s="23" t="s">
        <v>942</v>
      </c>
      <c r="D333" s="21">
        <f>+D334</f>
        <v>198000000</v>
      </c>
      <c r="E333" s="12"/>
    </row>
    <row r="334" spans="1:5" ht="16.5" customHeight="1">
      <c r="A334" s="20" t="s">
        <v>397</v>
      </c>
      <c r="B334" s="20" t="s">
        <v>943</v>
      </c>
      <c r="C334" s="23" t="s">
        <v>944</v>
      </c>
      <c r="D334" s="21">
        <f>+D335+D338+D341+D344</f>
        <v>198000000</v>
      </c>
      <c r="E334" s="12"/>
    </row>
    <row r="335" spans="1:5" ht="16.5" customHeight="1">
      <c r="A335" s="20" t="s">
        <v>397</v>
      </c>
      <c r="B335" s="20" t="s">
        <v>945</v>
      </c>
      <c r="C335" s="23" t="s">
        <v>946</v>
      </c>
      <c r="D335" s="21">
        <f>+D336+D337</f>
        <v>0</v>
      </c>
      <c r="E335" s="12"/>
    </row>
    <row r="336" spans="1:5" ht="16.5" customHeight="1">
      <c r="A336" s="20" t="s">
        <v>397</v>
      </c>
      <c r="B336" s="20" t="s">
        <v>947</v>
      </c>
      <c r="C336" s="23" t="s">
        <v>948</v>
      </c>
      <c r="D336" s="21">
        <v>0</v>
      </c>
      <c r="E336" s="12">
        <v>10</v>
      </c>
    </row>
    <row r="337" spans="1:6" ht="16.5" customHeight="1">
      <c r="A337" s="20" t="s">
        <v>397</v>
      </c>
      <c r="B337" s="20" t="s">
        <v>949</v>
      </c>
      <c r="C337" s="23" t="s">
        <v>950</v>
      </c>
      <c r="D337" s="21">
        <v>0</v>
      </c>
      <c r="E337" s="12">
        <v>10</v>
      </c>
    </row>
    <row r="338" spans="1:6" ht="16.5" customHeight="1">
      <c r="A338" s="20" t="s">
        <v>397</v>
      </c>
      <c r="B338" s="20" t="s">
        <v>951</v>
      </c>
      <c r="C338" s="23" t="s">
        <v>745</v>
      </c>
      <c r="D338" s="21">
        <f>+D339+D340</f>
        <v>8000000</v>
      </c>
      <c r="E338" s="12"/>
    </row>
    <row r="339" spans="1:6" ht="16.5" customHeight="1">
      <c r="A339" s="20" t="s">
        <v>397</v>
      </c>
      <c r="B339" s="20" t="s">
        <v>952</v>
      </c>
      <c r="C339" s="23" t="s">
        <v>948</v>
      </c>
      <c r="D339" s="21">
        <v>6000000</v>
      </c>
      <c r="E339" s="12">
        <v>34</v>
      </c>
    </row>
    <row r="340" spans="1:6" ht="16.5" customHeight="1">
      <c r="A340" s="20" t="s">
        <v>397</v>
      </c>
      <c r="B340" s="20" t="s">
        <v>953</v>
      </c>
      <c r="C340" s="23" t="s">
        <v>950</v>
      </c>
      <c r="D340" s="21">
        <v>2000000</v>
      </c>
      <c r="E340" s="12">
        <v>34</v>
      </c>
    </row>
    <row r="341" spans="1:6" ht="16.5" customHeight="1">
      <c r="A341" s="20" t="s">
        <v>397</v>
      </c>
      <c r="B341" s="20" t="s">
        <v>954</v>
      </c>
      <c r="C341" s="23" t="s">
        <v>760</v>
      </c>
      <c r="D341" s="21">
        <f>+D342+D343</f>
        <v>30000000</v>
      </c>
      <c r="E341" s="12"/>
    </row>
    <row r="342" spans="1:6" ht="16.5" customHeight="1">
      <c r="A342" s="20" t="s">
        <v>397</v>
      </c>
      <c r="B342" s="20" t="s">
        <v>955</v>
      </c>
      <c r="C342" s="23" t="s">
        <v>948</v>
      </c>
      <c r="D342" s="21">
        <v>25000000</v>
      </c>
      <c r="E342" s="12">
        <v>36</v>
      </c>
    </row>
    <row r="343" spans="1:6" ht="16.5" customHeight="1">
      <c r="A343" s="20" t="s">
        <v>397</v>
      </c>
      <c r="B343" s="20" t="s">
        <v>956</v>
      </c>
      <c r="C343" s="23" t="s">
        <v>950</v>
      </c>
      <c r="D343" s="21">
        <v>5000000</v>
      </c>
      <c r="E343" s="12">
        <v>36</v>
      </c>
    </row>
    <row r="344" spans="1:6" ht="16.5" customHeight="1">
      <c r="A344" s="20" t="s">
        <v>397</v>
      </c>
      <c r="B344" s="20" t="s">
        <v>957</v>
      </c>
      <c r="C344" s="23" t="s">
        <v>958</v>
      </c>
      <c r="D344" s="22">
        <f>+D345+D348</f>
        <v>160000000</v>
      </c>
      <c r="E344" s="12"/>
    </row>
    <row r="345" spans="1:6" ht="16.5" customHeight="1">
      <c r="A345" s="20" t="s">
        <v>397</v>
      </c>
      <c r="B345" s="20" t="s">
        <v>959</v>
      </c>
      <c r="C345" s="23" t="s">
        <v>960</v>
      </c>
      <c r="D345" s="21">
        <f>SUM(D346:D347)</f>
        <v>120000000</v>
      </c>
      <c r="E345" s="12"/>
    </row>
    <row r="346" spans="1:6" ht="16.5" customHeight="1">
      <c r="A346" s="20" t="s">
        <v>397</v>
      </c>
      <c r="B346" s="20" t="s">
        <v>961</v>
      </c>
      <c r="C346" s="23" t="s">
        <v>962</v>
      </c>
      <c r="D346" s="21">
        <v>105000000</v>
      </c>
      <c r="E346" s="12">
        <v>38</v>
      </c>
    </row>
    <row r="347" spans="1:6" ht="16.5" customHeight="1">
      <c r="A347" s="20" t="s">
        <v>397</v>
      </c>
      <c r="B347" s="20" t="s">
        <v>963</v>
      </c>
      <c r="C347" s="23" t="s">
        <v>964</v>
      </c>
      <c r="D347" s="21">
        <v>15000000</v>
      </c>
      <c r="E347" s="12">
        <v>38</v>
      </c>
    </row>
    <row r="348" spans="1:6" ht="16.5" customHeight="1">
      <c r="A348" s="20" t="s">
        <v>397</v>
      </c>
      <c r="B348" s="20" t="s">
        <v>965</v>
      </c>
      <c r="C348" s="23" t="s">
        <v>966</v>
      </c>
      <c r="D348" s="22">
        <f>+D349+D350</f>
        <v>40000000</v>
      </c>
      <c r="E348" s="12"/>
    </row>
    <row r="349" spans="1:6" ht="16.5" customHeight="1">
      <c r="A349" s="20" t="s">
        <v>397</v>
      </c>
      <c r="B349" s="20" t="s">
        <v>967</v>
      </c>
      <c r="C349" s="23" t="s">
        <v>968</v>
      </c>
      <c r="D349" s="21">
        <v>35000000</v>
      </c>
      <c r="E349" s="12">
        <v>38</v>
      </c>
    </row>
    <row r="350" spans="1:6" ht="16.5" customHeight="1">
      <c r="A350" s="20" t="s">
        <v>397</v>
      </c>
      <c r="B350" s="20" t="s">
        <v>969</v>
      </c>
      <c r="C350" s="23" t="s">
        <v>970</v>
      </c>
      <c r="D350" s="21">
        <v>5000000</v>
      </c>
      <c r="E350" s="12">
        <v>38</v>
      </c>
    </row>
    <row r="351" spans="1:6" ht="16.5" customHeight="1">
      <c r="A351" s="20" t="s">
        <v>397</v>
      </c>
      <c r="B351" s="20" t="s">
        <v>2</v>
      </c>
      <c r="C351" s="23" t="s">
        <v>971</v>
      </c>
      <c r="D351" s="22">
        <f>+D352+D381</f>
        <v>129712197</v>
      </c>
      <c r="E351" s="21"/>
      <c r="F351" s="34"/>
    </row>
    <row r="352" spans="1:6" ht="16.5" customHeight="1">
      <c r="A352" s="20" t="s">
        <v>397</v>
      </c>
      <c r="B352" s="20" t="s">
        <v>399</v>
      </c>
      <c r="C352" s="23" t="s">
        <v>400</v>
      </c>
      <c r="D352" s="21">
        <f>+D353+D359+D363</f>
        <v>123623255</v>
      </c>
      <c r="E352" s="21"/>
      <c r="F352" s="34"/>
    </row>
    <row r="353" spans="1:6" ht="16.5" customHeight="1">
      <c r="A353" s="20" t="s">
        <v>397</v>
      </c>
      <c r="B353" s="20" t="s">
        <v>401</v>
      </c>
      <c r="C353" s="23" t="s">
        <v>402</v>
      </c>
      <c r="D353" s="21">
        <f>+D354+D355</f>
        <v>13741875</v>
      </c>
      <c r="E353" s="21"/>
      <c r="F353" s="34"/>
    </row>
    <row r="354" spans="1:6" ht="16.5" customHeight="1">
      <c r="A354" s="20" t="s">
        <v>397</v>
      </c>
      <c r="B354" s="20" t="s">
        <v>403</v>
      </c>
      <c r="C354" s="23" t="s">
        <v>404</v>
      </c>
      <c r="D354" s="21">
        <v>11340000</v>
      </c>
      <c r="E354" s="21">
        <v>1</v>
      </c>
      <c r="F354" s="34"/>
    </row>
    <row r="355" spans="1:6" ht="16.5" customHeight="1">
      <c r="A355" s="20" t="s">
        <v>397</v>
      </c>
      <c r="B355" s="20" t="s">
        <v>405</v>
      </c>
      <c r="C355" s="23" t="s">
        <v>972</v>
      </c>
      <c r="D355" s="21">
        <f>+D356+D357+D358</f>
        <v>2401875</v>
      </c>
      <c r="E355" s="21"/>
      <c r="F355" s="34"/>
    </row>
    <row r="356" spans="1:6" ht="16.5" customHeight="1">
      <c r="A356" s="20" t="s">
        <v>397</v>
      </c>
      <c r="B356" s="20" t="s">
        <v>407</v>
      </c>
      <c r="C356" s="23" t="s">
        <v>408</v>
      </c>
      <c r="D356" s="21">
        <v>472500</v>
      </c>
      <c r="E356" s="21">
        <v>1</v>
      </c>
      <c r="F356" s="34"/>
    </row>
    <row r="357" spans="1:6" ht="16.5" customHeight="1">
      <c r="A357" s="20" t="s">
        <v>397</v>
      </c>
      <c r="B357" s="20" t="s">
        <v>409</v>
      </c>
      <c r="C357" s="23" t="s">
        <v>410</v>
      </c>
      <c r="D357" s="21">
        <v>945000</v>
      </c>
      <c r="E357" s="21">
        <v>1</v>
      </c>
      <c r="F357" s="34"/>
    </row>
    <row r="358" spans="1:6" ht="16.5" customHeight="1">
      <c r="A358" s="20" t="s">
        <v>397</v>
      </c>
      <c r="B358" s="20" t="s">
        <v>411</v>
      </c>
      <c r="C358" s="23" t="s">
        <v>412</v>
      </c>
      <c r="D358" s="21">
        <v>984375</v>
      </c>
      <c r="E358" s="21">
        <v>1</v>
      </c>
      <c r="F358" s="34"/>
    </row>
    <row r="359" spans="1:6" ht="16.5" customHeight="1">
      <c r="A359" s="20" t="s">
        <v>397</v>
      </c>
      <c r="B359" s="20" t="s">
        <v>419</v>
      </c>
      <c r="C359" s="23" t="s">
        <v>420</v>
      </c>
      <c r="D359" s="21">
        <f>+D360</f>
        <v>105419285</v>
      </c>
      <c r="E359" s="21"/>
      <c r="F359" s="34"/>
    </row>
    <row r="360" spans="1:6" ht="16.5" customHeight="1">
      <c r="A360" s="20" t="s">
        <v>397</v>
      </c>
      <c r="B360" s="20" t="s">
        <v>973</v>
      </c>
      <c r="C360" s="23" t="s">
        <v>974</v>
      </c>
      <c r="D360" s="21">
        <f>+D361+D362</f>
        <v>105419285</v>
      </c>
      <c r="E360" s="21"/>
      <c r="F360" s="34"/>
    </row>
    <row r="361" spans="1:6" ht="16.5" customHeight="1">
      <c r="A361" s="20" t="s">
        <v>397</v>
      </c>
      <c r="B361" s="20" t="s">
        <v>975</v>
      </c>
      <c r="C361" s="23" t="s">
        <v>976</v>
      </c>
      <c r="D361" s="21">
        <v>81992777</v>
      </c>
      <c r="E361" s="21">
        <v>1</v>
      </c>
      <c r="F361" s="34"/>
    </row>
    <row r="362" spans="1:6" ht="16.5" customHeight="1">
      <c r="A362" s="20" t="s">
        <v>397</v>
      </c>
      <c r="B362" s="20" t="s">
        <v>977</v>
      </c>
      <c r="C362" s="23" t="s">
        <v>978</v>
      </c>
      <c r="D362" s="21">
        <v>23426508</v>
      </c>
      <c r="E362" s="21">
        <v>1</v>
      </c>
      <c r="F362" s="34"/>
    </row>
    <row r="363" spans="1:6" ht="16.5" customHeight="1">
      <c r="A363" s="20" t="s">
        <v>397</v>
      </c>
      <c r="B363" s="20" t="s">
        <v>425</v>
      </c>
      <c r="C363" s="23" t="s">
        <v>426</v>
      </c>
      <c r="D363" s="22">
        <f>+D364+D374+D379</f>
        <v>4462095</v>
      </c>
      <c r="E363" s="21"/>
      <c r="F363" s="34"/>
    </row>
    <row r="364" spans="1:6" ht="16.5" customHeight="1">
      <c r="A364" s="20" t="s">
        <v>397</v>
      </c>
      <c r="B364" s="20" t="s">
        <v>427</v>
      </c>
      <c r="C364" s="23" t="s">
        <v>428</v>
      </c>
      <c r="D364" s="22">
        <f>+D365+D368+D369+D370+D373+D371+D372</f>
        <v>1684595</v>
      </c>
      <c r="E364" s="21"/>
      <c r="F364" s="34"/>
    </row>
    <row r="365" spans="1:6" ht="16.5" customHeight="1">
      <c r="A365" s="20" t="s">
        <v>397</v>
      </c>
      <c r="B365" s="20" t="s">
        <v>429</v>
      </c>
      <c r="C365" s="23" t="s">
        <v>430</v>
      </c>
      <c r="D365" s="22">
        <f>+D366+D367</f>
        <v>1117595</v>
      </c>
      <c r="E365" s="21"/>
      <c r="F365" s="34"/>
    </row>
    <row r="366" spans="1:6" ht="16.5" customHeight="1">
      <c r="A366" s="20" t="s">
        <v>397</v>
      </c>
      <c r="B366" s="20" t="s">
        <v>435</v>
      </c>
      <c r="C366" s="23" t="s">
        <v>436</v>
      </c>
      <c r="D366" s="21">
        <v>59195</v>
      </c>
      <c r="E366" s="21">
        <v>1</v>
      </c>
      <c r="F366" s="34"/>
    </row>
    <row r="367" spans="1:6" ht="16.5" customHeight="1">
      <c r="A367" s="20" t="s">
        <v>397</v>
      </c>
      <c r="B367" s="20" t="s">
        <v>979</v>
      </c>
      <c r="C367" s="23" t="s">
        <v>980</v>
      </c>
      <c r="D367" s="21">
        <v>1058400</v>
      </c>
      <c r="E367" s="21">
        <v>1</v>
      </c>
      <c r="F367" s="34"/>
    </row>
    <row r="368" spans="1:6" ht="16.5" customHeight="1">
      <c r="A368" s="20" t="s">
        <v>397</v>
      </c>
      <c r="B368" s="20" t="s">
        <v>981</v>
      </c>
      <c r="C368" s="23" t="s">
        <v>449</v>
      </c>
      <c r="D368" s="22">
        <v>340200</v>
      </c>
      <c r="E368" s="21">
        <v>1</v>
      </c>
      <c r="F368" s="34"/>
    </row>
    <row r="369" spans="1:6" ht="16.5" customHeight="1">
      <c r="A369" s="20" t="s">
        <v>397</v>
      </c>
      <c r="B369" s="20" t="s">
        <v>982</v>
      </c>
      <c r="C369" s="23" t="s">
        <v>447</v>
      </c>
      <c r="D369" s="22">
        <v>56700</v>
      </c>
      <c r="E369" s="21">
        <v>1</v>
      </c>
      <c r="F369" s="34"/>
    </row>
    <row r="370" spans="1:6" ht="16.5" customHeight="1">
      <c r="A370" s="20" t="s">
        <v>397</v>
      </c>
      <c r="B370" s="20" t="s">
        <v>983</v>
      </c>
      <c r="C370" s="23" t="s">
        <v>451</v>
      </c>
      <c r="D370" s="22">
        <v>56700</v>
      </c>
      <c r="E370" s="21">
        <v>1</v>
      </c>
      <c r="F370" s="34"/>
    </row>
    <row r="371" spans="1:6" ht="16.5" customHeight="1">
      <c r="A371" s="20" t="s">
        <v>397</v>
      </c>
      <c r="B371" s="20" t="s">
        <v>984</v>
      </c>
      <c r="C371" s="23" t="s">
        <v>985</v>
      </c>
      <c r="D371" s="21">
        <v>0</v>
      </c>
      <c r="E371" s="21"/>
      <c r="F371" s="34"/>
    </row>
    <row r="372" spans="1:6" ht="16.5" customHeight="1">
      <c r="A372" s="20" t="s">
        <v>397</v>
      </c>
      <c r="B372" s="20" t="s">
        <v>986</v>
      </c>
      <c r="C372" s="23" t="s">
        <v>434</v>
      </c>
      <c r="D372" s="21">
        <v>0</v>
      </c>
      <c r="E372" s="21"/>
      <c r="F372" s="34"/>
    </row>
    <row r="373" spans="1:6" ht="16.5" customHeight="1">
      <c r="A373" s="20" t="s">
        <v>397</v>
      </c>
      <c r="B373" s="20" t="s">
        <v>987</v>
      </c>
      <c r="C373" s="23" t="s">
        <v>455</v>
      </c>
      <c r="D373" s="21">
        <v>113400</v>
      </c>
      <c r="E373" s="21">
        <v>1</v>
      </c>
      <c r="F373" s="34"/>
    </row>
    <row r="374" spans="1:6" ht="16.5" customHeight="1">
      <c r="A374" s="20" t="s">
        <v>397</v>
      </c>
      <c r="B374" s="20" t="s">
        <v>437</v>
      </c>
      <c r="C374" s="23" t="s">
        <v>438</v>
      </c>
      <c r="D374" s="22">
        <f>+D375</f>
        <v>2323900</v>
      </c>
      <c r="E374" s="21"/>
      <c r="F374" s="34"/>
    </row>
    <row r="375" spans="1:6" ht="16.5" customHeight="1">
      <c r="A375" s="20" t="s">
        <v>397</v>
      </c>
      <c r="B375" s="20" t="s">
        <v>439</v>
      </c>
      <c r="C375" s="23" t="s">
        <v>430</v>
      </c>
      <c r="D375" s="21">
        <f>+D376+D377+D378</f>
        <v>2323900</v>
      </c>
      <c r="E375" s="21"/>
      <c r="F375" s="34"/>
    </row>
    <row r="376" spans="1:6" ht="16.5" customHeight="1">
      <c r="A376" s="20" t="s">
        <v>397</v>
      </c>
      <c r="B376" s="20" t="s">
        <v>440</v>
      </c>
      <c r="C376" s="23" t="s">
        <v>432</v>
      </c>
      <c r="D376" s="21">
        <v>963900</v>
      </c>
      <c r="E376" s="21">
        <v>1</v>
      </c>
      <c r="F376" s="34"/>
    </row>
    <row r="377" spans="1:6" ht="16.5" customHeight="1">
      <c r="A377" s="20" t="s">
        <v>397</v>
      </c>
      <c r="B377" s="20" t="s">
        <v>441</v>
      </c>
      <c r="C377" s="23" t="s">
        <v>434</v>
      </c>
      <c r="D377" s="21">
        <v>1360000</v>
      </c>
      <c r="E377" s="21">
        <v>1</v>
      </c>
      <c r="F377" s="34"/>
    </row>
    <row r="378" spans="1:6" ht="16.5" customHeight="1">
      <c r="A378" s="20" t="s">
        <v>397</v>
      </c>
      <c r="B378" s="20" t="s">
        <v>988</v>
      </c>
      <c r="C378" s="23" t="s">
        <v>989</v>
      </c>
      <c r="D378" s="21">
        <v>0</v>
      </c>
      <c r="E378" s="21"/>
      <c r="F378" s="34"/>
    </row>
    <row r="379" spans="1:6" ht="16.5" customHeight="1">
      <c r="A379" s="20" t="s">
        <v>397</v>
      </c>
      <c r="B379" s="20" t="s">
        <v>444</v>
      </c>
      <c r="C379" s="23" t="s">
        <v>445</v>
      </c>
      <c r="D379" s="22">
        <f>+D380</f>
        <v>453600</v>
      </c>
      <c r="E379" s="21"/>
      <c r="F379" s="34"/>
    </row>
    <row r="380" spans="1:6" ht="16.5" customHeight="1">
      <c r="A380" s="20" t="s">
        <v>397</v>
      </c>
      <c r="B380" s="20" t="s">
        <v>452</v>
      </c>
      <c r="C380" s="23" t="s">
        <v>453</v>
      </c>
      <c r="D380" s="21">
        <v>453600</v>
      </c>
      <c r="E380" s="21">
        <v>1</v>
      </c>
      <c r="F380" s="34"/>
    </row>
    <row r="381" spans="1:6" ht="16.5" customHeight="1">
      <c r="A381" s="20" t="s">
        <v>397</v>
      </c>
      <c r="B381" s="20" t="s">
        <v>456</v>
      </c>
      <c r="C381" s="23" t="s">
        <v>457</v>
      </c>
      <c r="D381" s="22">
        <f>+D382+D385</f>
        <v>6088942</v>
      </c>
      <c r="E381" s="21"/>
      <c r="F381" s="34"/>
    </row>
    <row r="382" spans="1:6" ht="16.5" customHeight="1">
      <c r="A382" s="20" t="s">
        <v>397</v>
      </c>
      <c r="B382" s="20" t="s">
        <v>458</v>
      </c>
      <c r="C382" s="23" t="s">
        <v>459</v>
      </c>
      <c r="D382" s="22">
        <f>+D383+D384</f>
        <v>2000000</v>
      </c>
      <c r="E382" s="21"/>
      <c r="F382" s="34"/>
    </row>
    <row r="383" spans="1:6" ht="16.5" customHeight="1">
      <c r="A383" s="20" t="s">
        <v>397</v>
      </c>
      <c r="B383" s="20" t="s">
        <v>460</v>
      </c>
      <c r="C383" s="23" t="s">
        <v>990</v>
      </c>
      <c r="D383" s="21">
        <v>500000</v>
      </c>
      <c r="E383" s="21">
        <v>1</v>
      </c>
      <c r="F383" s="34"/>
    </row>
    <row r="384" spans="1:6" ht="16.5" customHeight="1">
      <c r="A384" s="20" t="s">
        <v>397</v>
      </c>
      <c r="B384" s="20" t="s">
        <v>462</v>
      </c>
      <c r="C384" s="23" t="s">
        <v>463</v>
      </c>
      <c r="D384" s="21">
        <v>1500000</v>
      </c>
      <c r="E384" s="21">
        <v>1</v>
      </c>
      <c r="F384" s="34"/>
    </row>
    <row r="385" spans="1:6" ht="16.5" customHeight="1">
      <c r="A385" s="20" t="s">
        <v>397</v>
      </c>
      <c r="B385" s="20" t="s">
        <v>464</v>
      </c>
      <c r="C385" s="23" t="s">
        <v>465</v>
      </c>
      <c r="D385" s="22">
        <f>+D386+D387+D388+D389+D390</f>
        <v>4088942</v>
      </c>
      <c r="E385" s="21"/>
      <c r="F385" s="34"/>
    </row>
    <row r="386" spans="1:6" ht="16.5" customHeight="1">
      <c r="A386" s="20" t="s">
        <v>397</v>
      </c>
      <c r="B386" s="20" t="s">
        <v>991</v>
      </c>
      <c r="C386" s="23" t="s">
        <v>992</v>
      </c>
      <c r="D386" s="21">
        <v>200000</v>
      </c>
      <c r="E386" s="21">
        <v>1</v>
      </c>
      <c r="F386" s="34"/>
    </row>
    <row r="387" spans="1:6" ht="16.5" customHeight="1">
      <c r="A387" s="20" t="s">
        <v>397</v>
      </c>
      <c r="B387" s="20" t="s">
        <v>468</v>
      </c>
      <c r="C387" s="23" t="s">
        <v>993</v>
      </c>
      <c r="D387" s="21">
        <v>250000</v>
      </c>
      <c r="E387" s="21">
        <v>1</v>
      </c>
      <c r="F387" s="34"/>
    </row>
    <row r="388" spans="1:6" ht="16.5" customHeight="1">
      <c r="A388" s="20" t="s">
        <v>397</v>
      </c>
      <c r="B388" s="20" t="s">
        <v>480</v>
      </c>
      <c r="C388" s="23" t="s">
        <v>481</v>
      </c>
      <c r="D388" s="21">
        <v>900000</v>
      </c>
      <c r="E388" s="21">
        <v>1</v>
      </c>
      <c r="F388" s="34"/>
    </row>
    <row r="389" spans="1:6" ht="16.5" customHeight="1">
      <c r="A389" s="20" t="s">
        <v>397</v>
      </c>
      <c r="B389" s="20" t="s">
        <v>482</v>
      </c>
      <c r="C389" s="23" t="s">
        <v>483</v>
      </c>
      <c r="D389" s="21">
        <v>200000</v>
      </c>
      <c r="E389" s="21">
        <v>1</v>
      </c>
      <c r="F389" s="34"/>
    </row>
    <row r="390" spans="1:6" ht="16.5" customHeight="1">
      <c r="A390" s="20" t="s">
        <v>397</v>
      </c>
      <c r="B390" s="20" t="s">
        <v>486</v>
      </c>
      <c r="C390" s="23" t="s">
        <v>994</v>
      </c>
      <c r="D390" s="22">
        <f>+D391+D392+D393</f>
        <v>2538942</v>
      </c>
      <c r="E390" s="21"/>
      <c r="F390" s="34"/>
    </row>
    <row r="391" spans="1:6" ht="16.5" customHeight="1">
      <c r="A391" s="20" t="s">
        <v>397</v>
      </c>
      <c r="B391" s="20" t="s">
        <v>995</v>
      </c>
      <c r="C391" s="23" t="s">
        <v>996</v>
      </c>
      <c r="D391" s="21">
        <v>200000</v>
      </c>
      <c r="E391" s="21">
        <v>1</v>
      </c>
      <c r="F391" s="34"/>
    </row>
    <row r="392" spans="1:6" ht="16.5" customHeight="1">
      <c r="A392" s="20" t="s">
        <v>397</v>
      </c>
      <c r="B392" s="20" t="s">
        <v>997</v>
      </c>
      <c r="C392" s="23" t="s">
        <v>998</v>
      </c>
      <c r="D392" s="21">
        <v>400000</v>
      </c>
      <c r="E392" s="21">
        <v>1</v>
      </c>
      <c r="F392" s="34"/>
    </row>
    <row r="393" spans="1:6" ht="16.5" customHeight="1">
      <c r="A393" s="20" t="s">
        <v>397</v>
      </c>
      <c r="B393" s="20" t="s">
        <v>488</v>
      </c>
      <c r="C393" s="23" t="s">
        <v>489</v>
      </c>
      <c r="D393" s="21">
        <f>2088942-150000</f>
        <v>1938942</v>
      </c>
      <c r="E393" s="21">
        <v>1</v>
      </c>
      <c r="F393" s="34"/>
    </row>
    <row r="394" spans="1:6" ht="16.5" customHeight="1">
      <c r="A394" s="20" t="s">
        <v>397</v>
      </c>
      <c r="B394" s="20" t="s">
        <v>2</v>
      </c>
      <c r="C394" s="23" t="s">
        <v>999</v>
      </c>
      <c r="D394" s="22">
        <f>+D395+D421</f>
        <v>84357000</v>
      </c>
      <c r="E394" s="21"/>
      <c r="F394" s="34"/>
    </row>
    <row r="395" spans="1:6" ht="16.5" customHeight="1">
      <c r="A395" s="20" t="s">
        <v>397</v>
      </c>
      <c r="B395" s="20" t="s">
        <v>399</v>
      </c>
      <c r="C395" s="23" t="s">
        <v>400</v>
      </c>
      <c r="D395" s="22">
        <f>+D396+D404+D402</f>
        <v>72479000</v>
      </c>
      <c r="E395" s="21"/>
      <c r="F395" s="34"/>
    </row>
    <row r="396" spans="1:6" ht="16.5" customHeight="1">
      <c r="A396" s="20" t="s">
        <v>397</v>
      </c>
      <c r="B396" s="20" t="s">
        <v>401</v>
      </c>
      <c r="C396" s="23" t="s">
        <v>402</v>
      </c>
      <c r="D396" s="22">
        <f>+D397+D398+D403</f>
        <v>53592000</v>
      </c>
      <c r="E396" s="21"/>
      <c r="F396" s="34"/>
    </row>
    <row r="397" spans="1:6" ht="16.5" customHeight="1">
      <c r="A397" s="20" t="s">
        <v>397</v>
      </c>
      <c r="B397" s="20" t="s">
        <v>403</v>
      </c>
      <c r="C397" s="23" t="s">
        <v>404</v>
      </c>
      <c r="D397" s="21">
        <v>43800000</v>
      </c>
      <c r="E397" s="21">
        <v>1</v>
      </c>
      <c r="F397" s="34"/>
    </row>
    <row r="398" spans="1:6" ht="16.5" customHeight="1">
      <c r="A398" s="20" t="s">
        <v>397</v>
      </c>
      <c r="B398" s="20" t="s">
        <v>405</v>
      </c>
      <c r="C398" s="23" t="s">
        <v>972</v>
      </c>
      <c r="D398" s="22">
        <f>+D399+D400+D401</f>
        <v>9192000</v>
      </c>
      <c r="E398" s="21"/>
      <c r="F398" s="34"/>
    </row>
    <row r="399" spans="1:6" ht="16.5" customHeight="1">
      <c r="A399" s="20" t="s">
        <v>397</v>
      </c>
      <c r="B399" s="20" t="s">
        <v>407</v>
      </c>
      <c r="C399" s="23" t="s">
        <v>1000</v>
      </c>
      <c r="D399" s="21">
        <v>1775000</v>
      </c>
      <c r="E399" s="21">
        <v>1</v>
      </c>
      <c r="F399" s="34"/>
    </row>
    <row r="400" spans="1:6" ht="16.5" customHeight="1">
      <c r="A400" s="20" t="s">
        <v>397</v>
      </c>
      <c r="B400" s="20" t="s">
        <v>409</v>
      </c>
      <c r="C400" s="23" t="s">
        <v>1001</v>
      </c>
      <c r="D400" s="21">
        <v>3633000</v>
      </c>
      <c r="E400" s="21">
        <v>1</v>
      </c>
      <c r="F400" s="34"/>
    </row>
    <row r="401" spans="1:6" ht="16.5" customHeight="1">
      <c r="A401" s="20" t="s">
        <v>397</v>
      </c>
      <c r="B401" s="20" t="s">
        <v>411</v>
      </c>
      <c r="C401" s="23" t="s">
        <v>1002</v>
      </c>
      <c r="D401" s="21">
        <v>3784000</v>
      </c>
      <c r="E401" s="21">
        <v>1</v>
      </c>
      <c r="F401" s="34"/>
    </row>
    <row r="402" spans="1:6" ht="16.5" customHeight="1">
      <c r="A402" s="20" t="s">
        <v>397</v>
      </c>
      <c r="B402" s="20" t="s">
        <v>413</v>
      </c>
      <c r="C402" s="23" t="s">
        <v>414</v>
      </c>
      <c r="D402" s="22">
        <v>1400000</v>
      </c>
      <c r="E402" s="21">
        <v>1</v>
      </c>
      <c r="F402" s="34"/>
    </row>
    <row r="403" spans="1:6" ht="16.5" customHeight="1">
      <c r="A403" s="20" t="s">
        <v>397</v>
      </c>
      <c r="B403" s="20" t="s">
        <v>417</v>
      </c>
      <c r="C403" s="23" t="s">
        <v>1147</v>
      </c>
      <c r="D403" s="22">
        <v>600000</v>
      </c>
      <c r="E403" s="21"/>
      <c r="F403" s="34"/>
    </row>
    <row r="404" spans="1:6" ht="16.5" customHeight="1">
      <c r="A404" s="20" t="s">
        <v>397</v>
      </c>
      <c r="B404" s="20" t="s">
        <v>425</v>
      </c>
      <c r="C404" s="23" t="s">
        <v>426</v>
      </c>
      <c r="D404" s="22">
        <f>+D405+D410+D415</f>
        <v>17487000</v>
      </c>
      <c r="E404" s="21"/>
      <c r="F404" s="34"/>
    </row>
    <row r="405" spans="1:6" ht="16.5" customHeight="1">
      <c r="A405" s="20" t="s">
        <v>397</v>
      </c>
      <c r="B405" s="20" t="s">
        <v>427</v>
      </c>
      <c r="C405" s="23" t="s">
        <v>428</v>
      </c>
      <c r="D405" s="22">
        <f>+D406</f>
        <v>234000</v>
      </c>
      <c r="E405" s="21"/>
      <c r="F405" s="34"/>
    </row>
    <row r="406" spans="1:6" ht="16.5" customHeight="1">
      <c r="A406" s="20" t="s">
        <v>397</v>
      </c>
      <c r="B406" s="20" t="s">
        <v>429</v>
      </c>
      <c r="C406" s="23" t="s">
        <v>430</v>
      </c>
      <c r="D406" s="22">
        <f>+D407+D408+D409</f>
        <v>234000</v>
      </c>
      <c r="E406" s="21"/>
      <c r="F406" s="34"/>
    </row>
    <row r="407" spans="1:6" ht="16.5" customHeight="1">
      <c r="A407" s="20" t="s">
        <v>397</v>
      </c>
      <c r="B407" s="20" t="s">
        <v>431</v>
      </c>
      <c r="C407" s="23" t="s">
        <v>432</v>
      </c>
      <c r="D407" s="21">
        <v>0</v>
      </c>
      <c r="E407" s="21"/>
      <c r="F407" s="34"/>
    </row>
    <row r="408" spans="1:6" ht="16.5" customHeight="1">
      <c r="A408" s="20" t="s">
        <v>397</v>
      </c>
      <c r="B408" s="20" t="s">
        <v>433</v>
      </c>
      <c r="C408" s="23" t="s">
        <v>434</v>
      </c>
      <c r="D408" s="21">
        <v>0</v>
      </c>
      <c r="E408" s="21">
        <v>1</v>
      </c>
      <c r="F408" s="34"/>
    </row>
    <row r="409" spans="1:6" ht="16.5" customHeight="1">
      <c r="A409" s="20" t="s">
        <v>397</v>
      </c>
      <c r="B409" s="20" t="s">
        <v>435</v>
      </c>
      <c r="C409" s="23" t="s">
        <v>436</v>
      </c>
      <c r="D409" s="21">
        <v>234000</v>
      </c>
      <c r="E409" s="21"/>
      <c r="F409" s="34"/>
    </row>
    <row r="410" spans="1:6" ht="16.5" customHeight="1">
      <c r="A410" s="20" t="s">
        <v>397</v>
      </c>
      <c r="B410" s="20" t="s">
        <v>437</v>
      </c>
      <c r="C410" s="23" t="s">
        <v>438</v>
      </c>
      <c r="D410" s="22">
        <f>+D411</f>
        <v>12680000</v>
      </c>
      <c r="E410" s="21"/>
      <c r="F410" s="34"/>
    </row>
    <row r="411" spans="1:6" ht="16.5" customHeight="1">
      <c r="A411" s="20" t="s">
        <v>397</v>
      </c>
      <c r="B411" s="20" t="s">
        <v>439</v>
      </c>
      <c r="C411" s="23" t="s">
        <v>430</v>
      </c>
      <c r="D411" s="22">
        <f>+D412+D413+D414</f>
        <v>12680000</v>
      </c>
      <c r="E411" s="21"/>
      <c r="F411" s="34"/>
    </row>
    <row r="412" spans="1:6" ht="16.5" customHeight="1">
      <c r="A412" s="20" t="s">
        <v>397</v>
      </c>
      <c r="B412" s="20" t="s">
        <v>440</v>
      </c>
      <c r="C412" s="23" t="s">
        <v>432</v>
      </c>
      <c r="D412" s="21">
        <v>3700000</v>
      </c>
      <c r="E412" s="21">
        <v>1</v>
      </c>
      <c r="F412" s="34"/>
    </row>
    <row r="413" spans="1:6" ht="16.5" customHeight="1">
      <c r="A413" s="20" t="s">
        <v>397</v>
      </c>
      <c r="B413" s="20" t="s">
        <v>441</v>
      </c>
      <c r="C413" s="23" t="s">
        <v>434</v>
      </c>
      <c r="D413" s="21">
        <v>5200000</v>
      </c>
      <c r="E413" s="21">
        <v>1</v>
      </c>
      <c r="F413" s="34"/>
    </row>
    <row r="414" spans="1:6" ht="16.5" customHeight="1">
      <c r="A414" s="20" t="s">
        <v>397</v>
      </c>
      <c r="B414" s="20" t="s">
        <v>442</v>
      </c>
      <c r="C414" s="23" t="s">
        <v>443</v>
      </c>
      <c r="D414" s="21">
        <v>3780000</v>
      </c>
      <c r="E414" s="21">
        <v>1</v>
      </c>
      <c r="F414" s="34"/>
    </row>
    <row r="415" spans="1:6" ht="16.5" customHeight="1">
      <c r="A415" s="20" t="s">
        <v>397</v>
      </c>
      <c r="B415" s="20" t="s">
        <v>444</v>
      </c>
      <c r="C415" s="23" t="s">
        <v>445</v>
      </c>
      <c r="D415" s="22">
        <f>SUM(D416:D420)</f>
        <v>4573000</v>
      </c>
      <c r="E415" s="21"/>
      <c r="F415" s="34"/>
    </row>
    <row r="416" spans="1:6" ht="16.5" customHeight="1">
      <c r="A416" s="20" t="s">
        <v>397</v>
      </c>
      <c r="B416" s="20" t="s">
        <v>446</v>
      </c>
      <c r="C416" s="23" t="s">
        <v>447</v>
      </c>
      <c r="D416" s="21">
        <v>242000</v>
      </c>
      <c r="E416" s="21">
        <v>1</v>
      </c>
      <c r="F416" s="34"/>
    </row>
    <row r="417" spans="1:6" ht="16.5" customHeight="1">
      <c r="A417" s="20" t="s">
        <v>397</v>
      </c>
      <c r="B417" s="20" t="s">
        <v>448</v>
      </c>
      <c r="C417" s="23" t="s">
        <v>449</v>
      </c>
      <c r="D417" s="21">
        <v>1420000</v>
      </c>
      <c r="E417" s="21">
        <v>1</v>
      </c>
      <c r="F417" s="34"/>
    </row>
    <row r="418" spans="1:6" ht="16.5" customHeight="1">
      <c r="A418" s="20" t="s">
        <v>397</v>
      </c>
      <c r="B418" s="20" t="s">
        <v>450</v>
      </c>
      <c r="C418" s="23" t="s">
        <v>451</v>
      </c>
      <c r="D418" s="21">
        <v>265000</v>
      </c>
      <c r="E418" s="21">
        <v>1</v>
      </c>
      <c r="F418" s="34"/>
    </row>
    <row r="419" spans="1:6" ht="16.5" customHeight="1">
      <c r="A419" s="20" t="s">
        <v>397</v>
      </c>
      <c r="B419" s="20" t="s">
        <v>452</v>
      </c>
      <c r="C419" s="23" t="s">
        <v>453</v>
      </c>
      <c r="D419" s="21">
        <v>2100000</v>
      </c>
      <c r="E419" s="21">
        <v>1</v>
      </c>
      <c r="F419" s="34"/>
    </row>
    <row r="420" spans="1:6" ht="16.5" customHeight="1">
      <c r="A420" s="20" t="s">
        <v>397</v>
      </c>
      <c r="B420" s="20" t="s">
        <v>454</v>
      </c>
      <c r="C420" s="23" t="s">
        <v>455</v>
      </c>
      <c r="D420" s="21">
        <v>546000</v>
      </c>
      <c r="E420" s="21">
        <v>1</v>
      </c>
      <c r="F420" s="34"/>
    </row>
    <row r="421" spans="1:6" ht="16.5" customHeight="1">
      <c r="A421" s="20" t="s">
        <v>397</v>
      </c>
      <c r="B421" s="20" t="s">
        <v>456</v>
      </c>
      <c r="C421" s="23" t="s">
        <v>457</v>
      </c>
      <c r="D421" s="22">
        <f>+D422+D425</f>
        <v>11878000</v>
      </c>
      <c r="E421" s="21"/>
      <c r="F421" s="34"/>
    </row>
    <row r="422" spans="1:6" ht="16.5" customHeight="1">
      <c r="A422" s="20" t="s">
        <v>397</v>
      </c>
      <c r="B422" s="20" t="s">
        <v>458</v>
      </c>
      <c r="C422" s="23" t="s">
        <v>459</v>
      </c>
      <c r="D422" s="22">
        <f>+D423+D424</f>
        <v>3978000</v>
      </c>
      <c r="E422" s="21"/>
      <c r="F422" s="34"/>
    </row>
    <row r="423" spans="1:6" ht="16.5" customHeight="1">
      <c r="A423" s="20" t="s">
        <v>397</v>
      </c>
      <c r="B423" s="20" t="s">
        <v>460</v>
      </c>
      <c r="C423" s="23" t="s">
        <v>990</v>
      </c>
      <c r="D423" s="21">
        <v>1300000</v>
      </c>
      <c r="E423" s="21">
        <v>1</v>
      </c>
      <c r="F423" s="34"/>
    </row>
    <row r="424" spans="1:6" ht="16.5" customHeight="1">
      <c r="A424" s="20" t="s">
        <v>397</v>
      </c>
      <c r="B424" s="20" t="s">
        <v>462</v>
      </c>
      <c r="C424" s="23" t="s">
        <v>463</v>
      </c>
      <c r="D424" s="21">
        <v>2678000</v>
      </c>
      <c r="E424" s="21">
        <v>1</v>
      </c>
      <c r="F424" s="34"/>
    </row>
    <row r="425" spans="1:6" ht="16.5" customHeight="1">
      <c r="A425" s="20" t="s">
        <v>397</v>
      </c>
      <c r="B425" s="20" t="s">
        <v>464</v>
      </c>
      <c r="C425" s="23" t="s">
        <v>465</v>
      </c>
      <c r="D425" s="22">
        <f>SUM(D426:D431)</f>
        <v>7900000</v>
      </c>
      <c r="E425" s="21"/>
      <c r="F425" s="34"/>
    </row>
    <row r="426" spans="1:6" ht="16.5" customHeight="1">
      <c r="A426" s="20" t="s">
        <v>397</v>
      </c>
      <c r="B426" s="20" t="s">
        <v>991</v>
      </c>
      <c r="C426" s="23" t="s">
        <v>992</v>
      </c>
      <c r="D426" s="21">
        <v>200000</v>
      </c>
      <c r="E426" s="21">
        <v>1</v>
      </c>
      <c r="F426" s="34"/>
    </row>
    <row r="427" spans="1:6" ht="16.5" customHeight="1">
      <c r="A427" s="20" t="s">
        <v>397</v>
      </c>
      <c r="B427" s="20" t="s">
        <v>466</v>
      </c>
      <c r="C427" s="23" t="s">
        <v>467</v>
      </c>
      <c r="D427" s="21">
        <v>350000</v>
      </c>
      <c r="E427" s="21">
        <v>1</v>
      </c>
      <c r="F427" s="34"/>
    </row>
    <row r="428" spans="1:6" ht="16.5" customHeight="1">
      <c r="A428" s="20" t="s">
        <v>397</v>
      </c>
      <c r="B428" s="20" t="s">
        <v>468</v>
      </c>
      <c r="C428" s="23" t="s">
        <v>469</v>
      </c>
      <c r="D428" s="21">
        <v>0</v>
      </c>
      <c r="E428" s="21"/>
      <c r="F428" s="34"/>
    </row>
    <row r="429" spans="1:6" ht="16.5" customHeight="1">
      <c r="A429" s="20" t="s">
        <v>397</v>
      </c>
      <c r="B429" s="20" t="s">
        <v>480</v>
      </c>
      <c r="C429" s="23" t="s">
        <v>481</v>
      </c>
      <c r="D429" s="21">
        <v>1600000</v>
      </c>
      <c r="E429" s="21">
        <v>1</v>
      </c>
      <c r="F429" s="34"/>
    </row>
    <row r="430" spans="1:6" ht="16.5" customHeight="1">
      <c r="A430" s="20" t="s">
        <v>397</v>
      </c>
      <c r="B430" s="20" t="s">
        <v>482</v>
      </c>
      <c r="C430" s="23" t="s">
        <v>483</v>
      </c>
      <c r="D430" s="21">
        <v>3500000</v>
      </c>
      <c r="E430" s="21">
        <v>1</v>
      </c>
      <c r="F430" s="34"/>
    </row>
    <row r="431" spans="1:6" ht="16.5" customHeight="1">
      <c r="A431" s="20" t="s">
        <v>397</v>
      </c>
      <c r="B431" s="20" t="s">
        <v>486</v>
      </c>
      <c r="C431" s="23" t="s">
        <v>994</v>
      </c>
      <c r="D431" s="22">
        <f>SUM(D432:D434)</f>
        <v>2250000</v>
      </c>
      <c r="E431" s="21"/>
      <c r="F431" s="34"/>
    </row>
    <row r="432" spans="1:6" ht="16.5" customHeight="1">
      <c r="A432" s="20" t="s">
        <v>397</v>
      </c>
      <c r="B432" s="20" t="s">
        <v>995</v>
      </c>
      <c r="C432" s="23" t="s">
        <v>996</v>
      </c>
      <c r="D432" s="21">
        <v>750000</v>
      </c>
      <c r="E432" s="21">
        <v>1</v>
      </c>
      <c r="F432" s="34"/>
    </row>
    <row r="433" spans="1:6" ht="16.5" customHeight="1">
      <c r="A433" s="20" t="s">
        <v>397</v>
      </c>
      <c r="B433" s="20" t="s">
        <v>488</v>
      </c>
      <c r="C433" s="23" t="s">
        <v>489</v>
      </c>
      <c r="D433" s="21">
        <v>1500000</v>
      </c>
      <c r="E433" s="21">
        <v>1</v>
      </c>
      <c r="F433" s="34"/>
    </row>
    <row r="434" spans="1:6" ht="16.5" customHeight="1">
      <c r="A434" s="20" t="s">
        <v>397</v>
      </c>
      <c r="B434" s="20" t="s">
        <v>1003</v>
      </c>
      <c r="C434" s="23" t="s">
        <v>1004</v>
      </c>
      <c r="D434" s="21">
        <v>0</v>
      </c>
      <c r="E434" s="21">
        <v>1</v>
      </c>
      <c r="F434" s="34"/>
    </row>
  </sheetData>
  <mergeCells count="3">
    <mergeCell ref="B1:D1"/>
    <mergeCell ref="B2:D2"/>
    <mergeCell ref="B3:D3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Ingresos 2012</vt:lpstr>
      <vt:lpstr>GASTOS 2012</vt:lpstr>
      <vt:lpstr>'GASTOS 2012'!Títulos_a_imprimir</vt:lpstr>
      <vt:lpstr>'Ingresos 2012'!Títulos_a_imprimir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</dc:creator>
  <cp:lastModifiedBy>rubiurre</cp:lastModifiedBy>
  <cp:lastPrinted>2011-12-21T20:25:05Z</cp:lastPrinted>
  <dcterms:created xsi:type="dcterms:W3CDTF">2010-10-14T19:08:53Z</dcterms:created>
  <dcterms:modified xsi:type="dcterms:W3CDTF">2012-06-06T17:02:29Z</dcterms:modified>
</cp:coreProperties>
</file>