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9720" windowHeight="4245" activeTab="0"/>
  </bookViews>
  <sheets>
    <sheet name="DECRETOLIQUIDACIO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C50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<sst xmlns="http://schemas.openxmlformats.org/spreadsheetml/2006/main" count="1081" uniqueCount="951">
  <si>
    <t>2.1.3</t>
  </si>
  <si>
    <t>ALCALDIA_MUNICIPAL</t>
  </si>
  <si>
    <t>2.1.3.1</t>
  </si>
  <si>
    <t>2.1.3.1.1</t>
  </si>
  <si>
    <t>2.1.3.1.1.01</t>
  </si>
  <si>
    <t>Sueldo_personal_nomina</t>
  </si>
  <si>
    <t>2.1.3.1.1.02</t>
  </si>
  <si>
    <t>2.1.3.1.1.03</t>
  </si>
  <si>
    <t>2.1.3.1.1.04</t>
  </si>
  <si>
    <t>2.1.3.1.1.05</t>
  </si>
  <si>
    <t>Pensionados_y_jubilados</t>
  </si>
  <si>
    <t>2.1.3.1.1.06</t>
  </si>
  <si>
    <t>Indemnizaciones_carrera_administrativa</t>
  </si>
  <si>
    <t>2.1.3.1.1.07</t>
  </si>
  <si>
    <t>Prima_bonificacion_Alcalde</t>
  </si>
  <si>
    <t>2.1.3.1.2</t>
  </si>
  <si>
    <t>2.1.3.1.2.01</t>
  </si>
  <si>
    <t>2.1.3.1.2.02</t>
  </si>
  <si>
    <t>Otros_gastos_por_servicios_personales</t>
  </si>
  <si>
    <t>2.1.3.1.3</t>
  </si>
  <si>
    <t>2.1.3.1.3.01</t>
  </si>
  <si>
    <t>Auxilio_de_cesantias_e_interes_a_las_cesantias</t>
  </si>
  <si>
    <t>2.1.3.1.3.02</t>
  </si>
  <si>
    <t>2.1.3.1.3.03</t>
  </si>
  <si>
    <t>2.1.3.1.3.04</t>
  </si>
  <si>
    <t>2.1.3.1.3.05</t>
  </si>
  <si>
    <t>2.1.3.1.3.06</t>
  </si>
  <si>
    <t>Institutos_técnicos</t>
  </si>
  <si>
    <t>2.1.3.1.3.07</t>
  </si>
  <si>
    <t>2.1.3.1.3.08</t>
  </si>
  <si>
    <t>2.1.3.1.3.09</t>
  </si>
  <si>
    <t>2.1.3.2</t>
  </si>
  <si>
    <t>2.1.3.2.1</t>
  </si>
  <si>
    <t>2.1.3.2.1.01</t>
  </si>
  <si>
    <t>2.1.3.2.1.02</t>
  </si>
  <si>
    <t>2.1.3.2.2</t>
  </si>
  <si>
    <t>2.1.3.2.2.01</t>
  </si>
  <si>
    <t>2.1.3.2.2.02</t>
  </si>
  <si>
    <t>2.1.3.2.2.03</t>
  </si>
  <si>
    <t>2.1.3.2.2.04</t>
  </si>
  <si>
    <t>2.1.3.2.2.05</t>
  </si>
  <si>
    <t>2.1.3.2.2.06</t>
  </si>
  <si>
    <t>2.1.3.2.2.07</t>
  </si>
  <si>
    <t>2.1.3.2.2.08</t>
  </si>
  <si>
    <t>2.1.3.2.2.09</t>
  </si>
  <si>
    <t>2.1.3.2.2.10</t>
  </si>
  <si>
    <t>2.1.3.2.2.11</t>
  </si>
  <si>
    <t>Sentencias_judiciales_y__conciliaciones</t>
  </si>
  <si>
    <t>2.1.3.2.2.12</t>
  </si>
  <si>
    <t>Gastos_presos__y_detenidos</t>
  </si>
  <si>
    <t>2.1.3.2.2.13</t>
  </si>
  <si>
    <t>Gastos_electorales</t>
  </si>
  <si>
    <t>2.1.3.2.2.14</t>
  </si>
  <si>
    <t>Gastos_funerarios</t>
  </si>
  <si>
    <t>2.1.3.2.2.15</t>
  </si>
  <si>
    <t>Bienestar_social_y_estimulos_servidores_publicos</t>
  </si>
  <si>
    <t>2.1.3.2.2.16</t>
  </si>
  <si>
    <t>Capacitacion</t>
  </si>
  <si>
    <t>2.1.3.2.2.17</t>
  </si>
  <si>
    <t>Intereses_y_comisiones_bancarias</t>
  </si>
  <si>
    <t>2.1.3.2.2.18</t>
  </si>
  <si>
    <t>2.1.3.2.2.19</t>
  </si>
  <si>
    <t>Transporte__Concejales__que_viven_en_el_area_rural</t>
  </si>
  <si>
    <t>2.1.3.3</t>
  </si>
  <si>
    <t>IMPUESTOS__Y_MULTAS</t>
  </si>
  <si>
    <t>2.1.3.3.01</t>
  </si>
  <si>
    <t>2.1.3.4</t>
  </si>
  <si>
    <t>PASIVO_CONTINGENTE</t>
  </si>
  <si>
    <t>2.1.3.4.01</t>
  </si>
  <si>
    <t>Pago_contingencias</t>
  </si>
  <si>
    <t>2.1.3.5.01</t>
  </si>
  <si>
    <t>Sobretasa__al_predial_Corpocaldas</t>
  </si>
  <si>
    <t>2.1.3.5.02</t>
  </si>
  <si>
    <t>2.1.3.5.03</t>
  </si>
  <si>
    <t>Sobretasa_bomberil</t>
  </si>
  <si>
    <t>2.2</t>
  </si>
  <si>
    <t>GASTOS_DE_INVERSION_SEGUN_PROCEDENCIA</t>
  </si>
  <si>
    <t>2.2.1</t>
  </si>
  <si>
    <t>CON_SISTEMA__GENERAL_DE_PARTICIPACIONES</t>
  </si>
  <si>
    <t>2.2.1.1</t>
  </si>
  <si>
    <t>2.2.1.1.01</t>
  </si>
  <si>
    <t>Contrato_con_terceros_para_suministro_de_alimentacion_escolar</t>
  </si>
  <si>
    <t>2.2.1.2</t>
  </si>
  <si>
    <t>EDUCACION_CALIDAD</t>
  </si>
  <si>
    <t>2.2.1.2.01</t>
  </si>
  <si>
    <t>Construccion_y_mantenimiento_infraestructura_educativa</t>
  </si>
  <si>
    <t>2.2.1.2.02</t>
  </si>
  <si>
    <t>2.2.1.2.03</t>
  </si>
  <si>
    <t>Sobretasa__bomberos_predial_a_industria_y_comercio</t>
  </si>
  <si>
    <t>2.2.1.3.2.06</t>
  </si>
  <si>
    <t>Pago_de_servicios_publicos_instituciones_educativas</t>
  </si>
  <si>
    <t>2.2.1.2.04</t>
  </si>
  <si>
    <t>Transporte__escolar</t>
  </si>
  <si>
    <t>2.2.1.2.05</t>
  </si>
  <si>
    <t>Transferencias_Instituciones_Educativas</t>
  </si>
  <si>
    <t>2.2.1.3</t>
  </si>
  <si>
    <t>PROPOSITO_GENERAL_FORZOSA_INVERSION</t>
  </si>
  <si>
    <t>2.2.1.3.1</t>
  </si>
  <si>
    <t>DEPORTE_Y_RECREACION</t>
  </si>
  <si>
    <t>2.2.1.3.1.01</t>
  </si>
  <si>
    <t>Programa_de_fomento_y_apoyo_a_la_practica_del_deporte_y_la_recreacion</t>
  </si>
  <si>
    <t>2.2.1.3.1.02</t>
  </si>
  <si>
    <t>Celebracion_juegos_deportivos</t>
  </si>
  <si>
    <t>2.2.1.3.1.03</t>
  </si>
  <si>
    <t>Mantenimiento_escenarios_deportivos</t>
  </si>
  <si>
    <t>2.2.1.3.1.04</t>
  </si>
  <si>
    <t>2.2.1.3.1.05</t>
  </si>
  <si>
    <t>2.2.1.3.2</t>
  </si>
  <si>
    <t>2.2.1.3.2.01</t>
  </si>
  <si>
    <t>Programas_de_fomento_y_apoyo_a_eventos_culturales</t>
  </si>
  <si>
    <t>2.2.1.3.2.02</t>
  </si>
  <si>
    <t>2.2.1.3.2.03</t>
  </si>
  <si>
    <t>Mantenimiento_de_escenarios__culturales</t>
  </si>
  <si>
    <t>2.2.1.3.2.04</t>
  </si>
  <si>
    <t>2.2.1.3.2.05</t>
  </si>
  <si>
    <t>pago_personal_contratado_para_la_ejecucion_de_programas_y_proyectos_culturales</t>
  </si>
  <si>
    <t>2.2.1.3.3</t>
  </si>
  <si>
    <t>2.2.1.3.3.01</t>
  </si>
  <si>
    <t>SERVICIOS_PUBLICOS</t>
  </si>
  <si>
    <t>2.2.1.3.3.01.01</t>
  </si>
  <si>
    <t>Ampliacion_de_la_infraestructura_de_servicios_publicos</t>
  </si>
  <si>
    <t>2.2.1.3.3.01.02</t>
  </si>
  <si>
    <t>Mantenimiento_y_rehabilitación_de_servicios_públicos</t>
  </si>
  <si>
    <t>2.2.1.3.3.02</t>
  </si>
  <si>
    <t>2.2.1.3.3.02.01</t>
  </si>
  <si>
    <t>Subsidio_para__mejoramiento_y_construccion_de_vivienda_de_interes_social</t>
  </si>
  <si>
    <t>2.2.1.3.3.03</t>
  </si>
  <si>
    <t>2.2.1.3.3.03.01</t>
  </si>
  <si>
    <t>2.2.1.3.3.03.02</t>
  </si>
  <si>
    <t>PAGO_PERSONAL_UMATA</t>
  </si>
  <si>
    <t>2.2.1.3.3.03.02.01</t>
  </si>
  <si>
    <t>GASTOS_DE__PERSONAL</t>
  </si>
  <si>
    <t>2.2.1.3.3.03.02.01.01</t>
  </si>
  <si>
    <t>2.2.1.3.3.03.02.01.01.01</t>
  </si>
  <si>
    <t>2.2.1.3.3.03.02.01.01.02</t>
  </si>
  <si>
    <t>Prima_de__navidad</t>
  </si>
  <si>
    <t>2.2.1.3.3.03.02.01.01.03</t>
  </si>
  <si>
    <t>2.2.1.3.3.03.02.01.02</t>
  </si>
  <si>
    <t>2.2.1.3.3.03.02.01.02.01</t>
  </si>
  <si>
    <t>2.2.1.3.3.03.02.01.03</t>
  </si>
  <si>
    <t>2.2.1.3.3.03.02.01.03.01</t>
  </si>
  <si>
    <t>2.2.1.3.3.03.02.01.03.02</t>
  </si>
  <si>
    <t>2.2.1.3.3.03.02.01.03.03</t>
  </si>
  <si>
    <t>2.2.1.3.3.03.02.01.03.04</t>
  </si>
  <si>
    <t>Parafiscales</t>
  </si>
  <si>
    <t>2.2.1.3.3.04</t>
  </si>
  <si>
    <t>2.2.1.3.3.04.01</t>
  </si>
  <si>
    <t>Construccion_y_mantenimiento_de_vias</t>
  </si>
  <si>
    <t>2.2.1.3.3.05</t>
  </si>
  <si>
    <t>2.2.1.3.3.05.01</t>
  </si>
  <si>
    <t>Conservacion,_proteccion_reforestacion_y_mantenimiento_microcuencas_que_abastecen_acueductos_rurales_y_fuentes_de_agua</t>
  </si>
  <si>
    <t>2.2.1.3.3.05.02</t>
  </si>
  <si>
    <t>Programas_de__PGIRS</t>
  </si>
  <si>
    <t>2.2.1.3.3.06</t>
  </si>
  <si>
    <t>2.2.1.3.3.07</t>
  </si>
  <si>
    <t>PREVENCION_Y_ATENCION_DE_DESASTRES</t>
  </si>
  <si>
    <t>2.2.1.3.3.07.01</t>
  </si>
  <si>
    <t>Prevencion_desastres</t>
  </si>
  <si>
    <t>2.2.1.3.3.07.02</t>
  </si>
  <si>
    <t>Atencion_Desastres</t>
  </si>
  <si>
    <t>2.2.1.3.3.08</t>
  </si>
  <si>
    <t>PROMOCION_DEL_DESARROLLO</t>
  </si>
  <si>
    <t>2.2.1.3.3.08.01</t>
  </si>
  <si>
    <t>Promocion_de_asociaciones_y_alianzas_para_el_desarrollo_empresarial</t>
  </si>
  <si>
    <t>2.2.1.3.3.08.02</t>
  </si>
  <si>
    <t>Promocion_de_la_capacitacion_para_el_empleo</t>
  </si>
  <si>
    <t>2.2.1.3.3.09</t>
  </si>
  <si>
    <t>ATENCION_A_GRUPOS_VULNERABLES</t>
  </si>
  <si>
    <t>2.2.1.3.3.09.01</t>
  </si>
  <si>
    <t>2.2.1.3.3.09.02</t>
  </si>
  <si>
    <t>Programas_de_atencion_para_ancianos</t>
  </si>
  <si>
    <t>2.2.1.3.3.09.03</t>
  </si>
  <si>
    <t>Programas_de_atencion__para_la_madre__cabeza_de_hogar</t>
  </si>
  <si>
    <t>2.2.1.3.3.09.04</t>
  </si>
  <si>
    <t>Programas_de_atencion__para_la_poblacion_discapacitada</t>
  </si>
  <si>
    <t>2.2.1.3.3.09.05</t>
  </si>
  <si>
    <t>Programas_de_atencion__para_la_poblacion_desplazada</t>
  </si>
  <si>
    <t>2.2.1.3.3.10</t>
  </si>
  <si>
    <t>EQUIPAMIENTO_MUNICIPAL</t>
  </si>
  <si>
    <t>2.2.1.3.3.10.01</t>
  </si>
  <si>
    <t>Mantenimiento_de_Dependencias_municipales</t>
  </si>
  <si>
    <t>2.2.1.3.3.10.02</t>
  </si>
  <si>
    <t>2.2.1.3.3.11</t>
  </si>
  <si>
    <t>DESARROLLO_COMUNITARIO</t>
  </si>
  <si>
    <t>2.2.1.3.3.11.01</t>
  </si>
  <si>
    <t>Capacitacion_comunidad_sobre_participacion_en_la_gestion_publica_y_desarrollo_empresarial</t>
  </si>
  <si>
    <t>2.2.1.3.3.11.02</t>
  </si>
  <si>
    <t>Otros_programas</t>
  </si>
  <si>
    <t>2.2.1.3.3.12</t>
  </si>
  <si>
    <t>FORTALECIMIENTO_INSTITUCIONAL</t>
  </si>
  <si>
    <t>2.2.1.3.3.12.01</t>
  </si>
  <si>
    <t>Programas_de_capacitacion_orientados_al_desarrollo_eficiente</t>
  </si>
  <si>
    <t>2.2.1.3.3.12.02</t>
  </si>
  <si>
    <t>Programas_de__Asesoria_Institucional</t>
  </si>
  <si>
    <t>2.2.1.3.3.12.03</t>
  </si>
  <si>
    <t>Actualizacion_estratificacion</t>
  </si>
  <si>
    <t>2.2.1.4</t>
  </si>
  <si>
    <t>AGUA_POTABLE_Y_SANEAMIENTO_BASICO</t>
  </si>
  <si>
    <t>Contribuciones_para_subsidiosfondo_de_solidaridad_y_redistribucion_del_ingreso</t>
  </si>
  <si>
    <t>Potabilizacion_del_agua__y_tratamiento_de_aguas_residuales</t>
  </si>
  <si>
    <t>Alcantarillados._Construccion,_rehabilitacion,_mantenimiento_y_ampliacion_Alcantarillados</t>
  </si>
  <si>
    <t>Saneamiento_Basico</t>
  </si>
  <si>
    <t>Tratamiento_y_disposicion_final_de_residuos_solidos</t>
  </si>
  <si>
    <t>Plan_Departamental_de_Aguas</t>
  </si>
  <si>
    <t>2.2.1.5</t>
  </si>
  <si>
    <t>2.2.1.5.01</t>
  </si>
  <si>
    <t>Atencion_Integral_a_la_primera_infancia</t>
  </si>
  <si>
    <t>2.2.2</t>
  </si>
  <si>
    <t>CON_RENTAS_DE_DESTINACION_ESPECIFICA</t>
  </si>
  <si>
    <t>2.2.2.01</t>
  </si>
  <si>
    <t>Fondo__de_seguridad_Programas_de_la_Policia</t>
  </si>
  <si>
    <t>2.2.2.02</t>
  </si>
  <si>
    <t>REGALIAS</t>
  </si>
  <si>
    <t>2.2.2.02.01</t>
  </si>
  <si>
    <t>Proyectos__plan_de_desarrollo</t>
  </si>
  <si>
    <t>2.2.2.03</t>
  </si>
  <si>
    <t>CON__COFINANCIACION</t>
  </si>
  <si>
    <t>2.2.2.03.01</t>
  </si>
  <si>
    <t>Proyectos_Corpocaldas</t>
  </si>
  <si>
    <t>2.2.2.04</t>
  </si>
  <si>
    <t>CON_APORTES_NACIONALES</t>
  </si>
  <si>
    <t>2.2.2.04.01</t>
  </si>
  <si>
    <t>2.2.2.05</t>
  </si>
  <si>
    <t>CON_APORTE__INVIAS</t>
  </si>
  <si>
    <t>2.2.2.05.01</t>
  </si>
  <si>
    <t>Mantenimiento__vias</t>
  </si>
  <si>
    <t>2.2.2.06</t>
  </si>
  <si>
    <t>CON_APORTES_DEPARTAMENTALES</t>
  </si>
  <si>
    <t>2.2.2.06.01</t>
  </si>
  <si>
    <t>Transporte__escolar,_Aporte_Depto</t>
  </si>
  <si>
    <t>2.2.2.07</t>
  </si>
  <si>
    <t>FINANCIADO__LICORES_Y_TABACOS</t>
  </si>
  <si>
    <t>2.2.2.07.01</t>
  </si>
  <si>
    <t>Proyectos_deportivos</t>
  </si>
  <si>
    <t>2.2.2.07.02</t>
  </si>
  <si>
    <t>Mantenimiento__escenarios_deportivos</t>
  </si>
  <si>
    <t>2.2.2.08</t>
  </si>
  <si>
    <t>APORTE__JUEGOS_DEPORTIVOS</t>
  </si>
  <si>
    <t>2.2.2.08.01</t>
  </si>
  <si>
    <t>Juegos_deportivos</t>
  </si>
  <si>
    <t>2.2.2.09</t>
  </si>
  <si>
    <t>CON_OTROS_APORTES</t>
  </si>
  <si>
    <t>2.2.2.09.01</t>
  </si>
  <si>
    <t>Proyectos_plan_de_desarrollo</t>
  </si>
  <si>
    <t>2.2.2.09.02</t>
  </si>
  <si>
    <t>Proyectos_agropecuarios__ICA</t>
  </si>
  <si>
    <t>2.2.2.10</t>
  </si>
  <si>
    <t>2.2.2.10.01</t>
  </si>
  <si>
    <t>2.2.2.10.01.01</t>
  </si>
  <si>
    <t>Sostenimiento__Casa_universitaria</t>
  </si>
  <si>
    <t>2.2.2.10.01.02</t>
  </si>
  <si>
    <t>Sostenimiento__Hogar_juvenil_campesino</t>
  </si>
  <si>
    <t>2.2.2.10.01.03</t>
  </si>
  <si>
    <t>Proyectos_de_capacitacion_a_la_comunidad</t>
  </si>
  <si>
    <t>2.2.2.10.02</t>
  </si>
  <si>
    <t>Gastos_Deportes</t>
  </si>
  <si>
    <t>2.2.2.10.03</t>
  </si>
  <si>
    <t>Gastos__cultura</t>
  </si>
  <si>
    <t>2.2.2.10.04</t>
  </si>
  <si>
    <t>2.2.2.10.05</t>
  </si>
  <si>
    <t>Gastos__seguridad_alimentaria</t>
  </si>
  <si>
    <t>2.2.2.10.06</t>
  </si>
  <si>
    <t>2.2.2.10.07</t>
  </si>
  <si>
    <t>Pasivo_laboral</t>
  </si>
  <si>
    <t>2.2.2.10.08</t>
  </si>
  <si>
    <t>Proyectos_de_vivienda</t>
  </si>
  <si>
    <t>2.2.2.10.09</t>
  </si>
  <si>
    <t>2.2.2.11</t>
  </si>
  <si>
    <t>2.2.2.11.01</t>
  </si>
  <si>
    <t>2.2.2.12</t>
  </si>
  <si>
    <t>2.2.2.12.01</t>
  </si>
  <si>
    <t>2.2.2.13</t>
  </si>
  <si>
    <t>2.2.3</t>
  </si>
  <si>
    <t>2.2.3.1</t>
  </si>
  <si>
    <t>2.2.3.1.01</t>
  </si>
  <si>
    <t>Mantenimiento  Biblioteca, pago personal contratado</t>
  </si>
  <si>
    <t>2.2.1.3.3.06.1</t>
  </si>
  <si>
    <t>2.2.1.3.3.06.1.1</t>
  </si>
  <si>
    <t>2.2.1.3.3.06.1.1.2</t>
  </si>
  <si>
    <t>2.2.1.3.3.06.1.2</t>
  </si>
  <si>
    <t>2.2.1.3.3.06.1.2.1</t>
  </si>
  <si>
    <t>2.2.1.3.3.06.1.2.2</t>
  </si>
  <si>
    <t>2.2.1.3.3.06.1.2.3</t>
  </si>
  <si>
    <t>2.2.1.3.3.06.1.2.4</t>
  </si>
  <si>
    <t>2.2.1.3.3.06.2</t>
  </si>
  <si>
    <t>2.2.1.4.1</t>
  </si>
  <si>
    <t>2.2.1.4.2</t>
  </si>
  <si>
    <t>2.2.1.4.3</t>
  </si>
  <si>
    <t>2.2.1.4.4</t>
  </si>
  <si>
    <t>2.2.1.4.5</t>
  </si>
  <si>
    <t>2.2.1.4.6</t>
  </si>
  <si>
    <t>2.2.1.4.7</t>
  </si>
  <si>
    <t>2.2.1.3.3.10.03</t>
  </si>
  <si>
    <t>Mantenimiento_y_sostenimiento__de_matadero,_plaza_de_mercado</t>
  </si>
  <si>
    <t>Mantenimiento_y_sostenimiento_cementerios_plaza_publica_y_bienes_de__uso_publico</t>
  </si>
  <si>
    <t>Programa_de__atencion_para_la_infancia_y_ambiente_sano</t>
  </si>
  <si>
    <t>2.2.1.3.3.09.06</t>
  </si>
  <si>
    <t>Reservas,</t>
  </si>
  <si>
    <t>R.Balance regimen subsidiado</t>
  </si>
  <si>
    <t>P_y_P  regimen subsidiadio</t>
  </si>
  <si>
    <t>2.2.3.1.09</t>
  </si>
  <si>
    <t>2.2.3.1.10.</t>
  </si>
  <si>
    <t>2.2.3.1.11</t>
  </si>
  <si>
    <t>2.2.3.4.1.</t>
  </si>
  <si>
    <t>Atencion Integral__grupos_vulnerables</t>
  </si>
  <si>
    <t>OTROS_INGRESOS PARA SALUD</t>
  </si>
  <si>
    <t>otros ingresos para salud</t>
  </si>
  <si>
    <t>2.2.3.1.03</t>
  </si>
  <si>
    <t>2.2.3.1.04</t>
  </si>
  <si>
    <t>UPC_SUBSIDIADO__EPS__DTSC</t>
  </si>
  <si>
    <t>2.2.3.1.05</t>
  </si>
  <si>
    <t>UPC_SUBSIDIADO__EPS__ETESA</t>
  </si>
  <si>
    <t>2.2.3.1.06</t>
  </si>
  <si>
    <t>2.2.3.1.07</t>
  </si>
  <si>
    <t>UPC_SUBSIDIADO__EPS__RENDIMIENTOS__FINANCIEROS</t>
  </si>
  <si>
    <t>2.2.3.1.08</t>
  </si>
  <si>
    <t>UPC_SUBSIDIADO__EPS__EXCEDENTES_ACTAS_DE_LIQUIDACION</t>
  </si>
  <si>
    <t>2.2.3.2</t>
  </si>
  <si>
    <t>PRESTACION_DE_SERVICIOS_EN_SALUD_POBLACION_NO_AFILIADA</t>
  </si>
  <si>
    <t>2.2.3.2.01</t>
  </si>
  <si>
    <t>2.2.3.2.02</t>
  </si>
  <si>
    <t>Prestacion_de_servicios_sin_situacion_de_fondos</t>
  </si>
  <si>
    <t>2.2.3.2.03</t>
  </si>
  <si>
    <t>Prestacion_de_servicios_recursos_ETESA</t>
  </si>
  <si>
    <t>2.2.3.2.04</t>
  </si>
  <si>
    <t>Servicios_No__POSS</t>
  </si>
  <si>
    <t>2.2.3.3</t>
  </si>
  <si>
    <t>SALUD_PUBLICA_COLECTIVA</t>
  </si>
  <si>
    <t>2.2.3.3.01</t>
  </si>
  <si>
    <t>2.2.3.3.02</t>
  </si>
  <si>
    <t>Vigilancia_en_salud_publica,_financiado_SGP</t>
  </si>
  <si>
    <t>2.2.3.3.03</t>
  </si>
  <si>
    <t>2.2.3.3.04</t>
  </si>
  <si>
    <t>2.2.3.3.05</t>
  </si>
  <si>
    <t>2.2.3.3.06</t>
  </si>
  <si>
    <t>2.2.3.4</t>
  </si>
  <si>
    <t>2.2.3.4.1.01</t>
  </si>
  <si>
    <t>2.2.3.4.1.02</t>
  </si>
  <si>
    <t>2.2.3.4.2</t>
  </si>
  <si>
    <t>INVERSION_EN_SALUD</t>
  </si>
  <si>
    <t>2.2.4</t>
  </si>
  <si>
    <t>INVERSION_RENDIMIENTOS_FINANCIEROS</t>
  </si>
  <si>
    <t>INVERSION_CON_RECURSOS_DEL_BALANCE</t>
  </si>
  <si>
    <t>SERVICIO_DE_LA_DEUDA_PUBLICA</t>
  </si>
  <si>
    <t>2.3.1</t>
  </si>
  <si>
    <t>2.3.1.01</t>
  </si>
  <si>
    <t>2.3.1.02</t>
  </si>
  <si>
    <t xml:space="preserve"> </t>
  </si>
  <si>
    <t>Rifas</t>
  </si>
  <si>
    <t>Amortización</t>
  </si>
  <si>
    <t>DIRECTOS</t>
  </si>
  <si>
    <t>INDIRECTOS</t>
  </si>
  <si>
    <t>TASAS</t>
  </si>
  <si>
    <t>MULTAS</t>
  </si>
  <si>
    <t>Vigencia</t>
  </si>
  <si>
    <t>VIVIENDA</t>
  </si>
  <si>
    <t>Regalias</t>
  </si>
  <si>
    <t>Recursos del balance</t>
  </si>
  <si>
    <t>Interes</t>
  </si>
  <si>
    <t>Piscina</t>
  </si>
  <si>
    <t>Matadero</t>
  </si>
  <si>
    <t>Reintegros</t>
  </si>
  <si>
    <t>Arrendamientos</t>
  </si>
  <si>
    <t>Otras</t>
  </si>
  <si>
    <t>Deportes</t>
  </si>
  <si>
    <t>Confamiliares</t>
  </si>
  <si>
    <t>SENA</t>
  </si>
  <si>
    <t>ESAP</t>
  </si>
  <si>
    <t>ICBF</t>
  </si>
  <si>
    <t>Reparaciones</t>
  </si>
  <si>
    <t>Seguros</t>
  </si>
  <si>
    <t>Fotocopias</t>
  </si>
  <si>
    <t>Imprevistos</t>
  </si>
  <si>
    <t>Multas</t>
  </si>
  <si>
    <t>RENTAS</t>
  </si>
  <si>
    <t>CULTURA</t>
  </si>
  <si>
    <t>AGROPECUARIO</t>
  </si>
  <si>
    <t>TRANSPORTE</t>
  </si>
  <si>
    <t>AMBIENTAL</t>
  </si>
  <si>
    <t>JUSTICIA</t>
  </si>
  <si>
    <t>ALCALDE</t>
  </si>
  <si>
    <t>FOSYGA</t>
  </si>
  <si>
    <t>ETESA</t>
  </si>
  <si>
    <t>Dividendos</t>
  </si>
  <si>
    <t>TRANSFERENCIAS</t>
  </si>
  <si>
    <t>1</t>
  </si>
  <si>
    <t>1.1</t>
  </si>
  <si>
    <t>INGRESOS_CORRIENTES</t>
  </si>
  <si>
    <t>1.1.1</t>
  </si>
  <si>
    <t>INGRESOS_CORRIENTES__TRIBUTARIOS</t>
  </si>
  <si>
    <t>1.1.1.1</t>
  </si>
  <si>
    <t>1.1.1.1.01</t>
  </si>
  <si>
    <t>Impuesto__predial_Unificado</t>
  </si>
  <si>
    <t>1.1.1.1.02</t>
  </si>
  <si>
    <t>Debido__cobrar_impuesto_predial_unificado</t>
  </si>
  <si>
    <t>1.1.1.1.03</t>
  </si>
  <si>
    <t>Recargos_Predial</t>
  </si>
  <si>
    <t>1.1.1.1.04</t>
  </si>
  <si>
    <t>Sobretasa__predial_Corpocaldas</t>
  </si>
  <si>
    <t>1.1.1.2</t>
  </si>
  <si>
    <t>1.1.1.2.01</t>
  </si>
  <si>
    <t>Industria__y_comercio</t>
  </si>
  <si>
    <t>1.1.1.2.02</t>
  </si>
  <si>
    <t>Industria__y_comercio_vigencia_anterior</t>
  </si>
  <si>
    <t>1.1.1.2.03</t>
  </si>
  <si>
    <t>Recargos_industria_y_comercio</t>
  </si>
  <si>
    <t>1.1.1.2.04</t>
  </si>
  <si>
    <t>Avisos_y_tableros</t>
  </si>
  <si>
    <t>1.1.1.2.05</t>
  </si>
  <si>
    <t>Sanciones_industria_y_comercio</t>
  </si>
  <si>
    <t>1.1.1.2.06</t>
  </si>
  <si>
    <t>Espectáculos_públicos</t>
  </si>
  <si>
    <t>1.1.1.2.07</t>
  </si>
  <si>
    <t>1.1.1.2.08</t>
  </si>
  <si>
    <t>Deguello_de__ganado_menor</t>
  </si>
  <si>
    <t>1.1.1.2.09</t>
  </si>
  <si>
    <t>Ventas__ambulantes</t>
  </si>
  <si>
    <t>1.1.1.2.10</t>
  </si>
  <si>
    <t>otros_impuestos_indirectos</t>
  </si>
  <si>
    <t>1.1.1.2.11</t>
  </si>
  <si>
    <t>1.1.1.2.12</t>
  </si>
  <si>
    <t>Sobretasa_a_la_gasolina</t>
  </si>
  <si>
    <t>1.1.1.2.13</t>
  </si>
  <si>
    <t>Estampilla_procultura</t>
  </si>
  <si>
    <t>1.1.1.2.14</t>
  </si>
  <si>
    <t>1.1.1.2.15</t>
  </si>
  <si>
    <t>1.1.2</t>
  </si>
  <si>
    <t>INGRESOS_CORRIENTES__NO_TRIBUTARIOS</t>
  </si>
  <si>
    <t>1.1.2.1</t>
  </si>
  <si>
    <t>1.1.2.1.01</t>
  </si>
  <si>
    <t>Transito</t>
  </si>
  <si>
    <t>1.1.2.1.02</t>
  </si>
  <si>
    <t>Publicaciones_y_gacetas</t>
  </si>
  <si>
    <t>1.1.2.1.03</t>
  </si>
  <si>
    <t>Formularios_y_constancias</t>
  </si>
  <si>
    <t>1.1.2.1.04</t>
  </si>
  <si>
    <t>Ocupacion_de_vias</t>
  </si>
  <si>
    <t>1.1.2.1.05</t>
  </si>
  <si>
    <t>1.1.2.1.06</t>
  </si>
  <si>
    <t>Plaza_de_mercado</t>
  </si>
  <si>
    <t>1.1.2.1.07</t>
  </si>
  <si>
    <t>1.1.2.1.08</t>
  </si>
  <si>
    <t>1.1.2.1.09</t>
  </si>
  <si>
    <t>Pesas_y_medidas</t>
  </si>
  <si>
    <t>1.1.2.1.10</t>
  </si>
  <si>
    <t>Marcas_y_Herretes</t>
  </si>
  <si>
    <t>1.1.2.1.11</t>
  </si>
  <si>
    <t>1.1.2.1.12</t>
  </si>
  <si>
    <t>Otras_tasas</t>
  </si>
  <si>
    <t>1.1.2.2</t>
  </si>
  <si>
    <t>1.1.2.2.01</t>
  </si>
  <si>
    <t>Multas_de_transito</t>
  </si>
  <si>
    <t>1.1.2.2.02</t>
  </si>
  <si>
    <t>1.1.2.3</t>
  </si>
  <si>
    <t>APORTES_RENTAS_DEPARTAMENTO</t>
  </si>
  <si>
    <t>1.1.2.3.01</t>
  </si>
  <si>
    <t>1.1.2.3.02</t>
  </si>
  <si>
    <t>Vehiculos_automotores</t>
  </si>
  <si>
    <t>1.1.2.3.03</t>
  </si>
  <si>
    <t>Participacion__tabacos_y_licores</t>
  </si>
  <si>
    <t>1.1.2.4</t>
  </si>
  <si>
    <t>SISTEMA__GENERAL_DE_PARTICIPACIONES</t>
  </si>
  <si>
    <t>1.1.2.4.1</t>
  </si>
  <si>
    <t>PARTICIPACION_PARA_EDUCACION</t>
  </si>
  <si>
    <t>1.1.2.4.1.01</t>
  </si>
  <si>
    <t>Calidad_vigencia</t>
  </si>
  <si>
    <t>1.1.2.4.1.02</t>
  </si>
  <si>
    <t>Calidad__SGP_1/12_anterior</t>
  </si>
  <si>
    <t>1.1.2.4.1.03</t>
  </si>
  <si>
    <t>Gratuidad</t>
  </si>
  <si>
    <t>1.1.2.4.2</t>
  </si>
  <si>
    <t>PARTICIPACION_PARA_PROPOSITOS_GENERALES</t>
  </si>
  <si>
    <t>1.1.2.4.2.1</t>
  </si>
  <si>
    <t>LIBRE_ASIGNACION</t>
  </si>
  <si>
    <t>1.1.2.4.2.1.01</t>
  </si>
  <si>
    <t>1.1.2.4.2.1.02</t>
  </si>
  <si>
    <t>Anterior__1/12</t>
  </si>
  <si>
    <t>1.1.2.4.2.2</t>
  </si>
  <si>
    <t>INVERSION</t>
  </si>
  <si>
    <t>1.1.2.4.2.2.01</t>
  </si>
  <si>
    <t>VIGENCIA</t>
  </si>
  <si>
    <t>1.1.2.4.2.2.01.01</t>
  </si>
  <si>
    <t>1.1.2.4.2.2.01.02</t>
  </si>
  <si>
    <t>Cultura</t>
  </si>
  <si>
    <t>1.1.2.4.2.2.01.03</t>
  </si>
  <si>
    <t>OTROS_SECTORES</t>
  </si>
  <si>
    <t>1.1.2.4.2.2.01.03.01</t>
  </si>
  <si>
    <t>Otros_sectores</t>
  </si>
  <si>
    <t>1.1.2.4.2.2.01.03.02</t>
  </si>
  <si>
    <t>Otros_sectores_menores_de__25.000_Hbtes</t>
  </si>
  <si>
    <t>1.1.2.4.2.2.02</t>
  </si>
  <si>
    <t>ANTERIOR_1/12</t>
  </si>
  <si>
    <t>1.1.2.4.2.2.02.01</t>
  </si>
  <si>
    <t>1.1.2.4.2.2.02.02</t>
  </si>
  <si>
    <t>1.1.2.4.2.2.02.03</t>
  </si>
  <si>
    <t>1.1.2.4.2.2.02.03.01</t>
  </si>
  <si>
    <t>1.1.2.4.2.2.02.03.02</t>
  </si>
  <si>
    <t>Otros_sectores_menores_de__25.000_Habitantes</t>
  </si>
  <si>
    <t>1.1.2.4.3</t>
  </si>
  <si>
    <t>AGUA_Y_SANEAMIENTO_BASICO</t>
  </si>
  <si>
    <t>1.1.2.4.3.01</t>
  </si>
  <si>
    <t>1.1.2.4.3.02</t>
  </si>
  <si>
    <t>1.1.2.4.4</t>
  </si>
  <si>
    <t>ALIMENTACION_ESCOLAR</t>
  </si>
  <si>
    <t>1.1.2.4.4.01</t>
  </si>
  <si>
    <t>1.1.2.4.4.02</t>
  </si>
  <si>
    <t>1.1.2.4.5</t>
  </si>
  <si>
    <t>ATENCION_INTEGRAL_A_LA_PRIMERA_INFANCIA</t>
  </si>
  <si>
    <t>1.1.2.4.5.01</t>
  </si>
  <si>
    <t>1.1.2.5</t>
  </si>
  <si>
    <t>FONDO_LOCAL_DE_SALUD</t>
  </si>
  <si>
    <t>1.1.2.5.1</t>
  </si>
  <si>
    <t>REGIMEN_SUBSIDIADO</t>
  </si>
  <si>
    <t>Regimen_subsidiado__Departamento_de_Caldas</t>
  </si>
  <si>
    <t>Rendimientos_financieros</t>
  </si>
  <si>
    <t>Cuentas_por_cobrar__regimen_subsidiado</t>
  </si>
  <si>
    <t>RESERVAS_REGIMEN_SUBSIDIADO</t>
  </si>
  <si>
    <t>1.1.2.5.2</t>
  </si>
  <si>
    <t>PRESTACION_DE_SERVICIOS</t>
  </si>
  <si>
    <t>1.1.2.5.3</t>
  </si>
  <si>
    <t>SALUD__PUBLICA</t>
  </si>
  <si>
    <t>SGP_Plan_Nacional__de_Salud_Pública_Colectiva__11/12</t>
  </si>
  <si>
    <t>SGP_plan_nacional__de_salud_publica_colectiva___ultima_doceava</t>
  </si>
  <si>
    <t>Recursos del Balance</t>
  </si>
  <si>
    <t>1.1.2.5.4</t>
  </si>
  <si>
    <t>OTROS_GASTOS_EN_SALUD</t>
  </si>
  <si>
    <t>INVERSION__EN_SALUD</t>
  </si>
  <si>
    <t>1.1.2.6</t>
  </si>
  <si>
    <t>OTRAS_RENTAS_DE_DESTINACION_ESPECIFICA</t>
  </si>
  <si>
    <t>Cofinanciacion</t>
  </si>
  <si>
    <t>Aportes__Nacionales</t>
  </si>
  <si>
    <t>Aporte__Invias</t>
  </si>
  <si>
    <t>Aportes___Departamentales</t>
  </si>
  <si>
    <t>Aporte_juegos_deportivos</t>
  </si>
  <si>
    <t>Guias__movilizacion_ICA</t>
  </si>
  <si>
    <t>Otros_Aportes</t>
  </si>
  <si>
    <t>1.2</t>
  </si>
  <si>
    <t>RECURSOS_DE_CAPITAL</t>
  </si>
  <si>
    <t>1.2.1</t>
  </si>
  <si>
    <t>Recursos_del_Credito</t>
  </si>
  <si>
    <t>1.2.2</t>
  </si>
  <si>
    <t>Rendimientos_financieros_inversion</t>
  </si>
  <si>
    <t>1.2.3</t>
  </si>
  <si>
    <t>Rendimientos_financieros__funcionamiento</t>
  </si>
  <si>
    <t>1.2.4</t>
  </si>
  <si>
    <t>Recursos_del_Balance</t>
  </si>
  <si>
    <t>1.2.5</t>
  </si>
  <si>
    <t>RECURSOS_DEL_TESORO</t>
  </si>
  <si>
    <t>1.2.5.01</t>
  </si>
  <si>
    <t>Recurso_del_tesoro</t>
  </si>
  <si>
    <t>1.2.5.02</t>
  </si>
  <si>
    <t>1.2.6</t>
  </si>
  <si>
    <t>1.2.7</t>
  </si>
  <si>
    <t>VENTA_ACTIVOS</t>
  </si>
  <si>
    <t>2</t>
  </si>
  <si>
    <t>GASTOS</t>
  </si>
  <si>
    <t>2.1</t>
  </si>
  <si>
    <t>GASTOS_DE_FUNCIONAMIENTO</t>
  </si>
  <si>
    <t>2.1.1</t>
  </si>
  <si>
    <t>CONCEJO_MUNICIPAL</t>
  </si>
  <si>
    <t>GASTOS_DE_PERSONAL</t>
  </si>
  <si>
    <t>SERVICIOS_PERSONALES_ASOCIADOS_A_LA_NOMINA</t>
  </si>
  <si>
    <t>Prima_de_vacaciones</t>
  </si>
  <si>
    <t>Indemnizacion_de_vacaciones</t>
  </si>
  <si>
    <t>Primas_de_navidad</t>
  </si>
  <si>
    <t>SERVICIOS_PERSONALES_INDIRECTOS</t>
  </si>
  <si>
    <t>CONTRIBUCIONES_INHERENTES_A_LA_NOMINA</t>
  </si>
  <si>
    <t>Salud</t>
  </si>
  <si>
    <t>Pension</t>
  </si>
  <si>
    <t>Riesgos_profesionales</t>
  </si>
  <si>
    <t>GASTOS_GENERALES</t>
  </si>
  <si>
    <t>ADQUISICION_DE_BIENES</t>
  </si>
  <si>
    <t>Materiales_y_suministros</t>
  </si>
  <si>
    <t>ADQUISICION_DE_SERVICIOS</t>
  </si>
  <si>
    <t>Servicios_publicos</t>
  </si>
  <si>
    <t>Mantenimiento_general</t>
  </si>
  <si>
    <t>Impresos_y_publicaciones</t>
  </si>
  <si>
    <t>2.1.2</t>
  </si>
  <si>
    <t>PERSONERIA_MUNICIPAL</t>
  </si>
  <si>
    <t>Sueldo_personal_de_nomina</t>
  </si>
  <si>
    <t>Prima_de_navidad</t>
  </si>
  <si>
    <t>Compra_de__Equipo</t>
  </si>
  <si>
    <t>Mantenimiento_vehiculos</t>
  </si>
  <si>
    <t>Viaticos_y_gastos__de_viaje</t>
  </si>
  <si>
    <t>Comunicaciones_y_transporte</t>
  </si>
  <si>
    <t>2.2.2.12.02</t>
  </si>
  <si>
    <t>2.2.2.13.01</t>
  </si>
  <si>
    <t>2.2.2.14</t>
  </si>
  <si>
    <t>2.2.2.14.01</t>
  </si>
  <si>
    <t>Licencias__de_construcci¢n</t>
  </si>
  <si>
    <t>Contribuci¢n_especial_de_seguridad</t>
  </si>
  <si>
    <t>Alumbrado_pùblico__S.S.F.</t>
  </si>
  <si>
    <t>1.1.1.2.16</t>
  </si>
  <si>
    <t>Alumbrado_público_con_Situacion_de_fondos</t>
  </si>
  <si>
    <t>Regimen_subsidiado_federaci¢n_de_Cafeteros</t>
  </si>
  <si>
    <t>Recursos_del_balance_prestacion_del__servicio</t>
  </si>
  <si>
    <t>SGP_con_situacion_de_fondos_ultima_doceava</t>
  </si>
  <si>
    <t>Transporte_escolar</t>
  </si>
  <si>
    <t>Cuentas_por_cobrar_reservas</t>
  </si>
  <si>
    <t>1.2.5.03</t>
  </si>
  <si>
    <t>RESERVAS</t>
  </si>
  <si>
    <t>SGP_Agua_potable__11/12    CSF</t>
  </si>
  <si>
    <t>SGP_Agua_potable__11/12    SSF</t>
  </si>
  <si>
    <t>SGP_Agua_potable__ultima_doceava  SSF</t>
  </si>
  <si>
    <t>SGP_Agua_potable__Ultima doceava  CSF</t>
  </si>
  <si>
    <t>1.1.2.4.3.01.01</t>
  </si>
  <si>
    <t>1.1.2.4.3.01.02</t>
  </si>
  <si>
    <t>VIGENCIA ANTERIOR</t>
  </si>
  <si>
    <t>1.1.2.4.3.02.01</t>
  </si>
  <si>
    <t>1.1.2.4.3.02.02</t>
  </si>
  <si>
    <t>SGP_Continuidad_11/12  CSF</t>
  </si>
  <si>
    <t>SGP_Continuidad_11/12 SSF</t>
  </si>
  <si>
    <t>SGP_con_situaci¢n_de_fondos</t>
  </si>
  <si>
    <t>SGP_sin_situaci¢n_de_fondos</t>
  </si>
  <si>
    <t>Corpocaldas</t>
  </si>
  <si>
    <t>DTSC  Salud_publica_colectiva</t>
  </si>
  <si>
    <t>Excedentes__Actas_de  Liquidación</t>
  </si>
  <si>
    <t>Excedentes__Actas_de  Liquidación_Fosyga</t>
  </si>
  <si>
    <t>Excedentes__Acta  de  Liquidación Otras fuentes</t>
  </si>
  <si>
    <t>SGP_continuidad_ultima__doceava SSF</t>
  </si>
  <si>
    <t>SGP_Continuidad_</t>
  </si>
  <si>
    <t>PARTICIPACION  REGALIAS   FNR</t>
  </si>
  <si>
    <t>EDUCACION</t>
  </si>
  <si>
    <t>DEPORTE</t>
  </si>
  <si>
    <t>OTROS SECTORES</t>
  </si>
  <si>
    <t>AGUA POTABLE Y SANEAMIENTO BASICO</t>
  </si>
  <si>
    <t>1.1.2.5.5</t>
  </si>
  <si>
    <t>1.1.2.5.01</t>
  </si>
  <si>
    <t>1.1.2.6.1</t>
  </si>
  <si>
    <t>1.1.2.6.1.01</t>
  </si>
  <si>
    <t>1.1.2.6.1.01.01</t>
  </si>
  <si>
    <t>1.1.2.6.1.01.02</t>
  </si>
  <si>
    <t>1.1.2.6.1.01.03</t>
  </si>
  <si>
    <t>1.1.2.6.1.02</t>
  </si>
  <si>
    <t>1.1.2.6.1.03</t>
  </si>
  <si>
    <t>1.1.2.6.1.04</t>
  </si>
  <si>
    <t>1.1.2.6.1.05</t>
  </si>
  <si>
    <t>1.1.2.6.1.06</t>
  </si>
  <si>
    <t>1.1.2.6.1.07</t>
  </si>
  <si>
    <t>1.1.2.6.1.08</t>
  </si>
  <si>
    <t>1.1.2.6.1.09</t>
  </si>
  <si>
    <t>1.1.2.6.1.10</t>
  </si>
  <si>
    <t>1.1.2.6.2</t>
  </si>
  <si>
    <t>1.1.2.6.2.01</t>
  </si>
  <si>
    <t>1.1.2.6.2.02</t>
  </si>
  <si>
    <t>1.1.2.6.2.03</t>
  </si>
  <si>
    <t>1.1.2.6.2.04</t>
  </si>
  <si>
    <t>1.1.2.6.2.05</t>
  </si>
  <si>
    <t>1.1.2.6.2.06</t>
  </si>
  <si>
    <t>1.1.2.6.3</t>
  </si>
  <si>
    <t>1.1.2.6.3.01</t>
  </si>
  <si>
    <t>1.1.2.6.3.02</t>
  </si>
  <si>
    <t>1.1.2.6.3.03</t>
  </si>
  <si>
    <t>1.1.2.6.3.04</t>
  </si>
  <si>
    <t>1.1.2.6.3.05</t>
  </si>
  <si>
    <t>1.1.2.6.3.06</t>
  </si>
  <si>
    <t>1.1.2.6.4</t>
  </si>
  <si>
    <t>1.1.2.6.4.01</t>
  </si>
  <si>
    <t>1.1.2.6.4.02</t>
  </si>
  <si>
    <t>1.1.2.6.4.03</t>
  </si>
  <si>
    <t>1.1.2.7</t>
  </si>
  <si>
    <t>1.1.2.7.01</t>
  </si>
  <si>
    <t>1.1.2.7.02</t>
  </si>
  <si>
    <t>1.1.2.7.02.01</t>
  </si>
  <si>
    <t>1.1.2.7.03</t>
  </si>
  <si>
    <t>1.1.2.7.04</t>
  </si>
  <si>
    <t>1.1.2.7.05</t>
  </si>
  <si>
    <t>1.1.2.7.06</t>
  </si>
  <si>
    <t>1.1.2.7.07</t>
  </si>
  <si>
    <t>Regimen_subsidiado  Regalias</t>
  </si>
  <si>
    <t>1.1.2.6.1.07.01</t>
  </si>
  <si>
    <t>1.1.2.6.1.07.02</t>
  </si>
  <si>
    <t>1.1.2.6.1.11</t>
  </si>
  <si>
    <t>Recursos del balance regalias</t>
  </si>
  <si>
    <t>DegÜello_de_ganado_mayor</t>
  </si>
  <si>
    <t>educacion</t>
  </si>
  <si>
    <t>1.1.2.7.05.01</t>
  </si>
  <si>
    <t>2.1.1.1</t>
  </si>
  <si>
    <t>2.1.1.1.1</t>
  </si>
  <si>
    <t>2.1.1.1.1.01</t>
  </si>
  <si>
    <t>Sueldo_secretario_del_concejo</t>
  </si>
  <si>
    <t>2.1.1.1.1.02</t>
  </si>
  <si>
    <t>2.1.1.1.1.03</t>
  </si>
  <si>
    <t>2.1.1.1.1.04</t>
  </si>
  <si>
    <t>2.1.1.1.2</t>
  </si>
  <si>
    <t>2.1.1.1.2.01</t>
  </si>
  <si>
    <t>Honorario_Concejales__Sesiones_Ordinarias</t>
  </si>
  <si>
    <t>2.1.1.1.2.02</t>
  </si>
  <si>
    <t>Honorario_Concejales,_Sesiones_extraordinarias</t>
  </si>
  <si>
    <t>2.1.1.1.3</t>
  </si>
  <si>
    <t>2.1.1.1.3.01</t>
  </si>
  <si>
    <t>Cesantias_e_interes_a_las_cesantias</t>
  </si>
  <si>
    <t>2.1.1.1.3.02</t>
  </si>
  <si>
    <t>2.1.1.1.3.03</t>
  </si>
  <si>
    <t>2.1.1.1.3.04</t>
  </si>
  <si>
    <t>2.1.1.1.3.05</t>
  </si>
  <si>
    <t>2.1.1.1.3.06</t>
  </si>
  <si>
    <t>2.1.1.1.3.07</t>
  </si>
  <si>
    <t>2.1.1.1.3.08</t>
  </si>
  <si>
    <t>2.1.1.1.3.09</t>
  </si>
  <si>
    <t>2.1.1.2</t>
  </si>
  <si>
    <t>2.1.1.2.01</t>
  </si>
  <si>
    <t>2.1.1.2.01.01</t>
  </si>
  <si>
    <t>Compra_de_equipo</t>
  </si>
  <si>
    <t>2.1.1.2.01.02</t>
  </si>
  <si>
    <t>2.1.1.2.02</t>
  </si>
  <si>
    <t>2.1.1.2.02.01</t>
  </si>
  <si>
    <t>Transporte.__capacitacion_de_concejales</t>
  </si>
  <si>
    <t>2.1.1.2.02.02</t>
  </si>
  <si>
    <t>2.1.1.2.02.03</t>
  </si>
  <si>
    <t>2.1.1.2.02.04</t>
  </si>
  <si>
    <t>2.1.1.2.02.05</t>
  </si>
  <si>
    <t>Reconocimientos</t>
  </si>
  <si>
    <t>2.1.1.2.02.06</t>
  </si>
  <si>
    <t>Federacion_de_concejales</t>
  </si>
  <si>
    <t>2.1.1.2.02.07</t>
  </si>
  <si>
    <t>Escuela_municipal_de_ciudadania</t>
  </si>
  <si>
    <t>2.1.1.2.02.08</t>
  </si>
  <si>
    <t>Fortalecimiento_institucional</t>
  </si>
  <si>
    <t>2.1.1.2.02.09</t>
  </si>
  <si>
    <t>Bienestar social</t>
  </si>
  <si>
    <t>2.1.2.1</t>
  </si>
  <si>
    <t>2.1.2.1.01</t>
  </si>
  <si>
    <t>2.1.2.1.01.01</t>
  </si>
  <si>
    <t>2.1.2.1.01.02</t>
  </si>
  <si>
    <t>2.1.2.1.01.03</t>
  </si>
  <si>
    <t>2.1.2.1.01.04</t>
  </si>
  <si>
    <t>2.1.2.1.02</t>
  </si>
  <si>
    <t>2.1.2.1.02.01</t>
  </si>
  <si>
    <t>Prestacion_de_servicios</t>
  </si>
  <si>
    <t>2.1.2.1.02.02</t>
  </si>
  <si>
    <t>Supernumerarios</t>
  </si>
  <si>
    <t>2.1.2.1.3</t>
  </si>
  <si>
    <t>2.1.2.1.3.01</t>
  </si>
  <si>
    <t>2.1.2.1.3.02</t>
  </si>
  <si>
    <t>2.1.2.1.3.03</t>
  </si>
  <si>
    <t>2.1.2.1.3.04</t>
  </si>
  <si>
    <t>2.1.2.1.3.05</t>
  </si>
  <si>
    <t>2.1.2.1.3.06</t>
  </si>
  <si>
    <t>2.1.2.1.3.07</t>
  </si>
  <si>
    <t>2.1.2.1.3.08</t>
  </si>
  <si>
    <t>2.1.2.1.3.09</t>
  </si>
  <si>
    <t>2.1.2.2</t>
  </si>
  <si>
    <t>2.1.2.2.01</t>
  </si>
  <si>
    <t>2.1.2.2.01.01</t>
  </si>
  <si>
    <t>2.1.2.2.01.02</t>
  </si>
  <si>
    <t>2.1.2.2.02</t>
  </si>
  <si>
    <t>2.1.2.2.02.01</t>
  </si>
  <si>
    <t>2.1.2.2.02.02</t>
  </si>
  <si>
    <t>2.1.2.2.02.03</t>
  </si>
  <si>
    <t>2.1.2.2.02.04</t>
  </si>
  <si>
    <t>2.1.2.2.02.05</t>
  </si>
  <si>
    <t>Servicios__públicos</t>
  </si>
  <si>
    <t>2.1.2.2.02.06</t>
  </si>
  <si>
    <t>capacitacion_funcionarios</t>
  </si>
  <si>
    <t>2.1.2.2.02.07</t>
  </si>
  <si>
    <t>Seguro_de_vida__personera</t>
  </si>
  <si>
    <t>Remuneracion_servicios_técnicos_y_profesionales</t>
  </si>
  <si>
    <t>Institutos_tecnicos</t>
  </si>
  <si>
    <t>2.1.3.1.3.08.01</t>
  </si>
  <si>
    <t>Salud_concejales</t>
  </si>
  <si>
    <t>2.1.3.1.3.08.02</t>
  </si>
  <si>
    <t>Salud_personal_administracion_central</t>
  </si>
  <si>
    <t>2.1.3.5</t>
  </si>
  <si>
    <t>Dotacion_material_didáctico,_textos,_equipos_audiovisuales_canasta_educativa</t>
  </si>
  <si>
    <t>Dotaci¢n_de__escenarios_deportivos</t>
  </si>
  <si>
    <t>Personal_contratado_para_la_ejecuci¢n_de_programas_y_proyectos_Deportivos</t>
  </si>
  <si>
    <t>Apoyo_escuela_de_formaci¢n_Musical_Banda_estudiantil</t>
  </si>
  <si>
    <t>Programas_y_proyectos_de__asistencia_t‚cnica_Agropecuaria</t>
  </si>
  <si>
    <t>2.2.1.3.3.05.03</t>
  </si>
  <si>
    <t>Proyectos__Ambientales</t>
  </si>
  <si>
    <t>2.2.1.3.3.06.1.1.1</t>
  </si>
  <si>
    <t>2.2.1.3.3.06.1.1.1.1</t>
  </si>
  <si>
    <t>Sueldo_personal_nomina_comisario</t>
  </si>
  <si>
    <t>2.2.1.3.3.06.1.1.1.2</t>
  </si>
  <si>
    <t>Sueldo_personal_nomina_inspeccion</t>
  </si>
  <si>
    <t>2.2.1.3.3.06.1.1.3</t>
  </si>
  <si>
    <t>2.2.1.4.1.01</t>
  </si>
  <si>
    <t>Subsidio_recoleccion_aseo</t>
  </si>
  <si>
    <t>2.2.1.4.1.02</t>
  </si>
  <si>
    <t>Subsidio___alcantarillado</t>
  </si>
  <si>
    <t>2.2.1.4.1.03</t>
  </si>
  <si>
    <t>Subsidio____acueducto</t>
  </si>
  <si>
    <t>Acueductos__Construcción_rehabilitación,_mantenimiento_y_ampliacion_de_Acueductos</t>
  </si>
  <si>
    <t>GASTO_PUBLICO_SOCIAL_RECURSOS_DE_LIBRE_INVERSION</t>
  </si>
  <si>
    <t>GASTO_PROMOCION_DEL_DESARROLLO</t>
  </si>
  <si>
    <t>2.2.2.10.05.01</t>
  </si>
  <si>
    <t>Atencion_salud__grupos_vulnerables</t>
  </si>
  <si>
    <t>2.2.2.10.05.02</t>
  </si>
  <si>
    <t>Programas__madre__cabeza_de_hogar</t>
  </si>
  <si>
    <t>2.2.2.10.05.03</t>
  </si>
  <si>
    <t>Apoyo__Accion_social_red_juntos_erradicacion_de_la_pobreza</t>
  </si>
  <si>
    <t>2.2.2.10.10</t>
  </si>
  <si>
    <t>Mantenimiento_Matadero,_transporte_carne_en_canal</t>
  </si>
  <si>
    <t>2.2.2.10.11</t>
  </si>
  <si>
    <t>Fortalecimiento_Institucional</t>
  </si>
  <si>
    <t>INVERSION_RECURSOS__MULTAS__VIAS</t>
  </si>
  <si>
    <t>Mantenimiento_vias</t>
  </si>
  <si>
    <t>INVERSION__RECURSOS_ESTAMPILLA</t>
  </si>
  <si>
    <t>Apoyo_eventos_culturales</t>
  </si>
  <si>
    <t>Apoyo_artista_Nacional</t>
  </si>
  <si>
    <t>INVERSION_CON_VENTA_ACTIVOS</t>
  </si>
  <si>
    <t>Inversion_en_mantenimiento_de_vias</t>
  </si>
  <si>
    <t>MANTENIMIENTO_ALUMBRADO_PUBLICO</t>
  </si>
  <si>
    <t>Mantenimiento___de_alumbrado_publico</t>
  </si>
  <si>
    <t>2.2.2.14.02</t>
  </si>
  <si>
    <t>Mantenimiento_Alumbrado_público__Con_Situacion_de_Fondos</t>
  </si>
  <si>
    <t>2.2.2.15</t>
  </si>
  <si>
    <t>2.2.2.15.01</t>
  </si>
  <si>
    <t>2.2.3.1.09.01</t>
  </si>
  <si>
    <t>UPC_subsisidado_EPS_excedentes_actas_de_liquidacion_Fosyga</t>
  </si>
  <si>
    <t>2.2.3.1.09.02</t>
  </si>
  <si>
    <t>UPC_subsisidado_EPS_excedentes_actas_de_liquidacion__otras_fuentes</t>
  </si>
  <si>
    <t>2.2.3.1.09.03</t>
  </si>
  <si>
    <t>UPC_subsisidado_EPS_excedentes_actas_de_liquidacion_Depto</t>
  </si>
  <si>
    <t>2.2.3.2.05</t>
  </si>
  <si>
    <t>R.Balance_prestación_de_Servicios</t>
  </si>
  <si>
    <t>Vigilancia___en__Salud__publica,_financiado__DTSC</t>
  </si>
  <si>
    <t>Recursos_del_balance,_intervencion_colectiva_en_salud</t>
  </si>
  <si>
    <t>2.2.3.3.07</t>
  </si>
  <si>
    <t>Vacunación__salud_pública__financiado__DTSC</t>
  </si>
  <si>
    <t>2.2.3.3.08</t>
  </si>
  <si>
    <t>Salud_mental,_salud_publica__DTCC</t>
  </si>
  <si>
    <t>GASTOS_FUNCIONAMIENTO</t>
  </si>
  <si>
    <t>2.2.3.4.1.03</t>
  </si>
  <si>
    <t>Vigilancia____supersalud</t>
  </si>
  <si>
    <t>Recursos_del_balance__Vigilancia_supersalud</t>
  </si>
  <si>
    <t>2.2.3.4.2.01</t>
  </si>
  <si>
    <t>Inversion_Salud</t>
  </si>
  <si>
    <t>CREDITO__VIVIENDA</t>
  </si>
  <si>
    <t>Federacion_colombiana_de_municipios</t>
  </si>
  <si>
    <t>Dotacion_de__escenarios_culturales</t>
  </si>
  <si>
    <t>Servicios_especiales_de__Policia enconvenio con la policia_Nacional</t>
  </si>
  <si>
    <t>2.2.1.3.3.09.05.01</t>
  </si>
  <si>
    <t>2.2.1.3.3.09.05.02</t>
  </si>
  <si>
    <t>2.2.1.3.3.09.05.03</t>
  </si>
  <si>
    <t>atencion humanitaria de emergencias</t>
  </si>
  <si>
    <t>subsidio compra de tierras</t>
  </si>
  <si>
    <t>2.2.1.3.3.09.05.04</t>
  </si>
  <si>
    <t>Programa de atencion para  adolescencia y ambiente  sano</t>
  </si>
  <si>
    <t>servicio de desarrrollo empresarial para iniciativas productivas</t>
  </si>
  <si>
    <t>2.2.4.1</t>
  </si>
  <si>
    <t>2.2.4.2</t>
  </si>
  <si>
    <t>2.2.4.3</t>
  </si>
  <si>
    <t>2.2.4.4</t>
  </si>
  <si>
    <t>2.2.4.5</t>
  </si>
  <si>
    <t>2.2.4.5.01</t>
  </si>
  <si>
    <t>2.2.5</t>
  </si>
  <si>
    <t>2.2.5.01</t>
  </si>
  <si>
    <t>2.2.5.01.01</t>
  </si>
  <si>
    <t>2.2.5.02</t>
  </si>
  <si>
    <t>2.2.5.02.01</t>
  </si>
  <si>
    <t>2.2.5.03</t>
  </si>
  <si>
    <t>2.2.5.03.01</t>
  </si>
  <si>
    <t>PARTICIPACION REGALIAS  FNR</t>
  </si>
  <si>
    <t>2.2.2.10.05.04</t>
  </si>
  <si>
    <t>2.2.2.10.05.04.01</t>
  </si>
  <si>
    <t>2.2.2.10.05.04.02</t>
  </si>
  <si>
    <t>Soporte tecnico  y logistico</t>
  </si>
  <si>
    <t>Subsidio para adquisicion  de vivienda</t>
  </si>
  <si>
    <t>Mantenimiento   plaza  publica    y  cementario</t>
  </si>
  <si>
    <t>Mantenimiento locativas  edificios municipales</t>
  </si>
  <si>
    <t>RECURSOS_DEL_CREDITO</t>
  </si>
  <si>
    <t>Inversion con recursos del credito</t>
  </si>
  <si>
    <t>1.1.2.7.08</t>
  </si>
  <si>
    <t>UPC_SUBSIDIADO__EPS__recursos__SGP   SSF</t>
  </si>
  <si>
    <t xml:space="preserve">UPC_SUBSIDIADO__EPS__recursos__SGP  </t>
  </si>
  <si>
    <t>2.2.3.1.01.01</t>
  </si>
  <si>
    <t>2.2.3.1.01.02</t>
  </si>
  <si>
    <t>UPC_SUBSIDIADO__EPS__recursos__SGP   CSF</t>
  </si>
  <si>
    <t>UPC_SUBSIDIADO__EPS__recursos__FOSYGA  SSF</t>
  </si>
  <si>
    <t>2.2.3.1.03.01</t>
  </si>
  <si>
    <t>2.2.3.1.03.02</t>
  </si>
  <si>
    <t xml:space="preserve">UPC_SUBSIDIADO__EPS__recursos__FOSYGA  </t>
  </si>
  <si>
    <t>UPC_SUBSIDIADO__EPS__recursos__FOSYGA    CSF</t>
  </si>
  <si>
    <t>UPC_SUBSIDIADO  REGALIAS</t>
  </si>
  <si>
    <t>Prestacion   de   servicios  con  situacion   de   fondos</t>
  </si>
  <si>
    <t>Servicios_profesionales Etesa</t>
  </si>
  <si>
    <t>RESERVAS_2011</t>
  </si>
  <si>
    <t>2.2.3.3.09</t>
  </si>
  <si>
    <t>2.2.3.3.10</t>
  </si>
  <si>
    <t>Vacunacion     (SGP)</t>
  </si>
  <si>
    <t>Salud mental   (SGP)</t>
  </si>
  <si>
    <t>salud sexual reproductiva  (SGP)</t>
  </si>
  <si>
    <t>2.2.3.3.11</t>
  </si>
  <si>
    <t>Programa de Nutricion  (sgp)</t>
  </si>
  <si>
    <t>Intervencion_colectiv   en  Salud,  financiado_SGP</t>
  </si>
  <si>
    <t>Otras_acciones__en_salud_publica</t>
  </si>
  <si>
    <t>2.2.3.3.12</t>
  </si>
  <si>
    <t>Gestión_en_salud_Publica   SGP</t>
  </si>
  <si>
    <r>
      <t>ARTÍCULO TERCERO:</t>
    </r>
    <r>
      <rPr>
        <b/>
        <sz val="10"/>
        <rFont val="Arial"/>
        <family val="2"/>
      </rPr>
      <t xml:space="preserve"> DISPOSICIONES  GENERALES,</t>
    </r>
    <r>
      <rPr>
        <sz val="10"/>
        <rFont val="Arial"/>
        <family val="2"/>
      </rPr>
      <t xml:space="preserve"> son complementarias al Decreto 111 de 1996, Y las normas orgánicas de presupuesto municipal,  la Ley 715 de 2001 y la Ley 1176/2007</t>
    </r>
  </si>
  <si>
    <t>DE LOS GASTOS</t>
  </si>
  <si>
    <t>1- Las afectaciones al presupuesto se harán teniendo en cuenta la prestación principal originada en los compromisos que se adquieran y con cargo a esta apropiación se cubrirán los demás costos inherentes o accesorios.</t>
  </si>
  <si>
    <t>2- Para proveer empleos vacantes se requerirá el certificado de disponibilidad presupuestal por la vigencia fiscal 2012;  siempre y cuando el Concejo Municipal autorice, por medio de este el jefe de presupuesto o quien haga sus veces garantizará existencia de los recursos del 1º de enero al 31 de diciembre de 2012, por todo concepto de personal y teniendo en cuenta   lo establecido pro la CNSC</t>
  </si>
  <si>
    <t>3- Los recursos destinados a programas de capacitación y bienestar social no pueden tener por objeto crear o incrementar salarios, bonificaciones, sobresueldos, primas, prestaciones sociales, remuneraciones extralegales o estímulos pecuniarios ocasionales que la ley no haya establecido</t>
  </si>
  <si>
    <t>Los programas de capacitación podrán comprender matrículas a funcionarios que se girarán directamente a los establecimientos educativos.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</si>
  <si>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Con los recursos de la participación de propósito general de forzosa inversión no se pueden financiar personal administrativo, debido a que estos gastos son de funcionamiento, como lo expresa el parágrafo 4º del artículo 3 de la Ley 617 de 2000.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</si>
  <si>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Los recursos deben ejecutarse conforme a los programas y proyectos viables.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</si>
  <si>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No se pueden decretar auxilios o donaciones a favor de personas naturales o jurídicas. </t>
    </r>
  </si>
  <si>
    <r>
      <t>GASTO PÚBLICO SOCIAL</t>
    </r>
    <r>
      <rPr>
        <sz val="10"/>
        <rFont val="Arial"/>
        <family val="2"/>
      </rPr>
      <t xml:space="preserve"> (Ley 617 de 2000): La destinación de los recursos  de esta apropiación pueden invertirse en los proyectos establecidos en el plan de desarrollo municipal.</t>
    </r>
  </si>
  <si>
    <t>DISPOSICIONES VARIAS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</si>
  <si>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El Alcalde Municipal podrá cofinanciar proyectos,  con las apropiaciones incluidas en el presente Acuerdo, mediante la formulación de proyectos que respondan a los objetos establecidos en el Plan de Desarrollo Municipal, siempre y cuando sean autorizados por el Honorable Concejo Municipal.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</si>
  <si>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Autorizar al Alcalde Municipal para que contrate con una compañía de seguros legalmente constituida el seguro de vida previsto en el artículo 87 de la Ley 617 de 2000.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</si>
  <si>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Todos los actos administrativos que expida el ordenador del gasto competente, que afecten el presupuesto respectivo, tendrán que contar con el certificado de disponibilidad y registró presupuestal, mediante acuerdo aprobado por el Honorable Concejo Municipal.  </t>
    </r>
  </si>
  <si>
    <r>
      <t>PARAGRAFO:</t>
    </r>
    <r>
      <rPr>
        <sz val="10"/>
        <rFont val="Arial"/>
        <family val="2"/>
      </rPr>
      <t xml:space="preserve"> Requisitos para desempeñar cargos públicos en el municipio de Filadelfia, a partir del primero (01) de Enero de 2012: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</si>
  <si>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Para Secretario de Hacienda debe ser Contador Público, Economista o Administrador de Empresas.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</si>
  <si>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Secretario de Planeación: Ingeniero o Arquitecto.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</si>
  <si>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Secretario de Desarrollo Social y Comunitario: Administrador de Empresas o Economista.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</si>
  <si>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Secretaria de Gobierno: Abogado o Administrador Público.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</si>
  <si>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Umata: Veterinario o Ingeniero Agrónomo.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</si>
  <si>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Bibliotecaria: Licenciada.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</si>
  <si>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Secretaria de Cultura: Licenciado o Tecnólogo en Trabajo Social.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</si>
  <si>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Secretaria de Salud: Profesional en cualquier área de salud. </t>
    </r>
  </si>
  <si>
    <t xml:space="preserve">Cuando se trate de reemplazar en forma transitoria o definitiva tiene que llenar los mismos requisitos del titular.   </t>
  </si>
  <si>
    <r>
      <t xml:space="preserve">    </t>
    </r>
    <r>
      <rPr>
        <sz val="14"/>
        <rFont val="Arial"/>
        <family val="2"/>
      </rPr>
      <t>Noviembre 18 de 2011</t>
    </r>
  </si>
  <si>
    <r>
      <t>ARTÍCULO PRIMERO</t>
    </r>
    <r>
      <rPr>
        <sz val="10"/>
        <rFont val="Arial"/>
        <family val="2"/>
      </rPr>
      <t>:  Liquídese el Presupuesto de Rentas del Municipio de Filadelfia Caldas para el período enero 01 de 2012  a diciembre 31 de 2012 por la suma de CINCO MIL  SEISCIENTOS  MILLONES DOSCIENTOS DIECINUEVE MIL QUINIENTOS ONCE PESOS MCTE (5.600.219.511</t>
    </r>
    <r>
      <rPr>
        <b/>
        <sz val="10"/>
        <rFont val="Arial"/>
        <family val="2"/>
      </rPr>
      <t xml:space="preserve">) </t>
    </r>
    <r>
      <rPr>
        <sz val="10"/>
        <rFont val="Arial"/>
        <family val="2"/>
      </rPr>
      <t>a recaudarse así:</t>
    </r>
  </si>
  <si>
    <t>“POR MEDIO DEL CUAL SE LIQUIDA EL PRESUPUESTO DE RENTAS Y GASTOS Y DEUDA PUBLICA PARA LA VIGENCIA DE 2012”</t>
  </si>
  <si>
    <r>
      <t>ARTÍCULO SEGUNDO</t>
    </r>
    <r>
      <rPr>
        <sz val="10"/>
        <rFont val="Arial"/>
        <family val="2"/>
      </rPr>
      <t>: lLiquídese  el Presupuesto de Gastos  del Municipio de Filadelfia Caldas para el período enero 01 de 2012  a diciembre 31 de 2012 por la suma de CINCO MIL  SEISCIENTOS  MILLONES DOSCIENTOS DIECINUEVE MIL QUINIENTOS ONCE PESOS MCTE (5.600.219.511</t>
    </r>
    <r>
      <rPr>
        <b/>
        <sz val="10"/>
        <rFont val="Arial"/>
        <family val="2"/>
      </rPr>
      <t xml:space="preserve">)  </t>
    </r>
    <r>
      <rPr>
        <sz val="10"/>
        <rFont val="Arial"/>
        <family val="2"/>
      </rPr>
      <t>a  distribuirse así:</t>
    </r>
  </si>
  <si>
    <t>OMAR VALENCIA  CASTAÑO</t>
  </si>
  <si>
    <r>
      <t>ARTICULO  CUARTO:</t>
    </r>
    <r>
      <rPr>
        <sz val="10"/>
        <rFont val="Arial"/>
        <family val="2"/>
      </rPr>
      <t xml:space="preserve"> El presente Decreto  rige a partir del 1 de enero de 2012.</t>
    </r>
  </si>
  <si>
    <t xml:space="preserve">El  Alcalde  Municipal  de  Filadelfia  Caldas,  en   uso de   sus   atribuciones Constitucionales   y  Legales   en </t>
  </si>
  <si>
    <t>especial  las  conferidas  por   el  Decreto   111  de  1996, Ley  819  de  2003,   y  demas  normas   presupuestales    y</t>
  </si>
  <si>
    <t>CONSIDERANDO</t>
  </si>
  <si>
    <t xml:space="preserve">Que  el  articulo 67  del  Decreto  111 de  1996 otorga  al Alcalde  Municipal  la  facultad de  realizar  la  liquidacion del </t>
  </si>
  <si>
    <t>presupuesto  municipal</t>
  </si>
  <si>
    <t>Por lo anterior</t>
  </si>
  <si>
    <t>Que el Concejo Municipal de Filadelfia Caldas, aprobó el presupuesto de rentas y gastos  para  la  vigencia  de 2012</t>
  </si>
  <si>
    <t>DECRETA</t>
  </si>
  <si>
    <t>COMUNIQUESE  PUBLIQUESE Y CUMPLASE</t>
  </si>
  <si>
    <t>mediante   Acuerdo  173      de Noviembre   25  de 2011</t>
  </si>
  <si>
    <r>
      <t>COFINANCIACIÓN, APORTES DEPARTAMENTALES Y APORTES NACIONALES:</t>
    </r>
    <r>
      <rPr>
        <sz val="10"/>
        <rFont val="Arial"/>
        <family val="2"/>
      </rPr>
      <t xml:space="preserve"> Estos recursos se invertirán en proyectos que estén definidos en el plan de desarrollo o en los proyectos específicos de acuerdo a los convenios o contratos realizados por la administración con las diferentes entidades.</t>
    </r>
  </si>
  <si>
    <t>2.1.4</t>
  </si>
  <si>
    <t>2.1.4.1</t>
  </si>
  <si>
    <t>2.1.4.1.1</t>
  </si>
  <si>
    <t>2.1.4.1.1.01</t>
  </si>
  <si>
    <t>2.1.4.1.1.02</t>
  </si>
  <si>
    <t>2.1.4.1.1.03</t>
  </si>
  <si>
    <t>2.1.4.1.2</t>
  </si>
  <si>
    <t>2.1.4.1.2.01</t>
  </si>
  <si>
    <t>2.1.4.1.3</t>
  </si>
  <si>
    <t>2.1.4.1.3.01</t>
  </si>
  <si>
    <t>2.1.4.1.3.02</t>
  </si>
  <si>
    <t>2.1.4.1.3.03</t>
  </si>
  <si>
    <t>2.1.4.1.3.04</t>
  </si>
  <si>
    <t>2.1.4.1.3.05</t>
  </si>
  <si>
    <t>2.1.4.1.3.06</t>
  </si>
  <si>
    <t>2.1.4.1.3.07</t>
  </si>
  <si>
    <t>2.1.4.1.3.08</t>
  </si>
  <si>
    <t>2.1.4.1.3.09</t>
  </si>
  <si>
    <t>SALUD</t>
  </si>
  <si>
    <t>Dado en Filadelfia,  Caldas   a los trece (13)    dias del mes de diciembre  de  2011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</si>
</sst>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_ * #,##0_ ;_ * \-#,##0_ ;_ * &quot;-&quot;??_ ;_ @_ "/>
    <numFmt numFmtId="201" formatCode="_(* #,##0.0_);_(* \(#,##0.0\);_(* &quot;-&quot;??_);_(@_)"/>
    <numFmt numFmtId="202" formatCode="_(* #,##0_);_(* \(#,##0\);_(* &quot;-&quot;??_);_(@_)"/>
    <numFmt numFmtId="203" formatCode="_ [$$-240A]\ * #,##0.00_ ;_ [$$-240A]\ * \-#,##0.00_ ;_ [$$-240A]\ * &quot;-&quot;??_ ;_ @_ "/>
    <numFmt numFmtId="204" formatCode="_-* #,##0.000\ _€_-;\-* #,##0.000\ _€_-;_-* &quot;-&quot;???\ _€_-;_-@_-"/>
    <numFmt numFmtId="205" formatCode="_-* #,##0.000\ _€_-;\-* #,##0.000\ _€_-;_-* &quot;-&quot;??\ _€_-;_-@_-"/>
    <numFmt numFmtId="206" formatCode="&quot;$&quot;\ #,##0"/>
    <numFmt numFmtId="207" formatCode="_(* #,##0.000_);_(* \(#,##0.00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,##0.0"/>
    <numFmt numFmtId="213" formatCode="#,##0\ _€"/>
    <numFmt numFmtId="214" formatCode="#,##0.00\ _€"/>
    <numFmt numFmtId="215" formatCode="[$$-2C0A]\ #,##0.00"/>
    <numFmt numFmtId="216" formatCode="_-* #,##0.0\ _€_-;\-* #,##0.0\ _€_-;_-* &quot;-&quot;??\ _€_-;_-@_-"/>
    <numFmt numFmtId="217" formatCode="_-* #,##0\ _€_-;\-* #,##0\ _€_-;_-* &quot;-&quot;??\ _€_-;_-@_-"/>
    <numFmt numFmtId="218" formatCode="#,##0.0\ _€"/>
    <numFmt numFmtId="219" formatCode="#,##0.00\ &quot;€&quot;"/>
    <numFmt numFmtId="220" formatCode="0.0000"/>
    <numFmt numFmtId="221" formatCode="0.000"/>
    <numFmt numFmtId="222" formatCode="0.0"/>
    <numFmt numFmtId="223" formatCode="#,##0.000"/>
    <numFmt numFmtId="224" formatCode="#,##0.0000"/>
    <numFmt numFmtId="225" formatCode="#,##0.00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i/>
      <sz val="16"/>
      <name val="Perpetua"/>
      <family val="1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Fill="1" applyAlignment="1">
      <alignment horizontal="justify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justify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6" fillId="0" borderId="0" xfId="0" applyFont="1" applyAlignment="1">
      <alignment horizontal="left" indent="2"/>
    </xf>
    <xf numFmtId="0" fontId="0" fillId="0" borderId="0" xfId="0" applyFont="1" applyBorder="1" applyAlignment="1">
      <alignment horizontal="justify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0" fontId="6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4" fillId="0" borderId="0" xfId="0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3" fillId="0" borderId="0" xfId="0" applyFont="1" applyAlignment="1">
      <alignment horizontal="justify" vertical="justify"/>
    </xf>
    <xf numFmtId="0" fontId="20" fillId="0" borderId="0" xfId="0" applyFont="1" applyAlignment="1">
      <alignment horizontal="justify" vertical="justify"/>
    </xf>
    <xf numFmtId="0" fontId="9" fillId="0" borderId="0" xfId="0" applyFont="1" applyAlignment="1">
      <alignment horizontal="justify" vertical="justify"/>
    </xf>
    <xf numFmtId="0" fontId="12" fillId="0" borderId="0" xfId="0" applyFont="1" applyAlignment="1">
      <alignment horizontal="justify" vertical="justify"/>
    </xf>
    <xf numFmtId="0" fontId="19" fillId="0" borderId="0" xfId="0" applyFont="1" applyAlignment="1">
      <alignment horizontal="justify" vertical="justify"/>
    </xf>
    <xf numFmtId="0" fontId="15" fillId="0" borderId="0" xfId="0" applyFont="1" applyAlignment="1">
      <alignment horizontal="justify" vertical="justify"/>
    </xf>
    <xf numFmtId="0" fontId="16" fillId="0" borderId="0" xfId="0" applyFont="1" applyAlignment="1">
      <alignment horizontal="justify" vertical="justify"/>
    </xf>
    <xf numFmtId="0" fontId="17" fillId="0" borderId="0" xfId="0" applyFont="1" applyAlignment="1">
      <alignment horizontal="justify" vertical="justify"/>
    </xf>
    <xf numFmtId="0" fontId="18" fillId="0" borderId="0" xfId="0" applyFont="1" applyAlignment="1">
      <alignment horizontal="justify" vertical="justify"/>
    </xf>
    <xf numFmtId="0" fontId="0" fillId="0" borderId="0" xfId="0" applyBorder="1" applyAlignment="1">
      <alignment horizontal="justify"/>
    </xf>
    <xf numFmtId="0" fontId="6" fillId="0" borderId="0" xfId="0" applyFont="1" applyAlignment="1">
      <alignment horizontal="justify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 horizontal="justify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6" fillId="0" borderId="0" xfId="0" applyFont="1" applyFill="1" applyAlignment="1">
      <alignment horizontal="justify"/>
    </xf>
    <xf numFmtId="3" fontId="56" fillId="0" borderId="0" xfId="0" applyNumberFormat="1" applyFont="1" applyFill="1" applyBorder="1" applyAlignment="1">
      <alignment/>
    </xf>
    <xf numFmtId="3" fontId="56" fillId="0" borderId="0" xfId="0" applyNumberFormat="1" applyFont="1" applyFill="1" applyAlignment="1">
      <alignment horizontal="justify"/>
    </xf>
    <xf numFmtId="3" fontId="56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 horizontal="right"/>
    </xf>
    <xf numFmtId="3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Alignment="1">
      <alignment horizontal="justify" vertical="justify"/>
    </xf>
    <xf numFmtId="0" fontId="11" fillId="0" borderId="0" xfId="0" applyFont="1" applyAlignment="1">
      <alignment horizontal="justify" vertical="justify"/>
    </xf>
    <xf numFmtId="0" fontId="9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3" fillId="0" borderId="0" xfId="0" applyFont="1" applyAlignment="1">
      <alignment horizontal="justify" vertical="justify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justify"/>
    </xf>
    <xf numFmtId="3" fontId="0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77"/>
  <sheetViews>
    <sheetView tabSelected="1" zoomScale="80" zoomScaleNormal="80" zoomScalePageLayoutView="0" workbookViewId="0" topLeftCell="B565">
      <selection activeCell="C585" sqref="C585"/>
    </sheetView>
  </sheetViews>
  <sheetFormatPr defaultColWidth="11.421875" defaultRowHeight="12.75"/>
  <cols>
    <col min="1" max="1" width="1.28515625" style="0" hidden="1" customWidth="1"/>
    <col min="2" max="2" width="24.28125" style="0" customWidth="1"/>
    <col min="3" max="3" width="96.8515625" style="0" customWidth="1"/>
    <col min="4" max="4" width="19.00390625" style="0" customWidth="1"/>
    <col min="5" max="5" width="25.8515625" style="0" customWidth="1"/>
    <col min="7" max="7" width="13.8515625" style="0" customWidth="1"/>
    <col min="8" max="8" width="31.8515625" style="0" customWidth="1"/>
  </cols>
  <sheetData>
    <row r="2" ht="12.75">
      <c r="C2" s="19"/>
    </row>
    <row r="3" ht="12.75">
      <c r="C3" s="11"/>
    </row>
    <row r="4" spans="2:4" ht="12.75">
      <c r="B4" s="75" t="s">
        <v>916</v>
      </c>
      <c r="C4" s="75"/>
      <c r="D4" s="75"/>
    </row>
    <row r="5" spans="3:6" ht="12.75">
      <c r="C5" s="6"/>
      <c r="E5" s="71" t="s">
        <v>347</v>
      </c>
      <c r="F5" s="72"/>
    </row>
    <row r="6" spans="3:6" ht="12.75">
      <c r="C6" s="76" t="s">
        <v>920</v>
      </c>
      <c r="D6" s="76"/>
      <c r="E6" s="71" t="s">
        <v>347</v>
      </c>
      <c r="F6" s="72"/>
    </row>
    <row r="7" spans="3:6" ht="12.75">
      <c r="C7" s="72" t="s">
        <v>921</v>
      </c>
      <c r="D7" s="72"/>
      <c r="E7" s="4"/>
      <c r="F7" s="4"/>
    </row>
    <row r="8" spans="3:6" ht="12.75">
      <c r="C8" s="5"/>
      <c r="D8" s="5"/>
      <c r="E8" s="4"/>
      <c r="F8" s="4"/>
    </row>
    <row r="9" spans="3:6" ht="12.75">
      <c r="C9" s="5"/>
      <c r="D9" s="5"/>
      <c r="E9" s="4"/>
      <c r="F9" s="4"/>
    </row>
    <row r="10" spans="3:6" ht="12.75">
      <c r="C10" s="75" t="s">
        <v>922</v>
      </c>
      <c r="D10" s="75"/>
      <c r="E10" s="4"/>
      <c r="F10" s="4"/>
    </row>
    <row r="11" spans="3:6" ht="12.75">
      <c r="C11" s="11"/>
      <c r="D11" s="1"/>
      <c r="E11" s="72" t="s">
        <v>347</v>
      </c>
      <c r="F11" s="72"/>
    </row>
    <row r="12" spans="3:6" ht="12.75">
      <c r="C12" s="71" t="s">
        <v>926</v>
      </c>
      <c r="D12" s="72"/>
      <c r="E12" s="4"/>
      <c r="F12" s="4"/>
    </row>
    <row r="13" spans="3:6" ht="12.75">
      <c r="C13" s="71" t="s">
        <v>929</v>
      </c>
      <c r="D13" s="72"/>
      <c r="E13" s="4"/>
      <c r="F13" s="4"/>
    </row>
    <row r="14" spans="3:6" ht="12.75">
      <c r="C14" s="11"/>
      <c r="D14" s="1"/>
      <c r="E14" s="4"/>
      <c r="F14" s="4"/>
    </row>
    <row r="15" spans="3:6" ht="12.75">
      <c r="C15" s="72" t="s">
        <v>923</v>
      </c>
      <c r="D15" s="72"/>
      <c r="E15" s="4"/>
      <c r="F15" s="4"/>
    </row>
    <row r="16" spans="3:6" ht="12.75">
      <c r="C16" s="72" t="s">
        <v>924</v>
      </c>
      <c r="D16" s="72"/>
      <c r="E16" s="4"/>
      <c r="F16" s="4"/>
    </row>
    <row r="17" spans="3:6" ht="12.75">
      <c r="C17" s="11"/>
      <c r="D17" s="1"/>
      <c r="E17" s="4"/>
      <c r="F17" s="4"/>
    </row>
    <row r="18" spans="3:6" ht="12.75">
      <c r="C18" t="s">
        <v>925</v>
      </c>
      <c r="D18" s="1"/>
      <c r="E18" s="4"/>
      <c r="F18" s="4"/>
    </row>
    <row r="19" spans="3:4" ht="15">
      <c r="C19" s="25" t="s">
        <v>927</v>
      </c>
      <c r="D19" s="1"/>
    </row>
    <row r="20" spans="3:6" ht="12.75">
      <c r="C20" s="6"/>
      <c r="D20" s="1"/>
      <c r="E20" s="75" t="s">
        <v>347</v>
      </c>
      <c r="F20" s="75"/>
    </row>
    <row r="21" spans="3:4" ht="66.75" customHeight="1">
      <c r="C21" s="26" t="s">
        <v>915</v>
      </c>
      <c r="D21" s="27"/>
    </row>
    <row r="22" spans="3:6" ht="14.25">
      <c r="C22" s="20"/>
      <c r="D22" s="43"/>
      <c r="E22" s="71" t="s">
        <v>347</v>
      </c>
      <c r="F22" s="72"/>
    </row>
    <row r="23" spans="2:8" ht="19.5" customHeight="1">
      <c r="B23" s="7" t="s">
        <v>385</v>
      </c>
      <c r="C23" s="7" t="s">
        <v>374</v>
      </c>
      <c r="D23" s="45">
        <f>+D24+D158</f>
        <v>5600219511</v>
      </c>
      <c r="E23" s="71" t="s">
        <v>347</v>
      </c>
      <c r="F23" s="72"/>
      <c r="G23" s="7"/>
      <c r="H23" s="2"/>
    </row>
    <row r="24" spans="2:8" ht="19.5" customHeight="1">
      <c r="B24" s="7" t="s">
        <v>386</v>
      </c>
      <c r="C24" s="7" t="s">
        <v>387</v>
      </c>
      <c r="D24" s="45">
        <f>+D25+D48</f>
        <v>5597318111</v>
      </c>
      <c r="G24" s="7"/>
      <c r="H24" s="2"/>
    </row>
    <row r="25" spans="2:8" ht="35.25" customHeight="1">
      <c r="B25" s="7" t="s">
        <v>388</v>
      </c>
      <c r="C25" s="7" t="s">
        <v>389</v>
      </c>
      <c r="D25" s="46">
        <f>+D26+D31</f>
        <v>737187990</v>
      </c>
      <c r="E25" s="71" t="s">
        <v>347</v>
      </c>
      <c r="F25" s="72"/>
      <c r="G25" s="7"/>
      <c r="H25" s="14"/>
    </row>
    <row r="26" spans="2:8" ht="19.5" customHeight="1">
      <c r="B26" s="7" t="s">
        <v>390</v>
      </c>
      <c r="C26" s="7" t="s">
        <v>350</v>
      </c>
      <c r="D26" s="45">
        <f>SUM(D27:D30)</f>
        <v>445000000</v>
      </c>
      <c r="E26" s="71" t="s">
        <v>347</v>
      </c>
      <c r="F26" s="72"/>
      <c r="G26" s="7"/>
      <c r="H26" s="2"/>
    </row>
    <row r="27" spans="2:8" ht="19.5" customHeight="1">
      <c r="B27" s="7" t="s">
        <v>391</v>
      </c>
      <c r="C27" s="7" t="s">
        <v>392</v>
      </c>
      <c r="D27" s="45">
        <v>250000000</v>
      </c>
      <c r="G27" s="7"/>
      <c r="H27" s="2"/>
    </row>
    <row r="28" spans="2:8" ht="19.5" customHeight="1">
      <c r="B28" s="7" t="s">
        <v>393</v>
      </c>
      <c r="C28" s="7" t="s">
        <v>394</v>
      </c>
      <c r="D28" s="45">
        <v>120000000</v>
      </c>
      <c r="E28" s="16" t="s">
        <v>347</v>
      </c>
      <c r="G28" s="7"/>
      <c r="H28" s="2"/>
    </row>
    <row r="29" spans="2:8" ht="19.5" customHeight="1">
      <c r="B29" s="7" t="s">
        <v>395</v>
      </c>
      <c r="C29" s="7" t="s">
        <v>396</v>
      </c>
      <c r="D29" s="45">
        <v>25000000</v>
      </c>
      <c r="E29" s="22"/>
      <c r="F29" s="7"/>
      <c r="G29" s="7"/>
      <c r="H29" s="2"/>
    </row>
    <row r="30" spans="2:8" ht="19.5" customHeight="1">
      <c r="B30" s="7" t="s">
        <v>397</v>
      </c>
      <c r="C30" s="7" t="s">
        <v>398</v>
      </c>
      <c r="D30" s="45">
        <v>50000000</v>
      </c>
      <c r="E30" s="23"/>
      <c r="F30" s="7"/>
      <c r="G30" s="7"/>
      <c r="H30" s="2"/>
    </row>
    <row r="31" spans="2:8" ht="19.5" customHeight="1">
      <c r="B31" s="7" t="s">
        <v>399</v>
      </c>
      <c r="C31" s="7" t="s">
        <v>351</v>
      </c>
      <c r="D31" s="45">
        <f>SUM(D32:D47)</f>
        <v>292187990</v>
      </c>
      <c r="E31" s="23"/>
      <c r="F31" s="7"/>
      <c r="G31" s="7"/>
      <c r="H31" s="2"/>
    </row>
    <row r="32" spans="2:8" ht="19.5" customHeight="1">
      <c r="B32" s="7" t="s">
        <v>400</v>
      </c>
      <c r="C32" s="7" t="s">
        <v>401</v>
      </c>
      <c r="D32" s="45">
        <v>50000000</v>
      </c>
      <c r="E32" s="23"/>
      <c r="F32" s="7"/>
      <c r="G32" s="7"/>
      <c r="H32" s="2"/>
    </row>
    <row r="33" spans="2:8" ht="19.5" customHeight="1">
      <c r="B33" s="7" t="s">
        <v>402</v>
      </c>
      <c r="C33" s="7" t="s">
        <v>403</v>
      </c>
      <c r="D33" s="45">
        <v>6165923</v>
      </c>
      <c r="E33" s="24"/>
      <c r="F33" s="7"/>
      <c r="G33" s="7"/>
      <c r="H33" s="2"/>
    </row>
    <row r="34" spans="2:8" ht="19.5" customHeight="1">
      <c r="B34" s="7" t="s">
        <v>404</v>
      </c>
      <c r="C34" s="7" t="s">
        <v>405</v>
      </c>
      <c r="D34" s="45">
        <v>2507259</v>
      </c>
      <c r="E34" s="23"/>
      <c r="F34" s="7"/>
      <c r="G34" s="7"/>
      <c r="H34" s="2"/>
    </row>
    <row r="35" spans="2:8" ht="19.5" customHeight="1">
      <c r="B35" s="7" t="s">
        <v>406</v>
      </c>
      <c r="C35" s="7" t="s">
        <v>407</v>
      </c>
      <c r="D35" s="45">
        <v>9600000</v>
      </c>
      <c r="E35" s="24"/>
      <c r="F35" s="7"/>
      <c r="G35" s="7"/>
      <c r="H35" s="2"/>
    </row>
    <row r="36" spans="2:8" ht="19.5" customHeight="1">
      <c r="B36" s="7" t="s">
        <v>408</v>
      </c>
      <c r="C36" s="7" t="s">
        <v>409</v>
      </c>
      <c r="D36" s="45">
        <v>900000</v>
      </c>
      <c r="E36" s="23"/>
      <c r="F36" s="7"/>
      <c r="G36" s="7"/>
      <c r="H36" s="2"/>
    </row>
    <row r="37" spans="2:8" ht="19.5" customHeight="1">
      <c r="B37" s="7" t="s">
        <v>410</v>
      </c>
      <c r="C37" s="7" t="s">
        <v>411</v>
      </c>
      <c r="D37" s="45">
        <v>892495</v>
      </c>
      <c r="E37" s="24"/>
      <c r="F37" s="7"/>
      <c r="G37" s="7"/>
      <c r="H37" s="2"/>
    </row>
    <row r="38" spans="2:8" ht="19.5" customHeight="1">
      <c r="B38" s="7" t="s">
        <v>412</v>
      </c>
      <c r="C38" s="7" t="s">
        <v>589</v>
      </c>
      <c r="D38" s="45">
        <v>122313</v>
      </c>
      <c r="E38" s="23"/>
      <c r="F38" s="7"/>
      <c r="G38" s="7"/>
      <c r="H38" s="2"/>
    </row>
    <row r="39" spans="2:8" ht="19.5" customHeight="1">
      <c r="B39" s="7" t="s">
        <v>413</v>
      </c>
      <c r="C39" s="7" t="s">
        <v>414</v>
      </c>
      <c r="D39" s="45">
        <v>5000000</v>
      </c>
      <c r="E39" s="24"/>
      <c r="F39" s="7"/>
      <c r="G39" s="7"/>
      <c r="H39" s="2"/>
    </row>
    <row r="40" spans="2:8" ht="19.5" customHeight="1">
      <c r="B40" s="7" t="s">
        <v>415</v>
      </c>
      <c r="C40" s="7" t="s">
        <v>416</v>
      </c>
      <c r="D40" s="45">
        <v>2000000</v>
      </c>
      <c r="E40" s="23"/>
      <c r="F40" s="7"/>
      <c r="G40" s="7"/>
      <c r="H40" s="2"/>
    </row>
    <row r="41" spans="2:8" ht="19.5" customHeight="1">
      <c r="B41" s="7" t="s">
        <v>417</v>
      </c>
      <c r="C41" s="7" t="s">
        <v>418</v>
      </c>
      <c r="D41" s="45">
        <v>3000000</v>
      </c>
      <c r="E41" s="24"/>
      <c r="F41" s="7"/>
      <c r="G41" s="7"/>
      <c r="H41" s="2"/>
    </row>
    <row r="42" spans="2:8" ht="19.5" customHeight="1">
      <c r="B42" s="7" t="s">
        <v>419</v>
      </c>
      <c r="C42" s="7" t="s">
        <v>88</v>
      </c>
      <c r="D42" s="45">
        <v>25000000</v>
      </c>
      <c r="E42" s="23"/>
      <c r="F42" s="7"/>
      <c r="G42" s="7"/>
      <c r="H42" s="2"/>
    </row>
    <row r="43" spans="2:8" ht="19.5" customHeight="1">
      <c r="B43" s="7" t="s">
        <v>420</v>
      </c>
      <c r="C43" s="7" t="s">
        <v>421</v>
      </c>
      <c r="D43" s="45">
        <v>75000000</v>
      </c>
      <c r="E43" s="24"/>
      <c r="F43" s="7"/>
      <c r="G43" s="7"/>
      <c r="H43" s="2"/>
    </row>
    <row r="44" spans="2:8" ht="19.5" customHeight="1">
      <c r="B44" s="7" t="s">
        <v>422</v>
      </c>
      <c r="C44" s="7" t="s">
        <v>423</v>
      </c>
      <c r="D44" s="45">
        <v>27000000</v>
      </c>
      <c r="E44" s="23"/>
      <c r="F44" s="7"/>
      <c r="G44" s="7"/>
      <c r="H44" s="2"/>
    </row>
    <row r="45" spans="2:8" ht="19.5" customHeight="1">
      <c r="B45" s="7" t="s">
        <v>424</v>
      </c>
      <c r="C45" s="7" t="s">
        <v>590</v>
      </c>
      <c r="D45" s="45">
        <v>15000000</v>
      </c>
      <c r="E45" s="24"/>
      <c r="F45" s="7"/>
      <c r="G45" s="7"/>
      <c r="H45" s="2"/>
    </row>
    <row r="46" spans="2:8" ht="19.5" customHeight="1">
      <c r="B46" s="7" t="s">
        <v>425</v>
      </c>
      <c r="C46" s="7" t="s">
        <v>591</v>
      </c>
      <c r="D46" s="45">
        <v>40000000</v>
      </c>
      <c r="E46" s="23"/>
      <c r="F46" s="7"/>
      <c r="G46" s="7"/>
      <c r="H46" s="2"/>
    </row>
    <row r="47" spans="2:8" ht="19.5" customHeight="1">
      <c r="B47" s="7" t="s">
        <v>592</v>
      </c>
      <c r="C47" s="7" t="s">
        <v>593</v>
      </c>
      <c r="D47" s="45">
        <v>30000000</v>
      </c>
      <c r="E47" s="24"/>
      <c r="F47" s="7"/>
      <c r="G47" s="7"/>
      <c r="H47" s="2"/>
    </row>
    <row r="48" spans="2:8" ht="19.5" customHeight="1">
      <c r="B48" s="7" t="s">
        <v>426</v>
      </c>
      <c r="C48" s="7" t="s">
        <v>427</v>
      </c>
      <c r="D48" s="45">
        <f>+D49+D62+D65+D69+D110+D147+D103</f>
        <v>4860130121</v>
      </c>
      <c r="E48" s="24"/>
      <c r="F48" s="7"/>
      <c r="G48" s="7"/>
      <c r="H48" s="2"/>
    </row>
    <row r="49" spans="2:8" ht="19.5" customHeight="1">
      <c r="B49" s="7" t="s">
        <v>428</v>
      </c>
      <c r="C49" s="7" t="s">
        <v>352</v>
      </c>
      <c r="D49" s="45">
        <f>SUM(D50:D61)</f>
        <v>102687283</v>
      </c>
      <c r="E49" s="23"/>
      <c r="F49" s="7"/>
      <c r="G49" s="7"/>
      <c r="H49" s="2"/>
    </row>
    <row r="50" spans="2:8" ht="19.5" customHeight="1">
      <c r="B50" s="7" t="s">
        <v>429</v>
      </c>
      <c r="C50" s="7" t="s">
        <v>430</v>
      </c>
      <c r="D50" s="45">
        <v>1700000</v>
      </c>
      <c r="E50" s="22"/>
      <c r="F50" s="7"/>
      <c r="G50" s="7"/>
      <c r="H50" s="2"/>
    </row>
    <row r="51" spans="2:8" ht="19.5" customHeight="1">
      <c r="B51" s="7" t="s">
        <v>431</v>
      </c>
      <c r="C51" s="7" t="s">
        <v>432</v>
      </c>
      <c r="D51" s="45">
        <v>45000000</v>
      </c>
      <c r="E51" s="24"/>
      <c r="F51" s="7"/>
      <c r="G51" s="7"/>
      <c r="H51" s="2"/>
    </row>
    <row r="52" spans="2:8" ht="19.5" customHeight="1">
      <c r="B52" s="7" t="s">
        <v>433</v>
      </c>
      <c r="C52" s="7" t="s">
        <v>434</v>
      </c>
      <c r="D52" s="45">
        <v>2500000</v>
      </c>
      <c r="E52" s="23"/>
      <c r="F52" s="7"/>
      <c r="G52" s="7"/>
      <c r="H52" s="2"/>
    </row>
    <row r="53" spans="2:8" ht="19.5" customHeight="1">
      <c r="B53" s="7" t="s">
        <v>435</v>
      </c>
      <c r="C53" s="7" t="s">
        <v>436</v>
      </c>
      <c r="D53" s="45">
        <v>2000000</v>
      </c>
      <c r="E53" s="23"/>
      <c r="F53" s="7"/>
      <c r="G53" s="7"/>
      <c r="H53" s="2"/>
    </row>
    <row r="54" spans="2:8" ht="19.5" customHeight="1">
      <c r="B54" s="7" t="s">
        <v>437</v>
      </c>
      <c r="C54" s="7" t="s">
        <v>359</v>
      </c>
      <c r="D54" s="45">
        <v>2000000</v>
      </c>
      <c r="E54" s="1"/>
      <c r="F54" s="7"/>
      <c r="G54" s="7"/>
      <c r="H54" s="2"/>
    </row>
    <row r="55" spans="2:8" ht="19.5" customHeight="1">
      <c r="B55" s="7" t="s">
        <v>438</v>
      </c>
      <c r="C55" s="7" t="s">
        <v>439</v>
      </c>
      <c r="D55" s="45">
        <v>10000000</v>
      </c>
      <c r="E55" s="1"/>
      <c r="F55" s="7"/>
      <c r="G55" s="7"/>
      <c r="H55" s="2"/>
    </row>
    <row r="56" spans="2:8" ht="19.5" customHeight="1">
      <c r="B56" s="7" t="s">
        <v>440</v>
      </c>
      <c r="C56" s="7" t="s">
        <v>360</v>
      </c>
      <c r="D56" s="45">
        <v>22000000</v>
      </c>
      <c r="E56" s="1"/>
      <c r="F56" s="7"/>
      <c r="G56" s="7"/>
      <c r="H56" s="2"/>
    </row>
    <row r="57" spans="2:8" ht="19.5" customHeight="1">
      <c r="B57" s="7" t="s">
        <v>441</v>
      </c>
      <c r="C57" s="7" t="s">
        <v>361</v>
      </c>
      <c r="D57" s="45">
        <v>500000</v>
      </c>
      <c r="E57" s="1"/>
      <c r="F57" s="7"/>
      <c r="G57" s="7"/>
      <c r="H57" s="2"/>
    </row>
    <row r="58" spans="2:8" ht="19.5" customHeight="1">
      <c r="B58" s="7" t="s">
        <v>442</v>
      </c>
      <c r="C58" s="7" t="s">
        <v>443</v>
      </c>
      <c r="D58" s="45">
        <v>200000</v>
      </c>
      <c r="E58" s="1"/>
      <c r="F58" s="7"/>
      <c r="G58" s="7"/>
      <c r="H58" s="2"/>
    </row>
    <row r="59" spans="2:8" ht="19.5" customHeight="1">
      <c r="B59" s="7" t="s">
        <v>444</v>
      </c>
      <c r="C59" s="7" t="s">
        <v>445</v>
      </c>
      <c r="D59" s="45">
        <v>1787283</v>
      </c>
      <c r="E59" s="1"/>
      <c r="F59" s="7"/>
      <c r="G59" s="7"/>
      <c r="H59" s="2"/>
    </row>
    <row r="60" spans="2:8" ht="19.5" customHeight="1">
      <c r="B60" s="7" t="s">
        <v>446</v>
      </c>
      <c r="C60" s="7" t="s">
        <v>362</v>
      </c>
      <c r="D60" s="45">
        <v>14000000</v>
      </c>
      <c r="E60" s="1"/>
      <c r="F60" s="7"/>
      <c r="G60" s="7"/>
      <c r="H60" s="2"/>
    </row>
    <row r="61" spans="2:8" ht="19.5" customHeight="1">
      <c r="B61" s="7" t="s">
        <v>447</v>
      </c>
      <c r="C61" s="7" t="s">
        <v>448</v>
      </c>
      <c r="D61" s="45">
        <v>1000000</v>
      </c>
      <c r="E61" s="1"/>
      <c r="F61" s="7"/>
      <c r="G61" s="7"/>
      <c r="H61" s="2"/>
    </row>
    <row r="62" spans="2:8" ht="19.5" customHeight="1">
      <c r="B62" s="7" t="s">
        <v>449</v>
      </c>
      <c r="C62" s="7" t="s">
        <v>353</v>
      </c>
      <c r="D62" s="45">
        <f>SUM(D63:D64)</f>
        <v>3300000</v>
      </c>
      <c r="E62" s="1"/>
      <c r="F62" s="7"/>
      <c r="G62" s="7"/>
      <c r="H62" s="2"/>
    </row>
    <row r="63" spans="2:8" ht="19.5" customHeight="1">
      <c r="B63" s="7" t="s">
        <v>450</v>
      </c>
      <c r="C63" s="7" t="s">
        <v>451</v>
      </c>
      <c r="D63" s="45">
        <v>3000000</v>
      </c>
      <c r="E63" s="1"/>
      <c r="F63" s="7"/>
      <c r="G63" s="7"/>
      <c r="H63" s="2"/>
    </row>
    <row r="64" spans="2:8" ht="19.5" customHeight="1">
      <c r="B64" s="7" t="s">
        <v>452</v>
      </c>
      <c r="C64" s="7" t="s">
        <v>363</v>
      </c>
      <c r="D64" s="45">
        <v>300000</v>
      </c>
      <c r="E64" s="1"/>
      <c r="F64" s="7"/>
      <c r="G64" s="7"/>
      <c r="H64" s="2"/>
    </row>
    <row r="65" spans="2:8" ht="19.5" customHeight="1">
      <c r="B65" s="7" t="s">
        <v>453</v>
      </c>
      <c r="C65" s="7" t="s">
        <v>454</v>
      </c>
      <c r="D65" s="45">
        <f>SUM(D66:D68)</f>
        <v>56000000</v>
      </c>
      <c r="E65" s="1"/>
      <c r="F65" s="7"/>
      <c r="G65" s="7"/>
      <c r="H65" s="2"/>
    </row>
    <row r="66" spans="2:8" ht="19.5" customHeight="1">
      <c r="B66" s="7" t="s">
        <v>455</v>
      </c>
      <c r="C66" s="9" t="s">
        <v>674</v>
      </c>
      <c r="D66" s="45">
        <v>32000000</v>
      </c>
      <c r="E66" s="1"/>
      <c r="F66" s="7"/>
      <c r="G66" s="7"/>
      <c r="H66" s="2"/>
    </row>
    <row r="67" spans="2:8" ht="19.5" customHeight="1">
      <c r="B67" s="7" t="s">
        <v>456</v>
      </c>
      <c r="C67" s="7" t="s">
        <v>457</v>
      </c>
      <c r="D67" s="45">
        <v>4000000</v>
      </c>
      <c r="E67" s="1"/>
      <c r="F67" s="7"/>
      <c r="G67" s="7"/>
      <c r="H67" s="2"/>
    </row>
    <row r="68" spans="2:8" ht="19.5" customHeight="1">
      <c r="B68" s="7" t="s">
        <v>458</v>
      </c>
      <c r="C68" s="7" t="s">
        <v>459</v>
      </c>
      <c r="D68" s="45">
        <v>20000000</v>
      </c>
      <c r="E68" s="1"/>
      <c r="F68" s="7"/>
      <c r="G68" s="7"/>
      <c r="H68" s="2"/>
    </row>
    <row r="69" spans="2:8" ht="19.5" customHeight="1">
      <c r="B69" s="7" t="s">
        <v>460</v>
      </c>
      <c r="C69" s="7" t="s">
        <v>461</v>
      </c>
      <c r="D69" s="45">
        <f>+D70+D74+D91+D98+D101</f>
        <v>1878702195</v>
      </c>
      <c r="E69" s="1"/>
      <c r="F69" s="7"/>
      <c r="G69" s="7"/>
      <c r="H69" s="2"/>
    </row>
    <row r="70" spans="2:8" ht="19.5" customHeight="1">
      <c r="B70" s="7" t="s">
        <v>462</v>
      </c>
      <c r="C70" s="7" t="s">
        <v>463</v>
      </c>
      <c r="D70" s="46">
        <f>SUM(D71:D73)</f>
        <v>188666454</v>
      </c>
      <c r="E70" s="1"/>
      <c r="F70" s="7"/>
      <c r="G70" s="7"/>
      <c r="H70" s="2"/>
    </row>
    <row r="71" spans="2:8" ht="19.5" customHeight="1">
      <c r="B71" s="7" t="s">
        <v>464</v>
      </c>
      <c r="C71" s="7" t="s">
        <v>465</v>
      </c>
      <c r="D71" s="45">
        <v>168666454</v>
      </c>
      <c r="E71" s="1"/>
      <c r="F71" s="7"/>
      <c r="G71" s="7"/>
      <c r="H71" s="2"/>
    </row>
    <row r="72" spans="2:8" ht="19.5" customHeight="1">
      <c r="B72" s="7" t="s">
        <v>466</v>
      </c>
      <c r="C72" s="7" t="s">
        <v>467</v>
      </c>
      <c r="D72" s="45">
        <v>0</v>
      </c>
      <c r="E72" s="1"/>
      <c r="F72" s="7"/>
      <c r="G72" s="7"/>
      <c r="H72" s="2"/>
    </row>
    <row r="73" spans="2:8" ht="19.5" customHeight="1">
      <c r="B73" s="7" t="s">
        <v>468</v>
      </c>
      <c r="C73" s="7" t="s">
        <v>469</v>
      </c>
      <c r="D73" s="46">
        <v>20000000</v>
      </c>
      <c r="E73" s="1"/>
      <c r="F73" s="7"/>
      <c r="G73" s="7"/>
      <c r="H73" s="2"/>
    </row>
    <row r="74" spans="2:8" ht="19.5" customHeight="1">
      <c r="B74" s="7" t="s">
        <v>470</v>
      </c>
      <c r="C74" s="7" t="s">
        <v>471</v>
      </c>
      <c r="D74" s="46">
        <f>+D75+D78</f>
        <v>1269250344</v>
      </c>
      <c r="E74" s="1"/>
      <c r="F74" s="7"/>
      <c r="G74" s="7"/>
      <c r="H74" s="2"/>
    </row>
    <row r="75" spans="2:8" ht="19.5" customHeight="1">
      <c r="B75" s="7" t="s">
        <v>472</v>
      </c>
      <c r="C75" s="7" t="s">
        <v>473</v>
      </c>
      <c r="D75" s="46">
        <f>SUM(D76:D77)</f>
        <v>511486658</v>
      </c>
      <c r="E75" s="1"/>
      <c r="F75" s="7"/>
      <c r="G75" s="7"/>
      <c r="H75" s="2"/>
    </row>
    <row r="76" spans="2:8" ht="19.5" customHeight="1">
      <c r="B76" s="7" t="s">
        <v>474</v>
      </c>
      <c r="C76" s="7" t="s">
        <v>354</v>
      </c>
      <c r="D76" s="46">
        <v>468862768</v>
      </c>
      <c r="E76" s="1"/>
      <c r="F76" s="7"/>
      <c r="G76" s="7"/>
      <c r="H76" s="2"/>
    </row>
    <row r="77" spans="2:8" ht="19.5" customHeight="1">
      <c r="B77" s="7" t="s">
        <v>475</v>
      </c>
      <c r="C77" s="7" t="s">
        <v>476</v>
      </c>
      <c r="D77" s="46">
        <v>42623890</v>
      </c>
      <c r="E77" s="1"/>
      <c r="F77" s="7"/>
      <c r="G77" s="7"/>
      <c r="H77" s="2"/>
    </row>
    <row r="78" spans="2:8" ht="19.5" customHeight="1">
      <c r="B78" s="7" t="s">
        <v>477</v>
      </c>
      <c r="C78" s="7" t="s">
        <v>478</v>
      </c>
      <c r="D78" s="46">
        <f>+D79+D85</f>
        <v>757763686</v>
      </c>
      <c r="E78" s="1"/>
      <c r="F78" s="7"/>
      <c r="G78" s="7"/>
      <c r="H78" s="2"/>
    </row>
    <row r="79" spans="2:8" ht="19.5" customHeight="1">
      <c r="B79" s="7" t="s">
        <v>479</v>
      </c>
      <c r="C79" s="7" t="s">
        <v>480</v>
      </c>
      <c r="D79" s="46">
        <f>SUM(D80:D82)</f>
        <v>694616712</v>
      </c>
      <c r="E79" s="1"/>
      <c r="F79" s="7"/>
      <c r="G79" s="7"/>
      <c r="H79" s="2"/>
    </row>
    <row r="80" spans="2:8" ht="19.5" customHeight="1">
      <c r="B80" s="7" t="s">
        <v>481</v>
      </c>
      <c r="C80" s="7" t="s">
        <v>364</v>
      </c>
      <c r="D80" s="46">
        <v>51365664</v>
      </c>
      <c r="E80" s="1"/>
      <c r="F80" s="7"/>
      <c r="G80" s="7"/>
      <c r="H80" s="2"/>
    </row>
    <row r="81" spans="2:8" ht="19.5" customHeight="1">
      <c r="B81" s="7" t="s">
        <v>482</v>
      </c>
      <c r="C81" s="7" t="s">
        <v>483</v>
      </c>
      <c r="D81" s="46">
        <v>38524247</v>
      </c>
      <c r="E81" s="1"/>
      <c r="F81" s="7"/>
      <c r="G81" s="7"/>
      <c r="H81" s="2"/>
    </row>
    <row r="82" spans="2:8" ht="19.5" customHeight="1">
      <c r="B82" s="7" t="s">
        <v>484</v>
      </c>
      <c r="C82" s="7" t="s">
        <v>485</v>
      </c>
      <c r="D82" s="46">
        <v>604726801</v>
      </c>
      <c r="E82" s="1"/>
      <c r="F82" s="7"/>
      <c r="G82" s="7"/>
      <c r="H82" s="2"/>
    </row>
    <row r="83" spans="2:8" ht="19.5" customHeight="1">
      <c r="B83" s="7" t="s">
        <v>486</v>
      </c>
      <c r="C83" s="7" t="s">
        <v>487</v>
      </c>
      <c r="D83" s="46">
        <v>604726801</v>
      </c>
      <c r="E83" s="1"/>
      <c r="F83" s="7"/>
      <c r="G83" s="7"/>
      <c r="H83" s="2"/>
    </row>
    <row r="84" spans="2:8" ht="19.5" customHeight="1">
      <c r="B84" s="7" t="s">
        <v>488</v>
      </c>
      <c r="C84" s="7" t="s">
        <v>489</v>
      </c>
      <c r="D84" s="46">
        <v>0</v>
      </c>
      <c r="E84" s="1"/>
      <c r="F84" s="7"/>
      <c r="G84" s="7"/>
      <c r="H84" s="2"/>
    </row>
    <row r="85" spans="2:8" ht="19.5" customHeight="1">
      <c r="B85" s="7" t="s">
        <v>490</v>
      </c>
      <c r="C85" s="7" t="s">
        <v>491</v>
      </c>
      <c r="D85" s="46">
        <f>SUM(D86:D88)</f>
        <v>63146974</v>
      </c>
      <c r="E85" s="1"/>
      <c r="F85" s="7"/>
      <c r="G85" s="7"/>
      <c r="H85" s="2"/>
    </row>
    <row r="86" spans="2:8" ht="19.5" customHeight="1">
      <c r="B86" s="7" t="s">
        <v>492</v>
      </c>
      <c r="C86" s="7" t="s">
        <v>364</v>
      </c>
      <c r="D86" s="46">
        <v>4669606</v>
      </c>
      <c r="E86" s="1"/>
      <c r="F86" s="7"/>
      <c r="G86" s="7"/>
      <c r="H86" s="2"/>
    </row>
    <row r="87" spans="2:8" ht="19.5" customHeight="1">
      <c r="B87" s="7" t="s">
        <v>493</v>
      </c>
      <c r="C87" s="7" t="s">
        <v>483</v>
      </c>
      <c r="D87" s="46">
        <v>3502204</v>
      </c>
      <c r="E87" s="1"/>
      <c r="F87" s="7"/>
      <c r="G87" s="7"/>
      <c r="H87" s="2"/>
    </row>
    <row r="88" spans="2:8" ht="19.5" customHeight="1">
      <c r="B88" s="7" t="s">
        <v>494</v>
      </c>
      <c r="C88" s="7" t="s">
        <v>485</v>
      </c>
      <c r="D88" s="45">
        <f>+D89</f>
        <v>54975164</v>
      </c>
      <c r="E88" s="1"/>
      <c r="F88" s="7"/>
      <c r="G88" s="7"/>
      <c r="H88" s="2"/>
    </row>
    <row r="89" spans="2:8" ht="19.5" customHeight="1">
      <c r="B89" s="7" t="s">
        <v>495</v>
      </c>
      <c r="C89" s="7" t="s">
        <v>487</v>
      </c>
      <c r="D89" s="45">
        <v>54975164</v>
      </c>
      <c r="E89" s="1"/>
      <c r="F89" s="7"/>
      <c r="G89" s="7"/>
      <c r="H89" s="2"/>
    </row>
    <row r="90" spans="2:8" ht="19.5" customHeight="1">
      <c r="B90" s="7" t="s">
        <v>496</v>
      </c>
      <c r="C90" s="7" t="s">
        <v>497</v>
      </c>
      <c r="D90" s="45">
        <v>0</v>
      </c>
      <c r="E90" s="1"/>
      <c r="F90" s="7"/>
      <c r="G90" s="7"/>
      <c r="H90" s="2"/>
    </row>
    <row r="91" spans="2:8" ht="19.5" customHeight="1">
      <c r="B91" s="7" t="s">
        <v>498</v>
      </c>
      <c r="C91" s="7" t="s">
        <v>499</v>
      </c>
      <c r="D91" s="45">
        <f>+D92+D95</f>
        <v>392870880</v>
      </c>
      <c r="E91" s="1"/>
      <c r="F91" s="7"/>
      <c r="G91" s="7"/>
      <c r="H91" s="2"/>
    </row>
    <row r="92" spans="2:8" ht="19.5" customHeight="1">
      <c r="B92" s="9" t="s">
        <v>500</v>
      </c>
      <c r="C92" s="9" t="s">
        <v>480</v>
      </c>
      <c r="D92" s="47">
        <f>SUM(D93:D94)</f>
        <v>360131640</v>
      </c>
      <c r="E92" s="1"/>
      <c r="F92" s="7"/>
      <c r="G92" s="7"/>
      <c r="H92" s="2"/>
    </row>
    <row r="93" spans="2:8" ht="19.5" customHeight="1">
      <c r="B93" s="9" t="s">
        <v>605</v>
      </c>
      <c r="C93" s="9" t="s">
        <v>601</v>
      </c>
      <c r="D93" s="45">
        <v>183692014</v>
      </c>
      <c r="E93" s="1"/>
      <c r="F93" s="7"/>
      <c r="G93" s="7"/>
      <c r="H93" s="2"/>
    </row>
    <row r="94" spans="2:8" ht="19.5" customHeight="1">
      <c r="B94" s="9" t="s">
        <v>606</v>
      </c>
      <c r="C94" s="9" t="s">
        <v>602</v>
      </c>
      <c r="D94" s="45">
        <v>176439626</v>
      </c>
      <c r="E94" s="1"/>
      <c r="F94" s="7"/>
      <c r="G94" s="7"/>
      <c r="H94" s="2"/>
    </row>
    <row r="95" spans="2:8" ht="19.5" customHeight="1">
      <c r="B95" s="9" t="s">
        <v>501</v>
      </c>
      <c r="C95" s="9" t="s">
        <v>607</v>
      </c>
      <c r="D95" s="47">
        <f>SUM(D96:D97)</f>
        <v>32739240</v>
      </c>
      <c r="E95" s="1"/>
      <c r="F95" s="7"/>
      <c r="G95" s="7"/>
      <c r="H95" s="2"/>
    </row>
    <row r="96" spans="2:8" ht="19.5" customHeight="1">
      <c r="B96" s="9" t="s">
        <v>608</v>
      </c>
      <c r="C96" s="9" t="s">
        <v>604</v>
      </c>
      <c r="D96" s="48">
        <f>16699274</f>
        <v>16699274</v>
      </c>
      <c r="E96" s="1"/>
      <c r="F96" s="7"/>
      <c r="G96" s="7"/>
      <c r="H96" s="2"/>
    </row>
    <row r="97" spans="2:8" ht="19.5" customHeight="1">
      <c r="B97" s="9" t="s">
        <v>609</v>
      </c>
      <c r="C97" s="9" t="s">
        <v>603</v>
      </c>
      <c r="D97" s="48">
        <f>16039966</f>
        <v>16039966</v>
      </c>
      <c r="E97" s="1"/>
      <c r="F97" s="7"/>
      <c r="G97" s="7"/>
      <c r="H97" s="2"/>
    </row>
    <row r="98" spans="2:8" ht="19.5" customHeight="1">
      <c r="B98" s="7" t="s">
        <v>502</v>
      </c>
      <c r="C98" s="7" t="s">
        <v>503</v>
      </c>
      <c r="D98" s="47">
        <f>+D99+D100</f>
        <v>27914517</v>
      </c>
      <c r="E98" s="1"/>
      <c r="F98" s="7"/>
      <c r="G98" s="7"/>
      <c r="H98" s="2"/>
    </row>
    <row r="99" spans="2:8" ht="19.5" customHeight="1">
      <c r="B99" s="7" t="s">
        <v>504</v>
      </c>
      <c r="C99" s="7" t="s">
        <v>480</v>
      </c>
      <c r="D99" s="45">
        <v>25588307</v>
      </c>
      <c r="E99" s="1"/>
      <c r="F99" s="7"/>
      <c r="G99" s="7"/>
      <c r="H99" s="2"/>
    </row>
    <row r="100" spans="2:8" ht="19.5" customHeight="1">
      <c r="B100" s="7" t="s">
        <v>505</v>
      </c>
      <c r="C100" s="7" t="s">
        <v>491</v>
      </c>
      <c r="D100" s="45">
        <v>2326210</v>
      </c>
      <c r="E100" s="1"/>
      <c r="F100" s="7"/>
      <c r="G100" s="7"/>
      <c r="H100" s="2"/>
    </row>
    <row r="101" spans="2:8" ht="19.5" customHeight="1">
      <c r="B101" s="7" t="s">
        <v>506</v>
      </c>
      <c r="C101" s="7" t="s">
        <v>507</v>
      </c>
      <c r="D101" s="45">
        <v>0</v>
      </c>
      <c r="E101" s="1"/>
      <c r="F101" s="7"/>
      <c r="G101" s="7"/>
      <c r="H101" s="2"/>
    </row>
    <row r="102" spans="2:8" ht="19.5" customHeight="1">
      <c r="B102" s="7" t="s">
        <v>508</v>
      </c>
      <c r="C102" s="7" t="s">
        <v>507</v>
      </c>
      <c r="D102" s="45">
        <v>0</v>
      </c>
      <c r="E102" s="1"/>
      <c r="F102" s="7"/>
      <c r="G102" s="7"/>
      <c r="H102" s="2"/>
    </row>
    <row r="103" spans="2:8" ht="19.5" customHeight="1">
      <c r="B103" s="8" t="s">
        <v>509</v>
      </c>
      <c r="C103" s="8" t="s">
        <v>621</v>
      </c>
      <c r="D103" s="47">
        <f>SUM(D104:D108)</f>
        <v>500</v>
      </c>
      <c r="E103" s="1"/>
      <c r="F103" s="7"/>
      <c r="G103" s="7"/>
      <c r="H103" s="2"/>
    </row>
    <row r="104" spans="2:8" ht="19.5" customHeight="1">
      <c r="B104" s="7" t="s">
        <v>511</v>
      </c>
      <c r="C104" s="7" t="s">
        <v>622</v>
      </c>
      <c r="D104" s="46">
        <v>100</v>
      </c>
      <c r="E104" s="1"/>
      <c r="F104" s="7"/>
      <c r="G104" s="7"/>
      <c r="H104" s="2"/>
    </row>
    <row r="105" spans="2:8" ht="19.5" customHeight="1">
      <c r="B105" s="7" t="s">
        <v>517</v>
      </c>
      <c r="C105" s="7" t="s">
        <v>623</v>
      </c>
      <c r="D105" s="45">
        <v>100</v>
      </c>
      <c r="E105" s="1"/>
      <c r="F105" s="7"/>
      <c r="G105" s="7"/>
      <c r="H105" s="2"/>
    </row>
    <row r="106" spans="2:8" ht="19.5" customHeight="1">
      <c r="B106" s="7" t="s">
        <v>519</v>
      </c>
      <c r="C106" s="7" t="s">
        <v>375</v>
      </c>
      <c r="D106" s="45">
        <v>100</v>
      </c>
      <c r="E106" s="1"/>
      <c r="F106" s="7"/>
      <c r="G106" s="7"/>
      <c r="H106" s="2"/>
    </row>
    <row r="107" spans="2:8" ht="19.5" customHeight="1">
      <c r="B107" s="7" t="s">
        <v>524</v>
      </c>
      <c r="C107" s="7" t="s">
        <v>625</v>
      </c>
      <c r="D107" s="45">
        <v>100</v>
      </c>
      <c r="E107" s="1"/>
      <c r="F107" s="7"/>
      <c r="G107" s="7"/>
      <c r="H107" s="2"/>
    </row>
    <row r="108" spans="2:8" ht="19.5" customHeight="1">
      <c r="B108" s="7" t="s">
        <v>626</v>
      </c>
      <c r="C108" s="7" t="s">
        <v>624</v>
      </c>
      <c r="D108" s="45">
        <f>+D109</f>
        <v>100</v>
      </c>
      <c r="E108" s="1"/>
      <c r="F108" s="7"/>
      <c r="G108" s="7"/>
      <c r="H108" s="2"/>
    </row>
    <row r="109" spans="2:8" ht="19.5" customHeight="1">
      <c r="B109" s="7" t="s">
        <v>627</v>
      </c>
      <c r="C109" s="7" t="s">
        <v>355</v>
      </c>
      <c r="D109" s="45">
        <v>100</v>
      </c>
      <c r="E109" s="1"/>
      <c r="F109" s="7"/>
      <c r="G109" s="7"/>
      <c r="H109" s="2"/>
    </row>
    <row r="110" spans="2:8" ht="19.5" customHeight="1">
      <c r="B110" s="7" t="s">
        <v>527</v>
      </c>
      <c r="C110" s="7" t="s">
        <v>510</v>
      </c>
      <c r="D110" s="45">
        <f>+D111+D128+D135+D142</f>
        <v>2678938943</v>
      </c>
      <c r="E110" s="1"/>
      <c r="F110" s="7"/>
      <c r="G110" s="7"/>
      <c r="H110" s="2"/>
    </row>
    <row r="111" spans="2:8" ht="19.5" customHeight="1">
      <c r="B111" s="7" t="s">
        <v>628</v>
      </c>
      <c r="C111" s="7" t="s">
        <v>512</v>
      </c>
      <c r="D111" s="45">
        <f>SUM(D112:D127)-D121-D112</f>
        <v>2467114907</v>
      </c>
      <c r="E111" s="1"/>
      <c r="F111" s="7"/>
      <c r="G111" s="7"/>
      <c r="H111" s="2"/>
    </row>
    <row r="112" spans="2:8" ht="19.5" customHeight="1">
      <c r="B112" s="7" t="s">
        <v>629</v>
      </c>
      <c r="C112" s="7" t="s">
        <v>620</v>
      </c>
      <c r="D112" s="45">
        <f>SUM(D113:D115)</f>
        <v>1444490007</v>
      </c>
      <c r="E112" s="1"/>
      <c r="F112" s="7"/>
      <c r="G112" s="7"/>
      <c r="H112" s="2"/>
    </row>
    <row r="113" spans="2:8" ht="19.5" customHeight="1">
      <c r="B113" s="7" t="s">
        <v>630</v>
      </c>
      <c r="C113" s="7" t="s">
        <v>610</v>
      </c>
      <c r="D113" s="45">
        <v>0</v>
      </c>
      <c r="E113" s="1"/>
      <c r="F113" s="7"/>
      <c r="G113" s="7"/>
      <c r="H113" s="2"/>
    </row>
    <row r="114" spans="2:8" ht="19.5" customHeight="1">
      <c r="B114" s="7" t="s">
        <v>631</v>
      </c>
      <c r="C114" s="7" t="s">
        <v>611</v>
      </c>
      <c r="D114" s="45">
        <v>1324115807</v>
      </c>
      <c r="F114" s="7"/>
      <c r="G114" s="7"/>
      <c r="H114" s="2"/>
    </row>
    <row r="115" spans="2:8" ht="19.5" customHeight="1">
      <c r="B115" s="7" t="s">
        <v>632</v>
      </c>
      <c r="C115" s="7" t="s">
        <v>619</v>
      </c>
      <c r="D115" s="45">
        <v>120374200</v>
      </c>
      <c r="F115" s="7"/>
      <c r="G115" s="7"/>
      <c r="H115" s="2"/>
    </row>
    <row r="116" spans="2:8" ht="19.5" customHeight="1">
      <c r="B116" s="7" t="s">
        <v>633</v>
      </c>
      <c r="C116" s="7" t="s">
        <v>381</v>
      </c>
      <c r="D116" s="45">
        <v>750000000</v>
      </c>
      <c r="F116" s="7"/>
      <c r="G116" s="7"/>
      <c r="H116" s="2"/>
    </row>
    <row r="117" spans="2:8" ht="19.5" customHeight="1">
      <c r="B117" s="7" t="s">
        <v>634</v>
      </c>
      <c r="C117" s="7" t="s">
        <v>594</v>
      </c>
      <c r="D117" s="45">
        <v>1000</v>
      </c>
      <c r="F117" s="7"/>
      <c r="G117" s="7"/>
      <c r="H117" s="2"/>
    </row>
    <row r="118" spans="2:8" ht="19.5" customHeight="1">
      <c r="B118" s="7" t="s">
        <v>635</v>
      </c>
      <c r="C118" s="7" t="s">
        <v>513</v>
      </c>
      <c r="D118" s="45">
        <v>250000000</v>
      </c>
      <c r="F118" s="7"/>
      <c r="G118" s="7"/>
      <c r="H118" s="2"/>
    </row>
    <row r="119" spans="2:8" ht="19.5" customHeight="1">
      <c r="B119" s="7" t="s">
        <v>636</v>
      </c>
      <c r="C119" s="7" t="s">
        <v>382</v>
      </c>
      <c r="D119" s="45">
        <v>15622500</v>
      </c>
      <c r="F119" s="7"/>
      <c r="G119" s="7"/>
      <c r="H119" s="2"/>
    </row>
    <row r="120" spans="2:8" ht="19.5" customHeight="1">
      <c r="B120" s="7" t="s">
        <v>637</v>
      </c>
      <c r="C120" s="9" t="s">
        <v>669</v>
      </c>
      <c r="D120" s="45">
        <v>100</v>
      </c>
      <c r="F120" s="7"/>
      <c r="G120" s="7"/>
      <c r="H120" s="2"/>
    </row>
    <row r="121" spans="2:8" ht="19.5" customHeight="1">
      <c r="B121" s="9" t="s">
        <v>638</v>
      </c>
      <c r="C121" s="7" t="s">
        <v>616</v>
      </c>
      <c r="D121" s="45">
        <f>+D122+D123</f>
        <v>1000</v>
      </c>
      <c r="F121" s="7"/>
      <c r="G121" s="7"/>
      <c r="H121" s="2"/>
    </row>
    <row r="122" spans="2:8" ht="19.5" customHeight="1">
      <c r="B122" s="9" t="s">
        <v>670</v>
      </c>
      <c r="C122" s="7" t="s">
        <v>617</v>
      </c>
      <c r="D122" s="45">
        <v>500</v>
      </c>
      <c r="F122" s="7"/>
      <c r="G122" s="7"/>
      <c r="H122" s="2"/>
    </row>
    <row r="123" spans="2:8" ht="19.5" customHeight="1">
      <c r="B123" s="9" t="s">
        <v>671</v>
      </c>
      <c r="C123" s="7" t="s">
        <v>618</v>
      </c>
      <c r="D123" s="45">
        <v>500</v>
      </c>
      <c r="F123" s="7"/>
      <c r="G123" s="7"/>
      <c r="H123" s="2"/>
    </row>
    <row r="124" spans="2:8" ht="19.5" customHeight="1">
      <c r="B124" s="9" t="s">
        <v>639</v>
      </c>
      <c r="C124" s="7" t="s">
        <v>514</v>
      </c>
      <c r="D124" s="45">
        <v>7000000</v>
      </c>
      <c r="F124" s="7"/>
      <c r="G124" s="7"/>
      <c r="H124" s="2"/>
    </row>
    <row r="125" spans="2:8" ht="19.5" customHeight="1">
      <c r="B125" s="9" t="s">
        <v>640</v>
      </c>
      <c r="C125" s="7" t="s">
        <v>515</v>
      </c>
      <c r="D125" s="45">
        <v>100</v>
      </c>
      <c r="F125" s="7"/>
      <c r="G125" s="7"/>
      <c r="H125" s="2"/>
    </row>
    <row r="126" spans="2:8" ht="19.5" customHeight="1">
      <c r="B126" s="9" t="s">
        <v>641</v>
      </c>
      <c r="C126" s="15" t="s">
        <v>673</v>
      </c>
      <c r="D126" s="45">
        <v>100</v>
      </c>
      <c r="F126" s="7"/>
      <c r="G126" s="7"/>
      <c r="H126" s="2"/>
    </row>
    <row r="127" spans="2:8" ht="19.5" customHeight="1">
      <c r="B127" s="9" t="s">
        <v>672</v>
      </c>
      <c r="C127" s="7" t="s">
        <v>516</v>
      </c>
      <c r="D127" s="45">
        <v>100</v>
      </c>
      <c r="F127" s="7"/>
      <c r="G127" s="7"/>
      <c r="H127" s="2"/>
    </row>
    <row r="128" spans="2:8" ht="19.5" customHeight="1">
      <c r="B128" s="8" t="s">
        <v>642</v>
      </c>
      <c r="C128" s="8" t="s">
        <v>518</v>
      </c>
      <c r="D128" s="47">
        <f>SUM(D129:D134)</f>
        <v>103698474</v>
      </c>
      <c r="F128" s="7"/>
      <c r="G128" s="7"/>
      <c r="H128" s="2"/>
    </row>
    <row r="129" spans="2:8" ht="19.5" customHeight="1">
      <c r="B129" s="7" t="s">
        <v>643</v>
      </c>
      <c r="C129" s="7" t="s">
        <v>612</v>
      </c>
      <c r="D129" s="45">
        <v>22526</v>
      </c>
      <c r="F129" s="7"/>
      <c r="G129" s="7"/>
      <c r="H129" s="2"/>
    </row>
    <row r="130" spans="2:8" ht="19.5" customHeight="1">
      <c r="B130" s="7" t="s">
        <v>644</v>
      </c>
      <c r="C130" s="7" t="s">
        <v>613</v>
      </c>
      <c r="D130" s="45">
        <v>73273800</v>
      </c>
      <c r="F130" s="7"/>
      <c r="G130" s="7"/>
      <c r="H130" s="2"/>
    </row>
    <row r="131" spans="2:8" ht="19.5" customHeight="1">
      <c r="B131" s="7" t="s">
        <v>645</v>
      </c>
      <c r="C131" s="7" t="s">
        <v>596</v>
      </c>
      <c r="D131" s="45">
        <v>2048</v>
      </c>
      <c r="F131" s="7"/>
      <c r="G131" s="7"/>
      <c r="H131" s="2"/>
    </row>
    <row r="132" spans="2:8" ht="19.5" customHeight="1">
      <c r="B132" s="7" t="s">
        <v>646</v>
      </c>
      <c r="C132" s="7" t="s">
        <v>382</v>
      </c>
      <c r="D132" s="45">
        <v>30000000</v>
      </c>
      <c r="F132" s="7"/>
      <c r="G132" s="7"/>
      <c r="H132" s="2"/>
    </row>
    <row r="133" spans="2:8" ht="19.5" customHeight="1">
      <c r="B133" s="7" t="s">
        <v>647</v>
      </c>
      <c r="C133" s="7" t="s">
        <v>514</v>
      </c>
      <c r="D133" s="45">
        <v>400000</v>
      </c>
      <c r="F133" s="7"/>
      <c r="G133" s="7"/>
      <c r="H133" s="2"/>
    </row>
    <row r="134" spans="2:8" ht="19.5" customHeight="1">
      <c r="B134" s="7" t="s">
        <v>648</v>
      </c>
      <c r="C134" s="7" t="s">
        <v>595</v>
      </c>
      <c r="D134" s="45">
        <v>100</v>
      </c>
      <c r="F134" s="7"/>
      <c r="G134" s="7"/>
      <c r="H134" s="2"/>
    </row>
    <row r="135" spans="2:8" ht="19.5" customHeight="1">
      <c r="B135" s="7" t="s">
        <v>649</v>
      </c>
      <c r="C135" s="7" t="s">
        <v>520</v>
      </c>
      <c r="D135" s="45">
        <f>SUM(D136:D141)</f>
        <v>82125362</v>
      </c>
      <c r="F135" s="7"/>
      <c r="G135" s="7"/>
      <c r="H135" s="2"/>
    </row>
    <row r="136" spans="2:8" ht="19.5" customHeight="1">
      <c r="B136" s="7" t="s">
        <v>650</v>
      </c>
      <c r="C136" s="7" t="s">
        <v>521</v>
      </c>
      <c r="D136" s="45">
        <v>74456399</v>
      </c>
      <c r="F136" s="7"/>
      <c r="G136" s="7"/>
      <c r="H136" s="2"/>
    </row>
    <row r="137" spans="2:8" ht="19.5" customHeight="1">
      <c r="B137" s="7" t="s">
        <v>651</v>
      </c>
      <c r="C137" s="7" t="s">
        <v>522</v>
      </c>
      <c r="D137" s="45">
        <v>6768763</v>
      </c>
      <c r="F137" s="7"/>
      <c r="G137" s="7"/>
      <c r="H137" s="2"/>
    </row>
    <row r="138" spans="2:8" ht="19.5" customHeight="1">
      <c r="B138" s="7" t="s">
        <v>652</v>
      </c>
      <c r="C138" s="7" t="s">
        <v>514</v>
      </c>
      <c r="D138" s="45">
        <v>400000</v>
      </c>
      <c r="F138" s="7"/>
      <c r="G138" s="7"/>
      <c r="H138" s="2"/>
    </row>
    <row r="139" spans="2:8" ht="19.5" customHeight="1">
      <c r="B139" s="7" t="s">
        <v>653</v>
      </c>
      <c r="C139" s="7" t="s">
        <v>348</v>
      </c>
      <c r="D139" s="45">
        <v>500000</v>
      </c>
      <c r="F139" s="7"/>
      <c r="G139" s="7"/>
      <c r="H139" s="2"/>
    </row>
    <row r="140" spans="2:8" ht="19.5" customHeight="1">
      <c r="B140" s="7" t="s">
        <v>654</v>
      </c>
      <c r="C140" s="7" t="s">
        <v>615</v>
      </c>
      <c r="D140" s="45">
        <v>100</v>
      </c>
      <c r="F140" s="7"/>
      <c r="G140" s="7"/>
      <c r="H140" s="2"/>
    </row>
    <row r="141" spans="2:8" ht="19.5" customHeight="1">
      <c r="B141" s="7" t="s">
        <v>655</v>
      </c>
      <c r="C141" s="7" t="s">
        <v>523</v>
      </c>
      <c r="D141" s="45">
        <v>100</v>
      </c>
      <c r="F141" s="7"/>
      <c r="G141" s="7"/>
      <c r="H141" s="2"/>
    </row>
    <row r="142" spans="2:8" ht="19.5" customHeight="1">
      <c r="B142" s="7" t="s">
        <v>656</v>
      </c>
      <c r="C142" s="7" t="s">
        <v>305</v>
      </c>
      <c r="D142" s="45">
        <f>SUM(D143:D146)</f>
        <v>26000200</v>
      </c>
      <c r="F142" s="7"/>
      <c r="G142" s="7"/>
      <c r="H142" s="2"/>
    </row>
    <row r="143" spans="2:8" ht="19.5" customHeight="1">
      <c r="B143" s="7" t="s">
        <v>657</v>
      </c>
      <c r="C143" s="7" t="s">
        <v>382</v>
      </c>
      <c r="D143" s="45">
        <v>15000000</v>
      </c>
      <c r="F143" s="7"/>
      <c r="G143" s="7"/>
      <c r="H143" s="2"/>
    </row>
    <row r="144" spans="2:8" ht="19.5" customHeight="1">
      <c r="B144" s="7" t="s">
        <v>658</v>
      </c>
      <c r="C144" s="7" t="s">
        <v>306</v>
      </c>
      <c r="D144" s="45">
        <v>11000000</v>
      </c>
      <c r="F144" s="7"/>
      <c r="G144" s="7"/>
      <c r="H144" s="2"/>
    </row>
    <row r="145" spans="2:8" ht="19.5" customHeight="1">
      <c r="B145" s="9" t="s">
        <v>659</v>
      </c>
      <c r="C145" s="9" t="s">
        <v>357</v>
      </c>
      <c r="D145" s="45">
        <v>100</v>
      </c>
      <c r="F145" s="7"/>
      <c r="G145" s="7"/>
      <c r="H145" s="2"/>
    </row>
    <row r="146" spans="2:8" ht="19.5" customHeight="1">
      <c r="B146" s="7" t="s">
        <v>659</v>
      </c>
      <c r="C146" s="7" t="s">
        <v>526</v>
      </c>
      <c r="D146" s="45">
        <v>100</v>
      </c>
      <c r="F146" s="7"/>
      <c r="G146" s="7"/>
      <c r="H146" s="2"/>
    </row>
    <row r="147" spans="2:8" ht="19.5" customHeight="1">
      <c r="B147" s="7" t="s">
        <v>660</v>
      </c>
      <c r="C147" s="7" t="s">
        <v>528</v>
      </c>
      <c r="D147" s="49">
        <f>SUM(D148:D157)-D150-D153</f>
        <v>140501200</v>
      </c>
      <c r="F147" s="7"/>
      <c r="G147" s="7"/>
      <c r="H147" s="2"/>
    </row>
    <row r="148" spans="2:8" ht="19.5" customHeight="1">
      <c r="B148" s="7" t="s">
        <v>661</v>
      </c>
      <c r="C148" s="7" t="s">
        <v>356</v>
      </c>
      <c r="D148" s="49">
        <v>500000</v>
      </c>
      <c r="F148" s="7"/>
      <c r="G148" s="7"/>
      <c r="H148" s="2"/>
    </row>
    <row r="149" spans="2:8" ht="19.5" customHeight="1">
      <c r="B149" s="7" t="s">
        <v>662</v>
      </c>
      <c r="C149" s="7" t="s">
        <v>529</v>
      </c>
      <c r="D149" s="49">
        <f>+D150</f>
        <v>20000000</v>
      </c>
      <c r="F149" s="7"/>
      <c r="G149" s="7"/>
      <c r="H149" s="2"/>
    </row>
    <row r="150" spans="2:8" ht="19.5" customHeight="1">
      <c r="B150" s="7" t="s">
        <v>663</v>
      </c>
      <c r="C150" s="7" t="s">
        <v>614</v>
      </c>
      <c r="D150" s="49">
        <v>20000000</v>
      </c>
      <c r="F150" s="7"/>
      <c r="G150" s="7"/>
      <c r="H150" s="2"/>
    </row>
    <row r="151" spans="2:8" ht="19.5" customHeight="1">
      <c r="B151" s="7" t="s">
        <v>664</v>
      </c>
      <c r="C151" s="7" t="s">
        <v>530</v>
      </c>
      <c r="D151" s="49">
        <v>100</v>
      </c>
      <c r="F151" s="7"/>
      <c r="G151" s="7"/>
      <c r="H151" s="2"/>
    </row>
    <row r="152" spans="2:8" ht="19.5" customHeight="1">
      <c r="B152" s="7" t="s">
        <v>665</v>
      </c>
      <c r="C152" s="7" t="s">
        <v>531</v>
      </c>
      <c r="D152" s="49">
        <v>100</v>
      </c>
      <c r="F152" s="7"/>
      <c r="G152" s="7"/>
      <c r="H152" s="2"/>
    </row>
    <row r="153" spans="2:8" ht="19.5" customHeight="1">
      <c r="B153" s="7" t="s">
        <v>666</v>
      </c>
      <c r="C153" s="7" t="s">
        <v>532</v>
      </c>
      <c r="D153" s="49">
        <f>+D154</f>
        <v>85000000</v>
      </c>
      <c r="F153" s="7"/>
      <c r="G153" s="7"/>
      <c r="H153" s="2"/>
    </row>
    <row r="154" spans="2:8" ht="19.5" customHeight="1">
      <c r="B154" s="9" t="s">
        <v>676</v>
      </c>
      <c r="C154" s="7" t="s">
        <v>597</v>
      </c>
      <c r="D154" s="50">
        <v>85000000</v>
      </c>
      <c r="F154" s="7"/>
      <c r="G154" s="7"/>
      <c r="H154" s="2"/>
    </row>
    <row r="155" spans="2:8" ht="19.5" customHeight="1">
      <c r="B155" s="9" t="s">
        <v>667</v>
      </c>
      <c r="C155" s="7" t="s">
        <v>534</v>
      </c>
      <c r="D155" s="49">
        <v>5000000</v>
      </c>
      <c r="F155" s="7"/>
      <c r="G155" s="7"/>
      <c r="H155" s="2"/>
    </row>
    <row r="156" spans="2:8" ht="19.5" customHeight="1">
      <c r="B156" s="9" t="s">
        <v>668</v>
      </c>
      <c r="C156" s="7" t="s">
        <v>533</v>
      </c>
      <c r="D156" s="49">
        <v>30000000</v>
      </c>
      <c r="F156" s="7"/>
      <c r="G156" s="7"/>
      <c r="H156" s="2"/>
    </row>
    <row r="157" spans="2:8" ht="19.5" customHeight="1">
      <c r="B157" s="9" t="s">
        <v>864</v>
      </c>
      <c r="C157" s="7" t="s">
        <v>535</v>
      </c>
      <c r="D157" s="49">
        <v>1000</v>
      </c>
      <c r="F157" s="7"/>
      <c r="G157" s="7"/>
      <c r="H157" s="2"/>
    </row>
    <row r="158" spans="2:8" ht="19.5" customHeight="1">
      <c r="B158" s="7" t="s">
        <v>536</v>
      </c>
      <c r="C158" s="7" t="s">
        <v>537</v>
      </c>
      <c r="D158" s="49">
        <f>SUM(D159:D163)+D167+D168</f>
        <v>2901400</v>
      </c>
      <c r="F158" s="7"/>
      <c r="G158" s="7"/>
      <c r="H158" s="2"/>
    </row>
    <row r="159" spans="2:8" ht="19.5" customHeight="1">
      <c r="B159" s="7" t="s">
        <v>538</v>
      </c>
      <c r="C159" s="7" t="s">
        <v>539</v>
      </c>
      <c r="D159" s="49">
        <v>0</v>
      </c>
      <c r="F159" s="7"/>
      <c r="G159" s="7"/>
      <c r="H159" s="2"/>
    </row>
    <row r="160" spans="2:8" ht="19.5" customHeight="1">
      <c r="B160" s="7" t="s">
        <v>540</v>
      </c>
      <c r="C160" s="7" t="s">
        <v>541</v>
      </c>
      <c r="D160" s="49">
        <v>2000000</v>
      </c>
      <c r="F160" s="7"/>
      <c r="G160" s="7"/>
      <c r="H160" s="2"/>
    </row>
    <row r="161" spans="2:8" ht="19.5" customHeight="1">
      <c r="B161" s="7" t="s">
        <v>542</v>
      </c>
      <c r="C161" s="7" t="s">
        <v>543</v>
      </c>
      <c r="D161" s="49">
        <v>50000</v>
      </c>
      <c r="F161" s="7"/>
      <c r="G161" s="7"/>
      <c r="H161" s="2"/>
    </row>
    <row r="162" spans="2:8" ht="19.5" customHeight="1">
      <c r="B162" s="7" t="s">
        <v>544</v>
      </c>
      <c r="C162" s="7" t="s">
        <v>545</v>
      </c>
      <c r="D162" s="49">
        <v>100</v>
      </c>
      <c r="F162" s="7"/>
      <c r="G162" s="7"/>
      <c r="H162" s="2"/>
    </row>
    <row r="163" spans="2:8" ht="19.5" customHeight="1">
      <c r="B163" s="7" t="s">
        <v>546</v>
      </c>
      <c r="C163" s="7" t="s">
        <v>547</v>
      </c>
      <c r="D163" s="49">
        <f>+D164+D165+D166</f>
        <v>300</v>
      </c>
      <c r="F163" s="7"/>
      <c r="G163" s="7"/>
      <c r="H163" s="2"/>
    </row>
    <row r="164" spans="2:8" ht="19.5" customHeight="1">
      <c r="B164" s="7" t="s">
        <v>548</v>
      </c>
      <c r="C164" s="7" t="s">
        <v>549</v>
      </c>
      <c r="D164" s="45">
        <v>100</v>
      </c>
      <c r="F164" s="7"/>
      <c r="G164" s="7"/>
      <c r="H164" s="2"/>
    </row>
    <row r="165" spans="2:8" ht="19.5" customHeight="1">
      <c r="B165" s="7" t="s">
        <v>550</v>
      </c>
      <c r="C165" s="7" t="s">
        <v>598</v>
      </c>
      <c r="D165" s="45">
        <v>100</v>
      </c>
      <c r="F165" s="7"/>
      <c r="G165" s="7"/>
      <c r="H165" s="2"/>
    </row>
    <row r="166" spans="2:8" ht="19.5" customHeight="1">
      <c r="B166" s="7" t="s">
        <v>599</v>
      </c>
      <c r="C166" s="7" t="s">
        <v>600</v>
      </c>
      <c r="D166" s="45">
        <v>100</v>
      </c>
      <c r="F166" s="7"/>
      <c r="G166" s="7"/>
      <c r="H166" s="2"/>
    </row>
    <row r="167" spans="2:8" ht="19.5" customHeight="1">
      <c r="B167" s="7" t="s">
        <v>551</v>
      </c>
      <c r="C167" s="7" t="s">
        <v>383</v>
      </c>
      <c r="D167" s="45">
        <v>850000</v>
      </c>
      <c r="F167" s="7"/>
      <c r="G167" s="7"/>
      <c r="H167" s="2"/>
    </row>
    <row r="168" spans="2:8" ht="19.5" customHeight="1">
      <c r="B168" s="7" t="s">
        <v>552</v>
      </c>
      <c r="C168" s="7" t="s">
        <v>553</v>
      </c>
      <c r="D168" s="45">
        <v>1000</v>
      </c>
      <c r="F168" s="7"/>
      <c r="G168" s="7"/>
      <c r="H168" s="2"/>
    </row>
    <row r="169" spans="3:8" ht="19.5" customHeight="1">
      <c r="C169" s="44"/>
      <c r="D169" s="5"/>
      <c r="F169" s="7"/>
      <c r="G169" s="7"/>
      <c r="H169" s="2"/>
    </row>
    <row r="170" spans="3:8" ht="59.25" customHeight="1">
      <c r="C170" s="73" t="s">
        <v>917</v>
      </c>
      <c r="D170" s="73"/>
      <c r="F170" s="7"/>
      <c r="G170" s="7"/>
      <c r="H170" s="2"/>
    </row>
    <row r="171" spans="3:8" ht="19.5" customHeight="1">
      <c r="C171" s="10"/>
      <c r="D171" s="5"/>
      <c r="F171" s="7"/>
      <c r="G171" s="7"/>
      <c r="H171" s="2"/>
    </row>
    <row r="172" spans="2:8" ht="19.5" customHeight="1">
      <c r="B172" s="5" t="s">
        <v>554</v>
      </c>
      <c r="C172" s="10" t="s">
        <v>555</v>
      </c>
      <c r="D172" s="51">
        <f>+D173+D315+D535</f>
        <v>5600219511</v>
      </c>
      <c r="F172" s="7"/>
      <c r="G172" s="7"/>
      <c r="H172" s="2"/>
    </row>
    <row r="173" spans="2:8" ht="19.5" customHeight="1">
      <c r="B173" s="5" t="s">
        <v>556</v>
      </c>
      <c r="C173" s="10" t="s">
        <v>557</v>
      </c>
      <c r="D173" s="51">
        <f>+D174+D208+D240+D297</f>
        <v>1035289545</v>
      </c>
      <c r="F173" s="7"/>
      <c r="G173" s="7"/>
      <c r="H173" s="2"/>
    </row>
    <row r="174" spans="2:8" ht="19.5" customHeight="1">
      <c r="B174" s="5" t="s">
        <v>558</v>
      </c>
      <c r="C174" s="10" t="s">
        <v>559</v>
      </c>
      <c r="D174" s="51">
        <f>+D194+D175</f>
        <v>121329892</v>
      </c>
      <c r="F174" s="7"/>
      <c r="G174" s="7"/>
      <c r="H174" s="2"/>
    </row>
    <row r="175" spans="2:8" ht="19.5" customHeight="1">
      <c r="B175" s="5" t="s">
        <v>677</v>
      </c>
      <c r="C175" s="10" t="s">
        <v>560</v>
      </c>
      <c r="D175" s="51">
        <f>+D176+D181+D184</f>
        <v>103097159</v>
      </c>
      <c r="F175" s="7"/>
      <c r="G175" s="7"/>
      <c r="H175" s="2"/>
    </row>
    <row r="176" spans="2:8" ht="19.5" customHeight="1">
      <c r="B176" s="5" t="s">
        <v>678</v>
      </c>
      <c r="C176" s="10" t="s">
        <v>561</v>
      </c>
      <c r="D176" s="51">
        <f>SUM(D177:D180)</f>
        <v>13619542</v>
      </c>
      <c r="F176" s="7"/>
      <c r="G176" s="7"/>
      <c r="H176" s="2"/>
    </row>
    <row r="177" spans="2:8" ht="19.5" customHeight="1">
      <c r="B177" s="5" t="s">
        <v>679</v>
      </c>
      <c r="C177" s="10" t="s">
        <v>680</v>
      </c>
      <c r="D177" s="51">
        <v>11673829</v>
      </c>
      <c r="F177" s="7"/>
      <c r="G177" s="7"/>
      <c r="H177" s="2"/>
    </row>
    <row r="178" spans="2:8" ht="19.5" customHeight="1">
      <c r="B178" s="5" t="s">
        <v>681</v>
      </c>
      <c r="C178" s="10" t="s">
        <v>562</v>
      </c>
      <c r="D178" s="51">
        <v>486409</v>
      </c>
      <c r="F178" s="7"/>
      <c r="G178" s="7"/>
      <c r="H178" s="2"/>
    </row>
    <row r="179" spans="2:8" ht="19.5" customHeight="1">
      <c r="B179" s="5" t="s">
        <v>682</v>
      </c>
      <c r="C179" s="10" t="s">
        <v>563</v>
      </c>
      <c r="D179" s="51">
        <v>486409</v>
      </c>
      <c r="F179" s="7"/>
      <c r="G179" s="7"/>
      <c r="H179" s="2"/>
    </row>
    <row r="180" spans="2:8" ht="19.5" customHeight="1">
      <c r="B180" s="5" t="s">
        <v>683</v>
      </c>
      <c r="C180" s="10" t="s">
        <v>564</v>
      </c>
      <c r="D180" s="51">
        <v>972895</v>
      </c>
      <c r="F180" s="7"/>
      <c r="G180" s="7"/>
      <c r="H180" s="2"/>
    </row>
    <row r="181" spans="2:8" ht="19.5" customHeight="1">
      <c r="B181" s="5" t="s">
        <v>684</v>
      </c>
      <c r="C181" s="10" t="s">
        <v>565</v>
      </c>
      <c r="D181" s="51">
        <f>SUM(D182:D183)</f>
        <v>84850545</v>
      </c>
      <c r="F181" s="7"/>
      <c r="G181" s="7"/>
      <c r="H181" s="2"/>
    </row>
    <row r="182" spans="2:8" ht="19.5" customHeight="1">
      <c r="B182" s="5" t="s">
        <v>685</v>
      </c>
      <c r="C182" s="10" t="s">
        <v>686</v>
      </c>
      <c r="D182" s="51">
        <v>80600975</v>
      </c>
      <c r="F182" s="7"/>
      <c r="G182" s="7"/>
      <c r="H182" s="2"/>
    </row>
    <row r="183" spans="2:8" ht="19.5" customHeight="1">
      <c r="B183" s="5" t="s">
        <v>687</v>
      </c>
      <c r="C183" s="10" t="s">
        <v>688</v>
      </c>
      <c r="D183" s="51">
        <v>4249570</v>
      </c>
      <c r="F183" s="7"/>
      <c r="G183" s="7"/>
      <c r="H183" s="2"/>
    </row>
    <row r="184" spans="2:8" ht="19.5" customHeight="1">
      <c r="B184" s="5" t="s">
        <v>689</v>
      </c>
      <c r="C184" s="10" t="s">
        <v>566</v>
      </c>
      <c r="D184" s="51">
        <f>SUM(D185:D193)</f>
        <v>4627072</v>
      </c>
      <c r="F184" s="7"/>
      <c r="G184" s="7"/>
      <c r="H184" s="2"/>
    </row>
    <row r="185" spans="2:8" ht="19.5" customHeight="1">
      <c r="B185" s="5" t="s">
        <v>690</v>
      </c>
      <c r="C185" s="10" t="s">
        <v>691</v>
      </c>
      <c r="D185" s="51">
        <v>1122091</v>
      </c>
      <c r="F185" s="7"/>
      <c r="G185" s="7"/>
      <c r="H185" s="2"/>
    </row>
    <row r="186" spans="2:8" ht="19.5" customHeight="1">
      <c r="B186" s="5" t="s">
        <v>692</v>
      </c>
      <c r="C186" s="10" t="s">
        <v>567</v>
      </c>
      <c r="D186" s="51">
        <v>992340</v>
      </c>
      <c r="F186" s="7"/>
      <c r="G186" s="7"/>
      <c r="H186" s="2"/>
    </row>
    <row r="187" spans="2:8" ht="19.5" customHeight="1">
      <c r="B187" s="5" t="s">
        <v>693</v>
      </c>
      <c r="C187" s="10" t="s">
        <v>568</v>
      </c>
      <c r="D187" s="51">
        <v>1400859</v>
      </c>
      <c r="F187" s="7"/>
      <c r="G187" s="7"/>
      <c r="H187" s="2"/>
    </row>
    <row r="188" spans="2:8" ht="19.5" customHeight="1">
      <c r="B188" s="5" t="s">
        <v>694</v>
      </c>
      <c r="C188" s="10" t="s">
        <v>569</v>
      </c>
      <c r="D188" s="51">
        <v>61000</v>
      </c>
      <c r="F188" s="7"/>
      <c r="G188" s="7"/>
      <c r="H188" s="2"/>
    </row>
    <row r="189" spans="2:8" ht="19.5" customHeight="1">
      <c r="B189" s="5" t="s">
        <v>695</v>
      </c>
      <c r="C189" s="10" t="s">
        <v>365</v>
      </c>
      <c r="D189" s="51">
        <v>466953</v>
      </c>
      <c r="F189" s="7"/>
      <c r="G189" s="7"/>
      <c r="H189" s="2"/>
    </row>
    <row r="190" spans="2:8" ht="19.5" customHeight="1">
      <c r="B190" s="5" t="s">
        <v>696</v>
      </c>
      <c r="C190" s="10" t="s">
        <v>368</v>
      </c>
      <c r="D190" s="51">
        <v>350215</v>
      </c>
      <c r="F190" s="7"/>
      <c r="G190" s="7"/>
      <c r="H190" s="2"/>
    </row>
    <row r="191" spans="2:8" ht="19.5" customHeight="1">
      <c r="B191" s="5" t="s">
        <v>697</v>
      </c>
      <c r="C191" s="10" t="s">
        <v>27</v>
      </c>
      <c r="D191" s="51">
        <v>116738</v>
      </c>
      <c r="F191" s="7"/>
      <c r="G191" s="7"/>
      <c r="H191" s="2"/>
    </row>
    <row r="192" spans="2:8" ht="19.5" customHeight="1">
      <c r="B192" s="5" t="s">
        <v>698</v>
      </c>
      <c r="C192" s="10" t="s">
        <v>366</v>
      </c>
      <c r="D192" s="51">
        <v>58438</v>
      </c>
      <c r="F192" s="7"/>
      <c r="G192" s="7"/>
      <c r="H192" s="2"/>
    </row>
    <row r="193" spans="2:8" ht="19.5" customHeight="1">
      <c r="B193" s="5" t="s">
        <v>699</v>
      </c>
      <c r="C193" s="10" t="s">
        <v>367</v>
      </c>
      <c r="D193" s="51">
        <v>58438</v>
      </c>
      <c r="F193" s="7"/>
      <c r="G193" s="7"/>
      <c r="H193" s="2"/>
    </row>
    <row r="194" spans="2:8" ht="19.5" customHeight="1">
      <c r="B194" s="5" t="s">
        <v>700</v>
      </c>
      <c r="C194" s="10" t="s">
        <v>570</v>
      </c>
      <c r="D194" s="51">
        <f>+D195+D198</f>
        <v>18232733</v>
      </c>
      <c r="F194" s="7"/>
      <c r="G194" s="7"/>
      <c r="H194" s="2"/>
    </row>
    <row r="195" spans="2:8" ht="19.5" customHeight="1">
      <c r="B195" s="5" t="s">
        <v>701</v>
      </c>
      <c r="C195" s="10" t="s">
        <v>571</v>
      </c>
      <c r="D195" s="51">
        <f>SUM(D196:D197)</f>
        <v>7133880</v>
      </c>
      <c r="F195" s="7"/>
      <c r="G195" s="7"/>
      <c r="H195" s="2"/>
    </row>
    <row r="196" spans="2:8" ht="19.5" customHeight="1">
      <c r="B196" s="5" t="s">
        <v>702</v>
      </c>
      <c r="C196" s="10" t="s">
        <v>703</v>
      </c>
      <c r="D196" s="51">
        <v>575175</v>
      </c>
      <c r="F196" s="7"/>
      <c r="G196" s="7"/>
      <c r="H196" s="2"/>
    </row>
    <row r="197" spans="2:8" ht="19.5" customHeight="1">
      <c r="B197" s="5" t="s">
        <v>704</v>
      </c>
      <c r="C197" s="10" t="s">
        <v>572</v>
      </c>
      <c r="D197" s="51">
        <v>6558705</v>
      </c>
      <c r="F197" s="7"/>
      <c r="G197" s="7"/>
      <c r="H197" s="2"/>
    </row>
    <row r="198" spans="2:8" ht="19.5" customHeight="1">
      <c r="B198" s="5" t="s">
        <v>705</v>
      </c>
      <c r="C198" s="10" t="s">
        <v>573</v>
      </c>
      <c r="D198" s="52">
        <f>SUM(D199:D207)</f>
        <v>11098853</v>
      </c>
      <c r="F198" s="7"/>
      <c r="G198" s="7"/>
      <c r="H198" s="2"/>
    </row>
    <row r="199" spans="2:8" ht="19.5" customHeight="1">
      <c r="B199" s="5" t="s">
        <v>706</v>
      </c>
      <c r="C199" s="10" t="s">
        <v>707</v>
      </c>
      <c r="D199" s="51">
        <v>1719276</v>
      </c>
      <c r="F199" s="7"/>
      <c r="G199" s="7"/>
      <c r="H199" s="2"/>
    </row>
    <row r="200" spans="2:8" ht="19.5" customHeight="1">
      <c r="B200" s="5" t="s">
        <v>708</v>
      </c>
      <c r="C200" s="10" t="s">
        <v>574</v>
      </c>
      <c r="D200" s="51">
        <v>2177750</v>
      </c>
      <c r="F200" s="7"/>
      <c r="G200" s="7"/>
      <c r="H200" s="2"/>
    </row>
    <row r="201" spans="2:8" ht="19.5" customHeight="1">
      <c r="B201" s="5" t="s">
        <v>709</v>
      </c>
      <c r="C201" s="10" t="s">
        <v>575</v>
      </c>
      <c r="D201" s="51">
        <v>229237</v>
      </c>
      <c r="F201" s="7"/>
      <c r="G201" s="7"/>
      <c r="H201" s="2"/>
    </row>
    <row r="202" spans="2:8" ht="19.5" customHeight="1">
      <c r="B202" s="5" t="s">
        <v>710</v>
      </c>
      <c r="C202" s="10" t="s">
        <v>576</v>
      </c>
      <c r="D202" s="51">
        <v>343855</v>
      </c>
      <c r="F202" s="7"/>
      <c r="G202" s="7"/>
      <c r="H202" s="2"/>
    </row>
    <row r="203" spans="2:8" ht="19.5" customHeight="1">
      <c r="B203" s="5" t="s">
        <v>711</v>
      </c>
      <c r="C203" s="10" t="s">
        <v>712</v>
      </c>
      <c r="D203" s="51">
        <v>2142400</v>
      </c>
      <c r="F203" s="7"/>
      <c r="G203" s="7"/>
      <c r="H203" s="2"/>
    </row>
    <row r="204" spans="2:8" ht="19.5" customHeight="1">
      <c r="B204" s="5" t="s">
        <v>713</v>
      </c>
      <c r="C204" s="10" t="s">
        <v>714</v>
      </c>
      <c r="D204" s="51">
        <v>573092</v>
      </c>
      <c r="F204" s="7"/>
      <c r="G204" s="7"/>
      <c r="H204" s="2"/>
    </row>
    <row r="205" spans="2:8" ht="19.5" customHeight="1">
      <c r="B205" s="5" t="s">
        <v>715</v>
      </c>
      <c r="C205" s="10" t="s">
        <v>716</v>
      </c>
      <c r="D205" s="51">
        <v>343855</v>
      </c>
      <c r="F205" s="7"/>
      <c r="G205" s="7"/>
      <c r="H205" s="2"/>
    </row>
    <row r="206" spans="2:8" ht="19.5" customHeight="1">
      <c r="B206" s="5" t="s">
        <v>717</v>
      </c>
      <c r="C206" s="10" t="s">
        <v>718</v>
      </c>
      <c r="D206" s="51">
        <v>1493831</v>
      </c>
      <c r="F206" s="7"/>
      <c r="G206" s="7"/>
      <c r="H206" s="2"/>
    </row>
    <row r="207" spans="2:8" ht="19.5" customHeight="1">
      <c r="B207" s="5" t="s">
        <v>719</v>
      </c>
      <c r="C207" s="10" t="s">
        <v>720</v>
      </c>
      <c r="D207" s="51">
        <v>2075557</v>
      </c>
      <c r="F207" s="7"/>
      <c r="G207" s="7"/>
      <c r="H207" s="2"/>
    </row>
    <row r="208" spans="2:8" ht="19.5" customHeight="1">
      <c r="B208" s="5" t="s">
        <v>577</v>
      </c>
      <c r="C208" s="10" t="s">
        <v>578</v>
      </c>
      <c r="D208" s="51">
        <f>+D209+D228</f>
        <v>83553620</v>
      </c>
      <c r="F208" s="7"/>
      <c r="G208" s="7"/>
      <c r="H208" s="2"/>
    </row>
    <row r="209" spans="2:8" ht="19.5" customHeight="1">
      <c r="B209" s="5" t="s">
        <v>721</v>
      </c>
      <c r="C209" s="10" t="s">
        <v>560</v>
      </c>
      <c r="D209" s="51">
        <f>+D210+D215+D218</f>
        <v>76403620</v>
      </c>
      <c r="F209" s="7"/>
      <c r="G209" s="7"/>
      <c r="H209" s="2"/>
    </row>
    <row r="210" spans="2:8" ht="19.5" customHeight="1">
      <c r="B210" s="5" t="s">
        <v>722</v>
      </c>
      <c r="C210" s="10" t="s">
        <v>561</v>
      </c>
      <c r="D210" s="51">
        <f>SUM(D211:D214)</f>
        <v>54523329</v>
      </c>
      <c r="F210" s="7"/>
      <c r="G210" s="7"/>
      <c r="H210" s="2"/>
    </row>
    <row r="211" spans="2:8" ht="19.5" customHeight="1">
      <c r="B211" s="5" t="s">
        <v>723</v>
      </c>
      <c r="C211" s="10" t="s">
        <v>579</v>
      </c>
      <c r="D211" s="51">
        <v>47189329</v>
      </c>
      <c r="F211" s="7"/>
      <c r="G211" s="7"/>
      <c r="H211" s="2"/>
    </row>
    <row r="212" spans="2:8" ht="19.5" customHeight="1">
      <c r="B212" s="5" t="s">
        <v>724</v>
      </c>
      <c r="C212" s="10" t="s">
        <v>580</v>
      </c>
      <c r="D212" s="51">
        <v>3952000</v>
      </c>
      <c r="F212" s="7"/>
      <c r="G212" s="7"/>
      <c r="H212" s="2"/>
    </row>
    <row r="213" spans="2:8" ht="19.5" customHeight="1">
      <c r="B213" s="5" t="s">
        <v>725</v>
      </c>
      <c r="C213" s="10" t="s">
        <v>562</v>
      </c>
      <c r="D213" s="51">
        <v>1976000</v>
      </c>
      <c r="F213" s="7"/>
      <c r="G213" s="7"/>
      <c r="H213" s="2"/>
    </row>
    <row r="214" spans="2:8" ht="19.5" customHeight="1">
      <c r="B214" s="5" t="s">
        <v>726</v>
      </c>
      <c r="C214" s="10" t="s">
        <v>563</v>
      </c>
      <c r="D214" s="51">
        <v>1406000</v>
      </c>
      <c r="F214" s="7"/>
      <c r="G214" s="7"/>
      <c r="H214" s="2"/>
    </row>
    <row r="215" spans="2:8" ht="19.5" customHeight="1">
      <c r="B215" s="5" t="s">
        <v>727</v>
      </c>
      <c r="C215" s="10" t="s">
        <v>565</v>
      </c>
      <c r="D215" s="51">
        <f>+D216+D217</f>
        <v>0</v>
      </c>
      <c r="F215" s="7"/>
      <c r="G215" s="7"/>
      <c r="H215" s="2"/>
    </row>
    <row r="216" spans="2:8" ht="19.5" customHeight="1">
      <c r="B216" s="5" t="s">
        <v>728</v>
      </c>
      <c r="C216" s="10" t="s">
        <v>729</v>
      </c>
      <c r="D216" s="53">
        <v>0</v>
      </c>
      <c r="F216" s="7"/>
      <c r="G216" s="7"/>
      <c r="H216" s="2"/>
    </row>
    <row r="217" spans="2:8" ht="19.5" customHeight="1">
      <c r="B217" s="5" t="s">
        <v>730</v>
      </c>
      <c r="C217" s="10" t="s">
        <v>731</v>
      </c>
      <c r="D217" s="53">
        <v>0</v>
      </c>
      <c r="F217" s="7"/>
      <c r="G217" s="7"/>
      <c r="H217" s="2"/>
    </row>
    <row r="218" spans="2:8" ht="19.5" customHeight="1">
      <c r="B218" s="5" t="s">
        <v>732</v>
      </c>
      <c r="C218" s="10" t="s">
        <v>566</v>
      </c>
      <c r="D218" s="53">
        <f>SUM(D219:D227)</f>
        <v>21880291</v>
      </c>
      <c r="F218" s="7"/>
      <c r="G218" s="7"/>
      <c r="H218" s="2"/>
    </row>
    <row r="219" spans="2:8" ht="19.5" customHeight="1">
      <c r="B219" s="5" t="s">
        <v>733</v>
      </c>
      <c r="C219" s="10" t="s">
        <v>691</v>
      </c>
      <c r="D219" s="53">
        <v>7760000</v>
      </c>
      <c r="F219" s="7"/>
      <c r="G219" s="7"/>
      <c r="H219" s="2"/>
    </row>
    <row r="220" spans="2:8" ht="19.5" customHeight="1">
      <c r="B220" s="5" t="s">
        <v>734</v>
      </c>
      <c r="C220" s="10" t="s">
        <v>365</v>
      </c>
      <c r="D220" s="53">
        <v>1887297</v>
      </c>
      <c r="F220" s="7"/>
      <c r="G220" s="7"/>
      <c r="H220" s="2"/>
    </row>
    <row r="221" spans="2:8" ht="19.5" customHeight="1">
      <c r="B221" s="5" t="s">
        <v>735</v>
      </c>
      <c r="C221" s="10" t="s">
        <v>368</v>
      </c>
      <c r="D221" s="53">
        <v>1417691</v>
      </c>
      <c r="F221" s="7"/>
      <c r="G221" s="7"/>
      <c r="H221" s="2"/>
    </row>
    <row r="222" spans="2:8" ht="19.5" customHeight="1">
      <c r="B222" s="5" t="s">
        <v>736</v>
      </c>
      <c r="C222" s="10" t="s">
        <v>366</v>
      </c>
      <c r="D222" s="53">
        <v>227194</v>
      </c>
      <c r="F222" s="7"/>
      <c r="G222" s="7"/>
      <c r="H222" s="2"/>
    </row>
    <row r="223" spans="2:8" ht="19.5" customHeight="1">
      <c r="B223" s="5" t="s">
        <v>737</v>
      </c>
      <c r="C223" s="10" t="s">
        <v>367</v>
      </c>
      <c r="D223" s="53">
        <v>227194</v>
      </c>
      <c r="F223" s="7"/>
      <c r="G223" s="7"/>
      <c r="H223" s="2"/>
    </row>
    <row r="224" spans="2:8" ht="19.5" customHeight="1">
      <c r="B224" s="5" t="s">
        <v>738</v>
      </c>
      <c r="C224" s="10" t="s">
        <v>27</v>
      </c>
      <c r="D224" s="53">
        <v>454388</v>
      </c>
      <c r="F224" s="7"/>
      <c r="G224" s="7"/>
      <c r="H224" s="2"/>
    </row>
    <row r="225" spans="2:8" ht="19.5" customHeight="1">
      <c r="B225" s="5" t="s">
        <v>739</v>
      </c>
      <c r="C225" s="10" t="s">
        <v>567</v>
      </c>
      <c r="D225" s="53">
        <v>3952000</v>
      </c>
      <c r="F225" s="7"/>
      <c r="G225" s="7"/>
      <c r="H225" s="2"/>
    </row>
    <row r="226" spans="2:8" ht="19.5" customHeight="1">
      <c r="B226" s="5" t="s">
        <v>740</v>
      </c>
      <c r="C226" s="10" t="s">
        <v>568</v>
      </c>
      <c r="D226" s="53">
        <v>5508627</v>
      </c>
      <c r="F226" s="7"/>
      <c r="G226" s="7"/>
      <c r="H226" s="2"/>
    </row>
    <row r="227" spans="2:8" ht="19.5" customHeight="1">
      <c r="B227" s="5" t="s">
        <v>741</v>
      </c>
      <c r="C227" s="10" t="s">
        <v>569</v>
      </c>
      <c r="D227" s="53">
        <v>445900</v>
      </c>
      <c r="F227" s="7"/>
      <c r="G227" s="7"/>
      <c r="H227" s="2"/>
    </row>
    <row r="228" spans="2:8" ht="19.5" customHeight="1">
      <c r="B228" s="5" t="s">
        <v>742</v>
      </c>
      <c r="C228" s="10" t="s">
        <v>570</v>
      </c>
      <c r="D228" s="53">
        <f>+D229+D232</f>
        <v>7150000</v>
      </c>
      <c r="F228" s="7"/>
      <c r="G228" s="7"/>
      <c r="H228" s="2"/>
    </row>
    <row r="229" spans="2:8" ht="19.5" customHeight="1">
      <c r="B229" s="5" t="s">
        <v>743</v>
      </c>
      <c r="C229" s="10" t="s">
        <v>571</v>
      </c>
      <c r="D229" s="53">
        <f>SUM(D230:D231)</f>
        <v>1200000</v>
      </c>
      <c r="F229" s="7"/>
      <c r="G229" s="7"/>
      <c r="H229" s="2"/>
    </row>
    <row r="230" spans="2:8" ht="19.5" customHeight="1">
      <c r="B230" s="5" t="s">
        <v>744</v>
      </c>
      <c r="C230" s="10" t="s">
        <v>581</v>
      </c>
      <c r="D230" s="53">
        <v>600000</v>
      </c>
      <c r="F230" s="7"/>
      <c r="G230" s="7"/>
      <c r="H230" s="2"/>
    </row>
    <row r="231" spans="2:8" ht="19.5" customHeight="1">
      <c r="B231" s="5" t="s">
        <v>745</v>
      </c>
      <c r="C231" s="10" t="s">
        <v>572</v>
      </c>
      <c r="D231" s="53">
        <v>600000</v>
      </c>
      <c r="F231" s="7"/>
      <c r="G231" s="7"/>
      <c r="H231" s="2"/>
    </row>
    <row r="232" spans="2:8" ht="19.5" customHeight="1">
      <c r="B232" s="5" t="s">
        <v>746</v>
      </c>
      <c r="C232" s="10" t="s">
        <v>573</v>
      </c>
      <c r="D232" s="53">
        <f>SUM(D233:D239)</f>
        <v>5950000</v>
      </c>
      <c r="F232" s="7"/>
      <c r="G232" s="7"/>
      <c r="H232" s="2"/>
    </row>
    <row r="233" spans="2:8" ht="19.5" customHeight="1">
      <c r="B233" s="5" t="s">
        <v>747</v>
      </c>
      <c r="C233" s="10" t="s">
        <v>575</v>
      </c>
      <c r="D233" s="53">
        <v>0</v>
      </c>
      <c r="F233" s="7"/>
      <c r="G233" s="7"/>
      <c r="H233" s="2"/>
    </row>
    <row r="234" spans="2:8" ht="19.5" customHeight="1">
      <c r="B234" s="5" t="s">
        <v>748</v>
      </c>
      <c r="C234" s="10" t="s">
        <v>582</v>
      </c>
      <c r="D234" s="53">
        <v>0</v>
      </c>
      <c r="F234" s="7"/>
      <c r="G234" s="7"/>
      <c r="H234" s="2"/>
    </row>
    <row r="235" spans="2:8" ht="19.5" customHeight="1">
      <c r="B235" s="5" t="s">
        <v>749</v>
      </c>
      <c r="C235" s="10" t="s">
        <v>583</v>
      </c>
      <c r="D235" s="53">
        <v>2000000</v>
      </c>
      <c r="F235" s="7"/>
      <c r="G235" s="7"/>
      <c r="H235" s="2"/>
    </row>
    <row r="236" spans="2:8" ht="19.5" customHeight="1">
      <c r="B236" s="5" t="s">
        <v>750</v>
      </c>
      <c r="C236" s="10" t="s">
        <v>584</v>
      </c>
      <c r="D236" s="53">
        <v>1000000</v>
      </c>
      <c r="F236" s="7"/>
      <c r="G236" s="7"/>
      <c r="H236" s="2"/>
    </row>
    <row r="237" spans="2:8" ht="19.5" customHeight="1">
      <c r="B237" s="5" t="s">
        <v>751</v>
      </c>
      <c r="C237" s="9" t="s">
        <v>752</v>
      </c>
      <c r="D237" s="65">
        <v>2400000</v>
      </c>
      <c r="F237" s="7"/>
      <c r="G237" s="7"/>
      <c r="H237" s="2"/>
    </row>
    <row r="238" spans="2:8" ht="19.5" customHeight="1">
      <c r="B238" s="5" t="s">
        <v>753</v>
      </c>
      <c r="C238" s="9" t="s">
        <v>754</v>
      </c>
      <c r="D238" s="65">
        <v>0</v>
      </c>
      <c r="E238" s="3"/>
      <c r="F238" s="7"/>
      <c r="G238" s="7"/>
      <c r="H238" s="2"/>
    </row>
    <row r="239" spans="2:8" ht="19.5" customHeight="1">
      <c r="B239" s="5" t="s">
        <v>755</v>
      </c>
      <c r="C239" s="9" t="s">
        <v>756</v>
      </c>
      <c r="D239" s="65">
        <v>550000</v>
      </c>
      <c r="E239" s="3"/>
      <c r="F239" s="7"/>
      <c r="G239" s="7"/>
      <c r="H239" s="2"/>
    </row>
    <row r="240" spans="2:8" ht="19.5" customHeight="1">
      <c r="B240" s="5" t="s">
        <v>0</v>
      </c>
      <c r="C240" s="9" t="s">
        <v>1</v>
      </c>
      <c r="D240" s="65">
        <f>+D241+D265+D289+D293+D291</f>
        <v>800353164</v>
      </c>
      <c r="E240" s="3"/>
      <c r="F240" s="54"/>
      <c r="G240" s="7"/>
      <c r="H240" s="2"/>
    </row>
    <row r="241" spans="2:8" ht="19.5" customHeight="1">
      <c r="B241" s="5" t="s">
        <v>2</v>
      </c>
      <c r="C241" s="9" t="s">
        <v>560</v>
      </c>
      <c r="D241" s="65">
        <f>+D242+D250+D253</f>
        <v>549197601</v>
      </c>
      <c r="E241" s="3"/>
      <c r="F241" s="7"/>
      <c r="G241" s="7"/>
      <c r="H241" s="2"/>
    </row>
    <row r="242" spans="2:8" ht="19.5" customHeight="1">
      <c r="B242" s="5" t="s">
        <v>3</v>
      </c>
      <c r="C242" s="9" t="s">
        <v>561</v>
      </c>
      <c r="D242" s="65">
        <f>SUM(D243:D249)</f>
        <v>347328182</v>
      </c>
      <c r="E242" s="3"/>
      <c r="F242" s="7"/>
      <c r="G242" s="7"/>
      <c r="H242" s="2"/>
    </row>
    <row r="243" spans="2:8" ht="19.5" customHeight="1">
      <c r="B243" s="5" t="s">
        <v>4</v>
      </c>
      <c r="C243" s="9" t="s">
        <v>5</v>
      </c>
      <c r="D243" s="55">
        <v>258406420</v>
      </c>
      <c r="E243" s="12"/>
      <c r="F243" s="7"/>
      <c r="G243" s="54"/>
      <c r="H243" s="2"/>
    </row>
    <row r="244" spans="2:8" ht="19.5" customHeight="1">
      <c r="B244" s="5" t="s">
        <v>6</v>
      </c>
      <c r="C244" s="9" t="s">
        <v>564</v>
      </c>
      <c r="D244" s="55">
        <v>21533868</v>
      </c>
      <c r="E244" s="12"/>
      <c r="F244" s="7"/>
      <c r="G244" s="55"/>
      <c r="H244" s="2"/>
    </row>
    <row r="245" spans="2:8" ht="19.5" customHeight="1">
      <c r="B245" s="5" t="s">
        <v>7</v>
      </c>
      <c r="C245" s="9" t="s">
        <v>562</v>
      </c>
      <c r="D245" s="55">
        <v>10766934</v>
      </c>
      <c r="E245" s="12"/>
      <c r="F245" s="7"/>
      <c r="G245" s="55"/>
      <c r="H245" s="2"/>
    </row>
    <row r="246" spans="2:8" ht="19.5" customHeight="1">
      <c r="B246" s="5" t="s">
        <v>8</v>
      </c>
      <c r="C246" s="9" t="s">
        <v>563</v>
      </c>
      <c r="D246" s="52">
        <v>6000000</v>
      </c>
      <c r="E246" s="12"/>
      <c r="F246" s="7"/>
      <c r="G246" s="56"/>
      <c r="H246" s="2"/>
    </row>
    <row r="247" spans="2:8" ht="19.5" customHeight="1">
      <c r="B247" s="5" t="s">
        <v>9</v>
      </c>
      <c r="C247" s="9" t="s">
        <v>10</v>
      </c>
      <c r="D247" s="52">
        <v>23619960</v>
      </c>
      <c r="E247" s="12"/>
      <c r="F247" s="7"/>
      <c r="G247" s="56"/>
      <c r="H247" s="2"/>
    </row>
    <row r="248" spans="2:8" ht="19.5" customHeight="1">
      <c r="B248" s="5" t="s">
        <v>11</v>
      </c>
      <c r="C248" s="9" t="s">
        <v>12</v>
      </c>
      <c r="D248" s="52">
        <v>1000</v>
      </c>
      <c r="E248" s="12"/>
      <c r="F248" s="7"/>
      <c r="G248" s="56"/>
      <c r="H248" s="2"/>
    </row>
    <row r="249" spans="2:8" ht="19.5" customHeight="1">
      <c r="B249" s="5" t="s">
        <v>13</v>
      </c>
      <c r="C249" s="10" t="s">
        <v>14</v>
      </c>
      <c r="D249" s="51">
        <v>27000000</v>
      </c>
      <c r="E249" s="12"/>
      <c r="F249" s="7"/>
      <c r="G249" s="56"/>
      <c r="H249" s="2"/>
    </row>
    <row r="250" spans="2:8" ht="19.5" customHeight="1">
      <c r="B250" s="5" t="s">
        <v>15</v>
      </c>
      <c r="C250" s="10" t="s">
        <v>565</v>
      </c>
      <c r="D250" s="51">
        <f>SUM(D251:D252)</f>
        <v>75000000</v>
      </c>
      <c r="E250" s="12"/>
      <c r="F250" s="7"/>
      <c r="G250" s="56"/>
      <c r="H250" s="2"/>
    </row>
    <row r="251" spans="2:8" ht="19.5" customHeight="1">
      <c r="B251" s="5" t="s">
        <v>16</v>
      </c>
      <c r="C251" s="10" t="s">
        <v>757</v>
      </c>
      <c r="D251" s="51">
        <v>40000000</v>
      </c>
      <c r="E251" s="12"/>
      <c r="F251" s="7"/>
      <c r="G251" s="56"/>
      <c r="H251" s="2"/>
    </row>
    <row r="252" spans="2:8" ht="19.5" customHeight="1">
      <c r="B252" s="7" t="s">
        <v>17</v>
      </c>
      <c r="C252" s="9" t="s">
        <v>18</v>
      </c>
      <c r="D252" s="52">
        <v>35000000</v>
      </c>
      <c r="E252" s="12"/>
      <c r="F252" s="7"/>
      <c r="G252" s="56"/>
      <c r="H252" s="2"/>
    </row>
    <row r="253" spans="2:8" ht="19.5" customHeight="1">
      <c r="B253" s="7" t="s">
        <v>19</v>
      </c>
      <c r="C253" s="9" t="s">
        <v>566</v>
      </c>
      <c r="D253" s="52">
        <f>SUM(D254:D264)-D261</f>
        <v>126869419</v>
      </c>
      <c r="E253" s="12"/>
      <c r="F253" s="7"/>
      <c r="G253" s="57"/>
      <c r="H253" s="2"/>
    </row>
    <row r="254" spans="2:8" ht="19.5" customHeight="1">
      <c r="B254" s="7" t="s">
        <v>20</v>
      </c>
      <c r="C254" s="9" t="s">
        <v>21</v>
      </c>
      <c r="D254" s="52">
        <v>40000000</v>
      </c>
      <c r="E254" s="12"/>
      <c r="F254" s="7"/>
      <c r="G254" s="56"/>
      <c r="H254" s="2"/>
    </row>
    <row r="255" spans="2:8" ht="19.5" customHeight="1">
      <c r="B255" s="7" t="s">
        <v>22</v>
      </c>
      <c r="C255" s="9" t="s">
        <v>365</v>
      </c>
      <c r="D255" s="55">
        <v>10336541</v>
      </c>
      <c r="E255" s="12"/>
      <c r="F255" s="7"/>
      <c r="G255" s="55"/>
      <c r="H255" s="2"/>
    </row>
    <row r="256" spans="2:8" ht="19.5" customHeight="1">
      <c r="B256" s="7" t="s">
        <v>23</v>
      </c>
      <c r="C256" s="9" t="s">
        <v>368</v>
      </c>
      <c r="D256" s="55">
        <v>7752206</v>
      </c>
      <c r="E256" s="12"/>
      <c r="F256" s="7"/>
      <c r="G256" s="55"/>
      <c r="H256" s="2"/>
    </row>
    <row r="257" spans="2:8" ht="19.5" customHeight="1">
      <c r="B257" s="7" t="s">
        <v>24</v>
      </c>
      <c r="C257" s="9" t="s">
        <v>366</v>
      </c>
      <c r="D257" s="55">
        <v>1292068</v>
      </c>
      <c r="E257" s="12"/>
      <c r="F257" s="7"/>
      <c r="G257" s="55"/>
      <c r="H257" s="2"/>
    </row>
    <row r="258" spans="2:8" ht="19.5" customHeight="1">
      <c r="B258" s="7" t="s">
        <v>25</v>
      </c>
      <c r="C258" s="9" t="s">
        <v>367</v>
      </c>
      <c r="D258" s="55">
        <v>1292068</v>
      </c>
      <c r="E258" s="12"/>
      <c r="F258" s="7"/>
      <c r="G258" s="55"/>
      <c r="H258" s="2"/>
    </row>
    <row r="259" spans="2:8" ht="19.5" customHeight="1">
      <c r="B259" s="7" t="s">
        <v>26</v>
      </c>
      <c r="C259" s="9" t="s">
        <v>758</v>
      </c>
      <c r="D259" s="55">
        <v>2584135</v>
      </c>
      <c r="E259" s="12"/>
      <c r="F259" s="7"/>
      <c r="G259" s="55"/>
      <c r="H259" s="2"/>
    </row>
    <row r="260" spans="2:8" ht="19.5" customHeight="1">
      <c r="B260" s="7" t="s">
        <v>28</v>
      </c>
      <c r="C260" s="9" t="s">
        <v>568</v>
      </c>
      <c r="D260" s="55">
        <v>31008823</v>
      </c>
      <c r="E260" s="12"/>
      <c r="F260" s="7"/>
      <c r="G260" s="55"/>
      <c r="H260" s="2"/>
    </row>
    <row r="261" spans="2:8" ht="19.5" customHeight="1">
      <c r="B261" s="7" t="s">
        <v>29</v>
      </c>
      <c r="C261" s="9" t="s">
        <v>567</v>
      </c>
      <c r="D261" s="52">
        <f>SUM(D262:D263)</f>
        <v>31254649</v>
      </c>
      <c r="E261" s="12"/>
      <c r="F261" s="7"/>
      <c r="G261" s="52"/>
      <c r="H261" s="2"/>
    </row>
    <row r="262" spans="2:8" ht="19.5" customHeight="1">
      <c r="B262" s="7" t="s">
        <v>759</v>
      </c>
      <c r="C262" s="9" t="s">
        <v>760</v>
      </c>
      <c r="D262" s="52">
        <v>9290000</v>
      </c>
      <c r="E262" s="12"/>
      <c r="F262" s="7"/>
      <c r="G262" s="52"/>
      <c r="H262" s="2"/>
    </row>
    <row r="263" spans="2:8" ht="19.5" customHeight="1">
      <c r="B263" s="5" t="s">
        <v>761</v>
      </c>
      <c r="C263" s="10" t="s">
        <v>762</v>
      </c>
      <c r="D263" s="55">
        <v>21964649</v>
      </c>
      <c r="E263" s="12"/>
      <c r="F263" s="7"/>
      <c r="G263" s="55"/>
      <c r="H263" s="2"/>
    </row>
    <row r="264" spans="2:8" ht="19.5" customHeight="1">
      <c r="B264" s="5" t="s">
        <v>30</v>
      </c>
      <c r="C264" s="10" t="s">
        <v>569</v>
      </c>
      <c r="D264" s="55">
        <v>1348929</v>
      </c>
      <c r="E264" s="12"/>
      <c r="F264" s="7"/>
      <c r="G264" s="55"/>
      <c r="H264" s="2"/>
    </row>
    <row r="265" spans="2:8" ht="19.5" customHeight="1">
      <c r="B265" s="5" t="s">
        <v>31</v>
      </c>
      <c r="C265" s="10" t="s">
        <v>570</v>
      </c>
      <c r="D265" s="51">
        <f>+D266+D269</f>
        <v>171855563</v>
      </c>
      <c r="E265" s="12"/>
      <c r="F265" s="7"/>
      <c r="G265" s="7"/>
      <c r="H265" s="2"/>
    </row>
    <row r="266" spans="2:8" ht="19.5" customHeight="1">
      <c r="B266" s="5" t="s">
        <v>32</v>
      </c>
      <c r="C266" s="10" t="s">
        <v>571</v>
      </c>
      <c r="D266" s="51">
        <f>SUM(D267:D268)</f>
        <v>23200000</v>
      </c>
      <c r="E266" s="3"/>
      <c r="F266" s="7"/>
      <c r="G266" s="7"/>
      <c r="H266" s="2"/>
    </row>
    <row r="267" spans="2:8" ht="19.5" customHeight="1">
      <c r="B267" s="5" t="s">
        <v>33</v>
      </c>
      <c r="C267" s="10" t="s">
        <v>581</v>
      </c>
      <c r="D267" s="51">
        <v>5200000</v>
      </c>
      <c r="E267" s="3"/>
      <c r="F267" s="7"/>
      <c r="G267" s="7"/>
      <c r="H267" s="2"/>
    </row>
    <row r="268" spans="2:8" ht="19.5" customHeight="1">
      <c r="B268" s="5" t="s">
        <v>34</v>
      </c>
      <c r="C268" s="10" t="s">
        <v>572</v>
      </c>
      <c r="D268" s="51">
        <v>18000000</v>
      </c>
      <c r="E268" s="3"/>
      <c r="F268" s="7"/>
      <c r="G268" s="7"/>
      <c r="H268" s="2"/>
    </row>
    <row r="269" spans="2:8" ht="19.5" customHeight="1">
      <c r="B269" s="5" t="s">
        <v>35</v>
      </c>
      <c r="C269" s="10" t="s">
        <v>573</v>
      </c>
      <c r="D269" s="51">
        <f>SUM(D270:D288)</f>
        <v>148655563</v>
      </c>
      <c r="E269" s="3"/>
      <c r="F269" s="7"/>
      <c r="G269" s="7"/>
      <c r="H269" s="2"/>
    </row>
    <row r="270" spans="2:8" ht="19.5" customHeight="1">
      <c r="B270" s="5" t="s">
        <v>36</v>
      </c>
      <c r="C270" s="10" t="s">
        <v>575</v>
      </c>
      <c r="D270" s="51">
        <v>10000000</v>
      </c>
      <c r="E270" s="3"/>
      <c r="F270" s="7"/>
      <c r="G270" s="7"/>
      <c r="H270" s="2"/>
    </row>
    <row r="271" spans="2:8" ht="19.5" customHeight="1">
      <c r="B271" s="5" t="s">
        <v>37</v>
      </c>
      <c r="C271" s="10" t="s">
        <v>582</v>
      </c>
      <c r="D271" s="51">
        <v>22000000</v>
      </c>
      <c r="E271" s="3"/>
      <c r="F271" s="7"/>
      <c r="G271" s="7"/>
      <c r="H271" s="2"/>
    </row>
    <row r="272" spans="2:8" ht="19.5" customHeight="1">
      <c r="B272" s="5" t="s">
        <v>38</v>
      </c>
      <c r="C272" s="10" t="s">
        <v>369</v>
      </c>
      <c r="D272" s="51">
        <v>2500000</v>
      </c>
      <c r="E272" s="3"/>
      <c r="F272" s="7"/>
      <c r="G272" s="7"/>
      <c r="H272" s="2"/>
    </row>
    <row r="273" spans="2:8" ht="19.5" customHeight="1">
      <c r="B273" s="5" t="s">
        <v>39</v>
      </c>
      <c r="C273" s="10" t="s">
        <v>583</v>
      </c>
      <c r="D273" s="51">
        <v>30000000</v>
      </c>
      <c r="E273" s="3"/>
      <c r="F273" s="7"/>
      <c r="G273" s="7"/>
      <c r="H273" s="2"/>
    </row>
    <row r="274" spans="2:8" ht="19.5" customHeight="1">
      <c r="B274" s="5" t="s">
        <v>40</v>
      </c>
      <c r="C274" s="10" t="s">
        <v>62</v>
      </c>
      <c r="D274" s="51">
        <v>3600000</v>
      </c>
      <c r="E274" s="3"/>
      <c r="F274" s="7"/>
      <c r="G274" s="7"/>
      <c r="H274" s="2"/>
    </row>
    <row r="275" spans="2:8" ht="19.5" customHeight="1">
      <c r="B275" s="5" t="s">
        <v>41</v>
      </c>
      <c r="C275" s="10" t="s">
        <v>584</v>
      </c>
      <c r="D275" s="46">
        <v>4000000</v>
      </c>
      <c r="E275" s="3"/>
      <c r="F275" s="7"/>
      <c r="G275" s="7"/>
      <c r="H275" s="2"/>
    </row>
    <row r="276" spans="2:8" ht="19.5" customHeight="1">
      <c r="B276" s="5" t="s">
        <v>42</v>
      </c>
      <c r="C276" s="10" t="s">
        <v>576</v>
      </c>
      <c r="D276" s="50">
        <v>5000000</v>
      </c>
      <c r="E276" s="3"/>
      <c r="F276" s="7"/>
      <c r="G276" s="7"/>
      <c r="H276" s="2"/>
    </row>
    <row r="277" spans="2:8" ht="19.5" customHeight="1">
      <c r="B277" s="5" t="s">
        <v>43</v>
      </c>
      <c r="C277" s="10" t="s">
        <v>370</v>
      </c>
      <c r="D277" s="50">
        <v>15000000</v>
      </c>
      <c r="E277" s="3"/>
      <c r="F277" s="7"/>
      <c r="G277" s="7"/>
      <c r="H277" s="2"/>
    </row>
    <row r="278" spans="2:8" ht="19.5" customHeight="1">
      <c r="B278" s="5" t="s">
        <v>44</v>
      </c>
      <c r="C278" s="10" t="s">
        <v>371</v>
      </c>
      <c r="D278" s="50">
        <v>1000000</v>
      </c>
      <c r="E278" s="3"/>
      <c r="F278" s="7"/>
      <c r="G278" s="7"/>
      <c r="H278" s="2"/>
    </row>
    <row r="279" spans="2:8" ht="19.5" customHeight="1">
      <c r="B279" s="5" t="s">
        <v>45</v>
      </c>
      <c r="C279" s="10" t="s">
        <v>372</v>
      </c>
      <c r="D279" s="50">
        <v>1000000</v>
      </c>
      <c r="E279" s="3"/>
      <c r="F279" s="7"/>
      <c r="G279" s="7"/>
      <c r="H279" s="2"/>
    </row>
    <row r="280" spans="2:8" ht="19.5" customHeight="1">
      <c r="B280" s="5" t="s">
        <v>46</v>
      </c>
      <c r="C280" s="10" t="s">
        <v>47</v>
      </c>
      <c r="D280" s="50">
        <v>15000000</v>
      </c>
      <c r="E280" s="3"/>
      <c r="F280" s="7"/>
      <c r="G280" s="7"/>
      <c r="H280" s="2"/>
    </row>
    <row r="281" spans="2:8" ht="19.5" customHeight="1">
      <c r="B281" s="5" t="s">
        <v>48</v>
      </c>
      <c r="C281" s="10" t="s">
        <v>49</v>
      </c>
      <c r="D281" s="50">
        <v>500000</v>
      </c>
      <c r="E281" s="3"/>
      <c r="F281" s="7"/>
      <c r="G281" s="7"/>
      <c r="H281" s="2"/>
    </row>
    <row r="282" spans="2:8" ht="19.5" customHeight="1">
      <c r="B282" s="5" t="s">
        <v>50</v>
      </c>
      <c r="C282" s="10" t="s">
        <v>51</v>
      </c>
      <c r="D282" s="50">
        <v>100</v>
      </c>
      <c r="E282" s="3"/>
      <c r="F282" s="7"/>
      <c r="G282" s="7"/>
      <c r="H282" s="2"/>
    </row>
    <row r="283" spans="2:8" ht="19.5" customHeight="1">
      <c r="B283" s="5" t="s">
        <v>52</v>
      </c>
      <c r="C283" s="10" t="s">
        <v>53</v>
      </c>
      <c r="D283" s="50">
        <v>1000000</v>
      </c>
      <c r="E283" s="3"/>
      <c r="F283" s="7"/>
      <c r="G283" s="7"/>
      <c r="H283" s="2"/>
    </row>
    <row r="284" spans="2:8" ht="19.5" customHeight="1">
      <c r="B284" s="5" t="s">
        <v>54</v>
      </c>
      <c r="C284" s="10" t="s">
        <v>55</v>
      </c>
      <c r="D284" s="50">
        <v>5000000</v>
      </c>
      <c r="E284" s="3"/>
      <c r="F284" s="7"/>
      <c r="G284" s="7"/>
      <c r="H284" s="2"/>
    </row>
    <row r="285" spans="2:8" ht="19.5" customHeight="1">
      <c r="B285" s="5" t="s">
        <v>56</v>
      </c>
      <c r="C285" s="10" t="s">
        <v>57</v>
      </c>
      <c r="D285" s="50">
        <v>2000000</v>
      </c>
      <c r="E285" s="3"/>
      <c r="F285" s="7"/>
      <c r="G285" s="7"/>
      <c r="H285" s="2"/>
    </row>
    <row r="286" spans="2:8" ht="19.5" customHeight="1">
      <c r="B286" s="5" t="s">
        <v>58</v>
      </c>
      <c r="C286" s="10" t="s">
        <v>59</v>
      </c>
      <c r="D286" s="50">
        <v>1054463</v>
      </c>
      <c r="E286" s="3"/>
      <c r="F286" s="7"/>
      <c r="G286" s="7"/>
      <c r="H286" s="2"/>
    </row>
    <row r="287" spans="2:8" ht="19.5" customHeight="1">
      <c r="B287" s="5" t="s">
        <v>60</v>
      </c>
      <c r="C287" s="10" t="s">
        <v>574</v>
      </c>
      <c r="D287" s="50">
        <v>30000000</v>
      </c>
      <c r="E287" s="3"/>
      <c r="F287" s="7"/>
      <c r="G287" s="7"/>
      <c r="H287" s="2"/>
    </row>
    <row r="288" spans="2:8" ht="19.5" customHeight="1">
      <c r="B288" s="5" t="s">
        <v>61</v>
      </c>
      <c r="C288" s="10" t="s">
        <v>362</v>
      </c>
      <c r="D288" s="50">
        <v>1000</v>
      </c>
      <c r="E288" s="3"/>
      <c r="F288" s="7"/>
      <c r="G288" s="7"/>
      <c r="H288" s="2"/>
    </row>
    <row r="289" spans="2:8" ht="19.5" customHeight="1">
      <c r="B289" s="5" t="s">
        <v>63</v>
      </c>
      <c r="C289" s="10" t="s">
        <v>64</v>
      </c>
      <c r="D289" s="50">
        <f>+D290</f>
        <v>500000</v>
      </c>
      <c r="E289" s="3"/>
      <c r="F289" s="7"/>
      <c r="G289" s="7"/>
      <c r="H289" s="2"/>
    </row>
    <row r="290" spans="2:8" ht="19.5" customHeight="1">
      <c r="B290" s="5" t="s">
        <v>65</v>
      </c>
      <c r="C290" s="10" t="s">
        <v>373</v>
      </c>
      <c r="D290" s="50">
        <v>500000</v>
      </c>
      <c r="E290" s="3"/>
      <c r="F290" s="7"/>
      <c r="G290" s="7"/>
      <c r="H290" s="2"/>
    </row>
    <row r="291" spans="2:8" ht="19.5" customHeight="1">
      <c r="B291" s="5" t="s">
        <v>66</v>
      </c>
      <c r="C291" s="10" t="s">
        <v>67</v>
      </c>
      <c r="D291" s="50">
        <v>1000000</v>
      </c>
      <c r="E291" s="3"/>
      <c r="F291" s="7"/>
      <c r="G291" s="7"/>
      <c r="H291" s="2"/>
    </row>
    <row r="292" spans="2:8" ht="19.5" customHeight="1">
      <c r="B292" s="5" t="s">
        <v>68</v>
      </c>
      <c r="C292" s="10" t="s">
        <v>69</v>
      </c>
      <c r="D292" s="50">
        <v>1000000</v>
      </c>
      <c r="E292" s="3"/>
      <c r="F292" s="7"/>
      <c r="G292" s="7"/>
      <c r="H292" s="2"/>
    </row>
    <row r="293" spans="2:8" ht="19.5" customHeight="1">
      <c r="B293" s="5" t="s">
        <v>763</v>
      </c>
      <c r="C293" s="10" t="s">
        <v>384</v>
      </c>
      <c r="D293" s="50">
        <f>+D294+D295+D296</f>
        <v>77800000</v>
      </c>
      <c r="E293" s="3"/>
      <c r="F293" s="7"/>
      <c r="G293" s="7"/>
      <c r="H293" s="2"/>
    </row>
    <row r="294" spans="2:8" ht="19.5" customHeight="1">
      <c r="B294" s="5" t="s">
        <v>70</v>
      </c>
      <c r="C294" s="10" t="s">
        <v>71</v>
      </c>
      <c r="D294" s="50">
        <v>50000000</v>
      </c>
      <c r="E294" s="3"/>
      <c r="F294" s="7"/>
      <c r="G294" s="7"/>
      <c r="H294" s="2"/>
    </row>
    <row r="295" spans="2:8" ht="19.5" customHeight="1">
      <c r="B295" s="5" t="s">
        <v>72</v>
      </c>
      <c r="C295" s="10" t="s">
        <v>830</v>
      </c>
      <c r="D295" s="50">
        <v>2800000</v>
      </c>
      <c r="E295" s="3"/>
      <c r="F295" s="7"/>
      <c r="G295" s="7"/>
      <c r="H295" s="2"/>
    </row>
    <row r="296" spans="2:8" ht="19.5" customHeight="1">
      <c r="B296" s="5" t="s">
        <v>73</v>
      </c>
      <c r="C296" s="10" t="s">
        <v>74</v>
      </c>
      <c r="D296" s="50">
        <v>25000000</v>
      </c>
      <c r="E296" s="3"/>
      <c r="F296" s="7"/>
      <c r="G296" s="7"/>
      <c r="H296" s="2"/>
    </row>
    <row r="297" spans="2:8" ht="19.5" customHeight="1">
      <c r="B297" s="10" t="s">
        <v>931</v>
      </c>
      <c r="C297" s="10" t="s">
        <v>949</v>
      </c>
      <c r="D297" s="65">
        <f>+D298</f>
        <v>30052869</v>
      </c>
      <c r="E297" s="64"/>
      <c r="F297" s="58"/>
      <c r="G297" s="58"/>
      <c r="H297" s="59"/>
    </row>
    <row r="298" spans="2:8" ht="19.5" customHeight="1">
      <c r="B298" s="10" t="s">
        <v>932</v>
      </c>
      <c r="C298" s="10" t="s">
        <v>560</v>
      </c>
      <c r="D298" s="53">
        <f>+D299+D303+D305</f>
        <v>30052869</v>
      </c>
      <c r="E298" s="64"/>
      <c r="F298" s="58"/>
      <c r="G298" s="58"/>
      <c r="H298" s="59"/>
    </row>
    <row r="299" spans="2:8" ht="19.5" customHeight="1">
      <c r="B299" s="10" t="s">
        <v>933</v>
      </c>
      <c r="C299" s="9" t="s">
        <v>561</v>
      </c>
      <c r="D299" s="53">
        <f>SUM(D300:D302)</f>
        <v>23722288</v>
      </c>
      <c r="E299" s="64"/>
      <c r="F299" s="58"/>
      <c r="G299" s="58"/>
      <c r="H299" s="59"/>
    </row>
    <row r="300" spans="2:8" ht="19.5" customHeight="1">
      <c r="B300" s="10" t="s">
        <v>934</v>
      </c>
      <c r="C300" s="9" t="s">
        <v>5</v>
      </c>
      <c r="D300" s="17">
        <v>21086478</v>
      </c>
      <c r="E300" s="63"/>
      <c r="F300" s="58"/>
      <c r="G300" s="60"/>
      <c r="H300" s="59"/>
    </row>
    <row r="301" spans="2:8" ht="19.5" customHeight="1">
      <c r="B301" s="10" t="s">
        <v>935</v>
      </c>
      <c r="C301" s="9" t="s">
        <v>564</v>
      </c>
      <c r="D301" s="17">
        <v>1757207</v>
      </c>
      <c r="E301" s="63"/>
      <c r="F301" s="58"/>
      <c r="G301" s="61"/>
      <c r="H301" s="59"/>
    </row>
    <row r="302" spans="2:8" ht="19.5" customHeight="1">
      <c r="B302" s="10" t="s">
        <v>936</v>
      </c>
      <c r="C302" s="9" t="s">
        <v>562</v>
      </c>
      <c r="D302" s="17">
        <v>878603</v>
      </c>
      <c r="E302" s="63"/>
      <c r="F302" s="58"/>
      <c r="G302" s="61"/>
      <c r="H302" s="59"/>
    </row>
    <row r="303" spans="2:8" ht="19.5" customHeight="1">
      <c r="B303" s="10" t="s">
        <v>937</v>
      </c>
      <c r="C303" s="9" t="s">
        <v>565</v>
      </c>
      <c r="D303" s="51">
        <f>SUM(D304:D304)</f>
        <v>0</v>
      </c>
      <c r="E303" s="63"/>
      <c r="F303" s="58"/>
      <c r="G303" s="62"/>
      <c r="H303" s="59"/>
    </row>
    <row r="304" spans="2:8" ht="19.5" customHeight="1">
      <c r="B304" s="10" t="s">
        <v>938</v>
      </c>
      <c r="C304" s="9" t="s">
        <v>757</v>
      </c>
      <c r="D304" s="51">
        <v>0</v>
      </c>
      <c r="E304" s="63"/>
      <c r="F304" s="58"/>
      <c r="G304" s="62"/>
      <c r="H304" s="59"/>
    </row>
    <row r="305" spans="2:8" ht="19.5" customHeight="1">
      <c r="B305" s="9" t="s">
        <v>939</v>
      </c>
      <c r="C305" s="9" t="s">
        <v>566</v>
      </c>
      <c r="D305" s="52">
        <f>SUM(D306:D314)</f>
        <v>6330581</v>
      </c>
      <c r="E305" s="18"/>
      <c r="F305" s="58"/>
      <c r="G305" s="62"/>
      <c r="H305" s="59"/>
    </row>
    <row r="306" spans="2:8" ht="19.5" customHeight="1">
      <c r="B306" s="9" t="s">
        <v>940</v>
      </c>
      <c r="C306" s="9" t="s">
        <v>691</v>
      </c>
      <c r="D306" s="52">
        <v>0</v>
      </c>
      <c r="E306" s="18"/>
      <c r="F306" s="58"/>
      <c r="G306" s="62"/>
      <c r="H306" s="59"/>
    </row>
    <row r="307" spans="2:8" ht="19.5" customHeight="1">
      <c r="B307" s="9" t="s">
        <v>941</v>
      </c>
      <c r="C307" s="9" t="s">
        <v>365</v>
      </c>
      <c r="D307" s="18">
        <v>843459</v>
      </c>
      <c r="E307" s="18"/>
      <c r="F307" s="58"/>
      <c r="G307" s="61"/>
      <c r="H307" s="59"/>
    </row>
    <row r="308" spans="2:8" ht="19.5" customHeight="1">
      <c r="B308" s="9" t="s">
        <v>942</v>
      </c>
      <c r="C308" s="9" t="s">
        <v>368</v>
      </c>
      <c r="D308" s="18">
        <v>632594</v>
      </c>
      <c r="E308" s="18"/>
      <c r="F308" s="58"/>
      <c r="G308" s="61"/>
      <c r="H308" s="59"/>
    </row>
    <row r="309" spans="2:8" ht="19.5" customHeight="1">
      <c r="B309" s="9" t="s">
        <v>943</v>
      </c>
      <c r="C309" s="9" t="s">
        <v>366</v>
      </c>
      <c r="D309" s="18">
        <v>105432</v>
      </c>
      <c r="E309" s="18"/>
      <c r="F309" s="58"/>
      <c r="G309" s="61"/>
      <c r="H309" s="59"/>
    </row>
    <row r="310" spans="2:8" ht="19.5" customHeight="1">
      <c r="B310" s="9" t="s">
        <v>944</v>
      </c>
      <c r="C310" s="9" t="s">
        <v>367</v>
      </c>
      <c r="D310" s="18">
        <v>105432</v>
      </c>
      <c r="E310" s="18"/>
      <c r="F310" s="58"/>
      <c r="G310" s="61"/>
      <c r="H310" s="59"/>
    </row>
    <row r="311" spans="2:8" ht="19.5" customHeight="1">
      <c r="B311" s="9" t="s">
        <v>945</v>
      </c>
      <c r="C311" s="9" t="s">
        <v>758</v>
      </c>
      <c r="D311" s="18">
        <v>210865</v>
      </c>
      <c r="E311" s="18"/>
      <c r="F311" s="58"/>
      <c r="G311" s="61"/>
      <c r="H311" s="59"/>
    </row>
    <row r="312" spans="2:8" ht="19.5" customHeight="1">
      <c r="B312" s="9" t="s">
        <v>946</v>
      </c>
      <c r="C312" s="9" t="s">
        <v>568</v>
      </c>
      <c r="D312" s="18">
        <v>2530377</v>
      </c>
      <c r="E312" s="18"/>
      <c r="F312" s="58"/>
      <c r="G312" s="61"/>
      <c r="H312" s="59"/>
    </row>
    <row r="313" spans="2:8" ht="19.5" customHeight="1">
      <c r="B313" s="9" t="s">
        <v>947</v>
      </c>
      <c r="C313" s="9" t="s">
        <v>567</v>
      </c>
      <c r="D313" s="52">
        <v>1792351</v>
      </c>
      <c r="E313" s="18"/>
      <c r="F313" s="58"/>
      <c r="G313" s="61"/>
      <c r="H313" s="59"/>
    </row>
    <row r="314" spans="2:8" ht="19.5" customHeight="1">
      <c r="B314" s="9" t="s">
        <v>948</v>
      </c>
      <c r="C314" s="9" t="s">
        <v>569</v>
      </c>
      <c r="D314" s="52">
        <v>110071</v>
      </c>
      <c r="E314" s="18"/>
      <c r="F314" s="58"/>
      <c r="G314" s="61"/>
      <c r="H314" s="59"/>
    </row>
    <row r="315" spans="2:8" ht="19.5" customHeight="1">
      <c r="B315" s="5" t="s">
        <v>75</v>
      </c>
      <c r="C315" s="10" t="s">
        <v>76</v>
      </c>
      <c r="D315" s="50">
        <f>+D316+D422+D475+D520+D528</f>
        <v>4523559966</v>
      </c>
      <c r="E315" s="3"/>
      <c r="F315" s="7"/>
      <c r="G315" s="7"/>
      <c r="H315" s="2"/>
    </row>
    <row r="316" spans="2:8" ht="19.5" customHeight="1">
      <c r="B316" s="5" t="s">
        <v>77</v>
      </c>
      <c r="C316" s="10" t="s">
        <v>78</v>
      </c>
      <c r="D316" s="50">
        <f>+D317+D319+D325+D409</f>
        <v>1325845537</v>
      </c>
      <c r="E316" s="3"/>
      <c r="F316" s="7"/>
      <c r="G316" s="7"/>
      <c r="H316" s="2"/>
    </row>
    <row r="317" spans="2:8" ht="19.5" customHeight="1">
      <c r="B317" s="5" t="s">
        <v>79</v>
      </c>
      <c r="C317" s="10" t="s">
        <v>503</v>
      </c>
      <c r="D317" s="50">
        <f>+D318</f>
        <v>27914517</v>
      </c>
      <c r="E317" s="3"/>
      <c r="F317" s="7"/>
      <c r="G317" s="7"/>
      <c r="H317" s="2"/>
    </row>
    <row r="318" spans="2:8" ht="19.5" customHeight="1">
      <c r="B318" s="5" t="s">
        <v>80</v>
      </c>
      <c r="C318" s="10" t="s">
        <v>81</v>
      </c>
      <c r="D318" s="50">
        <v>27914517</v>
      </c>
      <c r="E318" s="3"/>
      <c r="F318" s="7"/>
      <c r="G318" s="7"/>
      <c r="H318" s="2"/>
    </row>
    <row r="319" spans="2:8" ht="19.5" customHeight="1">
      <c r="B319" s="5" t="s">
        <v>82</v>
      </c>
      <c r="C319" s="10" t="s">
        <v>83</v>
      </c>
      <c r="D319" s="50">
        <f>SUM(D320:D324)</f>
        <v>188666454</v>
      </c>
      <c r="E319" s="3"/>
      <c r="F319" s="7"/>
      <c r="G319" s="7"/>
      <c r="H319" s="2"/>
    </row>
    <row r="320" spans="2:8" ht="19.5" customHeight="1">
      <c r="B320" s="5" t="s">
        <v>84</v>
      </c>
      <c r="C320" s="10" t="s">
        <v>85</v>
      </c>
      <c r="D320" s="50">
        <v>15000000</v>
      </c>
      <c r="E320" s="3"/>
      <c r="F320" s="7"/>
      <c r="G320" s="7"/>
      <c r="H320" s="2"/>
    </row>
    <row r="321" spans="2:8" ht="19.5" customHeight="1">
      <c r="B321" s="5" t="s">
        <v>86</v>
      </c>
      <c r="C321" s="10" t="s">
        <v>764</v>
      </c>
      <c r="D321" s="50">
        <v>33000000</v>
      </c>
      <c r="E321" s="3"/>
      <c r="F321" s="7"/>
      <c r="G321" s="7"/>
      <c r="H321" s="2"/>
    </row>
    <row r="322" spans="2:8" ht="19.5" customHeight="1">
      <c r="B322" s="5" t="s">
        <v>87</v>
      </c>
      <c r="C322" s="10" t="s">
        <v>90</v>
      </c>
      <c r="D322" s="50">
        <v>30666454</v>
      </c>
      <c r="E322" s="3"/>
      <c r="F322" s="7"/>
      <c r="G322" s="7"/>
      <c r="H322" s="2"/>
    </row>
    <row r="323" spans="2:8" ht="19.5" customHeight="1">
      <c r="B323" s="5" t="s">
        <v>91</v>
      </c>
      <c r="C323" s="10" t="s">
        <v>92</v>
      </c>
      <c r="D323" s="50">
        <v>90000000</v>
      </c>
      <c r="E323" s="3"/>
      <c r="F323" s="7"/>
      <c r="G323" s="7"/>
      <c r="H323" s="2"/>
    </row>
    <row r="324" spans="2:8" ht="19.5" customHeight="1">
      <c r="B324" s="5" t="s">
        <v>93</v>
      </c>
      <c r="C324" s="10" t="s">
        <v>94</v>
      </c>
      <c r="D324" s="50">
        <v>20000000</v>
      </c>
      <c r="E324" s="3"/>
      <c r="F324" s="7"/>
      <c r="G324" s="7"/>
      <c r="H324" s="2"/>
    </row>
    <row r="325" spans="2:8" ht="19.5" customHeight="1">
      <c r="B325" s="5" t="s">
        <v>95</v>
      </c>
      <c r="C325" s="10" t="s">
        <v>96</v>
      </c>
      <c r="D325" s="50">
        <f>+D326+D332+D339</f>
        <v>716393686</v>
      </c>
      <c r="E325" s="3"/>
      <c r="F325" s="7"/>
      <c r="G325" s="7"/>
      <c r="H325" s="2"/>
    </row>
    <row r="326" spans="2:8" ht="19.5" customHeight="1">
      <c r="B326" s="5" t="s">
        <v>97</v>
      </c>
      <c r="C326" s="10" t="s">
        <v>98</v>
      </c>
      <c r="D326" s="50">
        <f>SUM(D327:D331)</f>
        <v>56035270</v>
      </c>
      <c r="E326" s="3"/>
      <c r="F326" s="7"/>
      <c r="G326" s="7"/>
      <c r="H326" s="2"/>
    </row>
    <row r="327" spans="2:8" ht="19.5" customHeight="1">
      <c r="B327" s="5" t="s">
        <v>99</v>
      </c>
      <c r="C327" s="10" t="s">
        <v>100</v>
      </c>
      <c r="D327" s="50">
        <v>10000000</v>
      </c>
      <c r="E327" s="3"/>
      <c r="F327" s="7"/>
      <c r="G327" s="7"/>
      <c r="H327" s="2"/>
    </row>
    <row r="328" spans="2:8" ht="19.5" customHeight="1">
      <c r="B328" s="5" t="s">
        <v>101</v>
      </c>
      <c r="C328" s="10" t="s">
        <v>102</v>
      </c>
      <c r="D328" s="50">
        <v>12000000</v>
      </c>
      <c r="E328" s="3"/>
      <c r="F328" s="7"/>
      <c r="G328" s="7"/>
      <c r="H328" s="2"/>
    </row>
    <row r="329" spans="2:8" ht="19.5" customHeight="1">
      <c r="B329" s="5" t="s">
        <v>103</v>
      </c>
      <c r="C329" s="10" t="s">
        <v>104</v>
      </c>
      <c r="D329" s="50">
        <v>29100000</v>
      </c>
      <c r="E329" s="3"/>
      <c r="F329" s="7"/>
      <c r="G329" s="7"/>
      <c r="H329" s="2"/>
    </row>
    <row r="330" spans="2:8" ht="19.5" customHeight="1">
      <c r="B330" s="5" t="s">
        <v>105</v>
      </c>
      <c r="C330" s="10" t="s">
        <v>765</v>
      </c>
      <c r="D330" s="50">
        <v>935270</v>
      </c>
      <c r="E330" s="3"/>
      <c r="F330" s="7"/>
      <c r="G330" s="7"/>
      <c r="H330" s="2"/>
    </row>
    <row r="331" spans="2:8" ht="19.5" customHeight="1">
      <c r="B331" s="5" t="s">
        <v>106</v>
      </c>
      <c r="C331" s="10" t="s">
        <v>766</v>
      </c>
      <c r="D331" s="50">
        <v>4000000</v>
      </c>
      <c r="E331" s="3"/>
      <c r="F331" s="7"/>
      <c r="G331" s="7"/>
      <c r="H331" s="2"/>
    </row>
    <row r="332" spans="2:8" ht="19.5" customHeight="1">
      <c r="B332" s="5" t="s">
        <v>107</v>
      </c>
      <c r="C332" s="10" t="s">
        <v>375</v>
      </c>
      <c r="D332" s="50">
        <f>SUM(D333:D338)</f>
        <v>42026451</v>
      </c>
      <c r="E332" s="3"/>
      <c r="F332" s="7"/>
      <c r="G332" s="7"/>
      <c r="H332" s="2"/>
    </row>
    <row r="333" spans="2:8" ht="19.5" customHeight="1">
      <c r="B333" s="5" t="s">
        <v>108</v>
      </c>
      <c r="C333" s="10" t="s">
        <v>109</v>
      </c>
      <c r="D333" s="50">
        <v>7500000</v>
      </c>
      <c r="E333" s="3"/>
      <c r="F333" s="7"/>
      <c r="G333" s="7"/>
      <c r="H333" s="2"/>
    </row>
    <row r="334" spans="2:8" ht="19.5" customHeight="1">
      <c r="B334" s="5" t="s">
        <v>110</v>
      </c>
      <c r="C334" s="10" t="s">
        <v>767</v>
      </c>
      <c r="D334" s="50">
        <v>4000000</v>
      </c>
      <c r="E334" s="3"/>
      <c r="F334" s="7"/>
      <c r="G334" s="7"/>
      <c r="H334" s="2"/>
    </row>
    <row r="335" spans="2:8" ht="19.5" customHeight="1">
      <c r="B335" s="5" t="s">
        <v>111</v>
      </c>
      <c r="C335" s="10" t="s">
        <v>112</v>
      </c>
      <c r="D335" s="50">
        <v>12000000</v>
      </c>
      <c r="E335" s="3"/>
      <c r="F335" s="7"/>
      <c r="G335" s="7"/>
      <c r="H335" s="2"/>
    </row>
    <row r="336" spans="2:8" ht="19.5" customHeight="1">
      <c r="B336" s="5" t="s">
        <v>113</v>
      </c>
      <c r="C336" s="10" t="s">
        <v>831</v>
      </c>
      <c r="D336" s="50">
        <v>3526451</v>
      </c>
      <c r="E336" s="3"/>
      <c r="F336" s="7"/>
      <c r="G336" s="7"/>
      <c r="H336" s="2"/>
    </row>
    <row r="337" spans="2:8" ht="19.5" customHeight="1">
      <c r="B337" s="5" t="s">
        <v>114</v>
      </c>
      <c r="C337" s="10" t="s">
        <v>275</v>
      </c>
      <c r="D337" s="50">
        <v>10000000</v>
      </c>
      <c r="E337" s="3"/>
      <c r="F337" s="7"/>
      <c r="G337" s="7"/>
      <c r="H337" s="2"/>
    </row>
    <row r="338" spans="2:8" ht="19.5" customHeight="1">
      <c r="B338" s="5" t="s">
        <v>89</v>
      </c>
      <c r="C338" s="10" t="s">
        <v>115</v>
      </c>
      <c r="D338" s="50">
        <v>5000000</v>
      </c>
      <c r="E338" s="3"/>
      <c r="F338" s="7"/>
      <c r="G338" s="7"/>
      <c r="H338" s="2"/>
    </row>
    <row r="339" spans="2:8" ht="19.5" customHeight="1">
      <c r="B339" s="5" t="s">
        <v>116</v>
      </c>
      <c r="C339" s="10" t="s">
        <v>485</v>
      </c>
      <c r="D339" s="50">
        <f>SUM(D340+D343+D346+D361+D363+D367+D381+D384+D387+D398+D402+D405)</f>
        <v>618331965</v>
      </c>
      <c r="E339" s="3"/>
      <c r="F339" s="7"/>
      <c r="G339" s="7"/>
      <c r="H339" s="2"/>
    </row>
    <row r="340" spans="2:8" ht="19.5" customHeight="1">
      <c r="B340" s="5" t="s">
        <v>117</v>
      </c>
      <c r="C340" s="10" t="s">
        <v>118</v>
      </c>
      <c r="D340" s="50">
        <f>SUM(D341:D342)</f>
        <v>25000000</v>
      </c>
      <c r="E340" s="3"/>
      <c r="F340" s="7"/>
      <c r="G340" s="7"/>
      <c r="H340" s="2"/>
    </row>
    <row r="341" spans="2:8" ht="19.5" customHeight="1">
      <c r="B341" s="5" t="s">
        <v>119</v>
      </c>
      <c r="C341" s="10" t="s">
        <v>120</v>
      </c>
      <c r="D341" s="50">
        <v>0</v>
      </c>
      <c r="E341" s="3"/>
      <c r="F341" s="7"/>
      <c r="G341" s="7"/>
      <c r="H341" s="2"/>
    </row>
    <row r="342" spans="2:8" ht="19.5" customHeight="1">
      <c r="B342" s="5" t="s">
        <v>121</v>
      </c>
      <c r="C342" s="10" t="s">
        <v>122</v>
      </c>
      <c r="D342" s="50">
        <v>25000000</v>
      </c>
      <c r="E342" s="3"/>
      <c r="F342" s="7"/>
      <c r="G342" s="7"/>
      <c r="H342" s="2"/>
    </row>
    <row r="343" spans="2:8" ht="19.5" customHeight="1">
      <c r="B343" s="5" t="s">
        <v>123</v>
      </c>
      <c r="C343" s="10" t="s">
        <v>355</v>
      </c>
      <c r="D343" s="50">
        <f>SUM(D344)</f>
        <v>121000000</v>
      </c>
      <c r="E343" s="3"/>
      <c r="F343" s="7"/>
      <c r="G343" s="7"/>
      <c r="H343" s="2"/>
    </row>
    <row r="344" spans="2:8" ht="19.5" customHeight="1">
      <c r="B344" s="5" t="s">
        <v>124</v>
      </c>
      <c r="C344" s="10" t="s">
        <v>125</v>
      </c>
      <c r="D344" s="50">
        <f>120902263+97797-60</f>
        <v>121000000</v>
      </c>
      <c r="E344" s="3"/>
      <c r="F344" s="7"/>
      <c r="G344" s="7"/>
      <c r="H344" s="2"/>
    </row>
    <row r="345" spans="2:8" ht="19.5" customHeight="1">
      <c r="B345" s="5" t="s">
        <v>347</v>
      </c>
      <c r="C345" s="10" t="s">
        <v>347</v>
      </c>
      <c r="D345" s="50" t="s">
        <v>347</v>
      </c>
      <c r="E345" s="3"/>
      <c r="F345" s="7"/>
      <c r="G345" s="7"/>
      <c r="H345" s="2"/>
    </row>
    <row r="346" spans="2:8" ht="19.5" customHeight="1">
      <c r="B346" s="5" t="s">
        <v>126</v>
      </c>
      <c r="C346" s="10" t="s">
        <v>376</v>
      </c>
      <c r="D346" s="50">
        <f>+D347+D348</f>
        <v>61361402</v>
      </c>
      <c r="E346" s="3"/>
      <c r="F346" s="7"/>
      <c r="G346" s="7"/>
      <c r="H346" s="2"/>
    </row>
    <row r="347" spans="2:8" ht="19.5" customHeight="1">
      <c r="B347" s="5" t="s">
        <v>127</v>
      </c>
      <c r="C347" s="10" t="s">
        <v>768</v>
      </c>
      <c r="D347" s="50">
        <v>8500000</v>
      </c>
      <c r="E347" s="3"/>
      <c r="F347" s="7"/>
      <c r="G347" s="7"/>
      <c r="H347" s="2"/>
    </row>
    <row r="348" spans="2:8" ht="19.5" customHeight="1">
      <c r="B348" s="5" t="s">
        <v>128</v>
      </c>
      <c r="C348" s="10" t="s">
        <v>129</v>
      </c>
      <c r="D348" s="50">
        <f>+D349</f>
        <v>52861402</v>
      </c>
      <c r="E348" s="3"/>
      <c r="F348" s="7"/>
      <c r="G348" s="7"/>
      <c r="H348" s="2"/>
    </row>
    <row r="349" spans="2:8" ht="19.5" customHeight="1">
      <c r="B349" s="5" t="s">
        <v>130</v>
      </c>
      <c r="C349" s="10" t="s">
        <v>131</v>
      </c>
      <c r="D349" s="50">
        <f>+D350+D354+D356</f>
        <v>52861402</v>
      </c>
      <c r="E349" s="3"/>
      <c r="F349" s="7"/>
      <c r="G349" s="7"/>
      <c r="H349" s="2"/>
    </row>
    <row r="350" spans="2:8" ht="19.5" customHeight="1">
      <c r="B350" s="5" t="s">
        <v>132</v>
      </c>
      <c r="C350" s="10" t="s">
        <v>561</v>
      </c>
      <c r="D350" s="50">
        <f>SUM(D351:D353)</f>
        <v>33812060</v>
      </c>
      <c r="E350" s="3"/>
      <c r="F350" s="7"/>
      <c r="G350" s="7"/>
      <c r="H350" s="2"/>
    </row>
    <row r="351" spans="2:8" ht="19.5" customHeight="1">
      <c r="B351" s="5" t="s">
        <v>133</v>
      </c>
      <c r="C351" s="10" t="s">
        <v>579</v>
      </c>
      <c r="D351" s="50">
        <v>30142000</v>
      </c>
      <c r="E351" s="3"/>
      <c r="F351" s="7"/>
      <c r="G351" s="7"/>
      <c r="H351" s="2"/>
    </row>
    <row r="352" spans="2:8" ht="19.5" customHeight="1">
      <c r="B352" s="5" t="s">
        <v>134</v>
      </c>
      <c r="C352" s="10" t="s">
        <v>135</v>
      </c>
      <c r="D352" s="50">
        <v>2511865</v>
      </c>
      <c r="E352" s="3"/>
      <c r="F352" s="7"/>
      <c r="G352" s="7"/>
      <c r="H352" s="2"/>
    </row>
    <row r="353" spans="2:8" ht="19.5" customHeight="1">
      <c r="B353" s="5" t="s">
        <v>136</v>
      </c>
      <c r="C353" s="10" t="s">
        <v>562</v>
      </c>
      <c r="D353" s="50">
        <f>1255932-97797+60</f>
        <v>1158195</v>
      </c>
      <c r="E353" s="3"/>
      <c r="F353" s="7"/>
      <c r="G353" s="7"/>
      <c r="H353" s="2"/>
    </row>
    <row r="354" spans="2:8" ht="19.5" customHeight="1">
      <c r="B354" s="5" t="s">
        <v>137</v>
      </c>
      <c r="C354" s="10" t="s">
        <v>565</v>
      </c>
      <c r="D354" s="50">
        <f>+D355</f>
        <v>10000000</v>
      </c>
      <c r="E354" s="3"/>
      <c r="F354" s="7"/>
      <c r="G354" s="7"/>
      <c r="H354" s="2"/>
    </row>
    <row r="355" spans="2:8" ht="19.5" customHeight="1">
      <c r="B355" s="5" t="s">
        <v>138</v>
      </c>
      <c r="C355" s="10" t="s">
        <v>757</v>
      </c>
      <c r="D355" s="50">
        <v>10000000</v>
      </c>
      <c r="E355" s="3"/>
      <c r="F355" s="7"/>
      <c r="G355" s="7"/>
      <c r="H355" s="2"/>
    </row>
    <row r="356" spans="2:8" ht="19.5" customHeight="1">
      <c r="B356" s="5" t="s">
        <v>139</v>
      </c>
      <c r="C356" s="10" t="s">
        <v>566</v>
      </c>
      <c r="D356" s="50">
        <f>SUM(D357:D360)</f>
        <v>9049342</v>
      </c>
      <c r="E356" s="3"/>
      <c r="F356" s="7"/>
      <c r="G356" s="7"/>
      <c r="H356" s="2"/>
    </row>
    <row r="357" spans="2:8" ht="19.5" customHeight="1">
      <c r="B357" s="5" t="s">
        <v>140</v>
      </c>
      <c r="C357" s="10" t="s">
        <v>568</v>
      </c>
      <c r="D357" s="50">
        <v>3617085</v>
      </c>
      <c r="E357" s="3"/>
      <c r="F357" s="7"/>
      <c r="G357" s="7"/>
      <c r="H357" s="2"/>
    </row>
    <row r="358" spans="2:8" ht="19.5" customHeight="1">
      <c r="B358" s="5" t="s">
        <v>141</v>
      </c>
      <c r="C358" s="10" t="s">
        <v>567</v>
      </c>
      <c r="D358" s="50">
        <v>2562100</v>
      </c>
      <c r="E358" s="3"/>
      <c r="F358" s="7"/>
      <c r="G358" s="7"/>
      <c r="H358" s="2"/>
    </row>
    <row r="359" spans="2:8" ht="19.5" customHeight="1">
      <c r="B359" s="5" t="s">
        <v>142</v>
      </c>
      <c r="C359" s="10" t="s">
        <v>569</v>
      </c>
      <c r="D359" s="50">
        <v>157343</v>
      </c>
      <c r="E359" s="3"/>
      <c r="F359" s="7"/>
      <c r="G359" s="7"/>
      <c r="H359" s="2"/>
    </row>
    <row r="360" spans="2:8" ht="19.5" customHeight="1">
      <c r="B360" s="5" t="s">
        <v>143</v>
      </c>
      <c r="C360" s="10" t="s">
        <v>144</v>
      </c>
      <c r="D360" s="50">
        <f>301424+150712+150712+904271+1205695</f>
        <v>2712814</v>
      </c>
      <c r="E360" s="3"/>
      <c r="F360" s="7"/>
      <c r="G360" s="7"/>
      <c r="H360" s="2"/>
    </row>
    <row r="361" spans="2:8" ht="19.5" customHeight="1">
      <c r="B361" s="5" t="s">
        <v>145</v>
      </c>
      <c r="C361" s="10" t="s">
        <v>377</v>
      </c>
      <c r="D361" s="50">
        <f>+D362</f>
        <v>120000000</v>
      </c>
      <c r="E361" s="3"/>
      <c r="F361" s="7"/>
      <c r="G361" s="7"/>
      <c r="H361" s="2"/>
    </row>
    <row r="362" spans="2:8" ht="19.5" customHeight="1">
      <c r="B362" s="5" t="s">
        <v>146</v>
      </c>
      <c r="C362" s="10" t="s">
        <v>147</v>
      </c>
      <c r="D362" s="50">
        <v>120000000</v>
      </c>
      <c r="E362" s="3"/>
      <c r="F362" s="7"/>
      <c r="G362" s="7"/>
      <c r="H362" s="2"/>
    </row>
    <row r="363" spans="2:8" ht="19.5" customHeight="1">
      <c r="B363" s="5" t="s">
        <v>148</v>
      </c>
      <c r="C363" s="10" t="s">
        <v>378</v>
      </c>
      <c r="D363" s="50">
        <v>20000000</v>
      </c>
      <c r="E363" s="3"/>
      <c r="F363" s="7"/>
      <c r="G363" s="7"/>
      <c r="H363" s="2"/>
    </row>
    <row r="364" spans="2:8" ht="39" customHeight="1">
      <c r="B364" s="5" t="s">
        <v>149</v>
      </c>
      <c r="C364" s="10" t="s">
        <v>150</v>
      </c>
      <c r="D364" s="50">
        <v>4000000</v>
      </c>
      <c r="E364" s="3"/>
      <c r="F364" s="7"/>
      <c r="G364" s="7"/>
      <c r="H364" s="2"/>
    </row>
    <row r="365" spans="2:8" ht="19.5" customHeight="1">
      <c r="B365" s="5" t="s">
        <v>151</v>
      </c>
      <c r="C365" s="10" t="s">
        <v>152</v>
      </c>
      <c r="D365" s="50">
        <v>4000000</v>
      </c>
      <c r="E365" s="3"/>
      <c r="F365" s="7"/>
      <c r="G365" s="7"/>
      <c r="H365" s="2"/>
    </row>
    <row r="366" spans="2:8" ht="19.5" customHeight="1">
      <c r="B366" s="10" t="s">
        <v>769</v>
      </c>
      <c r="C366" s="10" t="s">
        <v>770</v>
      </c>
      <c r="D366" s="50">
        <v>6000000</v>
      </c>
      <c r="E366" s="3"/>
      <c r="F366" s="7"/>
      <c r="G366" s="7"/>
      <c r="H366" s="2"/>
    </row>
    <row r="367" spans="2:8" ht="19.5" customHeight="1">
      <c r="B367" s="5" t="s">
        <v>153</v>
      </c>
      <c r="C367" s="10" t="s">
        <v>379</v>
      </c>
      <c r="D367" s="50">
        <f>+D368+D380</f>
        <v>65870563</v>
      </c>
      <c r="E367" s="3"/>
      <c r="F367" s="7"/>
      <c r="G367" s="7"/>
      <c r="H367" s="2"/>
    </row>
    <row r="368" spans="2:8" ht="19.5" customHeight="1">
      <c r="B368" s="5" t="s">
        <v>276</v>
      </c>
      <c r="C368" s="10" t="s">
        <v>131</v>
      </c>
      <c r="D368" s="50">
        <f>+D369+D375</f>
        <v>55870563</v>
      </c>
      <c r="E368" s="3"/>
      <c r="F368" s="7"/>
      <c r="G368" s="7"/>
      <c r="H368" s="2"/>
    </row>
    <row r="369" spans="2:8" ht="19.5" customHeight="1">
      <c r="B369" s="5" t="s">
        <v>277</v>
      </c>
      <c r="C369" s="10" t="s">
        <v>561</v>
      </c>
      <c r="D369" s="50">
        <f>+D370+D373+D374</f>
        <v>44101530</v>
      </c>
      <c r="E369" s="3"/>
      <c r="F369" s="7"/>
      <c r="G369" s="7"/>
      <c r="H369" s="2"/>
    </row>
    <row r="370" spans="2:8" ht="19.5" customHeight="1">
      <c r="B370" s="5" t="s">
        <v>771</v>
      </c>
      <c r="C370" s="10" t="s">
        <v>5</v>
      </c>
      <c r="D370" s="50">
        <f>SUM(D371:D372)</f>
        <v>39201360</v>
      </c>
      <c r="E370" s="3"/>
      <c r="F370" s="7"/>
      <c r="G370" s="7"/>
      <c r="H370" s="2"/>
    </row>
    <row r="371" spans="2:8" ht="19.5" customHeight="1">
      <c r="B371" s="5" t="s">
        <v>772</v>
      </c>
      <c r="C371" s="10" t="s">
        <v>773</v>
      </c>
      <c r="D371" s="50">
        <v>21086478</v>
      </c>
      <c r="E371" s="3"/>
      <c r="F371" s="7"/>
      <c r="G371" s="7"/>
      <c r="H371" s="2"/>
    </row>
    <row r="372" spans="2:8" ht="19.5" customHeight="1">
      <c r="B372" s="5" t="s">
        <v>774</v>
      </c>
      <c r="C372" s="10" t="s">
        <v>775</v>
      </c>
      <c r="D372" s="50">
        <f>10901306+7213576</f>
        <v>18114882</v>
      </c>
      <c r="E372" s="3"/>
      <c r="F372" s="7"/>
      <c r="G372" s="7"/>
      <c r="H372" s="2"/>
    </row>
    <row r="373" spans="2:8" ht="19.5" customHeight="1">
      <c r="B373" s="5" t="s">
        <v>278</v>
      </c>
      <c r="C373" s="10" t="s">
        <v>580</v>
      </c>
      <c r="D373" s="46">
        <v>3266780</v>
      </c>
      <c r="E373" s="3"/>
      <c r="F373" s="7"/>
      <c r="G373" s="7"/>
      <c r="H373" s="2"/>
    </row>
    <row r="374" spans="2:8" ht="19.5" customHeight="1">
      <c r="B374" s="5" t="s">
        <v>776</v>
      </c>
      <c r="C374" s="10" t="s">
        <v>562</v>
      </c>
      <c r="D374" s="46">
        <v>1633390</v>
      </c>
      <c r="E374" s="3"/>
      <c r="F374" s="7"/>
      <c r="G374" s="7"/>
      <c r="H374" s="2"/>
    </row>
    <row r="375" spans="2:8" ht="19.5" customHeight="1">
      <c r="B375" s="5" t="s">
        <v>279</v>
      </c>
      <c r="C375" s="10" t="s">
        <v>566</v>
      </c>
      <c r="D375" s="46">
        <f>SUM(D376:D379)</f>
        <v>11769033</v>
      </c>
      <c r="E375" s="3"/>
      <c r="F375" s="7"/>
      <c r="G375" s="7"/>
      <c r="H375" s="2"/>
    </row>
    <row r="376" spans="2:8" ht="19.5" customHeight="1">
      <c r="B376" s="5" t="s">
        <v>280</v>
      </c>
      <c r="C376" s="10" t="s">
        <v>568</v>
      </c>
      <c r="D376" s="46">
        <v>4704163</v>
      </c>
      <c r="E376" s="3"/>
      <c r="F376" s="7"/>
      <c r="G376" s="7"/>
      <c r="H376" s="2"/>
    </row>
    <row r="377" spans="2:8" ht="19.5" customHeight="1">
      <c r="B377" s="5" t="s">
        <v>281</v>
      </c>
      <c r="C377" s="10" t="s">
        <v>567</v>
      </c>
      <c r="D377" s="46">
        <v>3332116</v>
      </c>
      <c r="E377" s="3"/>
      <c r="F377" s="7"/>
      <c r="G377" s="7"/>
      <c r="H377" s="2"/>
    </row>
    <row r="378" spans="2:8" ht="19.5" customHeight="1">
      <c r="B378" s="5" t="s">
        <v>282</v>
      </c>
      <c r="C378" s="10" t="s">
        <v>569</v>
      </c>
      <c r="D378" s="46">
        <v>204631</v>
      </c>
      <c r="E378" s="3"/>
      <c r="F378" s="7"/>
      <c r="G378" s="7"/>
      <c r="H378" s="2"/>
    </row>
    <row r="379" spans="2:8" ht="19.5" customHeight="1">
      <c r="B379" s="5" t="s">
        <v>283</v>
      </c>
      <c r="C379" s="10" t="s">
        <v>144</v>
      </c>
      <c r="D379" s="46">
        <f>392014+196007+196007+1176041+1568054</f>
        <v>3528123</v>
      </c>
      <c r="E379" s="3"/>
      <c r="F379" s="7"/>
      <c r="G379" s="7"/>
      <c r="H379" s="2"/>
    </row>
    <row r="380" spans="2:8" ht="19.5" customHeight="1">
      <c r="B380" s="5" t="s">
        <v>284</v>
      </c>
      <c r="C380" s="10" t="s">
        <v>832</v>
      </c>
      <c r="D380" s="46">
        <v>10000000</v>
      </c>
      <c r="E380" s="3"/>
      <c r="F380" s="7"/>
      <c r="G380" s="7"/>
      <c r="H380" s="2"/>
    </row>
    <row r="381" spans="2:8" ht="19.5" customHeight="1">
      <c r="B381" s="5" t="s">
        <v>154</v>
      </c>
      <c r="C381" s="10" t="s">
        <v>155</v>
      </c>
      <c r="D381" s="46">
        <f>+D382+D383</f>
        <v>25000000</v>
      </c>
      <c r="E381" s="3"/>
      <c r="F381" s="7"/>
      <c r="G381" s="7"/>
      <c r="H381" s="2"/>
    </row>
    <row r="382" spans="2:8" ht="19.5" customHeight="1">
      <c r="B382" s="5" t="s">
        <v>156</v>
      </c>
      <c r="C382" s="10" t="s">
        <v>157</v>
      </c>
      <c r="D382" s="46">
        <v>10000000</v>
      </c>
      <c r="E382" s="3"/>
      <c r="F382" s="7"/>
      <c r="G382" s="7"/>
      <c r="H382" s="2"/>
    </row>
    <row r="383" spans="2:8" ht="19.5" customHeight="1">
      <c r="B383" s="5" t="s">
        <v>158</v>
      </c>
      <c r="C383" s="10" t="s">
        <v>159</v>
      </c>
      <c r="D383" s="46">
        <v>15000000</v>
      </c>
      <c r="E383" s="3"/>
      <c r="F383" s="7"/>
      <c r="G383" s="7"/>
      <c r="H383" s="2"/>
    </row>
    <row r="384" spans="2:8" ht="19.5" customHeight="1">
      <c r="B384" s="5" t="s">
        <v>160</v>
      </c>
      <c r="C384" s="10" t="s">
        <v>161</v>
      </c>
      <c r="D384" s="46">
        <f>SUM(D385:D386)</f>
        <v>3600000</v>
      </c>
      <c r="E384" s="3"/>
      <c r="F384" s="7"/>
      <c r="G384" s="7"/>
      <c r="H384" s="2"/>
    </row>
    <row r="385" spans="2:8" ht="19.5" customHeight="1">
      <c r="B385" s="5" t="s">
        <v>162</v>
      </c>
      <c r="C385" s="10" t="s">
        <v>163</v>
      </c>
      <c r="D385" s="46">
        <v>1600000</v>
      </c>
      <c r="E385" s="3"/>
      <c r="F385" s="7"/>
      <c r="G385" s="7"/>
      <c r="H385" s="2"/>
    </row>
    <row r="386" spans="2:8" ht="19.5" customHeight="1">
      <c r="B386" s="5" t="s">
        <v>164</v>
      </c>
      <c r="C386" s="10" t="s">
        <v>165</v>
      </c>
      <c r="D386" s="46">
        <v>2000000</v>
      </c>
      <c r="E386" s="3"/>
      <c r="F386" s="7"/>
      <c r="G386" s="7"/>
      <c r="H386" s="2"/>
    </row>
    <row r="387" spans="2:8" ht="19.5" customHeight="1">
      <c r="B387" s="5" t="s">
        <v>166</v>
      </c>
      <c r="C387" s="10" t="s">
        <v>167</v>
      </c>
      <c r="D387" s="46">
        <f>SUM(D388:D392)+D397</f>
        <v>84000000</v>
      </c>
      <c r="E387" s="3"/>
      <c r="F387" s="7"/>
      <c r="G387" s="7"/>
      <c r="H387" s="2"/>
    </row>
    <row r="388" spans="2:8" ht="19.5" customHeight="1">
      <c r="B388" s="5" t="s">
        <v>168</v>
      </c>
      <c r="C388" s="10" t="s">
        <v>295</v>
      </c>
      <c r="D388" s="46">
        <v>15000000</v>
      </c>
      <c r="E388" s="3"/>
      <c r="F388" s="7"/>
      <c r="G388" s="7"/>
      <c r="H388" s="2"/>
    </row>
    <row r="389" spans="2:8" ht="19.5" customHeight="1">
      <c r="B389" s="5" t="s">
        <v>169</v>
      </c>
      <c r="C389" s="10" t="s">
        <v>170</v>
      </c>
      <c r="D389" s="46">
        <v>43000000</v>
      </c>
      <c r="E389" s="3"/>
      <c r="F389" s="7"/>
      <c r="G389" s="7"/>
      <c r="H389" s="2"/>
    </row>
    <row r="390" spans="2:8" ht="19.5" customHeight="1">
      <c r="B390" s="5" t="s">
        <v>171</v>
      </c>
      <c r="C390" s="10" t="s">
        <v>172</v>
      </c>
      <c r="D390" s="46">
        <v>13000000</v>
      </c>
      <c r="E390" s="3"/>
      <c r="F390" s="7"/>
      <c r="G390" s="7"/>
      <c r="H390" s="2"/>
    </row>
    <row r="391" spans="2:8" ht="19.5" customHeight="1">
      <c r="B391" s="5" t="s">
        <v>173</v>
      </c>
      <c r="C391" s="10" t="s">
        <v>174</v>
      </c>
      <c r="D391" s="46">
        <v>1000000</v>
      </c>
      <c r="E391" s="3"/>
      <c r="F391" s="7"/>
      <c r="G391" s="7"/>
      <c r="H391" s="2"/>
    </row>
    <row r="392" spans="2:8" ht="19.5" customHeight="1">
      <c r="B392" s="5" t="s">
        <v>175</v>
      </c>
      <c r="C392" s="10" t="s">
        <v>176</v>
      </c>
      <c r="D392" s="46">
        <f>SUM(D393:D396)</f>
        <v>8000000</v>
      </c>
      <c r="E392" s="3"/>
      <c r="F392" s="7"/>
      <c r="G392" s="7"/>
      <c r="H392" s="2"/>
    </row>
    <row r="393" spans="2:8" ht="19.5" customHeight="1">
      <c r="B393" s="10" t="s">
        <v>833</v>
      </c>
      <c r="C393" s="10" t="s">
        <v>836</v>
      </c>
      <c r="D393" s="46">
        <v>3000000</v>
      </c>
      <c r="E393" s="3"/>
      <c r="F393" s="7"/>
      <c r="G393" s="7"/>
      <c r="H393" s="2"/>
    </row>
    <row r="394" spans="2:8" ht="19.5" customHeight="1">
      <c r="B394" s="10" t="s">
        <v>834</v>
      </c>
      <c r="C394" s="10" t="s">
        <v>675</v>
      </c>
      <c r="D394" s="46">
        <v>500000</v>
      </c>
      <c r="E394" s="3"/>
      <c r="F394" s="7"/>
      <c r="G394" s="7"/>
      <c r="H394" s="2"/>
    </row>
    <row r="395" spans="2:8" ht="19.5" customHeight="1">
      <c r="B395" s="10" t="s">
        <v>835</v>
      </c>
      <c r="C395" s="10" t="s">
        <v>837</v>
      </c>
      <c r="D395" s="46">
        <v>2000000</v>
      </c>
      <c r="E395" s="3"/>
      <c r="F395" s="7"/>
      <c r="G395" s="7"/>
      <c r="H395" s="2"/>
    </row>
    <row r="396" spans="2:8" ht="19.5" customHeight="1">
      <c r="B396" s="10" t="s">
        <v>838</v>
      </c>
      <c r="C396" s="10" t="s">
        <v>840</v>
      </c>
      <c r="D396" s="46">
        <v>2500000</v>
      </c>
      <c r="E396" s="3"/>
      <c r="F396" s="7"/>
      <c r="G396" s="7"/>
      <c r="H396" s="2"/>
    </row>
    <row r="397" spans="2:8" ht="19.5" customHeight="1">
      <c r="B397" s="10" t="s">
        <v>296</v>
      </c>
      <c r="C397" s="10" t="s">
        <v>839</v>
      </c>
      <c r="D397" s="46">
        <v>4000000</v>
      </c>
      <c r="E397" s="3"/>
      <c r="F397" s="7"/>
      <c r="G397" s="7"/>
      <c r="H397" s="2"/>
    </row>
    <row r="398" spans="2:8" ht="19.5" customHeight="1">
      <c r="B398" s="5" t="s">
        <v>177</v>
      </c>
      <c r="C398" s="10" t="s">
        <v>178</v>
      </c>
      <c r="D398" s="46">
        <f>SUM(D399:D401)</f>
        <v>51000000</v>
      </c>
      <c r="E398" s="3"/>
      <c r="F398" s="7"/>
      <c r="G398" s="7"/>
      <c r="H398" s="2"/>
    </row>
    <row r="399" spans="2:8" ht="19.5" customHeight="1">
      <c r="B399" s="5" t="s">
        <v>179</v>
      </c>
      <c r="C399" s="10" t="s">
        <v>180</v>
      </c>
      <c r="D399" s="46">
        <v>18000000</v>
      </c>
      <c r="E399" s="3"/>
      <c r="F399" s="7"/>
      <c r="G399" s="7"/>
      <c r="H399" s="2"/>
    </row>
    <row r="400" spans="2:8" ht="19.5" customHeight="1">
      <c r="B400" s="5" t="s">
        <v>181</v>
      </c>
      <c r="C400" s="10" t="s">
        <v>293</v>
      </c>
      <c r="D400" s="46">
        <v>23000000</v>
      </c>
      <c r="E400" s="3"/>
      <c r="F400" s="7"/>
      <c r="G400" s="7"/>
      <c r="H400" s="2"/>
    </row>
    <row r="401" spans="2:8" ht="19.5" customHeight="1">
      <c r="B401" s="5" t="s">
        <v>292</v>
      </c>
      <c r="C401" s="10" t="s">
        <v>294</v>
      </c>
      <c r="D401" s="46">
        <v>10000000</v>
      </c>
      <c r="E401" s="3"/>
      <c r="F401" s="7"/>
      <c r="G401" s="7"/>
      <c r="H401" s="2"/>
    </row>
    <row r="402" spans="2:8" ht="19.5" customHeight="1">
      <c r="B402" s="5" t="s">
        <v>182</v>
      </c>
      <c r="C402" s="10" t="s">
        <v>183</v>
      </c>
      <c r="D402" s="46">
        <f>SUM(D403:D404)</f>
        <v>3500000</v>
      </c>
      <c r="E402" s="3"/>
      <c r="F402" s="7"/>
      <c r="G402" s="7"/>
      <c r="H402" s="2"/>
    </row>
    <row r="403" spans="2:8" ht="19.5" customHeight="1">
      <c r="B403" s="5" t="s">
        <v>184</v>
      </c>
      <c r="C403" s="10" t="s">
        <v>185</v>
      </c>
      <c r="D403" s="46">
        <v>2500000</v>
      </c>
      <c r="E403" s="3"/>
      <c r="F403" s="7"/>
      <c r="G403" s="7"/>
      <c r="H403" s="2"/>
    </row>
    <row r="404" spans="2:8" ht="19.5" customHeight="1">
      <c r="B404" s="5" t="s">
        <v>186</v>
      </c>
      <c r="C404" s="10" t="s">
        <v>187</v>
      </c>
      <c r="D404" s="46">
        <v>1000000</v>
      </c>
      <c r="E404" s="3"/>
      <c r="F404" s="7"/>
      <c r="G404" s="7"/>
      <c r="H404" s="2"/>
    </row>
    <row r="405" spans="2:8" ht="19.5" customHeight="1">
      <c r="B405" s="5" t="s">
        <v>188</v>
      </c>
      <c r="C405" s="10" t="s">
        <v>189</v>
      </c>
      <c r="D405" s="46">
        <f>SUM(D406:D408)</f>
        <v>38000000</v>
      </c>
      <c r="E405" s="3"/>
      <c r="F405" s="7"/>
      <c r="G405" s="7"/>
      <c r="H405" s="2"/>
    </row>
    <row r="406" spans="2:8" ht="19.5" customHeight="1">
      <c r="B406" s="5" t="s">
        <v>190</v>
      </c>
      <c r="C406" s="10" t="s">
        <v>191</v>
      </c>
      <c r="D406" s="46">
        <v>8000000</v>
      </c>
      <c r="E406" s="3"/>
      <c r="F406" s="7"/>
      <c r="G406" s="7"/>
      <c r="H406" s="2"/>
    </row>
    <row r="407" spans="2:8" ht="19.5" customHeight="1">
      <c r="B407" s="5" t="s">
        <v>192</v>
      </c>
      <c r="C407" s="10" t="s">
        <v>193</v>
      </c>
      <c r="D407" s="46">
        <v>25000000</v>
      </c>
      <c r="E407" s="3"/>
      <c r="F407" s="7"/>
      <c r="G407" s="7"/>
      <c r="H407" s="2"/>
    </row>
    <row r="408" spans="2:8" ht="19.5" customHeight="1">
      <c r="B408" s="5" t="s">
        <v>194</v>
      </c>
      <c r="C408" s="10" t="s">
        <v>195</v>
      </c>
      <c r="D408" s="46">
        <v>5000000</v>
      </c>
      <c r="E408" s="3"/>
      <c r="F408" s="7"/>
      <c r="G408" s="7"/>
      <c r="H408" s="2"/>
    </row>
    <row r="409" spans="2:8" ht="19.5" customHeight="1">
      <c r="B409" s="5" t="s">
        <v>196</v>
      </c>
      <c r="C409" s="10" t="s">
        <v>197</v>
      </c>
      <c r="D409" s="46">
        <f>SUM(D410:D419)-D410</f>
        <v>392870880</v>
      </c>
      <c r="E409" s="3"/>
      <c r="F409" s="7"/>
      <c r="G409" s="7"/>
      <c r="H409" s="2"/>
    </row>
    <row r="410" spans="2:8" ht="19.5" customHeight="1">
      <c r="B410" s="5" t="s">
        <v>285</v>
      </c>
      <c r="C410" s="10" t="s">
        <v>198</v>
      </c>
      <c r="D410" s="46">
        <f>SUM(D411:D413)</f>
        <v>136300000</v>
      </c>
      <c r="E410" s="3"/>
      <c r="F410" s="7"/>
      <c r="G410" s="7"/>
      <c r="H410" s="2"/>
    </row>
    <row r="411" spans="2:8" ht="19.5" customHeight="1">
      <c r="B411" s="5" t="s">
        <v>777</v>
      </c>
      <c r="C411" s="10" t="s">
        <v>778</v>
      </c>
      <c r="D411" s="46">
        <v>63000000</v>
      </c>
      <c r="E411" s="3"/>
      <c r="F411" s="7"/>
      <c r="G411" s="7"/>
      <c r="H411" s="2"/>
    </row>
    <row r="412" spans="2:8" ht="19.5" customHeight="1">
      <c r="B412" s="5" t="s">
        <v>779</v>
      </c>
      <c r="C412" s="10" t="s">
        <v>780</v>
      </c>
      <c r="D412" s="46">
        <v>32300000</v>
      </c>
      <c r="E412" s="3"/>
      <c r="F412" s="7"/>
      <c r="G412" s="7"/>
      <c r="H412" s="2"/>
    </row>
    <row r="413" spans="2:8" ht="19.5" customHeight="1">
      <c r="B413" s="5" t="s">
        <v>781</v>
      </c>
      <c r="C413" s="10" t="s">
        <v>782</v>
      </c>
      <c r="D413" s="46">
        <v>41000000</v>
      </c>
      <c r="E413" s="3"/>
      <c r="F413" s="7"/>
      <c r="G413" s="7"/>
      <c r="H413" s="2"/>
    </row>
    <row r="414" spans="2:8" ht="19.5" customHeight="1">
      <c r="B414" s="5" t="s">
        <v>286</v>
      </c>
      <c r="C414" s="10" t="s">
        <v>783</v>
      </c>
      <c r="D414" s="46">
        <v>40000000</v>
      </c>
      <c r="E414" s="3"/>
      <c r="F414" s="7"/>
      <c r="G414" s="7"/>
      <c r="H414" s="2"/>
    </row>
    <row r="415" spans="2:8" ht="19.5" customHeight="1">
      <c r="B415" s="5" t="s">
        <v>287</v>
      </c>
      <c r="C415" s="10" t="s">
        <v>199</v>
      </c>
      <c r="D415" s="46">
        <v>1000000</v>
      </c>
      <c r="E415" s="3"/>
      <c r="F415" s="7"/>
      <c r="G415" s="7"/>
      <c r="H415" s="2"/>
    </row>
    <row r="416" spans="2:8" ht="19.5" customHeight="1">
      <c r="B416" s="5" t="s">
        <v>288</v>
      </c>
      <c r="C416" s="10" t="s">
        <v>200</v>
      </c>
      <c r="D416" s="46">
        <v>35000000</v>
      </c>
      <c r="E416" s="3"/>
      <c r="F416" s="7"/>
      <c r="G416" s="7"/>
      <c r="H416" s="2"/>
    </row>
    <row r="417" spans="2:8" ht="19.5" customHeight="1">
      <c r="B417" s="5" t="s">
        <v>289</v>
      </c>
      <c r="C417" s="10" t="s">
        <v>201</v>
      </c>
      <c r="D417" s="46">
        <v>41000000</v>
      </c>
      <c r="E417" s="3"/>
      <c r="F417" s="7"/>
      <c r="G417" s="7"/>
      <c r="H417" s="2"/>
    </row>
    <row r="418" spans="2:8" ht="19.5" customHeight="1">
      <c r="B418" s="5" t="s">
        <v>290</v>
      </c>
      <c r="C418" s="10" t="s">
        <v>202</v>
      </c>
      <c r="D418" s="46">
        <v>870880</v>
      </c>
      <c r="E418" s="3"/>
      <c r="F418" s="7"/>
      <c r="G418" s="7"/>
      <c r="H418" s="2"/>
    </row>
    <row r="419" spans="2:8" ht="19.5" customHeight="1">
      <c r="B419" s="5" t="s">
        <v>291</v>
      </c>
      <c r="C419" s="10" t="s">
        <v>203</v>
      </c>
      <c r="D419" s="46">
        <v>138700000</v>
      </c>
      <c r="E419" s="3"/>
      <c r="F419" s="7"/>
      <c r="G419" s="7"/>
      <c r="H419" s="2"/>
    </row>
    <row r="420" spans="2:8" ht="19.5" customHeight="1">
      <c r="B420" s="5" t="s">
        <v>204</v>
      </c>
      <c r="C420" s="10" t="s">
        <v>507</v>
      </c>
      <c r="D420" s="46">
        <v>0</v>
      </c>
      <c r="E420" s="3"/>
      <c r="F420" s="7"/>
      <c r="G420" s="7"/>
      <c r="H420" s="2"/>
    </row>
    <row r="421" spans="2:8" ht="19.5" customHeight="1">
      <c r="B421" s="5" t="s">
        <v>205</v>
      </c>
      <c r="C421" s="10" t="s">
        <v>206</v>
      </c>
      <c r="D421" s="46">
        <v>0</v>
      </c>
      <c r="E421" s="3"/>
      <c r="F421" s="7"/>
      <c r="G421" s="7"/>
      <c r="H421" s="2"/>
    </row>
    <row r="422" spans="2:8" ht="19.5" customHeight="1">
      <c r="B422" s="5" t="s">
        <v>207</v>
      </c>
      <c r="C422" s="10" t="s">
        <v>208</v>
      </c>
      <c r="D422" s="46">
        <f>+D423+D424+D426+D428+D430+D432+D434+D437+D439+D442+D463+D465+D468+D470+D473</f>
        <v>516724586</v>
      </c>
      <c r="E422" s="3"/>
      <c r="F422" s="7"/>
      <c r="G422" s="7"/>
      <c r="H422" s="2"/>
    </row>
    <row r="423" spans="2:8" ht="19.5" customHeight="1">
      <c r="B423" s="5" t="s">
        <v>209</v>
      </c>
      <c r="C423" s="10" t="s">
        <v>210</v>
      </c>
      <c r="D423" s="46">
        <v>15000000</v>
      </c>
      <c r="E423" s="3"/>
      <c r="F423" s="7"/>
      <c r="G423" s="7"/>
      <c r="H423" s="2"/>
    </row>
    <row r="424" spans="2:8" ht="19.5" customHeight="1">
      <c r="B424" s="5" t="s">
        <v>211</v>
      </c>
      <c r="C424" s="10" t="s">
        <v>212</v>
      </c>
      <c r="D424" s="46">
        <f>+D425</f>
        <v>500000</v>
      </c>
      <c r="E424" s="3"/>
      <c r="F424" s="7"/>
      <c r="G424" s="7"/>
      <c r="H424" s="2"/>
    </row>
    <row r="425" spans="2:8" ht="19.5" customHeight="1">
      <c r="B425" s="5" t="s">
        <v>213</v>
      </c>
      <c r="C425" s="10" t="s">
        <v>214</v>
      </c>
      <c r="D425" s="46">
        <v>500000</v>
      </c>
      <c r="E425" s="3"/>
      <c r="F425" s="7"/>
      <c r="G425" s="7"/>
      <c r="H425" s="2"/>
    </row>
    <row r="426" spans="2:8" ht="19.5" customHeight="1">
      <c r="B426" s="5" t="s">
        <v>215</v>
      </c>
      <c r="C426" s="10" t="s">
        <v>216</v>
      </c>
      <c r="D426" s="46">
        <f>+D427</f>
        <v>20000000</v>
      </c>
      <c r="E426" s="3"/>
      <c r="F426" s="7"/>
      <c r="G426" s="7"/>
      <c r="H426" s="2"/>
    </row>
    <row r="427" spans="2:8" ht="19.5" customHeight="1">
      <c r="B427" s="5" t="s">
        <v>217</v>
      </c>
      <c r="C427" s="10" t="s">
        <v>218</v>
      </c>
      <c r="D427" s="46">
        <v>20000000</v>
      </c>
      <c r="E427" s="3"/>
      <c r="F427" s="7"/>
      <c r="G427" s="7"/>
      <c r="H427" s="2"/>
    </row>
    <row r="428" spans="2:8" ht="19.5" customHeight="1">
      <c r="B428" s="5" t="s">
        <v>219</v>
      </c>
      <c r="C428" s="10" t="s">
        <v>220</v>
      </c>
      <c r="D428" s="46">
        <v>100</v>
      </c>
      <c r="E428" s="3"/>
      <c r="F428" s="7"/>
      <c r="G428" s="7"/>
      <c r="H428" s="2"/>
    </row>
    <row r="429" spans="2:8" ht="19.5" customHeight="1">
      <c r="B429" s="5" t="s">
        <v>221</v>
      </c>
      <c r="C429" s="10" t="s">
        <v>214</v>
      </c>
      <c r="D429" s="46">
        <v>100</v>
      </c>
      <c r="F429" s="7"/>
      <c r="G429" s="7"/>
      <c r="H429" s="2"/>
    </row>
    <row r="430" spans="2:8" ht="19.5" customHeight="1">
      <c r="B430" s="5" t="s">
        <v>222</v>
      </c>
      <c r="C430" s="10" t="s">
        <v>223</v>
      </c>
      <c r="D430" s="46">
        <v>100</v>
      </c>
      <c r="F430" s="7"/>
      <c r="G430" s="7"/>
      <c r="H430" s="2"/>
    </row>
    <row r="431" spans="2:8" ht="19.5" customHeight="1">
      <c r="B431" s="5" t="s">
        <v>224</v>
      </c>
      <c r="C431" s="10" t="s">
        <v>225</v>
      </c>
      <c r="D431" s="46">
        <v>100</v>
      </c>
      <c r="F431" s="7"/>
      <c r="G431" s="7"/>
      <c r="H431" s="2"/>
    </row>
    <row r="432" spans="2:8" ht="19.5" customHeight="1">
      <c r="B432" s="5" t="s">
        <v>226</v>
      </c>
      <c r="C432" s="10" t="s">
        <v>227</v>
      </c>
      <c r="D432" s="46">
        <f>+D433</f>
        <v>85000000</v>
      </c>
      <c r="F432" s="7"/>
      <c r="G432" s="7"/>
      <c r="H432" s="2"/>
    </row>
    <row r="433" spans="2:8" ht="19.5" customHeight="1">
      <c r="B433" s="5" t="s">
        <v>228</v>
      </c>
      <c r="C433" s="10" t="s">
        <v>229</v>
      </c>
      <c r="D433" s="46">
        <v>85000000</v>
      </c>
      <c r="F433" s="7"/>
      <c r="G433" s="7"/>
      <c r="H433" s="2"/>
    </row>
    <row r="434" spans="2:8" ht="19.5" customHeight="1">
      <c r="B434" s="5" t="s">
        <v>230</v>
      </c>
      <c r="C434" s="10" t="s">
        <v>231</v>
      </c>
      <c r="D434" s="46">
        <f>+D435+D436</f>
        <v>20000000</v>
      </c>
      <c r="F434" s="7"/>
      <c r="G434" s="7"/>
      <c r="H434" s="2"/>
    </row>
    <row r="435" spans="2:8" ht="19.5" customHeight="1">
      <c r="B435" s="5" t="s">
        <v>232</v>
      </c>
      <c r="C435" s="10" t="s">
        <v>233</v>
      </c>
      <c r="D435" s="46">
        <v>19000000</v>
      </c>
      <c r="F435" s="7"/>
      <c r="G435" s="7"/>
      <c r="H435" s="2"/>
    </row>
    <row r="436" spans="2:8" ht="19.5" customHeight="1">
      <c r="B436" s="5" t="s">
        <v>234</v>
      </c>
      <c r="C436" s="10" t="s">
        <v>235</v>
      </c>
      <c r="D436" s="46">
        <v>1000000</v>
      </c>
      <c r="F436" s="7"/>
      <c r="G436" s="7"/>
      <c r="H436" s="2"/>
    </row>
    <row r="437" spans="2:8" ht="19.5" customHeight="1">
      <c r="B437" s="5" t="s">
        <v>236</v>
      </c>
      <c r="C437" s="10" t="s">
        <v>237</v>
      </c>
      <c r="D437" s="46">
        <f>+D438</f>
        <v>30000000</v>
      </c>
      <c r="F437" s="7"/>
      <c r="G437" s="7"/>
      <c r="H437" s="2"/>
    </row>
    <row r="438" spans="2:8" ht="19.5" customHeight="1">
      <c r="B438" s="5" t="s">
        <v>238</v>
      </c>
      <c r="C438" s="10" t="s">
        <v>239</v>
      </c>
      <c r="D438" s="46">
        <v>30000000</v>
      </c>
      <c r="F438" s="7"/>
      <c r="G438" s="7"/>
      <c r="H438" s="2"/>
    </row>
    <row r="439" spans="2:8" ht="19.5" customHeight="1">
      <c r="B439" s="5" t="s">
        <v>240</v>
      </c>
      <c r="C439" s="10" t="s">
        <v>241</v>
      </c>
      <c r="D439" s="46">
        <v>5001000</v>
      </c>
      <c r="F439" s="7"/>
      <c r="G439" s="7"/>
      <c r="H439" s="2"/>
    </row>
    <row r="440" spans="2:8" ht="19.5" customHeight="1">
      <c r="B440" s="5" t="s">
        <v>242</v>
      </c>
      <c r="C440" s="10" t="s">
        <v>243</v>
      </c>
      <c r="D440" s="46">
        <v>1000</v>
      </c>
      <c r="F440" s="7"/>
      <c r="G440" s="7"/>
      <c r="H440" s="2"/>
    </row>
    <row r="441" spans="2:8" ht="19.5" customHeight="1">
      <c r="B441" s="5" t="s">
        <v>244</v>
      </c>
      <c r="C441" s="10" t="s">
        <v>245</v>
      </c>
      <c r="D441" s="46">
        <v>5000000</v>
      </c>
      <c r="F441" s="7"/>
      <c r="G441" s="7"/>
      <c r="H441" s="2"/>
    </row>
    <row r="442" spans="2:8" ht="19.5" customHeight="1">
      <c r="B442" s="5" t="s">
        <v>246</v>
      </c>
      <c r="C442" s="10" t="s">
        <v>784</v>
      </c>
      <c r="D442" s="46">
        <f>+D443+D447+D448+D449+D450+D457+D458+D459+D460+D461+D462</f>
        <v>240922386</v>
      </c>
      <c r="F442" s="7"/>
      <c r="G442" s="7"/>
      <c r="H442" s="2"/>
    </row>
    <row r="443" spans="2:8" ht="19.5" customHeight="1">
      <c r="B443" s="5" t="s">
        <v>247</v>
      </c>
      <c r="C443" s="10" t="s">
        <v>785</v>
      </c>
      <c r="D443" s="46">
        <f>SUM(D444:D446)</f>
        <v>74000000</v>
      </c>
      <c r="F443" s="7"/>
      <c r="G443" s="7"/>
      <c r="H443" s="2"/>
    </row>
    <row r="444" spans="2:8" ht="19.5" customHeight="1">
      <c r="B444" s="5" t="s">
        <v>248</v>
      </c>
      <c r="C444" s="10" t="s">
        <v>249</v>
      </c>
      <c r="D444" s="46">
        <v>34000000</v>
      </c>
      <c r="F444" s="7"/>
      <c r="G444" s="7"/>
      <c r="H444" s="2"/>
    </row>
    <row r="445" spans="2:8" ht="19.5" customHeight="1">
      <c r="B445" s="5" t="s">
        <v>250</v>
      </c>
      <c r="C445" s="10" t="s">
        <v>251</v>
      </c>
      <c r="D445" s="46">
        <v>20000000</v>
      </c>
      <c r="F445" s="7"/>
      <c r="G445" s="7"/>
      <c r="H445" s="2"/>
    </row>
    <row r="446" spans="2:8" ht="19.5" customHeight="1">
      <c r="B446" s="5" t="s">
        <v>252</v>
      </c>
      <c r="C446" s="10" t="s">
        <v>253</v>
      </c>
      <c r="D446" s="46">
        <v>20000000</v>
      </c>
      <c r="F446" s="7"/>
      <c r="G446" s="7"/>
      <c r="H446" s="2"/>
    </row>
    <row r="447" spans="2:8" ht="19.5" customHeight="1">
      <c r="B447" s="5" t="s">
        <v>254</v>
      </c>
      <c r="C447" s="10" t="s">
        <v>255</v>
      </c>
      <c r="D447" s="46">
        <v>21561386</v>
      </c>
      <c r="F447" s="7"/>
      <c r="G447" s="7"/>
      <c r="H447" s="2"/>
    </row>
    <row r="448" spans="2:8" ht="19.5" customHeight="1">
      <c r="B448" s="5" t="s">
        <v>256</v>
      </c>
      <c r="C448" s="10" t="s">
        <v>257</v>
      </c>
      <c r="D448" s="46">
        <v>14000000</v>
      </c>
      <c r="F448" s="7"/>
      <c r="G448" s="7"/>
      <c r="H448" s="2"/>
    </row>
    <row r="449" spans="2:8" ht="19.5" customHeight="1">
      <c r="B449" s="5" t="s">
        <v>258</v>
      </c>
      <c r="C449" s="10" t="s">
        <v>260</v>
      </c>
      <c r="D449" s="46">
        <v>5850000</v>
      </c>
      <c r="F449" s="7"/>
      <c r="G449" s="7"/>
      <c r="H449" s="2"/>
    </row>
    <row r="450" spans="2:8" ht="19.5" customHeight="1">
      <c r="B450" s="5" t="s">
        <v>259</v>
      </c>
      <c r="C450" s="10" t="s">
        <v>304</v>
      </c>
      <c r="D450" s="46">
        <f>SUM(D451:D454)</f>
        <v>30501000</v>
      </c>
      <c r="F450" s="7"/>
      <c r="G450" s="7"/>
      <c r="H450" s="2"/>
    </row>
    <row r="451" spans="2:8" ht="19.5" customHeight="1">
      <c r="B451" s="5" t="s">
        <v>786</v>
      </c>
      <c r="C451" s="10" t="s">
        <v>787</v>
      </c>
      <c r="D451" s="46">
        <v>19000000</v>
      </c>
      <c r="F451" s="7"/>
      <c r="G451" s="7"/>
      <c r="H451" s="2"/>
    </row>
    <row r="452" spans="2:8" ht="19.5" customHeight="1">
      <c r="B452" s="5" t="s">
        <v>788</v>
      </c>
      <c r="C452" s="10" t="s">
        <v>789</v>
      </c>
      <c r="D452" s="46">
        <v>1500000</v>
      </c>
      <c r="F452" s="7"/>
      <c r="G452" s="7"/>
      <c r="H452" s="2"/>
    </row>
    <row r="453" spans="2:8" ht="19.5" customHeight="1">
      <c r="B453" s="5" t="s">
        <v>790</v>
      </c>
      <c r="C453" s="10" t="s">
        <v>791</v>
      </c>
      <c r="D453" s="46">
        <v>1000</v>
      </c>
      <c r="F453" s="7"/>
      <c r="G453" s="7"/>
      <c r="H453" s="2"/>
    </row>
    <row r="454" spans="2:8" ht="19.5" customHeight="1">
      <c r="B454" s="10" t="s">
        <v>855</v>
      </c>
      <c r="C454" s="10" t="s">
        <v>176</v>
      </c>
      <c r="D454" s="46">
        <f>SUM(D455:D456)</f>
        <v>10000000</v>
      </c>
      <c r="F454" s="7"/>
      <c r="G454" s="7"/>
      <c r="H454" s="2"/>
    </row>
    <row r="455" spans="2:8" ht="19.5" customHeight="1">
      <c r="B455" s="10" t="s">
        <v>856</v>
      </c>
      <c r="C455" s="10" t="s">
        <v>859</v>
      </c>
      <c r="D455" s="46">
        <v>8000000</v>
      </c>
      <c r="F455" s="7"/>
      <c r="G455" s="7"/>
      <c r="H455" s="2"/>
    </row>
    <row r="456" spans="2:8" ht="19.5" customHeight="1">
      <c r="B456" s="10" t="s">
        <v>857</v>
      </c>
      <c r="C456" s="10" t="s">
        <v>858</v>
      </c>
      <c r="D456" s="46">
        <v>2000000</v>
      </c>
      <c r="F456" s="7"/>
      <c r="G456" s="7"/>
      <c r="H456" s="2"/>
    </row>
    <row r="457" spans="2:8" ht="19.5" customHeight="1">
      <c r="B457" s="5" t="s">
        <v>261</v>
      </c>
      <c r="C457" s="10" t="s">
        <v>265</v>
      </c>
      <c r="D457" s="46">
        <v>15000000</v>
      </c>
      <c r="F457" s="7"/>
      <c r="G457" s="7"/>
      <c r="H457" s="2"/>
    </row>
    <row r="458" spans="2:8" ht="19.5" customHeight="1">
      <c r="B458" s="5" t="s">
        <v>262</v>
      </c>
      <c r="C458" s="10" t="s">
        <v>263</v>
      </c>
      <c r="D458" s="46">
        <v>15000000</v>
      </c>
      <c r="F458" s="7"/>
      <c r="G458" s="7"/>
      <c r="H458" s="2"/>
    </row>
    <row r="459" spans="2:8" ht="19.5" customHeight="1">
      <c r="B459" s="5" t="s">
        <v>264</v>
      </c>
      <c r="C459" s="10" t="s">
        <v>795</v>
      </c>
      <c r="D459" s="46">
        <v>10010000</v>
      </c>
      <c r="F459" s="7"/>
      <c r="G459" s="7"/>
      <c r="H459" s="2"/>
    </row>
    <row r="460" spans="2:8" ht="19.5" customHeight="1">
      <c r="B460" s="5" t="s">
        <v>266</v>
      </c>
      <c r="C460" s="10" t="s">
        <v>861</v>
      </c>
      <c r="D460" s="46">
        <v>35000000</v>
      </c>
      <c r="F460" s="7"/>
      <c r="G460" s="7"/>
      <c r="H460" s="2"/>
    </row>
    <row r="461" spans="2:8" ht="19.5" customHeight="1">
      <c r="B461" s="5" t="s">
        <v>792</v>
      </c>
      <c r="C461" s="10" t="s">
        <v>793</v>
      </c>
      <c r="D461" s="46">
        <v>10000000</v>
      </c>
      <c r="F461" s="7"/>
      <c r="G461" s="7"/>
      <c r="H461" s="2"/>
    </row>
    <row r="462" spans="2:8" ht="19.5" customHeight="1">
      <c r="B462" s="10" t="s">
        <v>794</v>
      </c>
      <c r="C462" s="10" t="s">
        <v>860</v>
      </c>
      <c r="D462" s="46">
        <v>10000000</v>
      </c>
      <c r="F462" s="7"/>
      <c r="G462" s="7"/>
      <c r="H462" s="2"/>
    </row>
    <row r="463" spans="2:8" ht="19.5" customHeight="1">
      <c r="B463" s="5" t="s">
        <v>267</v>
      </c>
      <c r="C463" s="10" t="s">
        <v>796</v>
      </c>
      <c r="D463" s="46">
        <f>+D464</f>
        <v>3300000</v>
      </c>
      <c r="F463" s="7"/>
      <c r="G463" s="7"/>
      <c r="H463" s="2"/>
    </row>
    <row r="464" spans="2:8" ht="19.5" customHeight="1">
      <c r="B464" s="5" t="s">
        <v>268</v>
      </c>
      <c r="C464" s="10" t="s">
        <v>797</v>
      </c>
      <c r="D464" s="46">
        <v>3300000</v>
      </c>
      <c r="F464" s="7"/>
      <c r="G464" s="7"/>
      <c r="H464" s="2"/>
    </row>
    <row r="465" spans="2:8" ht="19.5" customHeight="1">
      <c r="B465" s="5" t="s">
        <v>269</v>
      </c>
      <c r="C465" s="10" t="s">
        <v>798</v>
      </c>
      <c r="D465" s="46">
        <f>SUM(D466:D467)</f>
        <v>27000000</v>
      </c>
      <c r="F465" s="7"/>
      <c r="G465" s="7"/>
      <c r="H465" s="2"/>
    </row>
    <row r="466" spans="2:8" ht="19.5" customHeight="1">
      <c r="B466" s="5" t="s">
        <v>270</v>
      </c>
      <c r="C466" s="10" t="s">
        <v>799</v>
      </c>
      <c r="D466" s="46">
        <v>20000000</v>
      </c>
      <c r="F466" s="7"/>
      <c r="G466" s="7"/>
      <c r="H466" s="2"/>
    </row>
    <row r="467" spans="2:8" ht="19.5" customHeight="1">
      <c r="B467" s="5" t="s">
        <v>585</v>
      </c>
      <c r="C467" s="10" t="s">
        <v>800</v>
      </c>
      <c r="D467" s="46">
        <v>7000000</v>
      </c>
      <c r="F467" s="7"/>
      <c r="G467" s="7"/>
      <c r="H467" s="2"/>
    </row>
    <row r="468" spans="2:8" ht="19.5" customHeight="1">
      <c r="B468" s="5" t="s">
        <v>271</v>
      </c>
      <c r="C468" s="10" t="s">
        <v>801</v>
      </c>
      <c r="D468" s="46">
        <v>1000</v>
      </c>
      <c r="F468" s="7"/>
      <c r="G468" s="7"/>
      <c r="H468" s="2"/>
    </row>
    <row r="469" spans="2:8" ht="19.5" customHeight="1">
      <c r="B469" s="5" t="s">
        <v>586</v>
      </c>
      <c r="C469" s="10" t="s">
        <v>802</v>
      </c>
      <c r="D469" s="46">
        <v>1000</v>
      </c>
      <c r="F469" s="7"/>
      <c r="G469" s="7"/>
      <c r="H469" s="2"/>
    </row>
    <row r="470" spans="2:8" ht="19.5" customHeight="1">
      <c r="B470" s="5" t="s">
        <v>587</v>
      </c>
      <c r="C470" s="10" t="s">
        <v>803</v>
      </c>
      <c r="D470" s="46">
        <f>+D471+D472</f>
        <v>70000000</v>
      </c>
      <c r="F470" s="7"/>
      <c r="G470" s="7"/>
      <c r="H470" s="2"/>
    </row>
    <row r="471" spans="2:8" ht="19.5" customHeight="1">
      <c r="B471" s="5" t="s">
        <v>588</v>
      </c>
      <c r="C471" s="10" t="s">
        <v>804</v>
      </c>
      <c r="D471" s="46">
        <v>40000000</v>
      </c>
      <c r="F471" s="7"/>
      <c r="G471" s="7"/>
      <c r="H471" s="2"/>
    </row>
    <row r="472" spans="2:8" ht="19.5" customHeight="1">
      <c r="B472" s="5" t="s">
        <v>805</v>
      </c>
      <c r="C472" s="10" t="s">
        <v>806</v>
      </c>
      <c r="D472" s="46">
        <v>30000000</v>
      </c>
      <c r="F472" s="7"/>
      <c r="G472" s="7"/>
      <c r="H472" s="2"/>
    </row>
    <row r="473" spans="2:8" ht="19.5" customHeight="1">
      <c r="B473" s="5" t="s">
        <v>807</v>
      </c>
      <c r="C473" s="10" t="s">
        <v>862</v>
      </c>
      <c r="D473" s="46">
        <f>+D474</f>
        <v>0</v>
      </c>
      <c r="F473" s="7"/>
      <c r="G473" s="7"/>
      <c r="H473" s="2"/>
    </row>
    <row r="474" spans="2:8" ht="19.5" customHeight="1">
      <c r="B474" s="5" t="s">
        <v>808</v>
      </c>
      <c r="C474" s="10" t="s">
        <v>863</v>
      </c>
      <c r="D474" s="46">
        <v>0</v>
      </c>
      <c r="F474" s="7"/>
      <c r="G474" s="7"/>
      <c r="H474" s="2"/>
    </row>
    <row r="475" spans="2:8" ht="19.5" customHeight="1">
      <c r="B475" s="5" t="s">
        <v>272</v>
      </c>
      <c r="C475" s="10" t="s">
        <v>510</v>
      </c>
      <c r="D475" s="46">
        <f>+D476+D494+D500+D513</f>
        <v>2678938943</v>
      </c>
      <c r="F475" s="7"/>
      <c r="G475" s="7"/>
      <c r="H475" s="2"/>
    </row>
    <row r="476" spans="2:8" ht="19.5" customHeight="1">
      <c r="B476" s="5" t="s">
        <v>273</v>
      </c>
      <c r="C476" s="10" t="s">
        <v>512</v>
      </c>
      <c r="D476" s="46">
        <f>SUM(D477+D480+D483+D484+D485+D486+D487+D488+D492+D493)</f>
        <v>2467114907</v>
      </c>
      <c r="F476" s="7"/>
      <c r="G476" s="7"/>
      <c r="H476" s="2"/>
    </row>
    <row r="477" spans="2:8" ht="19.5" customHeight="1">
      <c r="B477" s="5" t="s">
        <v>274</v>
      </c>
      <c r="C477" s="10" t="s">
        <v>866</v>
      </c>
      <c r="D477" s="46">
        <f>SUM(D478:D479)</f>
        <v>1444490007</v>
      </c>
      <c r="F477" s="7"/>
      <c r="G477" s="7"/>
      <c r="H477" s="2"/>
    </row>
    <row r="478" spans="2:8" ht="19.5" customHeight="1">
      <c r="B478" s="10" t="s">
        <v>867</v>
      </c>
      <c r="C478" s="10" t="s">
        <v>865</v>
      </c>
      <c r="D478" s="46">
        <v>1444490007</v>
      </c>
      <c r="F478" s="7"/>
      <c r="G478" s="7"/>
      <c r="H478" s="2"/>
    </row>
    <row r="479" spans="2:8" ht="19.5" customHeight="1">
      <c r="B479" s="10" t="s">
        <v>868</v>
      </c>
      <c r="C479" s="10" t="s">
        <v>869</v>
      </c>
      <c r="D479" s="46">
        <v>0</v>
      </c>
      <c r="F479" s="7"/>
      <c r="G479" s="7"/>
      <c r="H479" s="2"/>
    </row>
    <row r="480" spans="2:8" ht="19.5" customHeight="1">
      <c r="B480" s="5" t="s">
        <v>307</v>
      </c>
      <c r="C480" s="10" t="s">
        <v>873</v>
      </c>
      <c r="D480" s="46">
        <f>+D481+D482</f>
        <v>750000000</v>
      </c>
      <c r="F480" s="7"/>
      <c r="G480" s="7"/>
      <c r="H480" s="2"/>
    </row>
    <row r="481" spans="2:8" ht="19.5" customHeight="1">
      <c r="B481" s="10" t="s">
        <v>871</v>
      </c>
      <c r="C481" s="10" t="s">
        <v>870</v>
      </c>
      <c r="D481" s="46">
        <v>750000000</v>
      </c>
      <c r="F481" s="7"/>
      <c r="G481" s="7"/>
      <c r="H481" s="2"/>
    </row>
    <row r="482" spans="2:8" ht="19.5" customHeight="1">
      <c r="B482" s="10" t="s">
        <v>872</v>
      </c>
      <c r="C482" s="10" t="s">
        <v>874</v>
      </c>
      <c r="D482" s="46">
        <v>0</v>
      </c>
      <c r="F482" s="7"/>
      <c r="G482" s="7"/>
      <c r="H482" s="2"/>
    </row>
    <row r="483" spans="2:8" ht="19.5" customHeight="1">
      <c r="B483" s="5" t="s">
        <v>308</v>
      </c>
      <c r="C483" s="10" t="s">
        <v>309</v>
      </c>
      <c r="D483" s="46">
        <v>250000000</v>
      </c>
      <c r="F483" s="7"/>
      <c r="G483" s="7"/>
      <c r="H483" s="2"/>
    </row>
    <row r="484" spans="2:8" ht="19.5" customHeight="1">
      <c r="B484" s="5" t="s">
        <v>310</v>
      </c>
      <c r="C484" s="10" t="s">
        <v>311</v>
      </c>
      <c r="D484" s="46">
        <v>15622500</v>
      </c>
      <c r="F484" s="7"/>
      <c r="G484" s="7"/>
      <c r="H484" s="2"/>
    </row>
    <row r="485" spans="2:8" ht="19.5" customHeight="1">
      <c r="B485" s="5" t="s">
        <v>312</v>
      </c>
      <c r="C485" s="10" t="s">
        <v>875</v>
      </c>
      <c r="D485" s="46">
        <v>100</v>
      </c>
      <c r="F485" s="7"/>
      <c r="G485" s="7"/>
      <c r="H485" s="2"/>
    </row>
    <row r="486" spans="2:8" ht="19.5" customHeight="1">
      <c r="B486" s="5" t="s">
        <v>313</v>
      </c>
      <c r="C486" s="10" t="s">
        <v>314</v>
      </c>
      <c r="D486" s="46">
        <v>7000000</v>
      </c>
      <c r="F486" s="7"/>
      <c r="G486" s="7"/>
      <c r="H486" s="2"/>
    </row>
    <row r="487" spans="2:8" ht="19.5" customHeight="1">
      <c r="B487" s="5" t="s">
        <v>315</v>
      </c>
      <c r="C487" s="10" t="s">
        <v>299</v>
      </c>
      <c r="D487" s="46">
        <v>1000</v>
      </c>
      <c r="F487" s="7"/>
      <c r="G487" s="7"/>
      <c r="H487" s="2"/>
    </row>
    <row r="488" spans="2:8" ht="19.5" customHeight="1">
      <c r="B488" s="5" t="s">
        <v>300</v>
      </c>
      <c r="C488" s="10" t="s">
        <v>316</v>
      </c>
      <c r="D488" s="46">
        <f>SUM(D489:D491)</f>
        <v>1000</v>
      </c>
      <c r="F488" s="7"/>
      <c r="G488" s="7"/>
      <c r="H488" s="2"/>
    </row>
    <row r="489" spans="2:8" ht="19.5" customHeight="1">
      <c r="B489" s="5" t="s">
        <v>809</v>
      </c>
      <c r="C489" s="10" t="s">
        <v>810</v>
      </c>
      <c r="D489" s="46">
        <v>500</v>
      </c>
      <c r="F489" s="7"/>
      <c r="G489" s="7"/>
      <c r="H489" s="2"/>
    </row>
    <row r="490" spans="2:8" ht="19.5" customHeight="1">
      <c r="B490" s="5" t="s">
        <v>811</v>
      </c>
      <c r="C490" s="10" t="s">
        <v>812</v>
      </c>
      <c r="D490" s="46">
        <v>500</v>
      </c>
      <c r="F490" s="7"/>
      <c r="G490" s="7"/>
      <c r="H490" s="2"/>
    </row>
    <row r="491" spans="2:8" ht="19.5" customHeight="1">
      <c r="B491" s="5" t="s">
        <v>813</v>
      </c>
      <c r="C491" s="10" t="s">
        <v>814</v>
      </c>
      <c r="D491" s="46">
        <v>0</v>
      </c>
      <c r="F491" s="7"/>
      <c r="G491" s="7"/>
      <c r="H491" s="2"/>
    </row>
    <row r="492" spans="2:8" ht="19.5" customHeight="1">
      <c r="B492" s="5" t="s">
        <v>301</v>
      </c>
      <c r="C492" s="10" t="s">
        <v>298</v>
      </c>
      <c r="D492" s="46">
        <v>100</v>
      </c>
      <c r="F492" s="7"/>
      <c r="G492" s="7"/>
      <c r="H492" s="2"/>
    </row>
    <row r="493" spans="2:8" ht="19.5" customHeight="1">
      <c r="B493" s="5" t="s">
        <v>302</v>
      </c>
      <c r="C493" s="10" t="s">
        <v>516</v>
      </c>
      <c r="D493" s="46">
        <v>200</v>
      </c>
      <c r="F493" s="7"/>
      <c r="G493" s="7"/>
      <c r="H493" s="2"/>
    </row>
    <row r="494" spans="2:8" ht="19.5" customHeight="1">
      <c r="B494" s="5" t="s">
        <v>317</v>
      </c>
      <c r="C494" s="10" t="s">
        <v>318</v>
      </c>
      <c r="D494" s="46">
        <f>SUM(D495:D499)</f>
        <v>103698474</v>
      </c>
      <c r="F494" s="7"/>
      <c r="G494" s="7"/>
      <c r="H494" s="2"/>
    </row>
    <row r="495" spans="2:8" ht="19.5" customHeight="1">
      <c r="B495" s="5" t="s">
        <v>319</v>
      </c>
      <c r="C495" s="10" t="s">
        <v>876</v>
      </c>
      <c r="D495" s="46">
        <v>24574</v>
      </c>
      <c r="F495" s="7"/>
      <c r="G495" s="7"/>
      <c r="H495" s="2"/>
    </row>
    <row r="496" spans="2:8" ht="19.5" customHeight="1">
      <c r="B496" s="5" t="s">
        <v>320</v>
      </c>
      <c r="C496" s="10" t="s">
        <v>321</v>
      </c>
      <c r="D496" s="46">
        <v>73273800</v>
      </c>
      <c r="F496" s="7"/>
      <c r="G496" s="7"/>
      <c r="H496" s="2"/>
    </row>
    <row r="497" spans="2:8" ht="19.5" customHeight="1">
      <c r="B497" s="5" t="s">
        <v>322</v>
      </c>
      <c r="C497" s="10" t="s">
        <v>323</v>
      </c>
      <c r="D497" s="46">
        <v>30000000</v>
      </c>
      <c r="F497" s="7"/>
      <c r="G497" s="7"/>
      <c r="H497" s="2"/>
    </row>
    <row r="498" spans="2:8" ht="19.5" customHeight="1">
      <c r="B498" s="5" t="s">
        <v>324</v>
      </c>
      <c r="C498" s="10" t="s">
        <v>325</v>
      </c>
      <c r="D498" s="46">
        <v>400000</v>
      </c>
      <c r="F498" s="7"/>
      <c r="G498" s="7"/>
      <c r="H498" s="2"/>
    </row>
    <row r="499" spans="2:8" ht="19.5" customHeight="1">
      <c r="B499" s="5" t="s">
        <v>815</v>
      </c>
      <c r="C499" s="10" t="s">
        <v>816</v>
      </c>
      <c r="D499" s="46">
        <v>100</v>
      </c>
      <c r="F499" s="7"/>
      <c r="G499" s="7"/>
      <c r="H499" s="2"/>
    </row>
    <row r="500" spans="2:8" ht="19.5" customHeight="1">
      <c r="B500" s="5" t="s">
        <v>326</v>
      </c>
      <c r="C500" s="10" t="s">
        <v>327</v>
      </c>
      <c r="D500" s="46">
        <f>SUM(D501:D511)</f>
        <v>82125362</v>
      </c>
      <c r="F500" s="7"/>
      <c r="G500" s="7"/>
      <c r="H500" s="2"/>
    </row>
    <row r="501" spans="2:8" ht="19.5" customHeight="1">
      <c r="B501" s="5" t="s">
        <v>328</v>
      </c>
      <c r="C501" s="10" t="s">
        <v>886</v>
      </c>
      <c r="D501" s="46">
        <f>81225162-10800000-20000000-13000000-13000000-2000000-1000000</f>
        <v>21425162</v>
      </c>
      <c r="F501" s="7"/>
      <c r="G501" s="7"/>
      <c r="H501" s="2"/>
    </row>
    <row r="502" spans="2:8" ht="19.5" customHeight="1">
      <c r="B502" s="5" t="s">
        <v>329</v>
      </c>
      <c r="C502" s="10" t="s">
        <v>330</v>
      </c>
      <c r="D502" s="46">
        <v>10800000</v>
      </c>
      <c r="F502" s="7"/>
      <c r="G502" s="7"/>
      <c r="H502" s="2"/>
    </row>
    <row r="503" spans="2:8" ht="19.5" customHeight="1">
      <c r="B503" s="5" t="s">
        <v>331</v>
      </c>
      <c r="C503" s="10" t="s">
        <v>881</v>
      </c>
      <c r="D503" s="46">
        <v>20000000</v>
      </c>
      <c r="F503" s="7"/>
      <c r="G503" s="7"/>
      <c r="H503" s="2"/>
    </row>
    <row r="504" spans="2:8" ht="19.5" customHeight="1">
      <c r="B504" s="5" t="s">
        <v>332</v>
      </c>
      <c r="C504" s="10" t="s">
        <v>882</v>
      </c>
      <c r="D504" s="50">
        <v>13000000</v>
      </c>
      <c r="F504" s="7"/>
      <c r="G504" s="7"/>
      <c r="H504" s="2"/>
    </row>
    <row r="505" spans="2:8" ht="19.5" customHeight="1">
      <c r="B505" s="5" t="s">
        <v>333</v>
      </c>
      <c r="C505" s="10" t="s">
        <v>883</v>
      </c>
      <c r="D505" s="50">
        <v>13000000</v>
      </c>
      <c r="F505" s="7"/>
      <c r="G505" s="7"/>
      <c r="H505" s="2"/>
    </row>
    <row r="506" spans="2:8" ht="19.5" customHeight="1">
      <c r="B506" s="5" t="s">
        <v>334</v>
      </c>
      <c r="C506" s="10" t="s">
        <v>885</v>
      </c>
      <c r="D506" s="50">
        <v>2000000</v>
      </c>
      <c r="F506" s="7"/>
      <c r="G506" s="7"/>
      <c r="H506" s="2"/>
    </row>
    <row r="507" spans="2:8" ht="19.5" customHeight="1">
      <c r="B507" s="5" t="s">
        <v>819</v>
      </c>
      <c r="C507" s="10" t="s">
        <v>889</v>
      </c>
      <c r="D507" s="50">
        <v>1000000</v>
      </c>
      <c r="F507" s="7"/>
      <c r="G507" s="7"/>
      <c r="H507" s="2"/>
    </row>
    <row r="508" spans="2:8" ht="19.5" customHeight="1">
      <c r="B508" s="5" t="s">
        <v>821</v>
      </c>
      <c r="C508" s="10" t="s">
        <v>887</v>
      </c>
      <c r="D508" s="50">
        <v>900000</v>
      </c>
      <c r="F508" s="7"/>
      <c r="G508" s="7"/>
      <c r="H508" s="2"/>
    </row>
    <row r="509" spans="2:8" ht="19.5" customHeight="1">
      <c r="B509" s="5" t="s">
        <v>879</v>
      </c>
      <c r="C509" s="10" t="s">
        <v>817</v>
      </c>
      <c r="D509" s="50">
        <v>0</v>
      </c>
      <c r="F509" s="7"/>
      <c r="G509" s="7"/>
      <c r="H509" s="2"/>
    </row>
    <row r="510" spans="2:8" ht="19.5" customHeight="1">
      <c r="B510" s="5" t="s">
        <v>880</v>
      </c>
      <c r="C510" s="10" t="s">
        <v>818</v>
      </c>
      <c r="D510" s="50">
        <v>100</v>
      </c>
      <c r="F510" s="7"/>
      <c r="G510" s="7"/>
      <c r="H510" s="2"/>
    </row>
    <row r="511" spans="2:8" ht="19.5" customHeight="1">
      <c r="B511" s="5" t="s">
        <v>884</v>
      </c>
      <c r="C511" s="10" t="s">
        <v>820</v>
      </c>
      <c r="D511" s="50">
        <v>100</v>
      </c>
      <c r="F511" s="7"/>
      <c r="G511" s="7"/>
      <c r="H511" s="2"/>
    </row>
    <row r="512" spans="2:8" ht="19.5" customHeight="1">
      <c r="B512" s="5" t="s">
        <v>888</v>
      </c>
      <c r="C512" s="10" t="s">
        <v>822</v>
      </c>
      <c r="D512" s="50" t="s">
        <v>347</v>
      </c>
      <c r="F512" s="7"/>
      <c r="G512" s="7"/>
      <c r="H512" s="2"/>
    </row>
    <row r="513" spans="2:8" ht="19.5" customHeight="1">
      <c r="B513" s="5" t="s">
        <v>335</v>
      </c>
      <c r="C513" s="10" t="s">
        <v>525</v>
      </c>
      <c r="D513" s="50">
        <f>+D514+D519</f>
        <v>26000200</v>
      </c>
      <c r="F513" s="7"/>
      <c r="G513" s="7"/>
      <c r="H513" s="2"/>
    </row>
    <row r="514" spans="2:8" ht="19.5" customHeight="1">
      <c r="B514" s="5" t="s">
        <v>303</v>
      </c>
      <c r="C514" s="10" t="s">
        <v>823</v>
      </c>
      <c r="D514" s="50">
        <f>SUM(D515:D517)</f>
        <v>26000100</v>
      </c>
      <c r="F514" s="7"/>
      <c r="G514" s="7"/>
      <c r="H514" s="2"/>
    </row>
    <row r="515" spans="2:8" ht="19.5" customHeight="1">
      <c r="B515" s="10" t="s">
        <v>336</v>
      </c>
      <c r="C515" s="10" t="s">
        <v>825</v>
      </c>
      <c r="D515" s="50">
        <v>11000000</v>
      </c>
      <c r="F515" s="7"/>
      <c r="G515" s="7"/>
      <c r="H515" s="2"/>
    </row>
    <row r="516" spans="2:8" ht="19.5" customHeight="1">
      <c r="B516" s="5" t="s">
        <v>337</v>
      </c>
      <c r="C516" s="10" t="s">
        <v>877</v>
      </c>
      <c r="D516" s="50">
        <v>15000000</v>
      </c>
      <c r="F516" s="7"/>
      <c r="G516" s="7"/>
      <c r="H516" s="2"/>
    </row>
    <row r="517" spans="2:8" ht="19.5" customHeight="1">
      <c r="B517" s="10" t="s">
        <v>824</v>
      </c>
      <c r="C517" s="10" t="s">
        <v>826</v>
      </c>
      <c r="D517" s="50">
        <v>100</v>
      </c>
      <c r="F517" s="7"/>
      <c r="G517" s="7"/>
      <c r="H517" s="2"/>
    </row>
    <row r="518" spans="2:8" ht="19.5" customHeight="1">
      <c r="B518" s="5" t="s">
        <v>338</v>
      </c>
      <c r="C518" s="10" t="s">
        <v>339</v>
      </c>
      <c r="D518" s="46">
        <f>+D519</f>
        <v>100</v>
      </c>
      <c r="F518" s="7"/>
      <c r="G518" s="7"/>
      <c r="H518" s="2"/>
    </row>
    <row r="519" spans="2:8" ht="19.5" customHeight="1">
      <c r="B519" s="5" t="s">
        <v>827</v>
      </c>
      <c r="C519" s="10" t="s">
        <v>828</v>
      </c>
      <c r="D519" s="46">
        <v>100</v>
      </c>
      <c r="F519" s="7"/>
      <c r="G519" s="7"/>
      <c r="H519" s="2"/>
    </row>
    <row r="520" spans="2:8" ht="19.5" customHeight="1">
      <c r="B520" s="10" t="s">
        <v>340</v>
      </c>
      <c r="C520" s="10" t="s">
        <v>854</v>
      </c>
      <c r="D520" s="46">
        <f>SUM(D521:D525)</f>
        <v>500</v>
      </c>
      <c r="F520" s="7"/>
      <c r="G520" s="7"/>
      <c r="H520" s="2"/>
    </row>
    <row r="521" spans="2:8" ht="19.5" customHeight="1">
      <c r="B521" s="10" t="s">
        <v>841</v>
      </c>
      <c r="C521" s="9" t="s">
        <v>622</v>
      </c>
      <c r="D521" s="46">
        <v>100</v>
      </c>
      <c r="F521" s="7"/>
      <c r="G521" s="7"/>
      <c r="H521" s="2"/>
    </row>
    <row r="522" spans="2:8" ht="19.5" customHeight="1">
      <c r="B522" s="10" t="s">
        <v>842</v>
      </c>
      <c r="C522" s="9" t="s">
        <v>623</v>
      </c>
      <c r="D522" s="46">
        <v>100</v>
      </c>
      <c r="F522" s="7"/>
      <c r="G522" s="7"/>
      <c r="H522" s="2"/>
    </row>
    <row r="523" spans="2:8" ht="19.5" customHeight="1">
      <c r="B523" s="10" t="s">
        <v>843</v>
      </c>
      <c r="C523" s="9" t="s">
        <v>375</v>
      </c>
      <c r="D523" s="46">
        <v>100</v>
      </c>
      <c r="F523" s="7"/>
      <c r="G523" s="7"/>
      <c r="H523" s="2"/>
    </row>
    <row r="524" spans="2:8" ht="19.5" customHeight="1">
      <c r="B524" s="10" t="s">
        <v>844</v>
      </c>
      <c r="C524" s="9" t="s">
        <v>625</v>
      </c>
      <c r="D524" s="46">
        <v>100</v>
      </c>
      <c r="F524" s="7"/>
      <c r="G524" s="7"/>
      <c r="H524" s="2"/>
    </row>
    <row r="525" spans="2:8" ht="19.5" customHeight="1">
      <c r="B525" s="10" t="s">
        <v>845</v>
      </c>
      <c r="C525" s="9" t="s">
        <v>624</v>
      </c>
      <c r="D525" s="46">
        <f>+D526</f>
        <v>100</v>
      </c>
      <c r="F525" s="7"/>
      <c r="G525" s="7"/>
      <c r="H525" s="2"/>
    </row>
    <row r="526" spans="2:8" ht="19.5" customHeight="1">
      <c r="B526" s="10" t="s">
        <v>846</v>
      </c>
      <c r="C526" s="9" t="s">
        <v>355</v>
      </c>
      <c r="D526" s="46">
        <v>100</v>
      </c>
      <c r="F526" s="7"/>
      <c r="G526" s="7"/>
      <c r="H526" s="2"/>
    </row>
    <row r="527" spans="2:8" ht="19.5" customHeight="1">
      <c r="B527" s="5"/>
      <c r="C527" s="10"/>
      <c r="D527" s="46"/>
      <c r="F527" s="7"/>
      <c r="G527" s="7"/>
      <c r="H527" s="2"/>
    </row>
    <row r="528" spans="2:8" ht="19.5" customHeight="1">
      <c r="B528" s="10" t="s">
        <v>847</v>
      </c>
      <c r="C528" s="10" t="s">
        <v>537</v>
      </c>
      <c r="D528" s="46">
        <f>+D529+D531+D533</f>
        <v>2050400</v>
      </c>
      <c r="F528" s="7"/>
      <c r="G528" s="7"/>
      <c r="H528" s="2"/>
    </row>
    <row r="529" spans="2:8" ht="19.5" customHeight="1">
      <c r="B529" s="10" t="s">
        <v>848</v>
      </c>
      <c r="C529" s="10" t="s">
        <v>341</v>
      </c>
      <c r="D529" s="46">
        <f>+D530</f>
        <v>2050000</v>
      </c>
      <c r="F529" s="7"/>
      <c r="G529" s="7"/>
      <c r="H529" s="2"/>
    </row>
    <row r="530" spans="2:8" ht="19.5" customHeight="1">
      <c r="B530" s="10" t="s">
        <v>849</v>
      </c>
      <c r="C530" s="10" t="s">
        <v>214</v>
      </c>
      <c r="D530" s="46">
        <v>2050000</v>
      </c>
      <c r="F530" s="7"/>
      <c r="G530" s="7"/>
      <c r="H530" s="2"/>
    </row>
    <row r="531" spans="2:8" ht="19.5" customHeight="1">
      <c r="B531" s="10" t="s">
        <v>850</v>
      </c>
      <c r="C531" s="10" t="s">
        <v>342</v>
      </c>
      <c r="D531" s="46">
        <f>+D532</f>
        <v>100</v>
      </c>
      <c r="E531" s="1"/>
      <c r="F531" s="7"/>
      <c r="G531" s="7"/>
      <c r="H531" s="2"/>
    </row>
    <row r="532" spans="2:8" ht="19.5" customHeight="1">
      <c r="B532" s="10" t="s">
        <v>851</v>
      </c>
      <c r="C532" s="10" t="s">
        <v>214</v>
      </c>
      <c r="D532" s="46">
        <v>100</v>
      </c>
      <c r="E532" s="23"/>
      <c r="F532" s="7"/>
      <c r="G532" s="7"/>
      <c r="H532" s="2"/>
    </row>
    <row r="533" spans="2:8" ht="19.5" customHeight="1">
      <c r="B533" s="10" t="s">
        <v>852</v>
      </c>
      <c r="C533" s="10" t="s">
        <v>878</v>
      </c>
      <c r="D533" s="46">
        <f>+D534</f>
        <v>300</v>
      </c>
      <c r="E533" s="24"/>
      <c r="F533" s="7"/>
      <c r="G533" s="7"/>
      <c r="H533" s="2"/>
    </row>
    <row r="534" spans="2:8" ht="19.5" customHeight="1">
      <c r="B534" s="10" t="s">
        <v>853</v>
      </c>
      <c r="C534" s="10" t="s">
        <v>297</v>
      </c>
      <c r="D534" s="46">
        <v>300</v>
      </c>
      <c r="E534" s="74"/>
      <c r="F534" s="7"/>
      <c r="G534" s="9"/>
      <c r="H534" s="2"/>
    </row>
    <row r="535" spans="2:8" ht="19.5" customHeight="1">
      <c r="B535" s="5">
        <v>2.3</v>
      </c>
      <c r="C535" s="10" t="s">
        <v>343</v>
      </c>
      <c r="D535" s="46">
        <f>+D536</f>
        <v>41370000</v>
      </c>
      <c r="E535" s="74"/>
      <c r="F535" s="7"/>
      <c r="G535" s="7"/>
      <c r="H535" s="2"/>
    </row>
    <row r="536" spans="2:8" ht="19.5" customHeight="1">
      <c r="B536" s="5" t="s">
        <v>344</v>
      </c>
      <c r="C536" s="10" t="s">
        <v>829</v>
      </c>
      <c r="D536" s="46">
        <f>+D537+D538</f>
        <v>41370000</v>
      </c>
      <c r="E536" s="24"/>
      <c r="F536" s="7"/>
      <c r="G536" s="7"/>
      <c r="H536" s="2"/>
    </row>
    <row r="537" spans="2:8" ht="19.5" customHeight="1">
      <c r="B537" s="5" t="s">
        <v>345</v>
      </c>
      <c r="C537" s="10" t="s">
        <v>349</v>
      </c>
      <c r="D537" s="46">
        <v>25000000</v>
      </c>
      <c r="E537" s="23"/>
      <c r="F537" s="7"/>
      <c r="G537" s="7"/>
      <c r="H537" s="2"/>
    </row>
    <row r="538" spans="2:8" ht="19.5" customHeight="1">
      <c r="B538" s="5" t="s">
        <v>346</v>
      </c>
      <c r="C538" s="10" t="s">
        <v>358</v>
      </c>
      <c r="D538" s="46">
        <v>16370000</v>
      </c>
      <c r="E538" s="23"/>
      <c r="F538" s="7"/>
      <c r="G538" s="7"/>
      <c r="H538" s="14"/>
    </row>
    <row r="539" spans="2:8" ht="12.75">
      <c r="B539" s="16" t="s">
        <v>347</v>
      </c>
      <c r="C539" s="32" t="s">
        <v>347</v>
      </c>
      <c r="D539" s="30"/>
      <c r="E539" s="1"/>
      <c r="F539" s="7"/>
      <c r="G539" s="7"/>
      <c r="H539" s="2"/>
    </row>
    <row r="540" spans="3:8" ht="15.75">
      <c r="C540" s="29"/>
      <c r="D540" s="30"/>
      <c r="E540" s="1"/>
      <c r="F540" s="7"/>
      <c r="G540" s="7"/>
      <c r="H540" s="2"/>
    </row>
    <row r="541" spans="3:8" ht="25.5">
      <c r="C541" s="26" t="s">
        <v>890</v>
      </c>
      <c r="D541" s="30"/>
      <c r="E541" s="1"/>
      <c r="F541" s="7"/>
      <c r="G541" s="7"/>
      <c r="H541" s="2"/>
    </row>
    <row r="542" spans="3:8" ht="12.75">
      <c r="C542" s="31"/>
      <c r="D542" s="30"/>
      <c r="F542" s="7"/>
      <c r="G542" s="7"/>
      <c r="H542" s="2"/>
    </row>
    <row r="543" spans="3:8" ht="12.75">
      <c r="C543" s="26" t="s">
        <v>891</v>
      </c>
      <c r="D543" s="30"/>
      <c r="F543" s="7"/>
      <c r="G543" s="7"/>
      <c r="H543" s="2"/>
    </row>
    <row r="544" spans="3:8" ht="12.75">
      <c r="C544" s="31"/>
      <c r="D544" s="30"/>
      <c r="F544" s="7"/>
      <c r="G544" s="7"/>
      <c r="H544" s="2"/>
    </row>
    <row r="545" spans="3:8" ht="41.25" customHeight="1">
      <c r="C545" s="69" t="s">
        <v>892</v>
      </c>
      <c r="D545" s="69"/>
      <c r="F545" s="7"/>
      <c r="G545" s="7"/>
      <c r="H545" s="2"/>
    </row>
    <row r="546" spans="3:8" ht="12.75">
      <c r="C546" s="31"/>
      <c r="D546" s="30"/>
      <c r="F546" s="7"/>
      <c r="G546" s="7"/>
      <c r="H546" s="2"/>
    </row>
    <row r="547" spans="3:8" ht="57" customHeight="1">
      <c r="C547" s="69" t="s">
        <v>893</v>
      </c>
      <c r="D547" s="69"/>
      <c r="F547" s="7"/>
      <c r="G547" s="7"/>
      <c r="H547" s="2"/>
    </row>
    <row r="548" spans="3:8" ht="12.75">
      <c r="C548" s="31"/>
      <c r="D548" s="30"/>
      <c r="F548" s="7"/>
      <c r="G548" s="7"/>
      <c r="H548" s="2"/>
    </row>
    <row r="549" spans="3:8" ht="63.75" customHeight="1">
      <c r="C549" s="69" t="s">
        <v>894</v>
      </c>
      <c r="D549" s="69"/>
      <c r="F549" s="7"/>
      <c r="G549" s="7"/>
      <c r="H549" s="2"/>
    </row>
    <row r="550" spans="3:8" ht="12.75">
      <c r="C550" s="31"/>
      <c r="D550" s="30"/>
      <c r="F550" s="7"/>
      <c r="G550" s="7"/>
      <c r="H550" s="2"/>
    </row>
    <row r="551" spans="3:8" ht="26.25" customHeight="1">
      <c r="C551" s="69" t="s">
        <v>895</v>
      </c>
      <c r="D551" s="69"/>
      <c r="F551" s="7"/>
      <c r="G551" s="7"/>
      <c r="H551" s="2"/>
    </row>
    <row r="552" spans="3:8" ht="12.75">
      <c r="C552" s="33"/>
      <c r="D552" s="30"/>
      <c r="F552" s="7"/>
      <c r="G552" s="9"/>
      <c r="H552" s="2"/>
    </row>
    <row r="553" spans="3:8" ht="12.75">
      <c r="C553" s="31"/>
      <c r="D553" s="30"/>
      <c r="F553" s="9"/>
      <c r="G553" s="7"/>
      <c r="H553" s="2"/>
    </row>
    <row r="554" spans="3:8" ht="42" customHeight="1">
      <c r="C554" s="70" t="s">
        <v>896</v>
      </c>
      <c r="D554" s="70"/>
      <c r="F554" s="9"/>
      <c r="G554" s="7"/>
      <c r="H554" s="2"/>
    </row>
    <row r="555" spans="3:8" ht="12.75">
      <c r="C555" s="34" t="s">
        <v>897</v>
      </c>
      <c r="D555" s="30"/>
      <c r="F555" s="9"/>
      <c r="G555" s="7"/>
      <c r="H555" s="2"/>
    </row>
    <row r="556" spans="3:8" ht="12.75">
      <c r="C556" s="34" t="s">
        <v>898</v>
      </c>
      <c r="D556" s="30"/>
      <c r="F556" s="9"/>
      <c r="G556" s="7"/>
      <c r="H556" s="2"/>
    </row>
    <row r="557" spans="3:8" ht="12.75">
      <c r="C557" s="31"/>
      <c r="D557" s="30"/>
      <c r="F557" s="9"/>
      <c r="G557" s="7"/>
      <c r="H557" s="2"/>
    </row>
    <row r="558" spans="3:8" ht="61.5" customHeight="1">
      <c r="C558" s="66" t="s">
        <v>930</v>
      </c>
      <c r="D558" s="66"/>
      <c r="F558" s="9"/>
      <c r="G558" s="15"/>
      <c r="H558" s="2"/>
    </row>
    <row r="559" spans="3:8" ht="12.75">
      <c r="C559" s="31"/>
      <c r="D559" s="30"/>
      <c r="F559" s="9"/>
      <c r="G559" s="7"/>
      <c r="H559" s="2"/>
    </row>
    <row r="560" spans="3:8" ht="39.75" customHeight="1">
      <c r="C560" s="66" t="s">
        <v>899</v>
      </c>
      <c r="D560" s="66"/>
      <c r="F560" s="8"/>
      <c r="G560" s="8"/>
      <c r="H560" s="13"/>
    </row>
    <row r="561" spans="3:8" ht="12.75">
      <c r="C561" s="31"/>
      <c r="D561" s="30"/>
      <c r="F561" s="7"/>
      <c r="G561" s="7"/>
      <c r="H561" s="2"/>
    </row>
    <row r="562" spans="3:8" ht="12.75">
      <c r="C562" s="33" t="s">
        <v>900</v>
      </c>
      <c r="D562" s="30"/>
      <c r="F562" s="7"/>
      <c r="G562" s="7"/>
      <c r="H562" s="2"/>
    </row>
    <row r="563" spans="3:8" ht="12.75">
      <c r="C563" s="33"/>
      <c r="D563" s="30"/>
      <c r="F563" s="7"/>
      <c r="G563" s="7"/>
      <c r="H563" s="2"/>
    </row>
    <row r="564" spans="3:8" ht="69" customHeight="1">
      <c r="C564" s="67" t="s">
        <v>901</v>
      </c>
      <c r="D564" s="67"/>
      <c r="F564" s="7"/>
      <c r="G564" s="7"/>
      <c r="H564" s="2"/>
    </row>
    <row r="565" spans="3:8" ht="12.75">
      <c r="C565" s="31" t="s">
        <v>347</v>
      </c>
      <c r="D565" s="30"/>
      <c r="F565" s="7"/>
      <c r="G565" s="7"/>
      <c r="H565" s="2"/>
    </row>
    <row r="566" spans="3:8" ht="12.75">
      <c r="C566" s="31"/>
      <c r="D566" s="30"/>
      <c r="F566" s="7"/>
      <c r="G566" s="7"/>
      <c r="H566" s="2"/>
    </row>
    <row r="567" spans="3:8" ht="35.25" customHeight="1">
      <c r="C567" s="67" t="s">
        <v>902</v>
      </c>
      <c r="D567" s="67"/>
      <c r="F567" s="7"/>
      <c r="G567" s="7"/>
      <c r="H567" s="2"/>
    </row>
    <row r="568" spans="3:8" ht="12.75">
      <c r="C568" s="31"/>
      <c r="D568" s="30"/>
      <c r="F568" s="7"/>
      <c r="G568" s="7"/>
      <c r="H568" s="2"/>
    </row>
    <row r="569" spans="3:8" ht="42" customHeight="1">
      <c r="C569" s="67" t="s">
        <v>903</v>
      </c>
      <c r="D569" s="67"/>
      <c r="F569" s="7"/>
      <c r="G569" s="7"/>
      <c r="H569" s="2"/>
    </row>
    <row r="570" spans="3:8" ht="12.75">
      <c r="C570" s="31"/>
      <c r="D570" s="30"/>
      <c r="F570" s="7"/>
      <c r="G570" s="7"/>
      <c r="H570" s="2"/>
    </row>
    <row r="571" spans="3:8" ht="25.5">
      <c r="C571" s="33" t="s">
        <v>904</v>
      </c>
      <c r="D571" s="30"/>
      <c r="F571" s="7"/>
      <c r="G571" s="7"/>
      <c r="H571" s="2"/>
    </row>
    <row r="572" spans="3:8" ht="12.75">
      <c r="C572" s="31"/>
      <c r="D572" s="30"/>
      <c r="F572" s="9"/>
      <c r="G572" s="9"/>
      <c r="H572" s="2"/>
    </row>
    <row r="573" spans="3:8" ht="12.75">
      <c r="C573" s="31" t="s">
        <v>905</v>
      </c>
      <c r="D573" s="30"/>
      <c r="F573" s="7"/>
      <c r="G573" s="7"/>
      <c r="H573" s="2"/>
    </row>
    <row r="574" spans="3:8" ht="12.75">
      <c r="C574" s="31" t="s">
        <v>906</v>
      </c>
      <c r="D574" s="30"/>
      <c r="F574" s="7"/>
      <c r="G574" s="7"/>
      <c r="H574" s="2"/>
    </row>
    <row r="575" spans="3:8" ht="12.75">
      <c r="C575" s="31" t="s">
        <v>907</v>
      </c>
      <c r="D575" s="30"/>
      <c r="F575" s="7"/>
      <c r="G575" s="7"/>
      <c r="H575" s="2"/>
    </row>
    <row r="576" spans="3:8" ht="12.75">
      <c r="C576" s="31" t="s">
        <v>908</v>
      </c>
      <c r="D576" s="30"/>
      <c r="F576" s="7"/>
      <c r="G576" s="7"/>
      <c r="H576" s="2"/>
    </row>
    <row r="577" spans="3:8" ht="12.75">
      <c r="C577" s="31" t="s">
        <v>909</v>
      </c>
      <c r="D577" s="30"/>
      <c r="F577" s="7"/>
      <c r="G577" s="7"/>
      <c r="H577" s="2"/>
    </row>
    <row r="578" spans="3:8" ht="12.75">
      <c r="C578" s="31" t="s">
        <v>910</v>
      </c>
      <c r="D578" s="30"/>
      <c r="F578" s="7"/>
      <c r="G578" s="7"/>
      <c r="H578" s="2"/>
    </row>
    <row r="579" spans="3:8" ht="12.75">
      <c r="C579" s="31" t="s">
        <v>911</v>
      </c>
      <c r="D579" s="30"/>
      <c r="F579" s="7"/>
      <c r="G579" s="7"/>
      <c r="H579" s="2"/>
    </row>
    <row r="580" spans="3:8" ht="12.75">
      <c r="C580" s="31" t="s">
        <v>912</v>
      </c>
      <c r="D580" s="30"/>
      <c r="F580" s="7"/>
      <c r="G580" s="7"/>
      <c r="H580" s="2"/>
    </row>
    <row r="581" spans="3:8" ht="12.75">
      <c r="C581" s="31"/>
      <c r="D581" s="30"/>
      <c r="F581" s="9"/>
      <c r="G581" s="7"/>
      <c r="H581" s="14"/>
    </row>
    <row r="582" spans="3:8" ht="12.75">
      <c r="C582" s="31" t="s">
        <v>913</v>
      </c>
      <c r="D582" s="30"/>
      <c r="F582" s="9"/>
      <c r="G582" s="7"/>
      <c r="H582" s="2"/>
    </row>
    <row r="583" spans="3:8" ht="12.75">
      <c r="C583" s="33"/>
      <c r="D583" s="30"/>
      <c r="F583" s="7"/>
      <c r="G583" s="7"/>
      <c r="H583" s="2"/>
    </row>
    <row r="584" spans="3:8" ht="12.75">
      <c r="C584" s="26" t="s">
        <v>919</v>
      </c>
      <c r="D584" s="30"/>
      <c r="F584" s="7"/>
      <c r="G584" s="7"/>
      <c r="H584" s="2"/>
    </row>
    <row r="585" spans="3:8" ht="12.75">
      <c r="C585" s="35"/>
      <c r="D585" s="30"/>
      <c r="F585" s="7"/>
      <c r="G585" s="7"/>
      <c r="H585" s="2"/>
    </row>
    <row r="586" spans="3:8" ht="12.75">
      <c r="C586" s="35"/>
      <c r="D586" s="30"/>
      <c r="F586" s="7"/>
      <c r="G586" s="7"/>
      <c r="H586" s="2"/>
    </row>
    <row r="587" spans="3:8" ht="15">
      <c r="C587" s="68" t="s">
        <v>928</v>
      </c>
      <c r="D587" s="68"/>
      <c r="F587" s="7"/>
      <c r="G587" s="7"/>
      <c r="H587" s="2"/>
    </row>
    <row r="588" spans="3:8" ht="15">
      <c r="C588" s="37"/>
      <c r="D588" s="30"/>
      <c r="F588" s="7"/>
      <c r="G588" s="7"/>
      <c r="H588" s="2"/>
    </row>
    <row r="589" spans="3:8" ht="14.25">
      <c r="C589" s="28" t="s">
        <v>950</v>
      </c>
      <c r="D589" s="30"/>
      <c r="F589" s="7"/>
      <c r="G589" s="7"/>
      <c r="H589" s="2"/>
    </row>
    <row r="590" spans="3:8" ht="14.25">
      <c r="C590" s="28"/>
      <c r="D590" s="30"/>
      <c r="F590" s="7"/>
      <c r="G590" s="7"/>
      <c r="H590" s="2"/>
    </row>
    <row r="591" spans="3:8" ht="14.25">
      <c r="C591" s="28"/>
      <c r="D591" s="30"/>
      <c r="F591" s="7"/>
      <c r="G591" s="7"/>
      <c r="H591" s="2"/>
    </row>
    <row r="592" spans="3:8" ht="14.25">
      <c r="C592" s="28"/>
      <c r="D592" s="30"/>
      <c r="F592" s="7"/>
      <c r="G592" s="7"/>
      <c r="H592" s="2"/>
    </row>
    <row r="593" spans="3:8" ht="14.25">
      <c r="C593" s="28"/>
      <c r="D593" s="30"/>
      <c r="F593" s="7"/>
      <c r="G593" s="7"/>
      <c r="H593" s="2"/>
    </row>
    <row r="594" spans="3:8" ht="21.75">
      <c r="C594" s="38" t="s">
        <v>918</v>
      </c>
      <c r="D594" s="30"/>
      <c r="F594" s="7"/>
      <c r="G594" s="7"/>
      <c r="H594" s="2"/>
    </row>
    <row r="595" spans="3:8" ht="21.75">
      <c r="C595" s="38" t="s">
        <v>380</v>
      </c>
      <c r="D595" s="30"/>
      <c r="F595" s="7"/>
      <c r="G595" s="7"/>
      <c r="H595" s="2"/>
    </row>
    <row r="596" spans="3:4" ht="15">
      <c r="C596" s="36"/>
      <c r="D596" s="30"/>
    </row>
    <row r="597" spans="3:4" ht="15">
      <c r="C597" s="36"/>
      <c r="D597" s="30"/>
    </row>
    <row r="598" spans="3:4" ht="15">
      <c r="C598" s="36"/>
      <c r="D598" s="30"/>
    </row>
    <row r="599" spans="3:4" ht="15">
      <c r="C599" s="36"/>
      <c r="D599" s="30"/>
    </row>
    <row r="600" spans="3:4" ht="15">
      <c r="C600" s="36"/>
      <c r="D600" s="30"/>
    </row>
    <row r="601" spans="3:4" ht="18">
      <c r="C601" s="39"/>
      <c r="D601" s="30"/>
    </row>
    <row r="602" spans="3:4" ht="18">
      <c r="C602" s="40"/>
      <c r="D602" s="30"/>
    </row>
    <row r="603" spans="3:4" ht="18">
      <c r="C603" s="40"/>
      <c r="D603" s="30"/>
    </row>
    <row r="604" spans="3:4" ht="18">
      <c r="C604" s="40"/>
      <c r="D604" s="30"/>
    </row>
    <row r="605" spans="3:4" ht="18">
      <c r="C605" s="40"/>
      <c r="D605" s="30"/>
    </row>
    <row r="606" spans="3:4" ht="18">
      <c r="C606" s="40"/>
      <c r="D606" s="30"/>
    </row>
    <row r="607" spans="3:4" ht="18">
      <c r="C607" s="39"/>
      <c r="D607" s="30"/>
    </row>
    <row r="608" spans="3:4" ht="18">
      <c r="C608" s="40"/>
      <c r="D608" s="30"/>
    </row>
    <row r="609" spans="3:4" ht="18">
      <c r="C609" s="40"/>
      <c r="D609" s="30"/>
    </row>
    <row r="610" spans="3:4" ht="18">
      <c r="C610" s="40" t="s">
        <v>347</v>
      </c>
      <c r="D610" s="30"/>
    </row>
    <row r="611" spans="3:4" ht="18">
      <c r="C611" s="40"/>
      <c r="D611" s="30"/>
    </row>
    <row r="612" spans="3:4" ht="18">
      <c r="C612" s="40"/>
      <c r="D612" s="30"/>
    </row>
    <row r="613" spans="3:4" ht="18">
      <c r="C613" s="40"/>
      <c r="D613" s="30"/>
    </row>
    <row r="614" spans="3:4" ht="18">
      <c r="C614" s="41"/>
      <c r="D614" s="30"/>
    </row>
    <row r="615" spans="3:4" ht="18">
      <c r="C615" s="40"/>
      <c r="D615" s="30"/>
    </row>
    <row r="616" spans="3:4" ht="18">
      <c r="C616" s="40"/>
      <c r="D616" s="30"/>
    </row>
    <row r="617" spans="3:4" ht="18">
      <c r="C617" s="40"/>
      <c r="D617" s="30"/>
    </row>
    <row r="618" spans="3:4" ht="18">
      <c r="C618" s="40"/>
      <c r="D618" s="30"/>
    </row>
    <row r="619" spans="3:4" ht="18">
      <c r="C619" s="40"/>
      <c r="D619" s="30"/>
    </row>
    <row r="620" spans="3:4" ht="18">
      <c r="C620" s="40"/>
      <c r="D620" s="30"/>
    </row>
    <row r="621" spans="3:8" ht="18">
      <c r="C621" s="30"/>
      <c r="D621" s="30"/>
      <c r="H621" s="21" t="s">
        <v>914</v>
      </c>
    </row>
    <row r="622" spans="3:4" ht="18">
      <c r="C622" s="40"/>
      <c r="D622" s="30"/>
    </row>
    <row r="623" spans="3:4" ht="18">
      <c r="C623" s="40"/>
      <c r="D623" s="30"/>
    </row>
    <row r="624" spans="3:4" ht="18">
      <c r="C624" s="41"/>
      <c r="D624" s="30"/>
    </row>
    <row r="625" spans="3:4" ht="18">
      <c r="C625" s="40"/>
      <c r="D625" s="30"/>
    </row>
    <row r="626" spans="3:4" ht="18">
      <c r="C626" s="40"/>
      <c r="D626" s="30"/>
    </row>
    <row r="627" spans="3:4" ht="18">
      <c r="C627" s="40"/>
      <c r="D627" s="30"/>
    </row>
    <row r="628" spans="3:4" ht="18">
      <c r="C628" s="40"/>
      <c r="D628" s="30"/>
    </row>
    <row r="629" spans="3:4" ht="18">
      <c r="C629" s="40"/>
      <c r="D629" s="30"/>
    </row>
    <row r="630" spans="3:4" ht="18">
      <c r="C630" s="40"/>
      <c r="D630" s="30"/>
    </row>
    <row r="631" spans="3:4" ht="18">
      <c r="C631" s="40"/>
      <c r="D631" s="30"/>
    </row>
    <row r="632" spans="3:4" ht="18">
      <c r="C632" s="40"/>
      <c r="D632" s="30"/>
    </row>
    <row r="633" spans="3:4" ht="18">
      <c r="C633" s="40"/>
      <c r="D633" s="30"/>
    </row>
    <row r="634" spans="3:4" ht="18">
      <c r="C634" s="40"/>
      <c r="D634" s="30"/>
    </row>
    <row r="635" spans="3:4" ht="18.75">
      <c r="C635" s="42"/>
      <c r="D635" s="30"/>
    </row>
    <row r="636" spans="3:4" ht="12.75">
      <c r="C636" s="30"/>
      <c r="D636" s="30"/>
    </row>
    <row r="637" spans="3:4" ht="12.75">
      <c r="C637" s="30"/>
      <c r="D637" s="30"/>
    </row>
    <row r="638" spans="3:4" ht="12.75">
      <c r="C638" s="30"/>
      <c r="D638" s="30"/>
    </row>
    <row r="639" spans="3:4" ht="12.75">
      <c r="C639" s="30"/>
      <c r="D639" s="30"/>
    </row>
    <row r="640" spans="3:4" ht="12.75">
      <c r="C640" s="30"/>
      <c r="D640" s="30"/>
    </row>
    <row r="641" spans="3:4" ht="12.75">
      <c r="C641" s="30"/>
      <c r="D641" s="30"/>
    </row>
    <row r="642" spans="3:4" ht="12.75">
      <c r="C642" s="30"/>
      <c r="D642" s="30"/>
    </row>
    <row r="643" spans="3:4" ht="12.75">
      <c r="C643" s="30"/>
      <c r="D643" s="30"/>
    </row>
    <row r="644" spans="3:4" ht="12.75">
      <c r="C644" s="30"/>
      <c r="D644" s="30"/>
    </row>
    <row r="645" spans="3:4" ht="12.75">
      <c r="C645" s="30"/>
      <c r="D645" s="30"/>
    </row>
    <row r="646" spans="3:4" ht="12.75">
      <c r="C646" s="30"/>
      <c r="D646" s="30"/>
    </row>
    <row r="647" spans="3:4" ht="12.75">
      <c r="C647" s="30"/>
      <c r="D647" s="30"/>
    </row>
    <row r="648" spans="3:4" ht="12.75">
      <c r="C648" s="30"/>
      <c r="D648" s="30"/>
    </row>
    <row r="649" spans="3:4" ht="12.75">
      <c r="C649" s="30"/>
      <c r="D649" s="30"/>
    </row>
    <row r="650" spans="3:4" ht="12.75">
      <c r="C650" s="30"/>
      <c r="D650" s="30"/>
    </row>
    <row r="651" spans="3:4" ht="12.75">
      <c r="C651" s="30"/>
      <c r="D651" s="30"/>
    </row>
    <row r="652" spans="3:4" ht="12.75">
      <c r="C652" s="30"/>
      <c r="D652" s="30"/>
    </row>
    <row r="653" spans="3:4" ht="12.75">
      <c r="C653" s="30"/>
      <c r="D653" s="30"/>
    </row>
    <row r="654" spans="3:4" ht="12.75">
      <c r="C654" s="30"/>
      <c r="D654" s="30"/>
    </row>
    <row r="655" spans="3:4" ht="12.75">
      <c r="C655" s="30"/>
      <c r="D655" s="30"/>
    </row>
    <row r="656" spans="3:4" ht="12.75">
      <c r="C656" s="30"/>
      <c r="D656" s="30"/>
    </row>
    <row r="657" spans="3:4" ht="12.75">
      <c r="C657" s="30"/>
      <c r="D657" s="30"/>
    </row>
    <row r="658" spans="3:4" ht="12.75">
      <c r="C658" s="30"/>
      <c r="D658" s="30"/>
    </row>
    <row r="659" spans="3:4" ht="12.75">
      <c r="C659" s="30"/>
      <c r="D659" s="30"/>
    </row>
    <row r="660" spans="3:4" ht="12.75">
      <c r="C660" s="30"/>
      <c r="D660" s="30"/>
    </row>
    <row r="661" spans="3:4" ht="12.75">
      <c r="C661" s="30"/>
      <c r="D661" s="30"/>
    </row>
    <row r="662" spans="3:4" ht="12.75">
      <c r="C662" s="30"/>
      <c r="D662" s="30"/>
    </row>
    <row r="663" spans="3:4" ht="12.75">
      <c r="C663" s="30"/>
      <c r="D663" s="30"/>
    </row>
    <row r="664" spans="3:4" ht="12.75">
      <c r="C664" s="30"/>
      <c r="D664" s="30"/>
    </row>
    <row r="665" spans="3:4" ht="12.75">
      <c r="C665" s="30"/>
      <c r="D665" s="30"/>
    </row>
    <row r="666" spans="3:4" ht="12.75">
      <c r="C666" s="30"/>
      <c r="D666" s="30"/>
    </row>
    <row r="667" spans="3:4" ht="12.75">
      <c r="C667" s="30"/>
      <c r="D667" s="30"/>
    </row>
    <row r="668" spans="3:4" ht="12.75">
      <c r="C668" s="30"/>
      <c r="D668" s="30"/>
    </row>
    <row r="669" spans="3:4" ht="12.75">
      <c r="C669" s="30"/>
      <c r="D669" s="30"/>
    </row>
    <row r="670" spans="3:4" ht="12.75">
      <c r="C670" s="30"/>
      <c r="D670" s="30"/>
    </row>
    <row r="671" spans="3:4" ht="12.75">
      <c r="C671" s="30"/>
      <c r="D671" s="30"/>
    </row>
    <row r="672" spans="3:4" ht="12.75">
      <c r="C672" s="30"/>
      <c r="D672" s="30"/>
    </row>
    <row r="673" spans="3:4" ht="12.75">
      <c r="C673" s="30"/>
      <c r="D673" s="30"/>
    </row>
    <row r="674" spans="3:4" ht="12.75">
      <c r="C674" s="30"/>
      <c r="D674" s="30"/>
    </row>
    <row r="675" spans="3:4" ht="12.75">
      <c r="C675" s="30"/>
      <c r="D675" s="30"/>
    </row>
    <row r="676" spans="3:4" ht="12.75">
      <c r="C676" s="30"/>
      <c r="D676" s="30"/>
    </row>
    <row r="677" spans="3:4" ht="12.75">
      <c r="C677" s="30"/>
      <c r="D677" s="30"/>
    </row>
    <row r="678" spans="3:4" ht="12.75">
      <c r="C678" s="30"/>
      <c r="D678" s="30"/>
    </row>
    <row r="679" spans="3:4" ht="12.75">
      <c r="C679" s="30"/>
      <c r="D679" s="30"/>
    </row>
    <row r="680" spans="3:4" ht="12.75">
      <c r="C680" s="30"/>
      <c r="D680" s="30"/>
    </row>
    <row r="681" spans="3:4" ht="12.75">
      <c r="C681" s="30"/>
      <c r="D681" s="30"/>
    </row>
    <row r="682" spans="3:4" ht="12.75">
      <c r="C682" s="30"/>
      <c r="D682" s="30"/>
    </row>
    <row r="683" spans="3:4" ht="12.75">
      <c r="C683" s="30"/>
      <c r="D683" s="30"/>
    </row>
    <row r="684" spans="3:4" ht="12.75">
      <c r="C684" s="30"/>
      <c r="D684" s="30"/>
    </row>
    <row r="685" spans="3:4" ht="12.75">
      <c r="C685" s="30"/>
      <c r="D685" s="30"/>
    </row>
    <row r="686" spans="3:4" ht="12.75">
      <c r="C686" s="30"/>
      <c r="D686" s="30"/>
    </row>
    <row r="687" spans="3:4" ht="12.75">
      <c r="C687" s="30"/>
      <c r="D687" s="30"/>
    </row>
    <row r="688" spans="3:4" ht="12.75">
      <c r="C688" s="30"/>
      <c r="D688" s="30"/>
    </row>
    <row r="689" spans="3:4" ht="12.75">
      <c r="C689" s="30"/>
      <c r="D689" s="30"/>
    </row>
    <row r="690" spans="3:4" ht="12.75">
      <c r="C690" s="30"/>
      <c r="D690" s="30"/>
    </row>
    <row r="691" spans="3:4" ht="12.75">
      <c r="C691" s="30"/>
      <c r="D691" s="30"/>
    </row>
    <row r="692" spans="3:4" ht="12.75">
      <c r="C692" s="30"/>
      <c r="D692" s="30"/>
    </row>
    <row r="693" spans="3:4" ht="12.75">
      <c r="C693" s="30"/>
      <c r="D693" s="30"/>
    </row>
    <row r="694" spans="3:4" ht="12.75">
      <c r="C694" s="30"/>
      <c r="D694" s="30"/>
    </row>
    <row r="695" spans="3:4" ht="12.75">
      <c r="C695" s="30"/>
      <c r="D695" s="30"/>
    </row>
    <row r="696" spans="3:4" ht="12.75">
      <c r="C696" s="30"/>
      <c r="D696" s="30"/>
    </row>
    <row r="697" spans="3:4" ht="12.75">
      <c r="C697" s="30"/>
      <c r="D697" s="30"/>
    </row>
    <row r="698" spans="3:4" ht="12.75">
      <c r="C698" s="30"/>
      <c r="D698" s="30"/>
    </row>
    <row r="699" spans="3:4" ht="12.75">
      <c r="C699" s="30"/>
      <c r="D699" s="30"/>
    </row>
    <row r="700" spans="3:4" ht="12.75">
      <c r="C700" s="30"/>
      <c r="D700" s="30"/>
    </row>
    <row r="701" spans="3:4" ht="12.75">
      <c r="C701" s="30"/>
      <c r="D701" s="30"/>
    </row>
    <row r="702" spans="3:4" ht="12.75">
      <c r="C702" s="30"/>
      <c r="D702" s="30"/>
    </row>
    <row r="703" spans="3:4" ht="12.75">
      <c r="C703" s="30"/>
      <c r="D703" s="30"/>
    </row>
    <row r="704" spans="3:4" ht="12.75">
      <c r="C704" s="30"/>
      <c r="D704" s="30"/>
    </row>
    <row r="705" spans="3:4" ht="12.75">
      <c r="C705" s="30"/>
      <c r="D705" s="30"/>
    </row>
    <row r="706" spans="3:4" ht="12.75">
      <c r="C706" s="30"/>
      <c r="D706" s="30"/>
    </row>
    <row r="707" spans="3:4" ht="12.75">
      <c r="C707" s="30"/>
      <c r="D707" s="30"/>
    </row>
    <row r="708" spans="3:4" ht="12.75">
      <c r="C708" s="30"/>
      <c r="D708" s="30"/>
    </row>
    <row r="709" spans="3:4" ht="12.75">
      <c r="C709" s="30"/>
      <c r="D709" s="30"/>
    </row>
    <row r="710" spans="3:4" ht="12.75">
      <c r="C710" s="30"/>
      <c r="D710" s="30"/>
    </row>
    <row r="711" spans="3:4" ht="12.75">
      <c r="C711" s="30"/>
      <c r="D711" s="30"/>
    </row>
    <row r="712" spans="3:4" ht="12.75">
      <c r="C712" s="30"/>
      <c r="D712" s="30"/>
    </row>
    <row r="713" spans="3:4" ht="12.75">
      <c r="C713" s="30"/>
      <c r="D713" s="30"/>
    </row>
    <row r="714" spans="3:4" ht="12.75">
      <c r="C714" s="30"/>
      <c r="D714" s="30"/>
    </row>
    <row r="715" spans="3:4" ht="12.75">
      <c r="C715" s="30"/>
      <c r="D715" s="30"/>
    </row>
    <row r="716" spans="3:4" ht="12.75">
      <c r="C716" s="30"/>
      <c r="D716" s="30"/>
    </row>
    <row r="717" spans="3:4" ht="12.75">
      <c r="C717" s="30"/>
      <c r="D717" s="30"/>
    </row>
    <row r="718" spans="3:4" ht="12.75">
      <c r="C718" s="30"/>
      <c r="D718" s="30"/>
    </row>
    <row r="719" spans="3:4" ht="12.75">
      <c r="C719" s="30"/>
      <c r="D719" s="30"/>
    </row>
    <row r="720" spans="3:4" ht="12.75">
      <c r="C720" s="30"/>
      <c r="D720" s="30"/>
    </row>
    <row r="721" spans="3:4" ht="12.75">
      <c r="C721" s="30"/>
      <c r="D721" s="30"/>
    </row>
    <row r="722" spans="3:4" ht="12.75">
      <c r="C722" s="30"/>
      <c r="D722" s="30"/>
    </row>
    <row r="723" spans="3:4" ht="12.75">
      <c r="C723" s="30"/>
      <c r="D723" s="30"/>
    </row>
    <row r="724" spans="3:4" ht="12.75">
      <c r="C724" s="30"/>
      <c r="D724" s="30"/>
    </row>
    <row r="725" spans="3:4" ht="12.75">
      <c r="C725" s="30"/>
      <c r="D725" s="30"/>
    </row>
    <row r="726" spans="3:4" ht="12.75">
      <c r="C726" s="30"/>
      <c r="D726" s="30"/>
    </row>
    <row r="727" spans="3:4" ht="12.75">
      <c r="C727" s="30"/>
      <c r="D727" s="30"/>
    </row>
    <row r="728" spans="3:4" ht="12.75">
      <c r="C728" s="30"/>
      <c r="D728" s="30"/>
    </row>
    <row r="729" spans="3:4" ht="12.75">
      <c r="C729" s="30"/>
      <c r="D729" s="30"/>
    </row>
    <row r="730" spans="3:4" ht="12.75">
      <c r="C730" s="30"/>
      <c r="D730" s="30"/>
    </row>
    <row r="731" spans="3:4" ht="12.75">
      <c r="C731" s="30"/>
      <c r="D731" s="30"/>
    </row>
    <row r="732" spans="3:4" ht="12.75">
      <c r="C732" s="30"/>
      <c r="D732" s="30"/>
    </row>
    <row r="733" spans="3:4" ht="12.75">
      <c r="C733" s="30"/>
      <c r="D733" s="30"/>
    </row>
    <row r="734" spans="3:4" ht="12.75">
      <c r="C734" s="30"/>
      <c r="D734" s="30"/>
    </row>
    <row r="735" spans="3:4" ht="12.75">
      <c r="C735" s="30"/>
      <c r="D735" s="30"/>
    </row>
    <row r="736" spans="3:4" ht="12.75">
      <c r="C736" s="30"/>
      <c r="D736" s="30"/>
    </row>
    <row r="737" spans="3:4" ht="12.75">
      <c r="C737" s="30"/>
      <c r="D737" s="30"/>
    </row>
    <row r="738" spans="3:4" ht="12.75">
      <c r="C738" s="30"/>
      <c r="D738" s="30"/>
    </row>
    <row r="739" spans="3:4" ht="12.75">
      <c r="C739" s="30"/>
      <c r="D739" s="30"/>
    </row>
    <row r="740" spans="3:4" ht="12.75">
      <c r="C740" s="30"/>
      <c r="D740" s="30"/>
    </row>
    <row r="741" spans="3:4" ht="12.75">
      <c r="C741" s="30"/>
      <c r="D741" s="30"/>
    </row>
    <row r="742" spans="3:4" ht="12.75">
      <c r="C742" s="30"/>
      <c r="D742" s="30"/>
    </row>
    <row r="743" spans="3:4" ht="12.75">
      <c r="C743" s="30"/>
      <c r="D743" s="30"/>
    </row>
    <row r="744" spans="3:4" ht="12.75">
      <c r="C744" s="30"/>
      <c r="D744" s="30"/>
    </row>
    <row r="745" spans="3:4" ht="12.75">
      <c r="C745" s="30"/>
      <c r="D745" s="30"/>
    </row>
    <row r="746" spans="3:4" ht="12.75">
      <c r="C746" s="30"/>
      <c r="D746" s="30"/>
    </row>
    <row r="747" spans="3:4" ht="12.75">
      <c r="C747" s="30"/>
      <c r="D747" s="30"/>
    </row>
    <row r="748" spans="3:4" ht="12.75">
      <c r="C748" s="30"/>
      <c r="D748" s="30"/>
    </row>
    <row r="749" spans="3:4" ht="12.75">
      <c r="C749" s="30"/>
      <c r="D749" s="30"/>
    </row>
    <row r="750" spans="3:4" ht="12.75">
      <c r="C750" s="30"/>
      <c r="D750" s="30"/>
    </row>
    <row r="751" spans="3:4" ht="12.75">
      <c r="C751" s="30"/>
      <c r="D751" s="30"/>
    </row>
    <row r="752" spans="3:4" ht="12.75">
      <c r="C752" s="30"/>
      <c r="D752" s="30"/>
    </row>
    <row r="753" spans="3:4" ht="12.75">
      <c r="C753" s="30"/>
      <c r="D753" s="30"/>
    </row>
    <row r="754" spans="3:4" ht="12.75">
      <c r="C754" s="30"/>
      <c r="D754" s="30"/>
    </row>
    <row r="755" spans="3:4" ht="12.75">
      <c r="C755" s="30"/>
      <c r="D755" s="30"/>
    </row>
    <row r="756" spans="3:4" ht="12.75">
      <c r="C756" s="30"/>
      <c r="D756" s="30"/>
    </row>
    <row r="757" spans="3:4" ht="12.75">
      <c r="C757" s="30"/>
      <c r="D757" s="30"/>
    </row>
    <row r="758" spans="3:4" ht="12.75">
      <c r="C758" s="30"/>
      <c r="D758" s="30"/>
    </row>
    <row r="759" spans="3:4" ht="12.75">
      <c r="C759" s="30"/>
      <c r="D759" s="30"/>
    </row>
    <row r="760" spans="3:4" ht="12.75">
      <c r="C760" s="30"/>
      <c r="D760" s="30"/>
    </row>
    <row r="761" spans="3:4" ht="12.75">
      <c r="C761" s="30"/>
      <c r="D761" s="30"/>
    </row>
    <row r="762" spans="3:4" ht="12.75">
      <c r="C762" s="30"/>
      <c r="D762" s="30"/>
    </row>
    <row r="763" spans="3:4" ht="12.75">
      <c r="C763" s="30"/>
      <c r="D763" s="30"/>
    </row>
    <row r="764" spans="3:4" ht="12.75">
      <c r="C764" s="30"/>
      <c r="D764" s="30"/>
    </row>
    <row r="765" spans="3:4" ht="12.75">
      <c r="C765" s="30"/>
      <c r="D765" s="30"/>
    </row>
    <row r="766" spans="3:4" ht="12.75">
      <c r="C766" s="30"/>
      <c r="D766" s="30"/>
    </row>
    <row r="767" spans="3:4" ht="12.75">
      <c r="C767" s="30"/>
      <c r="D767" s="30"/>
    </row>
    <row r="768" spans="3:4" ht="12.75">
      <c r="C768" s="30"/>
      <c r="D768" s="30"/>
    </row>
    <row r="769" spans="3:4" ht="12.75">
      <c r="C769" s="30"/>
      <c r="D769" s="30"/>
    </row>
    <row r="770" spans="3:4" ht="12.75">
      <c r="C770" s="30"/>
      <c r="D770" s="30"/>
    </row>
    <row r="771" spans="3:4" ht="12.75">
      <c r="C771" s="30"/>
      <c r="D771" s="30"/>
    </row>
    <row r="772" spans="3:4" ht="12.75">
      <c r="C772" s="30"/>
      <c r="D772" s="30"/>
    </row>
    <row r="773" spans="3:4" ht="12.75">
      <c r="C773" s="30"/>
      <c r="D773" s="30"/>
    </row>
    <row r="774" spans="3:4" ht="12.75">
      <c r="C774" s="30"/>
      <c r="D774" s="30"/>
    </row>
    <row r="775" spans="3:4" ht="12.75">
      <c r="C775" s="30"/>
      <c r="D775" s="30"/>
    </row>
    <row r="776" spans="3:4" ht="12.75">
      <c r="C776" s="30"/>
      <c r="D776" s="30"/>
    </row>
    <row r="777" spans="3:4" ht="12.75">
      <c r="C777" s="30"/>
      <c r="D777" s="30"/>
    </row>
    <row r="778" spans="3:4" ht="12.75">
      <c r="C778" s="30"/>
      <c r="D778" s="30"/>
    </row>
    <row r="779" spans="3:4" ht="12.75">
      <c r="C779" s="30"/>
      <c r="D779" s="30"/>
    </row>
    <row r="780" spans="3:4" ht="12.75">
      <c r="C780" s="30"/>
      <c r="D780" s="30"/>
    </row>
    <row r="781" spans="3:4" ht="12.75">
      <c r="C781" s="30"/>
      <c r="D781" s="30"/>
    </row>
    <row r="782" spans="3:4" ht="12.75">
      <c r="C782" s="30"/>
      <c r="D782" s="30"/>
    </row>
    <row r="783" spans="3:4" ht="12.75">
      <c r="C783" s="30"/>
      <c r="D783" s="30"/>
    </row>
    <row r="784" spans="3:4" ht="12.75">
      <c r="C784" s="30"/>
      <c r="D784" s="30"/>
    </row>
    <row r="785" spans="3:4" ht="12.75">
      <c r="C785" s="30"/>
      <c r="D785" s="30"/>
    </row>
    <row r="786" spans="3:4" ht="12.75">
      <c r="C786" s="30"/>
      <c r="D786" s="30"/>
    </row>
    <row r="787" spans="3:4" ht="12.75">
      <c r="C787" s="30"/>
      <c r="D787" s="30"/>
    </row>
    <row r="788" spans="3:4" ht="12.75">
      <c r="C788" s="30"/>
      <c r="D788" s="30"/>
    </row>
    <row r="789" spans="3:4" ht="12.75">
      <c r="C789" s="30"/>
      <c r="D789" s="30"/>
    </row>
    <row r="790" spans="3:4" ht="12.75">
      <c r="C790" s="30"/>
      <c r="D790" s="30"/>
    </row>
    <row r="791" spans="3:4" ht="12.75">
      <c r="C791" s="30"/>
      <c r="D791" s="30"/>
    </row>
    <row r="792" spans="3:4" ht="12.75">
      <c r="C792" s="30"/>
      <c r="D792" s="30"/>
    </row>
    <row r="793" spans="3:4" ht="12.75">
      <c r="C793" s="30"/>
      <c r="D793" s="30"/>
    </row>
    <row r="794" spans="3:4" ht="12.75">
      <c r="C794" s="30"/>
      <c r="D794" s="30"/>
    </row>
    <row r="795" spans="3:4" ht="12.75">
      <c r="C795" s="30"/>
      <c r="D795" s="30"/>
    </row>
    <row r="796" spans="3:4" ht="12.75">
      <c r="C796" s="30"/>
      <c r="D796" s="30"/>
    </row>
    <row r="797" spans="3:4" ht="12.75">
      <c r="C797" s="30"/>
      <c r="D797" s="30"/>
    </row>
    <row r="798" spans="3:4" ht="12.75">
      <c r="C798" s="30"/>
      <c r="D798" s="30"/>
    </row>
    <row r="799" spans="3:4" ht="12.75">
      <c r="C799" s="30"/>
      <c r="D799" s="30"/>
    </row>
    <row r="800" spans="3:4" ht="12.75">
      <c r="C800" s="30"/>
      <c r="D800" s="30"/>
    </row>
    <row r="801" spans="3:4" ht="12.75">
      <c r="C801" s="30"/>
      <c r="D801" s="30"/>
    </row>
    <row r="802" spans="3:4" ht="12.75">
      <c r="C802" s="30"/>
      <c r="D802" s="30"/>
    </row>
    <row r="803" spans="3:4" ht="12.75">
      <c r="C803" s="30"/>
      <c r="D803" s="30"/>
    </row>
    <row r="804" spans="3:4" ht="12.75">
      <c r="C804" s="30"/>
      <c r="D804" s="30"/>
    </row>
    <row r="805" spans="3:4" ht="12.75">
      <c r="C805" s="30"/>
      <c r="D805" s="30"/>
    </row>
    <row r="806" spans="3:4" ht="12.75">
      <c r="C806" s="30"/>
      <c r="D806" s="30"/>
    </row>
    <row r="807" spans="3:4" ht="12.75">
      <c r="C807" s="30"/>
      <c r="D807" s="30"/>
    </row>
    <row r="808" spans="3:4" ht="12.75">
      <c r="C808" s="30"/>
      <c r="D808" s="30"/>
    </row>
    <row r="809" spans="3:4" ht="12.75">
      <c r="C809" s="30"/>
      <c r="D809" s="30"/>
    </row>
    <row r="810" spans="3:4" ht="12.75">
      <c r="C810" s="30"/>
      <c r="D810" s="30"/>
    </row>
    <row r="811" spans="3:4" ht="12.75">
      <c r="C811" s="30"/>
      <c r="D811" s="30"/>
    </row>
    <row r="812" spans="3:4" ht="12.75">
      <c r="C812" s="30"/>
      <c r="D812" s="30"/>
    </row>
    <row r="813" spans="3:4" ht="12.75">
      <c r="C813" s="30"/>
      <c r="D813" s="30"/>
    </row>
    <row r="814" spans="3:4" ht="12.75">
      <c r="C814" s="30"/>
      <c r="D814" s="30"/>
    </row>
    <row r="815" spans="3:4" ht="12.75">
      <c r="C815" s="30"/>
      <c r="D815" s="30"/>
    </row>
    <row r="816" spans="3:4" ht="12.75">
      <c r="C816" s="30"/>
      <c r="D816" s="30"/>
    </row>
    <row r="817" spans="3:4" ht="12.75">
      <c r="C817" s="30"/>
      <c r="D817" s="30"/>
    </row>
    <row r="818" spans="3:4" ht="12.75">
      <c r="C818" s="30"/>
      <c r="D818" s="30"/>
    </row>
    <row r="819" spans="3:4" ht="12.75">
      <c r="C819" s="30"/>
      <c r="D819" s="30"/>
    </row>
    <row r="820" spans="3:4" ht="12.75">
      <c r="C820" s="30"/>
      <c r="D820" s="30"/>
    </row>
    <row r="821" spans="3:4" ht="12.75">
      <c r="C821" s="30"/>
      <c r="D821" s="30"/>
    </row>
    <row r="822" spans="3:4" ht="12.75">
      <c r="C822" s="30"/>
      <c r="D822" s="30"/>
    </row>
    <row r="823" spans="3:4" ht="12.75">
      <c r="C823" s="30"/>
      <c r="D823" s="30"/>
    </row>
    <row r="824" spans="3:4" ht="12.75">
      <c r="C824" s="30"/>
      <c r="D824" s="30"/>
    </row>
    <row r="825" spans="3:4" ht="12.75">
      <c r="C825" s="30"/>
      <c r="D825" s="30"/>
    </row>
    <row r="826" spans="3:4" ht="12.75">
      <c r="C826" s="30"/>
      <c r="D826" s="30"/>
    </row>
    <row r="827" spans="3:4" ht="12.75">
      <c r="C827" s="30"/>
      <c r="D827" s="30"/>
    </row>
    <row r="828" spans="3:4" ht="12.75">
      <c r="C828" s="30"/>
      <c r="D828" s="30"/>
    </row>
    <row r="829" spans="3:4" ht="12.75">
      <c r="C829" s="30"/>
      <c r="D829" s="30"/>
    </row>
    <row r="830" spans="3:4" ht="12.75">
      <c r="C830" s="30"/>
      <c r="D830" s="30"/>
    </row>
    <row r="831" spans="3:4" ht="12.75">
      <c r="C831" s="30"/>
      <c r="D831" s="30"/>
    </row>
    <row r="832" spans="3:4" ht="12.75">
      <c r="C832" s="30"/>
      <c r="D832" s="30"/>
    </row>
    <row r="833" spans="3:4" ht="12.75">
      <c r="C833" s="30"/>
      <c r="D833" s="30"/>
    </row>
    <row r="834" spans="3:4" ht="12.75">
      <c r="C834" s="30"/>
      <c r="D834" s="30"/>
    </row>
    <row r="835" spans="3:4" ht="12.75">
      <c r="C835" s="30"/>
      <c r="D835" s="30"/>
    </row>
    <row r="836" spans="3:4" ht="12.75">
      <c r="C836" s="30"/>
      <c r="D836" s="30"/>
    </row>
    <row r="837" spans="3:4" ht="12.75">
      <c r="C837" s="30"/>
      <c r="D837" s="30"/>
    </row>
    <row r="838" spans="3:4" ht="12.75">
      <c r="C838" s="30"/>
      <c r="D838" s="30"/>
    </row>
    <row r="839" spans="3:4" ht="12.75">
      <c r="C839" s="30"/>
      <c r="D839" s="30"/>
    </row>
    <row r="840" spans="3:4" ht="12.75">
      <c r="C840" s="30"/>
      <c r="D840" s="30"/>
    </row>
    <row r="841" spans="3:4" ht="12.75">
      <c r="C841" s="30"/>
      <c r="D841" s="30"/>
    </row>
    <row r="842" spans="3:4" ht="12.75">
      <c r="C842" s="30"/>
      <c r="D842" s="30"/>
    </row>
    <row r="843" spans="3:4" ht="12.75">
      <c r="C843" s="30"/>
      <c r="D843" s="30"/>
    </row>
    <row r="844" spans="3:4" ht="12.75">
      <c r="C844" s="30"/>
      <c r="D844" s="30"/>
    </row>
    <row r="845" spans="3:4" ht="12.75">
      <c r="C845" s="30"/>
      <c r="D845" s="30"/>
    </row>
    <row r="846" spans="3:4" ht="12.75">
      <c r="C846" s="30"/>
      <c r="D846" s="30"/>
    </row>
    <row r="847" spans="3:4" ht="12.75">
      <c r="C847" s="30"/>
      <c r="D847" s="30"/>
    </row>
    <row r="848" spans="3:4" ht="12.75">
      <c r="C848" s="30"/>
      <c r="D848" s="30"/>
    </row>
    <row r="849" spans="3:4" ht="12.75">
      <c r="C849" s="30"/>
      <c r="D849" s="30"/>
    </row>
    <row r="850" spans="3:4" ht="12.75">
      <c r="C850" s="30"/>
      <c r="D850" s="30"/>
    </row>
    <row r="851" spans="3:4" ht="12.75">
      <c r="C851" s="30"/>
      <c r="D851" s="30"/>
    </row>
    <row r="852" spans="3:4" ht="12.75">
      <c r="C852" s="30"/>
      <c r="D852" s="30"/>
    </row>
    <row r="853" spans="3:4" ht="12.75">
      <c r="C853" s="30"/>
      <c r="D853" s="30"/>
    </row>
    <row r="854" spans="3:4" ht="12.75">
      <c r="C854" s="30"/>
      <c r="D854" s="30"/>
    </row>
    <row r="855" spans="3:4" ht="12.75">
      <c r="C855" s="30"/>
      <c r="D855" s="30"/>
    </row>
    <row r="856" spans="3:4" ht="12.75">
      <c r="C856" s="30"/>
      <c r="D856" s="30"/>
    </row>
    <row r="857" spans="3:4" ht="12.75">
      <c r="C857" s="30"/>
      <c r="D857" s="30"/>
    </row>
    <row r="858" spans="3:4" ht="12.75">
      <c r="C858" s="30"/>
      <c r="D858" s="30"/>
    </row>
    <row r="859" spans="3:4" ht="12.75">
      <c r="C859" s="30"/>
      <c r="D859" s="30"/>
    </row>
    <row r="860" spans="3:4" ht="12.75">
      <c r="C860" s="30"/>
      <c r="D860" s="30"/>
    </row>
    <row r="861" spans="3:4" ht="12.75">
      <c r="C861" s="30"/>
      <c r="D861" s="30"/>
    </row>
    <row r="862" spans="3:4" ht="12.75">
      <c r="C862" s="30"/>
      <c r="D862" s="30"/>
    </row>
    <row r="863" spans="3:4" ht="12.75">
      <c r="C863" s="30"/>
      <c r="D863" s="30"/>
    </row>
    <row r="864" spans="3:4" ht="12.75">
      <c r="C864" s="30"/>
      <c r="D864" s="30"/>
    </row>
    <row r="865" spans="3:4" ht="12.75">
      <c r="C865" s="30"/>
      <c r="D865" s="30"/>
    </row>
    <row r="866" spans="3:4" ht="12.75">
      <c r="C866" s="30"/>
      <c r="D866" s="30"/>
    </row>
    <row r="867" spans="3:4" ht="12.75">
      <c r="C867" s="30"/>
      <c r="D867" s="30"/>
    </row>
    <row r="868" spans="3:4" ht="12.75">
      <c r="C868" s="30"/>
      <c r="D868" s="30"/>
    </row>
    <row r="869" spans="3:4" ht="12.75">
      <c r="C869" s="30"/>
      <c r="D869" s="30"/>
    </row>
    <row r="870" spans="3:4" ht="12.75">
      <c r="C870" s="30"/>
      <c r="D870" s="30"/>
    </row>
    <row r="871" spans="3:4" ht="12.75">
      <c r="C871" s="30"/>
      <c r="D871" s="30"/>
    </row>
    <row r="872" spans="3:4" ht="12.75">
      <c r="C872" s="30"/>
      <c r="D872" s="30"/>
    </row>
    <row r="873" spans="3:4" ht="12.75">
      <c r="C873" s="30"/>
      <c r="D873" s="30"/>
    </row>
    <row r="874" spans="3:4" ht="12.75">
      <c r="C874" s="30"/>
      <c r="D874" s="30"/>
    </row>
    <row r="875" spans="3:4" ht="12.75">
      <c r="C875" s="30"/>
      <c r="D875" s="30"/>
    </row>
    <row r="876" spans="3:4" ht="12.75">
      <c r="C876" s="30"/>
      <c r="D876" s="30"/>
    </row>
    <row r="877" spans="3:4" ht="12.75">
      <c r="C877" s="30"/>
      <c r="D877" s="30"/>
    </row>
    <row r="878" spans="3:4" ht="12.75">
      <c r="C878" s="30"/>
      <c r="D878" s="30"/>
    </row>
    <row r="879" spans="3:4" ht="12.75">
      <c r="C879" s="30"/>
      <c r="D879" s="30"/>
    </row>
    <row r="880" spans="3:4" ht="12.75">
      <c r="C880" s="30"/>
      <c r="D880" s="30"/>
    </row>
    <row r="881" spans="3:4" ht="12.75">
      <c r="C881" s="30"/>
      <c r="D881" s="30"/>
    </row>
    <row r="882" spans="3:4" ht="12.75">
      <c r="C882" s="30"/>
      <c r="D882" s="30"/>
    </row>
    <row r="883" spans="3:4" ht="12.75">
      <c r="C883" s="30"/>
      <c r="D883" s="30"/>
    </row>
    <row r="884" spans="3:4" ht="12.75">
      <c r="C884" s="30"/>
      <c r="D884" s="30"/>
    </row>
    <row r="885" spans="3:4" ht="12.75">
      <c r="C885" s="30"/>
      <c r="D885" s="30"/>
    </row>
    <row r="886" spans="3:4" ht="12.75">
      <c r="C886" s="30"/>
      <c r="D886" s="30"/>
    </row>
    <row r="887" spans="3:4" ht="12.75">
      <c r="C887" s="30"/>
      <c r="D887" s="30"/>
    </row>
    <row r="888" spans="3:4" ht="12.75">
      <c r="C888" s="30"/>
      <c r="D888" s="30"/>
    </row>
    <row r="889" spans="3:4" ht="12.75">
      <c r="C889" s="30"/>
      <c r="D889" s="30"/>
    </row>
    <row r="890" spans="3:4" ht="12.75">
      <c r="C890" s="30"/>
      <c r="D890" s="30"/>
    </row>
    <row r="891" spans="3:4" ht="12.75">
      <c r="C891" s="30"/>
      <c r="D891" s="30"/>
    </row>
    <row r="892" spans="3:4" ht="12.75">
      <c r="C892" s="30"/>
      <c r="D892" s="30"/>
    </row>
    <row r="893" spans="3:4" ht="12.75">
      <c r="C893" s="30"/>
      <c r="D893" s="30"/>
    </row>
    <row r="894" spans="3:4" ht="12.75">
      <c r="C894" s="30"/>
      <c r="D894" s="30"/>
    </row>
    <row r="895" spans="3:4" ht="12.75">
      <c r="C895" s="30"/>
      <c r="D895" s="30"/>
    </row>
    <row r="896" spans="3:4" ht="12.75">
      <c r="C896" s="30"/>
      <c r="D896" s="30"/>
    </row>
    <row r="897" spans="3:4" ht="12.75">
      <c r="C897" s="30"/>
      <c r="D897" s="30"/>
    </row>
    <row r="898" spans="3:4" ht="12.75">
      <c r="C898" s="30"/>
      <c r="D898" s="30"/>
    </row>
    <row r="899" spans="3:4" ht="12.75">
      <c r="C899" s="30"/>
      <c r="D899" s="30"/>
    </row>
    <row r="900" spans="3:4" ht="12.75">
      <c r="C900" s="30"/>
      <c r="D900" s="30"/>
    </row>
    <row r="901" spans="3:4" ht="12.75">
      <c r="C901" s="30"/>
      <c r="D901" s="30"/>
    </row>
    <row r="902" spans="3:4" ht="12.75">
      <c r="C902" s="30"/>
      <c r="D902" s="30"/>
    </row>
    <row r="903" spans="3:4" ht="12.75">
      <c r="C903" s="30"/>
      <c r="D903" s="30"/>
    </row>
    <row r="904" spans="3:4" ht="12.75">
      <c r="C904" s="30"/>
      <c r="D904" s="30"/>
    </row>
    <row r="905" spans="3:4" ht="12.75">
      <c r="C905" s="30"/>
      <c r="D905" s="30"/>
    </row>
    <row r="906" spans="3:4" ht="12.75">
      <c r="C906" s="30"/>
      <c r="D906" s="30"/>
    </row>
    <row r="907" spans="3:4" ht="12.75">
      <c r="C907" s="30"/>
      <c r="D907" s="30"/>
    </row>
    <row r="908" spans="3:4" ht="12.75">
      <c r="C908" s="30"/>
      <c r="D908" s="30"/>
    </row>
    <row r="909" spans="3:4" ht="12.75">
      <c r="C909" s="30"/>
      <c r="D909" s="30"/>
    </row>
    <row r="910" spans="3:4" ht="12.75">
      <c r="C910" s="30"/>
      <c r="D910" s="30"/>
    </row>
    <row r="911" spans="3:4" ht="12.75">
      <c r="C911" s="30"/>
      <c r="D911" s="30"/>
    </row>
    <row r="912" spans="3:4" ht="12.75">
      <c r="C912" s="30"/>
      <c r="D912" s="30"/>
    </row>
    <row r="913" spans="3:4" ht="12.75">
      <c r="C913" s="30"/>
      <c r="D913" s="30"/>
    </row>
    <row r="914" spans="3:4" ht="12.75">
      <c r="C914" s="30"/>
      <c r="D914" s="30"/>
    </row>
    <row r="915" spans="3:4" ht="12.75">
      <c r="C915" s="30"/>
      <c r="D915" s="30"/>
    </row>
    <row r="916" spans="3:4" ht="12.75">
      <c r="C916" s="30"/>
      <c r="D916" s="30"/>
    </row>
    <row r="917" spans="3:4" ht="12.75">
      <c r="C917" s="30"/>
      <c r="D917" s="30"/>
    </row>
    <row r="918" spans="3:4" ht="12.75">
      <c r="C918" s="30"/>
      <c r="D918" s="30"/>
    </row>
    <row r="919" spans="3:4" ht="12.75">
      <c r="C919" s="30"/>
      <c r="D919" s="30"/>
    </row>
    <row r="920" spans="3:4" ht="12.75">
      <c r="C920" s="30"/>
      <c r="D920" s="30"/>
    </row>
    <row r="921" spans="3:4" ht="12.75">
      <c r="C921" s="30"/>
      <c r="D921" s="30"/>
    </row>
    <row r="922" spans="3:4" ht="12.75">
      <c r="C922" s="30"/>
      <c r="D922" s="30"/>
    </row>
    <row r="923" spans="3:4" ht="12.75">
      <c r="C923" s="30"/>
      <c r="D923" s="30"/>
    </row>
    <row r="924" spans="3:4" ht="12.75">
      <c r="C924" s="30"/>
      <c r="D924" s="30"/>
    </row>
    <row r="925" spans="3:4" ht="12.75">
      <c r="C925" s="30"/>
      <c r="D925" s="30"/>
    </row>
    <row r="926" spans="3:4" ht="12.75">
      <c r="C926" s="30"/>
      <c r="D926" s="30"/>
    </row>
    <row r="927" spans="3:4" ht="12.75">
      <c r="C927" s="30"/>
      <c r="D927" s="30"/>
    </row>
    <row r="928" spans="3:4" ht="12.75">
      <c r="C928" s="30"/>
      <c r="D928" s="30"/>
    </row>
    <row r="929" spans="3:4" ht="12.75">
      <c r="C929" s="30"/>
      <c r="D929" s="30"/>
    </row>
    <row r="930" spans="3:4" ht="12.75">
      <c r="C930" s="30"/>
      <c r="D930" s="30"/>
    </row>
    <row r="931" spans="3:4" ht="12.75">
      <c r="C931" s="30"/>
      <c r="D931" s="30"/>
    </row>
    <row r="932" spans="3:4" ht="12.75">
      <c r="C932" s="30"/>
      <c r="D932" s="30"/>
    </row>
    <row r="933" spans="3:4" ht="12.75">
      <c r="C933" s="30"/>
      <c r="D933" s="30"/>
    </row>
    <row r="934" spans="3:4" ht="12.75">
      <c r="C934" s="30"/>
      <c r="D934" s="30"/>
    </row>
    <row r="935" spans="3:4" ht="12.75">
      <c r="C935" s="30"/>
      <c r="D935" s="30"/>
    </row>
    <row r="936" spans="3:4" ht="12.75">
      <c r="C936" s="30"/>
      <c r="D936" s="30"/>
    </row>
    <row r="937" spans="3:4" ht="12.75">
      <c r="C937" s="30"/>
      <c r="D937" s="30"/>
    </row>
    <row r="938" spans="3:4" ht="12.75">
      <c r="C938" s="30"/>
      <c r="D938" s="30"/>
    </row>
    <row r="939" spans="3:4" ht="12.75">
      <c r="C939" s="30"/>
      <c r="D939" s="30"/>
    </row>
    <row r="940" spans="3:4" ht="12.75">
      <c r="C940" s="30"/>
      <c r="D940" s="30"/>
    </row>
    <row r="941" spans="3:4" ht="12.75">
      <c r="C941" s="30"/>
      <c r="D941" s="30"/>
    </row>
    <row r="942" spans="3:4" ht="12.75">
      <c r="C942" s="30"/>
      <c r="D942" s="30"/>
    </row>
    <row r="943" spans="3:4" ht="12.75">
      <c r="C943" s="30"/>
      <c r="D943" s="30"/>
    </row>
    <row r="944" spans="3:4" ht="12.75">
      <c r="C944" s="30"/>
      <c r="D944" s="30"/>
    </row>
    <row r="945" spans="3:4" ht="12.75">
      <c r="C945" s="30"/>
      <c r="D945" s="30"/>
    </row>
    <row r="946" spans="3:4" ht="12.75">
      <c r="C946" s="30"/>
      <c r="D946" s="30"/>
    </row>
    <row r="947" spans="3:4" ht="12.75">
      <c r="C947" s="30"/>
      <c r="D947" s="30"/>
    </row>
    <row r="948" spans="3:4" ht="12.75">
      <c r="C948" s="30"/>
      <c r="D948" s="30"/>
    </row>
    <row r="949" spans="3:4" ht="12.75">
      <c r="C949" s="30"/>
      <c r="D949" s="30"/>
    </row>
    <row r="950" spans="3:4" ht="12.75">
      <c r="C950" s="30"/>
      <c r="D950" s="30"/>
    </row>
    <row r="951" spans="3:4" ht="12.75">
      <c r="C951" s="30"/>
      <c r="D951" s="30"/>
    </row>
    <row r="952" spans="3:4" ht="12.75">
      <c r="C952" s="30"/>
      <c r="D952" s="30"/>
    </row>
    <row r="953" spans="3:4" ht="12.75">
      <c r="C953" s="30"/>
      <c r="D953" s="30"/>
    </row>
    <row r="954" spans="3:4" ht="12.75">
      <c r="C954" s="30"/>
      <c r="D954" s="30"/>
    </row>
    <row r="955" spans="3:4" ht="12.75">
      <c r="C955" s="30"/>
      <c r="D955" s="30"/>
    </row>
    <row r="956" spans="3:4" ht="12.75">
      <c r="C956" s="30"/>
      <c r="D956" s="30"/>
    </row>
    <row r="957" spans="3:4" ht="12.75">
      <c r="C957" s="30"/>
      <c r="D957" s="30"/>
    </row>
    <row r="958" spans="3:4" ht="12.75">
      <c r="C958" s="30"/>
      <c r="D958" s="30"/>
    </row>
    <row r="959" spans="3:4" ht="12.75">
      <c r="C959" s="30"/>
      <c r="D959" s="30"/>
    </row>
    <row r="960" spans="3:4" ht="12.75">
      <c r="C960" s="30"/>
      <c r="D960" s="30"/>
    </row>
    <row r="961" spans="3:4" ht="12.75">
      <c r="C961" s="30"/>
      <c r="D961" s="30"/>
    </row>
    <row r="962" spans="3:4" ht="12.75">
      <c r="C962" s="30"/>
      <c r="D962" s="30"/>
    </row>
    <row r="963" spans="3:4" ht="12.75">
      <c r="C963" s="30"/>
      <c r="D963" s="30"/>
    </row>
    <row r="964" spans="3:4" ht="12.75">
      <c r="C964" s="30"/>
      <c r="D964" s="30"/>
    </row>
    <row r="965" spans="3:4" ht="12.75">
      <c r="C965" s="30"/>
      <c r="D965" s="30"/>
    </row>
    <row r="966" spans="3:4" ht="12.75">
      <c r="C966" s="30"/>
      <c r="D966" s="30"/>
    </row>
    <row r="967" spans="3:4" ht="12.75">
      <c r="C967" s="30"/>
      <c r="D967" s="30"/>
    </row>
    <row r="968" spans="3:4" ht="12.75">
      <c r="C968" s="30"/>
      <c r="D968" s="30"/>
    </row>
    <row r="969" spans="3:4" ht="12.75">
      <c r="C969" s="30"/>
      <c r="D969" s="30"/>
    </row>
    <row r="970" spans="3:4" ht="12.75">
      <c r="C970" s="30"/>
      <c r="D970" s="30"/>
    </row>
    <row r="971" spans="3:4" ht="12.75">
      <c r="C971" s="30"/>
      <c r="D971" s="30"/>
    </row>
    <row r="972" spans="3:4" ht="12.75">
      <c r="C972" s="30"/>
      <c r="D972" s="30"/>
    </row>
    <row r="973" spans="3:4" ht="12.75">
      <c r="C973" s="30"/>
      <c r="D973" s="30"/>
    </row>
    <row r="974" spans="3:4" ht="12.75">
      <c r="C974" s="30"/>
      <c r="D974" s="30"/>
    </row>
    <row r="975" spans="3:4" ht="12.75">
      <c r="C975" s="30"/>
      <c r="D975" s="30"/>
    </row>
    <row r="976" spans="3:4" ht="12.75">
      <c r="C976" s="30"/>
      <c r="D976" s="30"/>
    </row>
    <row r="977" spans="3:4" ht="12.75">
      <c r="C977" s="30"/>
      <c r="D977" s="30"/>
    </row>
    <row r="978" spans="3:4" ht="12.75">
      <c r="C978" s="30"/>
      <c r="D978" s="30"/>
    </row>
    <row r="979" spans="3:4" ht="12.75">
      <c r="C979" s="30"/>
      <c r="D979" s="30"/>
    </row>
    <row r="980" spans="3:4" ht="12.75">
      <c r="C980" s="30"/>
      <c r="D980" s="30"/>
    </row>
    <row r="981" spans="3:4" ht="12.75">
      <c r="C981" s="30"/>
      <c r="D981" s="30"/>
    </row>
    <row r="982" spans="3:4" ht="12.75">
      <c r="C982" s="30"/>
      <c r="D982" s="30"/>
    </row>
    <row r="983" spans="3:4" ht="12.75">
      <c r="C983" s="30"/>
      <c r="D983" s="30"/>
    </row>
    <row r="984" spans="3:4" ht="12.75">
      <c r="C984" s="30"/>
      <c r="D984" s="30"/>
    </row>
    <row r="985" spans="3:4" ht="12.75">
      <c r="C985" s="30"/>
      <c r="D985" s="30"/>
    </row>
    <row r="986" spans="3:4" ht="12.75">
      <c r="C986" s="30"/>
      <c r="D986" s="30"/>
    </row>
    <row r="987" spans="3:4" ht="12.75">
      <c r="C987" s="30"/>
      <c r="D987" s="30"/>
    </row>
    <row r="988" spans="3:4" ht="12.75">
      <c r="C988" s="30"/>
      <c r="D988" s="30"/>
    </row>
    <row r="989" spans="3:4" ht="12.75">
      <c r="C989" s="30"/>
      <c r="D989" s="30"/>
    </row>
    <row r="990" spans="3:4" ht="12.75">
      <c r="C990" s="30"/>
      <c r="D990" s="30"/>
    </row>
    <row r="991" spans="3:4" ht="12.75">
      <c r="C991" s="30"/>
      <c r="D991" s="30"/>
    </row>
    <row r="992" spans="3:4" ht="12.75">
      <c r="C992" s="30"/>
      <c r="D992" s="30"/>
    </row>
    <row r="993" spans="3:4" ht="12.75">
      <c r="C993" s="30"/>
      <c r="D993" s="30"/>
    </row>
    <row r="994" spans="3:4" ht="12.75">
      <c r="C994" s="30"/>
      <c r="D994" s="30"/>
    </row>
    <row r="995" spans="3:4" ht="12.75">
      <c r="C995" s="30"/>
      <c r="D995" s="30"/>
    </row>
    <row r="996" spans="3:4" ht="12.75">
      <c r="C996" s="30"/>
      <c r="D996" s="30"/>
    </row>
    <row r="997" spans="3:4" ht="12.75">
      <c r="C997" s="30"/>
      <c r="D997" s="30"/>
    </row>
    <row r="998" spans="3:4" ht="12.75">
      <c r="C998" s="30"/>
      <c r="D998" s="30"/>
    </row>
    <row r="999" spans="3:4" ht="12.75">
      <c r="C999" s="30"/>
      <c r="D999" s="30"/>
    </row>
    <row r="1000" spans="3:4" ht="12.75">
      <c r="C1000" s="30"/>
      <c r="D1000" s="30"/>
    </row>
    <row r="1001" spans="3:4" ht="12.75">
      <c r="C1001" s="30"/>
      <c r="D1001" s="30"/>
    </row>
    <row r="1002" spans="3:4" ht="12.75">
      <c r="C1002" s="30"/>
      <c r="D1002" s="30"/>
    </row>
    <row r="1003" spans="3:4" ht="12.75">
      <c r="C1003" s="30"/>
      <c r="D1003" s="30"/>
    </row>
    <row r="1004" spans="3:4" ht="12.75">
      <c r="C1004" s="30"/>
      <c r="D1004" s="30"/>
    </row>
    <row r="1005" spans="3:4" ht="12.75">
      <c r="C1005" s="30"/>
      <c r="D1005" s="30"/>
    </row>
    <row r="1006" spans="3:4" ht="12.75">
      <c r="C1006" s="30"/>
      <c r="D1006" s="30"/>
    </row>
    <row r="1007" spans="3:4" ht="12.75">
      <c r="C1007" s="30"/>
      <c r="D1007" s="30"/>
    </row>
    <row r="1008" spans="3:4" ht="12.75">
      <c r="C1008" s="30"/>
      <c r="D1008" s="30"/>
    </row>
    <row r="1009" spans="3:4" ht="12.75">
      <c r="C1009" s="30"/>
      <c r="D1009" s="30"/>
    </row>
    <row r="1010" spans="3:4" ht="12.75">
      <c r="C1010" s="30"/>
      <c r="D1010" s="30"/>
    </row>
    <row r="1011" spans="3:4" ht="12.75">
      <c r="C1011" s="30"/>
      <c r="D1011" s="30"/>
    </row>
    <row r="1012" spans="3:4" ht="12.75">
      <c r="C1012" s="30"/>
      <c r="D1012" s="30"/>
    </row>
    <row r="1013" spans="3:4" ht="12.75">
      <c r="C1013" s="30"/>
      <c r="D1013" s="30"/>
    </row>
    <row r="1014" spans="3:4" ht="12.75">
      <c r="C1014" s="30"/>
      <c r="D1014" s="30"/>
    </row>
    <row r="1015" spans="3:4" ht="12.75">
      <c r="C1015" s="30"/>
      <c r="D1015" s="30"/>
    </row>
    <row r="1016" spans="3:4" ht="12.75">
      <c r="C1016" s="30"/>
      <c r="D1016" s="30"/>
    </row>
    <row r="1017" spans="3:4" ht="12.75">
      <c r="C1017" s="30"/>
      <c r="D1017" s="30"/>
    </row>
    <row r="1018" spans="3:4" ht="12.75">
      <c r="C1018" s="30"/>
      <c r="D1018" s="30"/>
    </row>
    <row r="1019" spans="3:4" ht="12.75">
      <c r="C1019" s="30"/>
      <c r="D1019" s="30"/>
    </row>
    <row r="1020" spans="3:4" ht="12.75">
      <c r="C1020" s="30"/>
      <c r="D1020" s="30"/>
    </row>
    <row r="1021" spans="3:4" ht="12.75">
      <c r="C1021" s="30"/>
      <c r="D1021" s="30"/>
    </row>
    <row r="1022" spans="3:4" ht="12.75">
      <c r="C1022" s="30"/>
      <c r="D1022" s="30"/>
    </row>
    <row r="1023" spans="3:4" ht="12.75">
      <c r="C1023" s="30"/>
      <c r="D1023" s="30"/>
    </row>
    <row r="1024" spans="3:4" ht="12.75">
      <c r="C1024" s="30"/>
      <c r="D1024" s="30"/>
    </row>
    <row r="1025" spans="3:4" ht="12.75">
      <c r="C1025" s="30"/>
      <c r="D1025" s="30"/>
    </row>
    <row r="1026" spans="3:4" ht="12.75">
      <c r="C1026" s="30"/>
      <c r="D1026" s="30"/>
    </row>
    <row r="1027" spans="3:4" ht="12.75">
      <c r="C1027" s="30"/>
      <c r="D1027" s="30"/>
    </row>
    <row r="1028" spans="3:4" ht="12.75">
      <c r="C1028" s="30"/>
      <c r="D1028" s="30"/>
    </row>
    <row r="1029" spans="3:4" ht="12.75">
      <c r="C1029" s="30"/>
      <c r="D1029" s="30"/>
    </row>
    <row r="1030" spans="3:4" ht="12.75">
      <c r="C1030" s="30"/>
      <c r="D1030" s="30"/>
    </row>
    <row r="1031" spans="3:4" ht="12.75">
      <c r="C1031" s="30"/>
      <c r="D1031" s="30"/>
    </row>
    <row r="1032" spans="3:4" ht="12.75">
      <c r="C1032" s="30"/>
      <c r="D1032" s="30"/>
    </row>
    <row r="1033" spans="3:4" ht="12.75">
      <c r="C1033" s="30"/>
      <c r="D1033" s="30"/>
    </row>
    <row r="1034" spans="3:4" ht="12.75">
      <c r="C1034" s="30"/>
      <c r="D1034" s="30"/>
    </row>
    <row r="1035" spans="3:4" ht="12.75">
      <c r="C1035" s="30"/>
      <c r="D1035" s="30"/>
    </row>
    <row r="1036" spans="3:4" ht="12.75">
      <c r="C1036" s="30"/>
      <c r="D1036" s="30"/>
    </row>
    <row r="1037" spans="3:4" ht="12.75">
      <c r="C1037" s="30"/>
      <c r="D1037" s="30"/>
    </row>
    <row r="1038" spans="3:4" ht="12.75">
      <c r="C1038" s="30"/>
      <c r="D1038" s="30"/>
    </row>
    <row r="1039" spans="3:4" ht="12.75">
      <c r="C1039" s="30"/>
      <c r="D1039" s="30"/>
    </row>
    <row r="1040" spans="3:4" ht="12.75">
      <c r="C1040" s="30"/>
      <c r="D1040" s="30"/>
    </row>
    <row r="1041" spans="3:4" ht="12.75">
      <c r="C1041" s="30"/>
      <c r="D1041" s="30"/>
    </row>
    <row r="1042" spans="3:4" ht="12.75">
      <c r="C1042" s="30"/>
      <c r="D1042" s="30"/>
    </row>
    <row r="1043" spans="3:4" ht="12.75">
      <c r="C1043" s="30"/>
      <c r="D1043" s="30"/>
    </row>
    <row r="1044" spans="3:4" ht="12.75">
      <c r="C1044" s="30"/>
      <c r="D1044" s="30"/>
    </row>
    <row r="1045" spans="3:4" ht="12.75">
      <c r="C1045" s="30"/>
      <c r="D1045" s="30"/>
    </row>
    <row r="1046" spans="3:4" ht="12.75">
      <c r="C1046" s="30"/>
      <c r="D1046" s="30"/>
    </row>
    <row r="1047" spans="3:4" ht="12.75">
      <c r="C1047" s="30"/>
      <c r="D1047" s="30"/>
    </row>
    <row r="1048" spans="3:4" ht="12.75">
      <c r="C1048" s="30"/>
      <c r="D1048" s="30"/>
    </row>
    <row r="1049" spans="3:4" ht="12.75">
      <c r="C1049" s="30"/>
      <c r="D1049" s="30"/>
    </row>
    <row r="1050" spans="3:4" ht="12.75">
      <c r="C1050" s="30"/>
      <c r="D1050" s="30"/>
    </row>
    <row r="1051" spans="3:4" ht="12.75">
      <c r="C1051" s="30"/>
      <c r="D1051" s="30"/>
    </row>
    <row r="1052" spans="3:4" ht="12.75">
      <c r="C1052" s="30"/>
      <c r="D1052" s="30"/>
    </row>
    <row r="1053" spans="3:4" ht="12.75">
      <c r="C1053" s="30"/>
      <c r="D1053" s="30"/>
    </row>
    <row r="1054" spans="3:4" ht="12.75">
      <c r="C1054" s="30"/>
      <c r="D1054" s="30"/>
    </row>
    <row r="1055" spans="3:4" ht="12.75">
      <c r="C1055" s="30"/>
      <c r="D1055" s="30"/>
    </row>
    <row r="1056" spans="3:4" ht="12.75">
      <c r="C1056" s="30"/>
      <c r="D1056" s="30"/>
    </row>
    <row r="1057" spans="3:4" ht="12.75">
      <c r="C1057" s="30"/>
      <c r="D1057" s="30"/>
    </row>
    <row r="1058" spans="3:4" ht="12.75">
      <c r="C1058" s="30"/>
      <c r="D1058" s="30"/>
    </row>
    <row r="1059" spans="3:4" ht="12.75">
      <c r="C1059" s="30"/>
      <c r="D1059" s="30"/>
    </row>
    <row r="1060" spans="3:4" ht="12.75">
      <c r="C1060" s="30"/>
      <c r="D1060" s="30"/>
    </row>
    <row r="1061" spans="3:4" ht="12.75">
      <c r="C1061" s="30"/>
      <c r="D1061" s="30"/>
    </row>
    <row r="1062" spans="3:4" ht="12.75">
      <c r="C1062" s="30"/>
      <c r="D1062" s="30"/>
    </row>
    <row r="1063" spans="3:4" ht="12.75">
      <c r="C1063" s="30"/>
      <c r="D1063" s="30"/>
    </row>
    <row r="1064" spans="3:4" ht="12.75">
      <c r="C1064" s="30"/>
      <c r="D1064" s="30"/>
    </row>
    <row r="1065" spans="3:4" ht="12.75">
      <c r="C1065" s="30"/>
      <c r="D1065" s="30"/>
    </row>
    <row r="1066" spans="3:4" ht="12.75">
      <c r="C1066" s="30"/>
      <c r="D1066" s="30"/>
    </row>
    <row r="1067" spans="3:4" ht="12.75">
      <c r="C1067" s="30"/>
      <c r="D1067" s="30"/>
    </row>
    <row r="1068" spans="3:4" ht="12.75">
      <c r="C1068" s="30"/>
      <c r="D1068" s="30"/>
    </row>
    <row r="1069" spans="3:4" ht="12.75">
      <c r="C1069" s="30"/>
      <c r="D1069" s="30"/>
    </row>
    <row r="1070" spans="3:4" ht="12.75">
      <c r="C1070" s="30"/>
      <c r="D1070" s="30"/>
    </row>
    <row r="1071" spans="3:4" ht="12.75">
      <c r="C1071" s="30"/>
      <c r="D1071" s="30"/>
    </row>
    <row r="1072" spans="3:4" ht="12.75">
      <c r="C1072" s="30"/>
      <c r="D1072" s="30"/>
    </row>
    <row r="1073" spans="3:4" ht="12.75">
      <c r="C1073" s="30"/>
      <c r="D1073" s="30"/>
    </row>
    <row r="1074" spans="3:4" ht="12.75">
      <c r="C1074" s="30"/>
      <c r="D1074" s="30"/>
    </row>
    <row r="1075" spans="3:4" ht="12.75">
      <c r="C1075" s="30"/>
      <c r="D1075" s="30"/>
    </row>
    <row r="1076" spans="3:4" ht="12.75">
      <c r="C1076" s="30"/>
      <c r="D1076" s="30"/>
    </row>
    <row r="1077" spans="3:4" ht="12.75">
      <c r="C1077" s="30"/>
      <c r="D1077" s="30"/>
    </row>
    <row r="1078" spans="3:4" ht="12.75">
      <c r="C1078" s="30"/>
      <c r="D1078" s="30"/>
    </row>
    <row r="1079" spans="3:4" ht="12.75">
      <c r="C1079" s="30"/>
      <c r="D1079" s="30"/>
    </row>
    <row r="1080" spans="3:4" ht="12.75">
      <c r="C1080" s="30"/>
      <c r="D1080" s="30"/>
    </row>
    <row r="1081" spans="3:4" ht="12.75">
      <c r="C1081" s="30"/>
      <c r="D1081" s="30"/>
    </row>
    <row r="1082" spans="3:4" ht="12.75">
      <c r="C1082" s="30"/>
      <c r="D1082" s="30"/>
    </row>
    <row r="1083" spans="3:4" ht="12.75">
      <c r="C1083" s="30"/>
      <c r="D1083" s="30"/>
    </row>
    <row r="1084" spans="3:4" ht="12.75">
      <c r="C1084" s="30"/>
      <c r="D1084" s="30"/>
    </row>
    <row r="1085" spans="3:4" ht="12.75">
      <c r="C1085" s="30"/>
      <c r="D1085" s="30"/>
    </row>
    <row r="1086" spans="3:4" ht="12.75">
      <c r="C1086" s="30"/>
      <c r="D1086" s="30"/>
    </row>
    <row r="1087" spans="3:4" ht="12.75">
      <c r="C1087" s="30"/>
      <c r="D1087" s="30"/>
    </row>
    <row r="1088" spans="3:4" ht="12.75">
      <c r="C1088" s="30"/>
      <c r="D1088" s="30"/>
    </row>
    <row r="1089" spans="3:4" ht="12.75">
      <c r="C1089" s="30"/>
      <c r="D1089" s="30"/>
    </row>
    <row r="1090" spans="3:4" ht="12.75">
      <c r="C1090" s="30"/>
      <c r="D1090" s="30"/>
    </row>
    <row r="1091" spans="3:4" ht="12.75">
      <c r="C1091" s="30"/>
      <c r="D1091" s="30"/>
    </row>
    <row r="1092" spans="3:4" ht="12.75">
      <c r="C1092" s="30"/>
      <c r="D1092" s="30"/>
    </row>
    <row r="1093" spans="3:4" ht="12.75">
      <c r="C1093" s="30"/>
      <c r="D1093" s="30"/>
    </row>
    <row r="1094" spans="3:4" ht="12.75">
      <c r="C1094" s="30"/>
      <c r="D1094" s="30"/>
    </row>
    <row r="1095" spans="3:4" ht="12.75">
      <c r="C1095" s="30"/>
      <c r="D1095" s="30"/>
    </row>
    <row r="1096" spans="3:4" ht="12.75">
      <c r="C1096" s="30"/>
      <c r="D1096" s="30"/>
    </row>
    <row r="1097" spans="3:4" ht="12.75">
      <c r="C1097" s="30"/>
      <c r="D1097" s="30"/>
    </row>
    <row r="1098" spans="3:4" ht="12.75">
      <c r="C1098" s="30"/>
      <c r="D1098" s="30"/>
    </row>
    <row r="1099" spans="3:4" ht="12.75">
      <c r="C1099" s="30"/>
      <c r="D1099" s="30"/>
    </row>
    <row r="1100" spans="3:4" ht="12.75">
      <c r="C1100" s="30"/>
      <c r="D1100" s="30"/>
    </row>
    <row r="1101" spans="3:4" ht="12.75">
      <c r="C1101" s="30"/>
      <c r="D1101" s="30"/>
    </row>
    <row r="1102" spans="3:4" ht="12.75">
      <c r="C1102" s="30"/>
      <c r="D1102" s="30"/>
    </row>
    <row r="1103" spans="3:4" ht="12.75">
      <c r="C1103" s="30"/>
      <c r="D1103" s="30"/>
    </row>
    <row r="1104" spans="3:4" ht="12.75">
      <c r="C1104" s="30"/>
      <c r="D1104" s="30"/>
    </row>
    <row r="1105" spans="3:4" ht="12.75">
      <c r="C1105" s="30"/>
      <c r="D1105" s="30"/>
    </row>
    <row r="1106" spans="3:4" ht="12.75">
      <c r="C1106" s="30"/>
      <c r="D1106" s="30"/>
    </row>
    <row r="1107" spans="3:4" ht="12.75">
      <c r="C1107" s="30"/>
      <c r="D1107" s="30"/>
    </row>
    <row r="1108" spans="3:4" ht="12.75">
      <c r="C1108" s="30"/>
      <c r="D1108" s="30"/>
    </row>
    <row r="1109" spans="3:4" ht="12.75">
      <c r="C1109" s="30"/>
      <c r="D1109" s="30"/>
    </row>
    <row r="1110" spans="3:4" ht="12.75">
      <c r="C1110" s="30"/>
      <c r="D1110" s="30"/>
    </row>
    <row r="1111" spans="3:4" ht="12.75">
      <c r="C1111" s="30"/>
      <c r="D1111" s="30"/>
    </row>
    <row r="1112" spans="3:4" ht="12.75">
      <c r="C1112" s="30"/>
      <c r="D1112" s="30"/>
    </row>
    <row r="1113" spans="3:4" ht="12.75">
      <c r="C1113" s="30"/>
      <c r="D1113" s="30"/>
    </row>
    <row r="1114" spans="3:4" ht="12.75">
      <c r="C1114" s="30"/>
      <c r="D1114" s="30"/>
    </row>
    <row r="1115" spans="3:4" ht="12.75">
      <c r="C1115" s="30"/>
      <c r="D1115" s="30"/>
    </row>
    <row r="1116" spans="3:4" ht="12.75">
      <c r="C1116" s="30"/>
      <c r="D1116" s="30"/>
    </row>
    <row r="1117" spans="3:4" ht="12.75">
      <c r="C1117" s="30"/>
      <c r="D1117" s="30"/>
    </row>
    <row r="1118" spans="3:4" ht="12.75">
      <c r="C1118" s="30"/>
      <c r="D1118" s="30"/>
    </row>
    <row r="1119" spans="3:4" ht="12.75">
      <c r="C1119" s="30"/>
      <c r="D1119" s="30"/>
    </row>
    <row r="1120" spans="3:4" ht="12.75">
      <c r="C1120" s="30"/>
      <c r="D1120" s="30"/>
    </row>
    <row r="1121" spans="3:4" ht="12.75">
      <c r="C1121" s="30"/>
      <c r="D1121" s="30"/>
    </row>
    <row r="1122" spans="3:4" ht="12.75">
      <c r="C1122" s="30"/>
      <c r="D1122" s="30"/>
    </row>
    <row r="1123" spans="3:4" ht="12.75">
      <c r="C1123" s="30"/>
      <c r="D1123" s="30"/>
    </row>
    <row r="1124" spans="3:4" ht="12.75">
      <c r="C1124" s="30"/>
      <c r="D1124" s="30"/>
    </row>
    <row r="1125" spans="3:4" ht="12.75">
      <c r="C1125" s="30"/>
      <c r="D1125" s="30"/>
    </row>
    <row r="1126" spans="3:4" ht="12.75">
      <c r="C1126" s="30"/>
      <c r="D1126" s="30"/>
    </row>
    <row r="1127" spans="3:4" ht="12.75">
      <c r="C1127" s="30"/>
      <c r="D1127" s="30"/>
    </row>
    <row r="1128" spans="3:4" ht="12.75">
      <c r="C1128" s="30"/>
      <c r="D1128" s="30"/>
    </row>
    <row r="1129" spans="3:4" ht="12.75">
      <c r="C1129" s="30"/>
      <c r="D1129" s="30"/>
    </row>
    <row r="1130" spans="3:4" ht="12.75">
      <c r="C1130" s="30"/>
      <c r="D1130" s="30"/>
    </row>
    <row r="1131" spans="3:4" ht="12.75">
      <c r="C1131" s="30"/>
      <c r="D1131" s="30"/>
    </row>
    <row r="1132" spans="3:4" ht="12.75">
      <c r="C1132" s="30"/>
      <c r="D1132" s="30"/>
    </row>
    <row r="1133" spans="3:4" ht="12.75">
      <c r="C1133" s="30"/>
      <c r="D1133" s="30"/>
    </row>
    <row r="1134" spans="3:4" ht="12.75">
      <c r="C1134" s="30"/>
      <c r="D1134" s="30"/>
    </row>
    <row r="1135" spans="3:4" ht="12.75">
      <c r="C1135" s="30"/>
      <c r="D1135" s="30"/>
    </row>
    <row r="1136" spans="3:4" ht="12.75">
      <c r="C1136" s="30"/>
      <c r="D1136" s="30"/>
    </row>
    <row r="1137" spans="3:4" ht="12.75">
      <c r="C1137" s="30"/>
      <c r="D1137" s="30"/>
    </row>
    <row r="1138" spans="3:4" ht="12.75">
      <c r="C1138" s="30"/>
      <c r="D1138" s="30"/>
    </row>
    <row r="1139" spans="3:4" ht="12.75">
      <c r="C1139" s="30"/>
      <c r="D1139" s="30"/>
    </row>
    <row r="1140" spans="3:4" ht="12.75">
      <c r="C1140" s="30"/>
      <c r="D1140" s="30"/>
    </row>
    <row r="1141" spans="3:4" ht="12.75">
      <c r="C1141" s="30"/>
      <c r="D1141" s="30"/>
    </row>
    <row r="1142" spans="3:4" ht="12.75">
      <c r="C1142" s="30"/>
      <c r="D1142" s="30"/>
    </row>
    <row r="1143" spans="3:4" ht="12.75">
      <c r="C1143" s="30"/>
      <c r="D1143" s="30"/>
    </row>
    <row r="1144" spans="3:4" ht="12.75">
      <c r="C1144" s="30"/>
      <c r="D1144" s="30"/>
    </row>
    <row r="1145" spans="3:4" ht="12.75">
      <c r="C1145" s="30"/>
      <c r="D1145" s="30"/>
    </row>
    <row r="1146" spans="3:4" ht="12.75">
      <c r="C1146" s="30"/>
      <c r="D1146" s="30"/>
    </row>
    <row r="1147" spans="3:4" ht="12.75">
      <c r="C1147" s="30"/>
      <c r="D1147" s="30"/>
    </row>
    <row r="1148" spans="3:4" ht="12.75">
      <c r="C1148" s="30"/>
      <c r="D1148" s="30"/>
    </row>
    <row r="1149" spans="3:4" ht="12.75">
      <c r="C1149" s="30"/>
      <c r="D1149" s="30"/>
    </row>
    <row r="1150" spans="3:4" ht="12.75">
      <c r="C1150" s="30"/>
      <c r="D1150" s="30"/>
    </row>
    <row r="1151" spans="3:4" ht="12.75">
      <c r="C1151" s="30"/>
      <c r="D1151" s="30"/>
    </row>
    <row r="1152" spans="3:4" ht="12.75">
      <c r="C1152" s="30"/>
      <c r="D1152" s="30"/>
    </row>
    <row r="1153" spans="3:4" ht="12.75">
      <c r="C1153" s="30"/>
      <c r="D1153" s="30"/>
    </row>
    <row r="1154" spans="3:4" ht="12.75">
      <c r="C1154" s="30"/>
      <c r="D1154" s="30"/>
    </row>
    <row r="1155" spans="3:4" ht="12.75">
      <c r="C1155" s="30"/>
      <c r="D1155" s="30"/>
    </row>
    <row r="1156" spans="3:4" ht="12.75">
      <c r="C1156" s="30"/>
      <c r="D1156" s="30"/>
    </row>
    <row r="1157" spans="3:4" ht="12.75">
      <c r="C1157" s="30"/>
      <c r="D1157" s="30"/>
    </row>
    <row r="1158" spans="3:4" ht="12.75">
      <c r="C1158" s="30"/>
      <c r="D1158" s="30"/>
    </row>
    <row r="1159" spans="3:4" ht="12.75">
      <c r="C1159" s="30"/>
      <c r="D1159" s="30"/>
    </row>
    <row r="1160" spans="3:4" ht="12.75">
      <c r="C1160" s="30"/>
      <c r="D1160" s="30"/>
    </row>
    <row r="1161" spans="3:4" ht="12.75">
      <c r="C1161" s="30"/>
      <c r="D1161" s="30"/>
    </row>
    <row r="1162" spans="3:4" ht="12.75">
      <c r="C1162" s="30"/>
      <c r="D1162" s="30"/>
    </row>
    <row r="1163" spans="3:4" ht="12.75">
      <c r="C1163" s="30"/>
      <c r="D1163" s="30"/>
    </row>
    <row r="1164" spans="3:4" ht="12.75">
      <c r="C1164" s="30"/>
      <c r="D1164" s="30"/>
    </row>
    <row r="1165" spans="3:4" ht="12.75">
      <c r="C1165" s="30"/>
      <c r="D1165" s="30"/>
    </row>
    <row r="1166" spans="3:4" ht="12.75">
      <c r="C1166" s="30"/>
      <c r="D1166" s="30"/>
    </row>
    <row r="1167" spans="3:4" ht="12.75">
      <c r="C1167" s="30"/>
      <c r="D1167" s="30"/>
    </row>
    <row r="1168" spans="3:4" ht="12.75">
      <c r="C1168" s="30"/>
      <c r="D1168" s="30"/>
    </row>
    <row r="1169" spans="3:4" ht="12.75">
      <c r="C1169" s="30"/>
      <c r="D1169" s="30"/>
    </row>
    <row r="1170" spans="3:4" ht="12.75">
      <c r="C1170" s="30"/>
      <c r="D1170" s="30"/>
    </row>
    <row r="1171" spans="3:4" ht="12.75">
      <c r="C1171" s="30"/>
      <c r="D1171" s="30"/>
    </row>
    <row r="1172" spans="3:4" ht="12.75">
      <c r="C1172" s="30"/>
      <c r="D1172" s="30"/>
    </row>
    <row r="1173" spans="3:4" ht="12.75">
      <c r="C1173" s="30"/>
      <c r="D1173" s="30"/>
    </row>
    <row r="1174" spans="3:4" ht="12.75">
      <c r="C1174" s="30"/>
      <c r="D1174" s="30"/>
    </row>
    <row r="1175" spans="3:4" ht="12.75">
      <c r="C1175" s="30"/>
      <c r="D1175" s="30"/>
    </row>
    <row r="1176" spans="3:4" ht="12.75">
      <c r="C1176" s="30"/>
      <c r="D1176" s="30"/>
    </row>
    <row r="1177" spans="3:4" ht="12.75">
      <c r="C1177" s="30"/>
      <c r="D1177" s="30"/>
    </row>
  </sheetData>
  <sheetProtection/>
  <mergeCells count="29">
    <mergeCell ref="B4:D4"/>
    <mergeCell ref="E5:F5"/>
    <mergeCell ref="C6:D6"/>
    <mergeCell ref="E6:F6"/>
    <mergeCell ref="C7:D7"/>
    <mergeCell ref="C10:D10"/>
    <mergeCell ref="E11:F11"/>
    <mergeCell ref="C12:D12"/>
    <mergeCell ref="C13:D13"/>
    <mergeCell ref="C15:D15"/>
    <mergeCell ref="C16:D16"/>
    <mergeCell ref="E20:F20"/>
    <mergeCell ref="C558:D558"/>
    <mergeCell ref="E22:F22"/>
    <mergeCell ref="E23:F23"/>
    <mergeCell ref="E25:F25"/>
    <mergeCell ref="E26:F26"/>
    <mergeCell ref="C170:D170"/>
    <mergeCell ref="E534:E535"/>
    <mergeCell ref="C560:D560"/>
    <mergeCell ref="C564:D564"/>
    <mergeCell ref="C567:D567"/>
    <mergeCell ref="C569:D569"/>
    <mergeCell ref="C587:D587"/>
    <mergeCell ref="C545:D545"/>
    <mergeCell ref="C547:D547"/>
    <mergeCell ref="C549:D549"/>
    <mergeCell ref="C551:D551"/>
    <mergeCell ref="C554:D554"/>
  </mergeCells>
  <printOptions/>
  <pageMargins left="0.7874015748031497" right="0.1968503937007874" top="0.7874015748031497" bottom="0.5905511811023623" header="0" footer="0"/>
  <pageSetup horizontalDpi="120" verticalDpi="120" orientation="portrait" scale="65" r:id="rId3"/>
  <headerFooter alignWithMargins="0">
    <oddHeader>&amp;L&amp;"Arial,Negrita Cursiva"ALCALDIA MUNICIPAL
FILADELFIA  CALDAS&amp;C&amp;"@Batang,Negrita"&amp;11
&amp;12DECRETO  055
DICIEMBRE   13 DE 2011&amp;"@Batang,Negrita Cursiva"
&amp;"@Batang,Negrita"
&amp;R&amp;"Arial,Negrita"&amp;9POR MEDIO DEL CUAL SE
 LIQUIDA EL PRESUPUESTO VIGENCIA DE  2012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USUARIO</cp:lastModifiedBy>
  <cp:lastPrinted>2011-12-23T23:37:43Z</cp:lastPrinted>
  <dcterms:created xsi:type="dcterms:W3CDTF">2003-04-15T16:05:36Z</dcterms:created>
  <dcterms:modified xsi:type="dcterms:W3CDTF">2011-12-24T16:36:27Z</dcterms:modified>
  <cp:category/>
  <cp:version/>
  <cp:contentType/>
  <cp:contentStatus/>
</cp:coreProperties>
</file>