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76" windowWidth="8895" windowHeight="9405" activeTab="5"/>
  </bookViews>
  <sheets>
    <sheet name="IngresosMunicipios" sheetId="1" r:id="rId1"/>
    <sheet name="GastosFuncionam" sheetId="2" r:id="rId2"/>
    <sheet name="INVERSION" sheetId="3" r:id="rId3"/>
    <sheet name="GASTOS" sheetId="4" r:id="rId4"/>
    <sheet name="PROYECTO DE ACUERDO  PTO 2009" sheetId="5" r:id="rId5"/>
    <sheet name="INGRESOS MAS CONSIDERACIONES " sheetId="6" r:id="rId6"/>
    <sheet name="InversiónMunicipios" sheetId="7" r:id="rId7"/>
  </sheets>
  <definedNames>
    <definedName name="_xlnm.Print_Area" localSheetId="3">'GASTOS'!$A$2:$F$103</definedName>
    <definedName name="_xlnm.Print_Area" localSheetId="5">'INGRESOS MAS CONSIDERACIONES '!$A$1:$H$709</definedName>
    <definedName name="_xlnm.Print_Area" localSheetId="0">'IngresosMunicipios'!$A$104:$D$324</definedName>
    <definedName name="CONCEPTOS_AMBITO">#REF!</definedName>
    <definedName name="OLE_LINK1" localSheetId="6">'InversiónMunicipios'!$B$592</definedName>
  </definedNames>
  <calcPr fullCalcOnLoad="1"/>
</workbook>
</file>

<file path=xl/sharedStrings.xml><?xml version="1.0" encoding="utf-8"?>
<sst xmlns="http://schemas.openxmlformats.org/spreadsheetml/2006/main" count="8627" uniqueCount="2268">
  <si>
    <t>PREINVERSIÓN DE INFRAESTRUCTURA</t>
  </si>
  <si>
    <t>A.15.2</t>
  </si>
  <si>
    <t>CONSTRUCCIÓN DE DEPENDENCIAS DE LA ADMINISTRACIÓN</t>
  </si>
  <si>
    <t>A.15.3</t>
  </si>
  <si>
    <t>MEJORAMIENTO Y MANTENIMIENTO DE DEPENDENCIAS DE LA ADMINISTRACIÓN</t>
  </si>
  <si>
    <t>A.15.4</t>
  </si>
  <si>
    <t>A.15.5</t>
  </si>
  <si>
    <t>A.15.7</t>
  </si>
  <si>
    <t>A.16</t>
  </si>
  <si>
    <t>DESARROLLO COMUNITARIO</t>
  </si>
  <si>
    <t>A.16.1</t>
  </si>
  <si>
    <t>PROGRAMAS DE CAPACITACIÓN, ASESORÍA Y ASISTENCIA TÉCNICA PARA CONSOLIDAR PROCESOS DE PARTICIPACIÓN CIUDADANA Y CONTROL SOCIAL</t>
  </si>
  <si>
    <t>A.16.2</t>
  </si>
  <si>
    <t>PROCESOS DE ELECCIÓN DE CIUDADANOS A LOS ESPACIOS DE PARTICIPACIÓN CIUDADANA</t>
  </si>
  <si>
    <t>A.16.3</t>
  </si>
  <si>
    <t xml:space="preserve">CAPACITACIÓN A LA COMUNIDAD SOBRE PARTICIPACIÓN EN LA GESTIÓN PÚBLICA </t>
  </si>
  <si>
    <t>A.16.5</t>
  </si>
  <si>
    <t>A.17</t>
  </si>
  <si>
    <t>FORTALECIMIENTO INSTITUCIONAL</t>
  </si>
  <si>
    <t>A.17.1</t>
  </si>
  <si>
    <t>PROCESOS INTEGRALES DE EVALUACIÓN INSTITUCIONAL Y REORGANIZACIÓN ADMINISTRATIVA</t>
  </si>
  <si>
    <t>A.17.2</t>
  </si>
  <si>
    <t>PROGRAMAS DE CAPACITACIÓN Y ASISTENCIA TÉCNICA ORIENTADOS AL DESARROLLO EFICIENTE DE LAS COMPETENCIAS DE LEY</t>
  </si>
  <si>
    <t>A.17.3</t>
  </si>
  <si>
    <t>PAGO DE INDEMNIZACIONES ORIGINADAS EN PROGRAMAS DE SANEAMIENTO FISCAL Y FINANCIERO - LEY 617 DE 2000</t>
  </si>
  <si>
    <t>A.17.4</t>
  </si>
  <si>
    <t>PAGO DE DÉFICIT FISCAL, DE PASIVO LABORAL Y PRESTACIONAL EN PROGRAMAS DE SANEAMIENTO FISCAL Y FINANCIERO</t>
  </si>
  <si>
    <t>A.17.4.1</t>
  </si>
  <si>
    <t>CAUSADO CON ANTERIORIDAD AL 31 DE DICIEMBRE DE 2000</t>
  </si>
  <si>
    <t>A.17.4.2</t>
  </si>
  <si>
    <t>CAUSADO DESPUÉS DEL 31 DE DICIEMBRE DE 2000</t>
  </si>
  <si>
    <t>A.17.5</t>
  </si>
  <si>
    <t>FINANCIACIÓN DE ACUERDOS DE RESTRUCTURACIÓN DE PASIVOS</t>
  </si>
  <si>
    <t>A.17.5.1</t>
  </si>
  <si>
    <t>PASIVOS LABORALES Y PRESTACIONALES</t>
  </si>
  <si>
    <t>A.17.5.2</t>
  </si>
  <si>
    <t>PASIVOS CON ENTIDADES PÚBLICAS Y DE SEGURIDAD SOCIAL</t>
  </si>
  <si>
    <t>A.17.5.3</t>
  </si>
  <si>
    <t>PASIVOS CON ENTIDADES FINANCIERAS Y VIGILADAS POR LA SUPERINTENDENCIA</t>
  </si>
  <si>
    <t>A.17.5.4</t>
  </si>
  <si>
    <t>DEMÁS ACREEDORES</t>
  </si>
  <si>
    <t>A.17.5.5</t>
  </si>
  <si>
    <t>PASIVOS CLASIFICADOS COMO CONTINGENCIAS</t>
  </si>
  <si>
    <t>A.17.5.6</t>
  </si>
  <si>
    <t>PASIVOS CLASIFICADOS COMO SALDOS POR DEPURAR</t>
  </si>
  <si>
    <t>A.17.6</t>
  </si>
  <si>
    <t>ACTUALIZACIÓN DEL SISBEN</t>
  </si>
  <si>
    <t>A.17.7</t>
  </si>
  <si>
    <t>ESTRATIFICACIÓN SOCIOECONÓMICA</t>
  </si>
  <si>
    <t>A.17.8</t>
  </si>
  <si>
    <t>ACTUALIZACIÓN CATASTRAL</t>
  </si>
  <si>
    <t>A.17.9</t>
  </si>
  <si>
    <t>A.17.10</t>
  </si>
  <si>
    <t>ELABORACIÓN Y ACTUALIZACIÓN DEL PLAN DE ORDENAMIENTO TERRITORIAL</t>
  </si>
  <si>
    <t>A.17.12</t>
  </si>
  <si>
    <t>A.18</t>
  </si>
  <si>
    <t>JUSTICIA</t>
  </si>
  <si>
    <t>A.18.1</t>
  </si>
  <si>
    <t>PAGO DE INSPECTORES DE POLICÍA</t>
  </si>
  <si>
    <t>A.18.2</t>
  </si>
  <si>
    <t>CONTRATACIÓN DE SERVICIOS ESPECIALES DE POLICÍA EN CONVENIO CON LA POLICÍA NACIONAL</t>
  </si>
  <si>
    <t>A.18.3</t>
  </si>
  <si>
    <t>PAGO DE COMISARIOS DE FAMILIA, MÉDICOS, PSICÓLOGOS Y TRABAJADORES SOCIALES DE LAS COMISARÍAS DE FAMILIA.</t>
  </si>
  <si>
    <t>A.18.4</t>
  </si>
  <si>
    <t>FONDO TERRITORIAL DE SEGURIDAD (LEY 1106 DE 2006)</t>
  </si>
  <si>
    <t>A.18.5</t>
  </si>
  <si>
    <t xml:space="preserve">d- Que según el Articulo 13 del Decreto 111 de 1996 "El Presupuesto debera guardar concordancia con los contenidos del Plan de Desarrollo Municipal, el Plan Finanicero y Plan  Operativo de inveresiones".                                                            </t>
  </si>
  <si>
    <t>TI.A.2.6.2.1.1.6</t>
  </si>
  <si>
    <t>TI.A.2.6.2.1.1.6.1</t>
  </si>
  <si>
    <t>TI.A.2.6.2.1.1.6.2</t>
  </si>
  <si>
    <t>TI.A.2.6.2.1.1.7</t>
  </si>
  <si>
    <t>TI.A.2.6.2.1.3</t>
  </si>
  <si>
    <t>TI.A.2.6.2.1.4</t>
  </si>
  <si>
    <t>TI.A.2.6.2.1.7</t>
  </si>
  <si>
    <t>TI.A.2.6.2.1.7.1</t>
  </si>
  <si>
    <t>TI.A.2.6.2.1.7.2</t>
  </si>
  <si>
    <t>TI.A.2.6.2.1.7.3</t>
  </si>
  <si>
    <t>TI.A.2.6.2.1.7.4</t>
  </si>
  <si>
    <t>TI.A.2.6.2.1.7.5</t>
  </si>
  <si>
    <t>TI.A.2.6.2.1.7.6</t>
  </si>
  <si>
    <t>TI.A.2.6.2.1.8</t>
  </si>
  <si>
    <t>TI.A.2.6.2.1.8.1</t>
  </si>
  <si>
    <t>TI.A.2.6.2.1.8.2</t>
  </si>
  <si>
    <t>TI.A.2.6.2.1.8.3</t>
  </si>
  <si>
    <t>TI.A.2.6.2.2</t>
  </si>
  <si>
    <t>TI.A.2.6.2.3</t>
  </si>
  <si>
    <t>TI.A.2.6.2.3.1</t>
  </si>
  <si>
    <t>TI.A.2.6.2.3.2</t>
  </si>
  <si>
    <t>TI.A.2.6.2.3.3</t>
  </si>
  <si>
    <t>TI.A.2.6.2.3.4</t>
  </si>
  <si>
    <t>TI.A.2.7</t>
  </si>
  <si>
    <t>TI.A.2.7.1</t>
  </si>
  <si>
    <t>TI.A.2.7.3</t>
  </si>
  <si>
    <t>TI.B</t>
  </si>
  <si>
    <t>TI.B.1</t>
  </si>
  <si>
    <t>TI.B.1.1</t>
  </si>
  <si>
    <t>TI.B.1.1.1</t>
  </si>
  <si>
    <t>TI.B.1.1.2</t>
  </si>
  <si>
    <t>TI.B.1.1.3</t>
  </si>
  <si>
    <t>TI.B.1.1.4</t>
  </si>
  <si>
    <t>TI.B.1.1.5</t>
  </si>
  <si>
    <t>TI.B.1.2</t>
  </si>
  <si>
    <t>TI.B.1.2.1</t>
  </si>
  <si>
    <t>TI.B.1.2.2</t>
  </si>
  <si>
    <t>TI.B.1.2.3</t>
  </si>
  <si>
    <t>TI.B.1.2.4</t>
  </si>
  <si>
    <t>TI.B.1.2.5</t>
  </si>
  <si>
    <t>TI.B.1.3</t>
  </si>
  <si>
    <t>TI.B.1.3.1</t>
  </si>
  <si>
    <t>TI.B.1.3.2</t>
  </si>
  <si>
    <t>TI.B.1.3.3</t>
  </si>
  <si>
    <t>TI.B.1.3.4</t>
  </si>
  <si>
    <t>TI.B.1.3.5</t>
  </si>
  <si>
    <t>TI.B.1.4</t>
  </si>
  <si>
    <t>TI.B.1.4.1</t>
  </si>
  <si>
    <t>TI.B.1.4.1.1</t>
  </si>
  <si>
    <t>TI.B.1.4.1.2</t>
  </si>
  <si>
    <t>TI.B.1.4.1.3</t>
  </si>
  <si>
    <t>TI.B.2</t>
  </si>
  <si>
    <t>TI.B.2.1</t>
  </si>
  <si>
    <t>TI.B.2.2</t>
  </si>
  <si>
    <t>TI.B.2.3</t>
  </si>
  <si>
    <t>TI.B.2.4</t>
  </si>
  <si>
    <t>TI.B.4</t>
  </si>
  <si>
    <t>TI.B.4.1</t>
  </si>
  <si>
    <t>TI.B.4.1.1</t>
  </si>
  <si>
    <t>TI.B.4.1.2</t>
  </si>
  <si>
    <t>TI.B.4.1.3</t>
  </si>
  <si>
    <t>TI.B.4.1.4</t>
  </si>
  <si>
    <t>TI.B.4.1.5</t>
  </si>
  <si>
    <t>TI.B.4.1.6</t>
  </si>
  <si>
    <t>TI.B.4.1.7</t>
  </si>
  <si>
    <t>TI.B.4.1.8</t>
  </si>
  <si>
    <t>TI.B.4.1.9</t>
  </si>
  <si>
    <t>TI.B.4.2</t>
  </si>
  <si>
    <t>TI.B.5</t>
  </si>
  <si>
    <t>TI.B.6</t>
  </si>
  <si>
    <t>TI.B.6.1</t>
  </si>
  <si>
    <t>TI.B.6.1.1</t>
  </si>
  <si>
    <t>TI.B.6.1.2</t>
  </si>
  <si>
    <t>TI.B.6.1.3</t>
  </si>
  <si>
    <t>TI.B.6.2</t>
  </si>
  <si>
    <t>TI.B.6.2.1</t>
  </si>
  <si>
    <t>TI.B.6.2.1.1</t>
  </si>
  <si>
    <t>TI.B.6.2.1.2</t>
  </si>
  <si>
    <t>TI.B.6.2.1.2.1</t>
  </si>
  <si>
    <t>TI.B.6.2.1.2.1.1</t>
  </si>
  <si>
    <t>TI.B.6.2.1.2.1.2</t>
  </si>
  <si>
    <t>TI.B.6.2.1.2.1.2.1</t>
  </si>
  <si>
    <t>TI.B.6.2.1.2.1.2.2</t>
  </si>
  <si>
    <t>TI.B.6.2.1.2.1.2.3</t>
  </si>
  <si>
    <t>TI.B.6.2.1.2.1.3</t>
  </si>
  <si>
    <t>TI.B.6.2.1.2.1.4</t>
  </si>
  <si>
    <t>TI.B.6.2.1.2.1.5</t>
  </si>
  <si>
    <t>TI.B.6.2.1.2.1.6</t>
  </si>
  <si>
    <t>TI.B.6.2.1.2.1.6.1</t>
  </si>
  <si>
    <t>TI.B.6.2.1.2.1.6.2</t>
  </si>
  <si>
    <t>TI.B.6.2.1.2.1.7</t>
  </si>
  <si>
    <t>TI.B.6.2.1.2.2</t>
  </si>
  <si>
    <t>TI.B.6.2.1.2.3</t>
  </si>
  <si>
    <t>TI.B.6.2.2</t>
  </si>
  <si>
    <t>TI.B.6.2.2.1</t>
  </si>
  <si>
    <t>TI.B.6.2.2.2</t>
  </si>
  <si>
    <t>TI.B.6.2.2.2.1</t>
  </si>
  <si>
    <t>TI.B.6.2.2.2.1.1</t>
  </si>
  <si>
    <t>TI.B.6.2.2.2.1.2</t>
  </si>
  <si>
    <t>TI.B.6.2.2.2.1.2.1</t>
  </si>
  <si>
    <t>TI.B.6.2.2.2.1.2.2</t>
  </si>
  <si>
    <t>TI.B.6.2.2.2.1.2.3</t>
  </si>
  <si>
    <t>TI.B.6.2.2.2.1.3</t>
  </si>
  <si>
    <t>TI.B.6.2.2.2.1.4</t>
  </si>
  <si>
    <t>TI.B.6.2.2.2.1.5</t>
  </si>
  <si>
    <t>TI.B.6.2.2.2.1.6</t>
  </si>
  <si>
    <t>TI.B.6.2.2.2.1.6.1</t>
  </si>
  <si>
    <t>TI.B.6.2.2.2.1.6.2</t>
  </si>
  <si>
    <t>TI.B.6.2.2.2.1.7</t>
  </si>
  <si>
    <t>TI.B.6.2.2.2.2</t>
  </si>
  <si>
    <t>TI.B.6.2.2.2.3</t>
  </si>
  <si>
    <t>TI.B.6.3</t>
  </si>
  <si>
    <t>TI.B.6.3.1</t>
  </si>
  <si>
    <t>TI.B.6.3.2</t>
  </si>
  <si>
    <t>TI.B.6.3.2.1</t>
  </si>
  <si>
    <t>TI.B.6.3.2.1.1</t>
  </si>
  <si>
    <t>TI.B.6.3.2.1.2</t>
  </si>
  <si>
    <t>TI.B.6.3.2.1.2.1</t>
  </si>
  <si>
    <t>TI.B.6.3.2.1.2.2</t>
  </si>
  <si>
    <t>TI.B.6.3.2.1.2.3</t>
  </si>
  <si>
    <t>TI.B.6.3.2.1.3</t>
  </si>
  <si>
    <t>TI.B.6.3.2.1.4</t>
  </si>
  <si>
    <t>TI.B.6.3.2.1.5</t>
  </si>
  <si>
    <t>TI.B.6.3.2.1.6</t>
  </si>
  <si>
    <t>TI.B.6.3.2.1.6.1</t>
  </si>
  <si>
    <t>TI.B.6.3.2.1.6.2</t>
  </si>
  <si>
    <t>TI.B.6.3.2.1.7</t>
  </si>
  <si>
    <t>TI.B.6.3.2.2</t>
  </si>
  <si>
    <t>TI.B.6.3.2.3</t>
  </si>
  <si>
    <t>TI.B.7</t>
  </si>
  <si>
    <t>TI.B.7.1</t>
  </si>
  <si>
    <t>TI.B.7.2</t>
  </si>
  <si>
    <t>TI.B.8</t>
  </si>
  <si>
    <t>TI.B.8.1</t>
  </si>
  <si>
    <t>TI.B.8.2</t>
  </si>
  <si>
    <t>TI.B.8.2.1</t>
  </si>
  <si>
    <t>TI.B.8.2.1.1</t>
  </si>
  <si>
    <t>TI.B.8.2.1.2</t>
  </si>
  <si>
    <t>TI.B.8.2.1.2.1</t>
  </si>
  <si>
    <t>TI.B.8.2.1.2.2</t>
  </si>
  <si>
    <t>TI.B.8.2.1.2.3</t>
  </si>
  <si>
    <t>TI.B.8.2.1.3</t>
  </si>
  <si>
    <t>TI.B.8.2.1.4</t>
  </si>
  <si>
    <t>TI.B.8.2.1.5</t>
  </si>
  <si>
    <t>TI.B.8.2.1.6</t>
  </si>
  <si>
    <t>TI.B.8.2.1.6.1</t>
  </si>
  <si>
    <t>TI.B.8.2.1.6.2</t>
  </si>
  <si>
    <t>TI.B.8.2.1.7</t>
  </si>
  <si>
    <t>TI.B.8.2.2</t>
  </si>
  <si>
    <t>TI.B.8.2.3</t>
  </si>
  <si>
    <t>TI.B.9</t>
  </si>
  <si>
    <t>TI.B.10</t>
  </si>
  <si>
    <t>TI.B.10.1</t>
  </si>
  <si>
    <t>SISTEMAS DE TRANSPORTE MASIVO</t>
  </si>
  <si>
    <t>A.9.16</t>
  </si>
  <si>
    <t>A.13.12</t>
  </si>
  <si>
    <t>ADQUISICIÓN DE MAQUINARIA Y EQUIPO</t>
  </si>
  <si>
    <t>PROYECTOS INTEGRALES DE CIENCIA, TECNOLOGÍA E INNOVACIÓN</t>
  </si>
  <si>
    <t>A.9.17</t>
  </si>
  <si>
    <t>PLANES DE TRÁNSITO, EDUCACIÓN, DOTACIÓN DE EQUIPOS Y SEGURIDAD VIAL</t>
  </si>
  <si>
    <t>A.9.18</t>
  </si>
  <si>
    <t>A.14.6.1</t>
  </si>
  <si>
    <t>A.14.6.2</t>
  </si>
  <si>
    <t>A.14.6.3</t>
  </si>
  <si>
    <t>A.18.13</t>
  </si>
  <si>
    <t>A.18.14</t>
  </si>
  <si>
    <t>PLAN DE ACCIÓN DE DERECHOS HUMANOS Y DIH</t>
  </si>
  <si>
    <t xml:space="preserve">CONSTRUCCIÓN DE PAZ Y CONVIVENCIA FAMILIAR </t>
  </si>
  <si>
    <t>A.18.4.1</t>
  </si>
  <si>
    <t>A.18.4.2</t>
  </si>
  <si>
    <t>A.18.4.3</t>
  </si>
  <si>
    <t>A.18.4.4</t>
  </si>
  <si>
    <t>A.18.4.5</t>
  </si>
  <si>
    <t>INFRAESTRUCTURA PARA TRANSPORTE NO MOTORIZADO (REDES PEATONALES Y CICLORUTAS)</t>
  </si>
  <si>
    <t>A.18.4.6</t>
  </si>
  <si>
    <t>DOTACIÓN Y MATERIAL DE GUERRA</t>
  </si>
  <si>
    <t>RECONSTRUCCIÓN DE CUARTELES Y DE OTRAS INSTALACIONES</t>
  </si>
  <si>
    <t>En ejercicio de las facultades conferidas por el Articulo 313 Numeral 5 de la Constitución Politica, el Articulo 32 Numeral 10 de la Ley 136 de 1994; las Leyes 131 y 179 de 1994, y la Ley 225 de 1995. El Decreto 111 de 1996, la Ley 617 de 2000, Decreto 735 de 2001, la Ley 715 de 2001, Ley 819 de 2003 y la Ley 1176 de 2007 y;</t>
  </si>
  <si>
    <t>a- Que el Concejo Municipal de Guayabal de Síquima, Cundinamarca a iniciativa del Alcalde debe expedir el Acuerdo de Presupuesto de Rentas y Gastos, para la Vigencia Fiscal 2009.</t>
  </si>
  <si>
    <t>b- Que en efecto el Alcalde Municipal de conformidad con el Articulo 91, Numeral 3, de la Ley 136 de 1994 y Articulo 266 del Decreto Ley 1333 de 1996, presenta a consideración del Concejo Municipal el correspondiente Proyecto de Presupuesto.</t>
  </si>
  <si>
    <t>c- Que para el estudio del presente Proyecto de Acuerdo se deben tener en cuenta los parametros establecidos en la Ley 715 de 2001.</t>
  </si>
  <si>
    <t>(Noviembre 30 de 2008)</t>
  </si>
  <si>
    <t xml:space="preserve"> ACUERDO No.   014</t>
  </si>
  <si>
    <t>ESTACIONAMIENTO EN ESPACIO PÚBLICO O EN LOTES DE PARQUEO</t>
  </si>
  <si>
    <t>TASA CONTRIBUTIVA POR CONTAMINACIÓN VEHICULAR</t>
  </si>
  <si>
    <t>DERECHOS DE EXPLOTACIÓN DE JUEGOS DE SUERTE Y AZAR</t>
  </si>
  <si>
    <t>RIFAS</t>
  </si>
  <si>
    <t>JUEGO DE LOTERÍAS</t>
  </si>
  <si>
    <t>JUEGOS DE APUESTAS PERMANENTES O CHANCE</t>
  </si>
  <si>
    <t>JUEGOS DE SUERTE Y AZAR PROMOCIONALES</t>
  </si>
  <si>
    <t>JUEGOS DE SUERTE Y AZAR LOCALIZADOS</t>
  </si>
  <si>
    <t>JUEGOS DE APUESTAS EN EVENTOS DEPORTIVOS, GALLÍSTICOS, CANINOS Y SIMILARES</t>
  </si>
  <si>
    <t>JUEGO DE APUESTAS EN EVENTOS HÍPICOS</t>
  </si>
  <si>
    <t>JUEGOS DE SUERTE Y AZAR NOVEDOSOS</t>
  </si>
  <si>
    <t>MULTAS Y SANCIONES</t>
  </si>
  <si>
    <t>TRÁNSITO Y TRANSPORTE</t>
  </si>
  <si>
    <t>MULTAS DE CONTROL FISCAL</t>
  </si>
  <si>
    <t>MULTAS DE CONTROL DISCIPLINARIO</t>
  </si>
  <si>
    <t xml:space="preserve">MULTAS DE GOBIERNO </t>
  </si>
  <si>
    <t>REGISTRO DE MARCAS Y HERRETES</t>
  </si>
  <si>
    <t>MULTAS ESTABLECIDAS EN EL CÓDIGO NACIONAL DE POLICÍA</t>
  </si>
  <si>
    <t xml:space="preserve">MULTAS ESTABLECIMIENTOS DE COMERCIO </t>
  </si>
  <si>
    <t xml:space="preserve">SANCIONES URBANÍSTICAS </t>
  </si>
  <si>
    <t>OTRAS MULTAS DE GOBIERNO</t>
  </si>
  <si>
    <t>INTERESES MORATORIOS</t>
  </si>
  <si>
    <t>PREDIAL</t>
  </si>
  <si>
    <t>SOBRETASA AMBIENTAL</t>
  </si>
  <si>
    <t xml:space="preserve">INDUSTRIA Y COMERCIO </t>
  </si>
  <si>
    <t>OTROS INTERESES DE ORIGEN TRIBUTARIO</t>
  </si>
  <si>
    <t>OTROS INTERESES DE ORIGEN NO TRIBUTARIO</t>
  </si>
  <si>
    <t>SANCIONES TRIBUTARIAS</t>
  </si>
  <si>
    <t xml:space="preserve">OTRAS SANCIONES TRIBUTARIAS </t>
  </si>
  <si>
    <t>OTRAS MULTAS Y SANCIONES</t>
  </si>
  <si>
    <t>CONTRIBUCIONES</t>
  </si>
  <si>
    <t>CONTRIBUCIÓN DE VALORIZACIÓN</t>
  </si>
  <si>
    <t>CONTRIBUCIÓN DE VALORIZACIÓN VIGENCIA ACTUAL</t>
  </si>
  <si>
    <t>CONTRIBUCIÓN DE VALORIZACIÓN VIGENCIAS ANTERIORES</t>
  </si>
  <si>
    <t>PARTICIPACIÓN EN LA PLUSVALÍA</t>
  </si>
  <si>
    <t>OTRAS CONTRIBUCIONES</t>
  </si>
  <si>
    <t>VENTA DE BIENES Y SERVICIOS</t>
  </si>
  <si>
    <t>ACUEDUCTO</t>
  </si>
  <si>
    <t>ALCANTARILLADO</t>
  </si>
  <si>
    <t>ASEO</t>
  </si>
  <si>
    <t>PLAZA DE MERCADO</t>
  </si>
  <si>
    <t>PLAZA DE FERIAS</t>
  </si>
  <si>
    <t>MATADERO PÚBLICO</t>
  </si>
  <si>
    <t>SERVICIOS EDUCATIVOS</t>
  </si>
  <si>
    <t>SERVICIOS DE SALUD Y PREVISIÓN SOCIAL</t>
  </si>
  <si>
    <t>OTROS INGRESOS DE VENTA DE BIENES Y SERVICIOS DIFERENTE A LA VENTA DE ACTIVOS</t>
  </si>
  <si>
    <t>RENTAS CONTRACTUALES</t>
  </si>
  <si>
    <t>ARRENDAMIENTOS</t>
  </si>
  <si>
    <t>ALQUILER DE MAQUINARIA Y EQUIPOS</t>
  </si>
  <si>
    <t>OTRAS RENTAS CONTRACTUALES</t>
  </si>
  <si>
    <t>TRANSFERENCIAS PARA FUNCIONAMIENTO</t>
  </si>
  <si>
    <t>DEL NIVEL NACIONAL</t>
  </si>
  <si>
    <t>SGP: LIBRE DESTINACIÓN DE PARTICIPACIÓN DE PROPÓSITO GENERAL MUNICIPIOS CATEGORÍAS 4, 5 Y 6</t>
  </si>
  <si>
    <t>IMPUESTO NACIONAL A LA EXPLOTACIÓN DE ORO, PLATA Y PLATINO</t>
  </si>
  <si>
    <t>DEL NIVEL DEPARTAMENTAL</t>
  </si>
  <si>
    <t>DE VEHÍCULOS AUTOMOTORES</t>
  </si>
  <si>
    <t>DEGÜELLO GANADO MAYOR (EN LOS TÉRMINOS QUE LO DEFINA LA ORDENANZA)</t>
  </si>
  <si>
    <t>ATENCIÓN Y APOYO A LOS GRUPOS AFROCOLOMBIANOS</t>
  </si>
  <si>
    <t>A.14.17</t>
  </si>
  <si>
    <t>ATENCIÓN Y APOYO A LA POBLACIÓN L.G.T.B.</t>
  </si>
  <si>
    <t>INGRESOS CORRIENTES DE LIBRE DESTINACIÓN DIFERENTES A LA PARTICIPACIÓN DE PROPÓSITO GENERAL DE LIBRE DESTINACIÓN</t>
  </si>
  <si>
    <t>PARTICIPACIÓN DE PROPÓSITO GENERAL DE LIBRE DESTINACIÓN MUNICIPIOS DE CATEGORÍA 4, 5 Y 6</t>
  </si>
  <si>
    <t>SEGURO DE VIDA DE CONCEJALES</t>
  </si>
  <si>
    <t>GASTOS VINCULACIÓN DE PERSONAL (ARTÍCULO 30 LEY 909 DE 2004)</t>
  </si>
  <si>
    <t>INTERESES DE CRÉDITOS DE TESORERIA</t>
  </si>
  <si>
    <t xml:space="preserve">GASTOS ASOCIADOS A LA OPERACION, PRODUCCION Y COMERCIALIZACION DE LOS SERVICIOS PUBLICOS                                                                                                                             </t>
  </si>
  <si>
    <t>ESCUELAS INDUSTRIALES E INSTITUTOS TÉCNICOS</t>
  </si>
  <si>
    <t>SEGURO DE VIDA DEL PERSONERO</t>
  </si>
  <si>
    <t xml:space="preserve">GASTOS DE REPRESENTACIÓN                                                                                                                                                                                         </t>
  </si>
  <si>
    <t>S.G.P. ALIMENTACIÓN ESCOLAR</t>
  </si>
  <si>
    <t>S.G.P. AGUA POTABLE Y SANEAMIENTO BÁSICO</t>
  </si>
  <si>
    <t>S.G.P. RÍO GRANDE DE LA MAGDALENA</t>
  </si>
  <si>
    <t>S.G.P. SALUD</t>
  </si>
  <si>
    <t>S.G.P. EDUCACIÓN - POBLACIÓN ATENDIDA - CANCELACIONES</t>
  </si>
  <si>
    <t>S.G.P. EDUCACIÓN - POBLACIÓN POR ATENDER</t>
  </si>
  <si>
    <t>S.G.P. SALUD - RÉGIMEN SUBSIDIADO</t>
  </si>
  <si>
    <t>S.G.P. SALUD - RÉGIMEN SUBSIDIADO CONTINUIDAD</t>
  </si>
  <si>
    <t>S.G.P. SALUD - RÉGIMEN SUBSIDIADO AMPLIACIÓN COBERTURA</t>
  </si>
  <si>
    <t>S.G.P. SALUD - SALUD PUBLICA</t>
  </si>
  <si>
    <t>S.G.P. SALUD - COMPLEMENTO PRESTACIÓN DE SERVICIOS A POBLACIÓN POBRE NO AFILIADA</t>
  </si>
  <si>
    <t>S.G.P. SALUD - APORTES PATRONALES (SIN SITUACIÓN DE FONDOS) (MUNICIPIOS CERTIFICADOS)</t>
  </si>
  <si>
    <t>S.G.P. PARTICIPACIÓN PROPÓSITO GENERAL - FORZOSA INVERSIÓN</t>
  </si>
  <si>
    <t>S.G.P. EDUCACIÓN - RECURSOS DE CALIDAD</t>
  </si>
  <si>
    <t>S.G.P. EDUCACIÓN</t>
  </si>
  <si>
    <t>S.G.P. EDUCACIÓN - POBLACIÓN ATENDIDA</t>
  </si>
  <si>
    <t>SISTEMA GENERAL DE PARTICIPACIONES (S.G.P)</t>
  </si>
  <si>
    <t>REGALÍAS POR CALIZAS, YESOS, ARCILLAS, GRAVAS, MINERALES NO METÁLICOS Y MATERIALES DE CONSTRUCCIÓN</t>
  </si>
  <si>
    <t>DE REGALÍAS</t>
  </si>
  <si>
    <t>DE SGP</t>
  </si>
  <si>
    <t>DE OTROS</t>
  </si>
  <si>
    <t>SUPERÁVIT FISCAL</t>
  </si>
  <si>
    <t>SUPERÁVIT FISCAL DE LA VIGENCIA ANTERIOR</t>
  </si>
  <si>
    <t xml:space="preserve">RECURSOS DE LIBRE DESTINACIÓN </t>
  </si>
  <si>
    <t>RECURSOS DE FORZOSA INVERSIÓN (CON DESTINACIÓN ESPECIFICA)</t>
  </si>
  <si>
    <t>RECURSOS DE FORZOSA INVERSIÓN SGP (CON DESTINACIÓN ESPECÍFICA)</t>
  </si>
  <si>
    <t>RECURSOS DE FORZOSA INVERSIÓN - EDUCACIÓN</t>
  </si>
  <si>
    <t>RECURSOS DE FORZOSA INVERSIÓN - SALUD</t>
  </si>
  <si>
    <t>RECURSOS DE FORZOSA INVERSIÓN - SALUD: RÉGIMEN SUBSIDIADO</t>
  </si>
  <si>
    <t>RECURSOS DE FORZOSA INVERSIÓN - SALUD:  PÚBLICA</t>
  </si>
  <si>
    <t>RECURSOS DE FORZOSA INVERSIÓN - SALUD: PRESTACIÓN DEL SERVICIO A LA POBLACIÓN POBRE NO AFILIADA</t>
  </si>
  <si>
    <t>RECURSOS DE FORZOSA INVERSIÓN - ALIMENTACIÓN ESCOLAR</t>
  </si>
  <si>
    <t>RECURSOS DE FORZOSA INVERSIÓN - RIBEREÑOS</t>
  </si>
  <si>
    <t>RECURSOS DE FORZOSA INVERSIÓN - AGUA POTABLE Y SANEAMIENTO BÁSICO</t>
  </si>
  <si>
    <t>RECURSOS DE FORZOSA INVERSIÓN - CRECIMIENTO DE LA ECONOMÍA</t>
  </si>
  <si>
    <t>RECURSOS DE FORZOSA INVERSIÓN PROPÓSITO GENERAL</t>
  </si>
  <si>
    <t>OTROS RECURSOS DE FORZOSA INVERSIÓN DIFERENTES AL SGP (CON DESTINACIÓN ESPECÍFICA)</t>
  </si>
  <si>
    <t>SUPERÁVIT FISCAL DE VIGENCIAS ANTERIORES NO INCORPORADO</t>
  </si>
  <si>
    <t>RECURSOS QUE FINANCIAN RESERVAS PRESUPUESTALES EXCEPCIONALES (LEY 819/2003)</t>
  </si>
  <si>
    <t>VENTA DE ACTIVOS</t>
  </si>
  <si>
    <t>AL SECTOR PÚBLICO</t>
  </si>
  <si>
    <t>AL SECTOR PRIVADO</t>
  </si>
  <si>
    <t>RENDIMIENTOS POR OPERACIONES FINANCIERAS</t>
  </si>
  <si>
    <t>PROVENIENTES DE RECURSOS LIBRE DESTINACIÓN</t>
  </si>
  <si>
    <t>PROVENIENTES DE RECURSOS CON DESTINACIÓN ESPECIFICA</t>
  </si>
  <si>
    <t>PROVENIENTES DE RECURSOS SGP CON DESTINACIÓN ESPECIFICA</t>
  </si>
  <si>
    <t>PROVENIENTES DE RECURSOS SGP CON DESTINACIÓN ESPECIFICA - EDUCACIÓN</t>
  </si>
  <si>
    <t>PROVENIENTES DE RECURSOS SGP CON DESTINACIÓN ESPECIFICA - SALUD</t>
  </si>
  <si>
    <t>PROVENIENTES DE RECURSOS SGP CON DESTINACIÓN ESPECIFICA - SALUD: RÉGIMEN SUBSIDIADO</t>
  </si>
  <si>
    <t>PROVENIENTES DE RECURSOS SGP CON DESTINACIÓN ESPECIFICA - SALUD:  PÚBLICA</t>
  </si>
  <si>
    <t>PROVENIENTES DE RECURSOS SGP CON DESTINACIÓN ESPECIFICA - ALIMENTACIÓN ESCOLAR</t>
  </si>
  <si>
    <t>PROVENIENTES DE RECURSOS SGP CON DESTINACIÓN ESPECIFICA - RIBEREÑOS</t>
  </si>
  <si>
    <t>PROVENIENTES DE RECURSOS SGP CON DESTINACIÓN ESPECIFICA - AGUA POTABLE Y SANEAMIENTO BÁSICO</t>
  </si>
  <si>
    <t>PROVENIENTES DE REGALÍAS Y COMPENSACIONES</t>
  </si>
  <si>
    <t>OTROS RECURSOS DIFERENTES AL SGP CON DESTINACIÓN ESPECÍFICA</t>
  </si>
  <si>
    <t>ATENCIÓN DE URGENCIAS (SIN CONTRATO)  CON INSTITUCIONES PRESTADORAS DE SERVICIOS DE SALUD PRIVADAS</t>
  </si>
  <si>
    <t>NO POS-S RÉGIMEN SUBSIDIADO</t>
  </si>
  <si>
    <t>NO POS-S TUTELAS, SENTENCIAS Y OTROS NO CONTEMPLADOS EN EL NUMERAL ANTERIOR</t>
  </si>
  <si>
    <t>ATENCIÓN DE URGENCIAS (SIN CONTRATO) CON INSTITUCIONES PRESTADORAS DE SERVICIOS DE SALUD  PRIVADAS</t>
  </si>
  <si>
    <t>A.2.2.7.</t>
  </si>
  <si>
    <t>A.2.2.8.</t>
  </si>
  <si>
    <t>A.2.2.9.</t>
  </si>
  <si>
    <t>A.2.2.10.</t>
  </si>
  <si>
    <t>A.2.2.11.</t>
  </si>
  <si>
    <t>A.2.2.11.1</t>
  </si>
  <si>
    <t>A.2.2.11.2</t>
  </si>
  <si>
    <t>A.2.2.11.3</t>
  </si>
  <si>
    <t>A.2.2.11.4</t>
  </si>
  <si>
    <t>CONTRATACION TALENTO HUMANO</t>
  </si>
  <si>
    <t>CONTRATACIÓN CON LAS EMPRESAS SOCIALES DEL ESTADO - RED PÚBLICA.</t>
  </si>
  <si>
    <t>CONTRATACIÓN CON INSTITUCIONES DE SALUD - RED PRIVADA</t>
  </si>
  <si>
    <t xml:space="preserve"> ADQUISICIÓN DE INSUMOS CRÍTICOS Y SUMINISTROS</t>
  </si>
  <si>
    <t>A.2.2.10.1</t>
  </si>
  <si>
    <t>A.2.2.10.2</t>
  </si>
  <si>
    <t>A.2.2.10.3</t>
  </si>
  <si>
    <t>A.2.2.10.3.1</t>
  </si>
  <si>
    <t>A.2.2.10.3.2</t>
  </si>
  <si>
    <t>A.2.2.10.3.3</t>
  </si>
  <si>
    <t>A.2.2.10.3.4</t>
  </si>
  <si>
    <t>A.2.2.10.2.1</t>
  </si>
  <si>
    <t>A.2.2.10.2.2</t>
  </si>
  <si>
    <t>A.2.2.10.2.3</t>
  </si>
  <si>
    <t>A.2.2.10.2.4</t>
  </si>
  <si>
    <t>A.2.2.10.1.1</t>
  </si>
  <si>
    <t>A.2.2.10.1.2</t>
  </si>
  <si>
    <t>A.2.2.10.1.3</t>
  </si>
  <si>
    <t>A.2.2.10.1.4</t>
  </si>
  <si>
    <t>A.2.2.9.1</t>
  </si>
  <si>
    <t>A.2.2.9.1.1</t>
  </si>
  <si>
    <t>A.2.2.9.1.2</t>
  </si>
  <si>
    <t>A.2.2.9.1.3</t>
  </si>
  <si>
    <t>A.2.2.9.1.4</t>
  </si>
  <si>
    <t>A.2.2.9.2</t>
  </si>
  <si>
    <t>A.2.2.9.2.1</t>
  </si>
  <si>
    <t>A.2.2.9.2.2</t>
  </si>
  <si>
    <t>A.2.2.9.2.3</t>
  </si>
  <si>
    <t>A.2.2.9.2.4</t>
  </si>
  <si>
    <t>A.2.2.9.3</t>
  </si>
  <si>
    <t>A.2.2.9.3.1</t>
  </si>
  <si>
    <t>A.2.2.9.3.2</t>
  </si>
  <si>
    <t>A.2.2.9.3.3</t>
  </si>
  <si>
    <t>A.2.2.9.3.4</t>
  </si>
  <si>
    <t>CONTRATACIÓN CON LAS EMPRESAS SOCIALES DEL ESTADO - RED PÚBLICA</t>
  </si>
  <si>
    <t>A.2.2.8.1</t>
  </si>
  <si>
    <t>A.2.2.8.1.1</t>
  </si>
  <si>
    <t>A.2.2.8.1.2</t>
  </si>
  <si>
    <t>A.2.2.8.1.3</t>
  </si>
  <si>
    <t>A.2.2.8.1.4</t>
  </si>
  <si>
    <t>A.2.2.8.2</t>
  </si>
  <si>
    <t>A.2.2.8.2.1</t>
  </si>
  <si>
    <t>A.2.2.8.2.2</t>
  </si>
  <si>
    <t>A.2.2.8.2.3</t>
  </si>
  <si>
    <t>A.2.2.8.2.4</t>
  </si>
  <si>
    <t>A.2.2.8.3</t>
  </si>
  <si>
    <t xml:space="preserve"> PROYECTO ACUERDO  No  </t>
  </si>
  <si>
    <t>Decreto 111 de 1996, la ley 617 de 2000, Decreto 735 de 2001, la ley 715 de 2001 , la ley 819 de 2003 y la ley 1176 de 2007.</t>
  </si>
  <si>
    <r>
      <t>c-</t>
    </r>
    <r>
      <rPr>
        <sz val="7"/>
        <color indexed="8"/>
        <rFont val="Times New Roman"/>
        <family val="1"/>
      </rPr>
      <t xml:space="preserve">           </t>
    </r>
    <r>
      <rPr>
        <sz val="11"/>
        <color indexed="8"/>
        <rFont val="Times New Roman"/>
        <family val="1"/>
      </rPr>
      <t xml:space="preserve">Que  para  el estudio del presente  Proyecto  de Acuerdo  se deben tener en cuenta  los parámetros  establecidos  en la ley 715 de 2001.   </t>
    </r>
  </si>
  <si>
    <t xml:space="preserve"> y (31)  de Diciembre  de 2009 ,  en la  suma  de MIL OCHOSCIENTOS VEINTIDOS MILLONES TRESCIENTOS TREINTA Y UN MIL OCHOCIENTOS CINCUENTA Y NUEVE PESOS ( $ 1.822.331.859.oo) MCTE. </t>
  </si>
  <si>
    <t>ARTICULO TERCERO: Enviese copia del presente  Acuerdo a la tesoreria municipal para los los registros presupuestales y contables correspondientes.</t>
  </si>
  <si>
    <t>4.3.3.1.2</t>
  </si>
  <si>
    <t>4.3.5.2</t>
  </si>
  <si>
    <t>4.3.5.3</t>
  </si>
  <si>
    <t>4.3.5.4</t>
  </si>
  <si>
    <t xml:space="preserve">4.3.6  </t>
  </si>
  <si>
    <t>SOBRETASA AMBIENTAL - A ÁREAS METROPOLITANAS</t>
  </si>
  <si>
    <t>SOBRETASA AMBIENTAL - CORPORACIONES AUTÓNOMAS REGIONALES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</si>
  <si>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</si>
  <si>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</si>
  <si>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</si>
  <si>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</si>
  <si>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</si>
  <si>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</si>
  <si>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</si>
  <si>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</si>
  <si>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</si>
  <si>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TRANSFERENCIA A CUERPOS DE BOMBEROS</t>
  </si>
  <si>
    <t>TRANSFERENCIA POR SOBRETASA ESPECIAL PARA EL DISTRITO DE CARTAGENA (VIGENTE LEY 15/1961)</t>
  </si>
  <si>
    <t>TRANSFERENCIA POR SOBRETASA PARA INVERSIÓN EN CEDELCA (SOLO MUNICIPIOS DEL DEPARTAMENTO DEL CAUCA )</t>
  </si>
  <si>
    <t>4.2.1.3</t>
  </si>
  <si>
    <t>4.2.2.3.2.1</t>
  </si>
  <si>
    <t>4.2.2.3.2.2</t>
  </si>
  <si>
    <t>4.2.2.3.2.3</t>
  </si>
  <si>
    <t>4.2.2.3.4</t>
  </si>
  <si>
    <t>4.2.2.5</t>
  </si>
  <si>
    <t>4.2.2.6</t>
  </si>
  <si>
    <t>4.2.2.7</t>
  </si>
  <si>
    <t>4.2.2.8</t>
  </si>
  <si>
    <t>4.2.2.9</t>
  </si>
  <si>
    <t>4.2.2.10</t>
  </si>
  <si>
    <t>4.2.2.11</t>
  </si>
  <si>
    <t>4.2.2.6.1</t>
  </si>
  <si>
    <t>4.2.2.6.2</t>
  </si>
  <si>
    <t>4.2.2.6.3</t>
  </si>
  <si>
    <t>4.2.2.6.4</t>
  </si>
  <si>
    <t>4.2.2.6.5</t>
  </si>
  <si>
    <t>4.2.2.11.1</t>
  </si>
  <si>
    <t>4.2.2.11.2</t>
  </si>
  <si>
    <t>4.2.2.11.3</t>
  </si>
  <si>
    <t>4.2.2.12</t>
  </si>
  <si>
    <t>4.2.2.13</t>
  </si>
  <si>
    <t>4.1.4.4.1.1</t>
  </si>
  <si>
    <t>4.1.4.4.1.2</t>
  </si>
  <si>
    <t>4.1.4.4.1.3</t>
  </si>
  <si>
    <t>4.1.4.4.1.4</t>
  </si>
  <si>
    <t>4.1.4.4.1.5</t>
  </si>
  <si>
    <t>4.1.4.4.1.6</t>
  </si>
  <si>
    <t>4.1.4.2.1.1</t>
  </si>
  <si>
    <t>4.1.4.2.1.2</t>
  </si>
  <si>
    <t>4.1.4.2.1.3</t>
  </si>
  <si>
    <t>4.1.4.2.1.4</t>
  </si>
  <si>
    <t>4.1.4.2.1.5</t>
  </si>
  <si>
    <t>4.1.4.2.1.6</t>
  </si>
  <si>
    <t>5.1.1.2</t>
  </si>
  <si>
    <t>5.1.1.3</t>
  </si>
  <si>
    <t>5.1.1.4</t>
  </si>
  <si>
    <t>5.1.1.5</t>
  </si>
  <si>
    <t>5.1.1.6</t>
  </si>
  <si>
    <t>5.1.1.7</t>
  </si>
  <si>
    <t>5.1.1.8</t>
  </si>
  <si>
    <t>5.1.1.9</t>
  </si>
  <si>
    <t>5.1.1.10</t>
  </si>
  <si>
    <t>5.1.3.2</t>
  </si>
  <si>
    <t>5.1.3.3</t>
  </si>
  <si>
    <t>5.1.3.4</t>
  </si>
  <si>
    <t>5.2.1.3</t>
  </si>
  <si>
    <t>A.2.2.2.3.3</t>
  </si>
  <si>
    <t>A.2.2.2.3.4</t>
  </si>
  <si>
    <t>A.2.2.2.4.3</t>
  </si>
  <si>
    <t>A.2.2.2.4.4</t>
  </si>
  <si>
    <t xml:space="preserve">SALUD INFANTIL </t>
  </si>
  <si>
    <t>REDUCIR MORTALIDAD EN MENORES DE 1 AÑO</t>
  </si>
  <si>
    <t>COBERTURAS ÚTILES EN VACUNACIÓN</t>
  </si>
  <si>
    <t>REDUCIR MORTALIDAD EN MENORES DE 5 AÑOS</t>
  </si>
  <si>
    <t>SALUD SEXUAL Y REPRODUCTIVA</t>
  </si>
  <si>
    <t>REDUCIR MORTALIDAD MATERNA</t>
  </si>
  <si>
    <t>REDUCIR MORTALIDAD POR CÁNCER DE CUELLO UTERINO</t>
  </si>
  <si>
    <t xml:space="preserve">REDUCIR LA PREVALENCIA DE VIH </t>
  </si>
  <si>
    <t>LOGRAR COBERTURA UNIVERSAL TERAPIA ANTI VIH</t>
  </si>
  <si>
    <t>DISMINUIR EL ÍNDICE COP CARIADOS OPTURADOS Y PERDIDOS</t>
  </si>
  <si>
    <t>LOGRAR Y MANTENER LOS DIENTES PERMANENTES</t>
  </si>
  <si>
    <t>SALUD MENTAL Y LESIONES VIOLENTAS EVITABLES</t>
  </si>
  <si>
    <t>IMPLEMENTAR POLÍTICA DE SALUD MENTAL Y CONSUMO DE SUSTANCIAS PSICOACTIVAS</t>
  </si>
  <si>
    <t>VIOLENCIA DOMÉSTICA Y SEXUAL (ATENCIÓN A VICTIMAS DE ABUSO SEXUAL - PROMOCIÓN DE FACTORES PROTECTORES - PREVENCIÓN DE FACTORES DE RIESGO - FORTALECIMIENTO DE LA ATENCIÓN Y LA VIGILANCIA)</t>
  </si>
  <si>
    <t>LAS ENFERMEDADES TRANSMISIBLES Y LAS ZOONOSIS</t>
  </si>
  <si>
    <t>AUMENTAR DETECCIÓN DE CASOS DE TUBERCULOSIS PULMONAR</t>
  </si>
  <si>
    <t>AUMENTAR CURACIÓN DE TUBERCULOSIS</t>
  </si>
  <si>
    <t>REDUCIR LA LEPRA</t>
  </si>
  <si>
    <t>ELIMINAR RABIA HUMANA</t>
  </si>
  <si>
    <t>REDUCIR MORTALIDAD POR MALARIA</t>
  </si>
  <si>
    <t>REDUCIR MORTALIDAD POR DENGUE</t>
  </si>
  <si>
    <t>.ENFERMEDADES CRÓNICAS NO TRANSMISIBLES</t>
  </si>
  <si>
    <t>AUMENTAR PREVALENCIA DE ACTIVIDAD FÍSICA GLOBAL Y MINIMA</t>
  </si>
  <si>
    <t>7.2.2.7</t>
  </si>
  <si>
    <t>7.3</t>
  </si>
  <si>
    <t>7.3.1</t>
  </si>
  <si>
    <t>7.4</t>
  </si>
  <si>
    <t xml:space="preserve">5.3 </t>
  </si>
  <si>
    <t xml:space="preserve">5.4    </t>
  </si>
  <si>
    <t>5.3.1</t>
  </si>
  <si>
    <t>5.3.2</t>
  </si>
  <si>
    <t>6.3</t>
  </si>
  <si>
    <t xml:space="preserve">6.3.1   </t>
  </si>
  <si>
    <t>6.4</t>
  </si>
  <si>
    <t>7.5</t>
  </si>
  <si>
    <t>7.2.2.6</t>
  </si>
  <si>
    <t>7.2.2.6.1</t>
  </si>
  <si>
    <t xml:space="preserve">7.5.1    </t>
  </si>
  <si>
    <t xml:space="preserve">7.5.1.1   </t>
  </si>
  <si>
    <t xml:space="preserve">7.5.1.2   </t>
  </si>
  <si>
    <t xml:space="preserve">7.5.2    </t>
  </si>
  <si>
    <t xml:space="preserve">7.5.2.1    </t>
  </si>
  <si>
    <t>SALUD PUBLICA   ( MUNICIPIOS SEGÚN SU COMPETENCIA)</t>
  </si>
  <si>
    <t>7.5.2.2</t>
  </si>
  <si>
    <t>7.5.2.3</t>
  </si>
  <si>
    <t>7.5.2.4</t>
  </si>
  <si>
    <t>7.5.2.5</t>
  </si>
  <si>
    <t>7.5.2.6</t>
  </si>
  <si>
    <t>7.5.2.7</t>
  </si>
  <si>
    <t>7.5.2.8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</si>
  <si>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</si>
  <si>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</si>
  <si>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</si>
  <si>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</si>
  <si>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</si>
  <si>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</si>
  <si>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</si>
  <si>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</si>
  <si>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6.1.1.10</t>
  </si>
  <si>
    <t>6.1.4.1.1.1</t>
  </si>
  <si>
    <t>6.1.4.1.1.2</t>
  </si>
  <si>
    <t>6.1.4.1.1.3</t>
  </si>
  <si>
    <t>6.1.4.1.1.4</t>
  </si>
  <si>
    <t>6.1.4.2.1.1</t>
  </si>
  <si>
    <t>6.1.4.2.1.2</t>
  </si>
  <si>
    <t>6.1.4.2.1.3</t>
  </si>
  <si>
    <t>6.1.4.2.1.4</t>
  </si>
  <si>
    <t>SGP - ALIMENTACIÓN ESCOLAR - VIGENCIA ACTUAL</t>
  </si>
  <si>
    <t>SGP - EDUCACIÓN - VIGENCIAS ANTERIORES</t>
  </si>
  <si>
    <t>SGP - EDUCACIÓN - VIGENCIA ACTUAL</t>
  </si>
  <si>
    <t>SGP - SALUD - VIGENCIAS ANTERIORES</t>
  </si>
  <si>
    <t>SGP - SALUD - VIGENCIA ACTUAL</t>
  </si>
  <si>
    <t>TOTAL INVERSIÓN SALUD</t>
  </si>
  <si>
    <t>SGP - RIBEREÑOS - VIGENCIAS ANTERIORES</t>
  </si>
  <si>
    <t>SGP - RIBEREÑOS - VIGENCIA ACTUAL</t>
  </si>
  <si>
    <t>TOTAL INVERSIÓN MUNICIPIOS RIBEREÑOS</t>
  </si>
  <si>
    <t>SGP - AGUA POTABLE Y SANEAMIENTO BÁSICO - VIGENCIAS ANTERIORES</t>
  </si>
  <si>
    <t>SGP - AGUA POTABLE Y SANEAMIENTO BÁSICO - VIGENCIAS ACTUAL</t>
  </si>
  <si>
    <t>TOTAL INVERSIÓN AGUA POTABLE Y SANEAMIENTO BÁSICO</t>
  </si>
  <si>
    <t>SGP - RECURSOS POR CRECMIENTO DE LA ECONOMÍA SUPERIOR AL 4% VIGENCIAS ANTERIORES</t>
  </si>
  <si>
    <t>SGP - RECURSOS POR CRECMIENTO DE LA ECONOMÍA SUPERIOR AL 4% VIGENCIAS ACTUAL</t>
  </si>
  <si>
    <t>TOTAL INVERSIÓN MUNICIPIOS RECURSOS POR CRECMIENTO DE LA ECONOMÍA SUPERIOR AL 4%</t>
  </si>
  <si>
    <t>A.14.2.1</t>
  </si>
  <si>
    <t>A.14.2.2</t>
  </si>
  <si>
    <t>A.14.2.3</t>
  </si>
  <si>
    <t>PROTECCIÓN INTEGRAL DE LA PRIMERA INFANCIA</t>
  </si>
  <si>
    <t>PROTECCIÓN INTEGRAL A LA ADOLESCENCIA</t>
  </si>
  <si>
    <t>A.14.3.1</t>
  </si>
  <si>
    <t>A.14.3.2</t>
  </si>
  <si>
    <t>A.14.3.3</t>
  </si>
  <si>
    <t>A.14.4.1</t>
  </si>
  <si>
    <t>A.14.4.2</t>
  </si>
  <si>
    <t>A.14.4.3</t>
  </si>
  <si>
    <t xml:space="preserve">ATENCIÓN Y APOYO A MADRES/PADRES CABEZA DE HOGAR  </t>
  </si>
  <si>
    <t>A.14.7.1</t>
  </si>
  <si>
    <t>A.14.7.2</t>
  </si>
  <si>
    <t>A.14.7.3</t>
  </si>
  <si>
    <t>SISTEMA GENERAL DE INVERSIONES</t>
  </si>
  <si>
    <t>PERSONAL DOCENTE (SIN SITUACIÓN DE FONDOS)</t>
  </si>
  <si>
    <t>A.1.2.1.1</t>
  </si>
  <si>
    <t xml:space="preserve">APORTES DE PREVISIÓN SOCIAL </t>
  </si>
  <si>
    <t>A.1.2.1.1.1</t>
  </si>
  <si>
    <t>APORTES PARA SALUD</t>
  </si>
  <si>
    <t>A.1.2.1.1.2</t>
  </si>
  <si>
    <t>APORTES PARA PENSIÓN</t>
  </si>
  <si>
    <t>A.1.2.1.1.3</t>
  </si>
  <si>
    <t>APORTES ARP</t>
  </si>
  <si>
    <t>A.1.2.1.1.4</t>
  </si>
  <si>
    <t>APORTES PARA CESANTÍAS</t>
  </si>
  <si>
    <t>A.1.2.2</t>
  </si>
  <si>
    <t>PERSONAL DOCENTE (CON SITUACIÓN DE FONDOS)</t>
  </si>
  <si>
    <t>A.1.2.2.1</t>
  </si>
  <si>
    <t>A.1.2.2.1.1</t>
  </si>
  <si>
    <t>A.1.2.2.1.2</t>
  </si>
  <si>
    <t>A.1.2.2.1.3</t>
  </si>
  <si>
    <t>A.1.2.2.1.4</t>
  </si>
  <si>
    <t>OTROS GASTOS EN EDUCACIÓN NO INCLUIDOS EN LOS CONCEPTOS ANTERIORES</t>
  </si>
  <si>
    <t>A.1.5</t>
  </si>
  <si>
    <t>A.1.5.1</t>
  </si>
  <si>
    <t>A.1.5.2</t>
  </si>
  <si>
    <t>A.1.5.3</t>
  </si>
  <si>
    <t>A.1.5.4</t>
  </si>
  <si>
    <t>A.1.5.5</t>
  </si>
  <si>
    <t>A.1.5.6</t>
  </si>
  <si>
    <t>A.1.5.7</t>
  </si>
  <si>
    <t>RESTO DE INVERSIONES QUE GARANTICEN EL CUMPLIMIENTO DEL PROGRAMA</t>
  </si>
  <si>
    <t xml:space="preserve">1.1.3.4   </t>
  </si>
  <si>
    <t xml:space="preserve">1.1.3.5   </t>
  </si>
  <si>
    <t xml:space="preserve">1.1.4.1   </t>
  </si>
  <si>
    <t xml:space="preserve">1.1.4.1.1 </t>
  </si>
  <si>
    <t xml:space="preserve">1.1.4.2   </t>
  </si>
  <si>
    <t xml:space="preserve">1.1.4.3   </t>
  </si>
  <si>
    <t xml:space="preserve">1.1.4.3.1 </t>
  </si>
  <si>
    <r>
      <t>a-</t>
    </r>
    <r>
      <rPr>
        <sz val="7"/>
        <color indexed="8"/>
        <rFont val="Times New Roman"/>
        <family val="1"/>
      </rPr>
      <t xml:space="preserve">           </t>
    </r>
    <r>
      <rPr>
        <sz val="11"/>
        <color indexed="8"/>
        <rFont val="Times New Roman"/>
        <family val="1"/>
      </rPr>
      <t>Que  el  Concejo  Municipal  de  Guayabal  de  Siquima  Cundinamarca a  iniciativa del Alcalde  debe  expedir  el Acuerdo  de Presupuesto de Rentas y Gastos, Para la Vigencia Fiscal  2009.</t>
    </r>
  </si>
  <si>
    <t xml:space="preserve">b-    Que  en efecto  el Alcalde Municipal  de conformidad con el Articulo 91, Numeral 3,de la Ley 136 de 1994 y Articulo 266 del Decreto  Ley 1333  de 1986, presenta a consideración del Concejo Municipal el </t>
  </si>
  <si>
    <t>INVERSION</t>
  </si>
  <si>
    <t>A.1.2.5.1.4</t>
  </si>
  <si>
    <t>A.1.2.5.2</t>
  </si>
  <si>
    <t>A.1.2.5.2.1</t>
  </si>
  <si>
    <t>A.1.2.5.2.2</t>
  </si>
  <si>
    <t>A.1.2.5.2.3</t>
  </si>
  <si>
    <t>A.1.2.5.2.4</t>
  </si>
  <si>
    <t>A.1.2.5.2.5</t>
  </si>
  <si>
    <t>A.1.3</t>
  </si>
  <si>
    <t>CONTRATOS CON INSTITUCIONES PRIVADAS PARA LA PRESTACIÓN DEL SERVICIO EDUCATIVO</t>
  </si>
  <si>
    <t>A.1.4</t>
  </si>
  <si>
    <t>CALIDAD</t>
  </si>
  <si>
    <t>A.1.4.1</t>
  </si>
  <si>
    <t>PREINVERSIÓN: ESTUDIOS, DISEÑOS, CONSULTORIAS, ASESORIAS E INTERVENTORIAS</t>
  </si>
  <si>
    <t>A.1.4.2</t>
  </si>
  <si>
    <t>CONSTRUCCIÓN AMPLIACIÓN Y ADECUACIÓN DE INFRAESTRUCTURA EDUCATIVA</t>
  </si>
  <si>
    <t>A.1.4.3</t>
  </si>
  <si>
    <t xml:space="preserve">2.1.1.8   </t>
  </si>
  <si>
    <t xml:space="preserve">2.1.1.9   </t>
  </si>
  <si>
    <t xml:space="preserve">2.1.3.1   </t>
  </si>
  <si>
    <t xml:space="preserve">2.1.3.2   </t>
  </si>
  <si>
    <t xml:space="preserve">2.1.3.3   </t>
  </si>
  <si>
    <t xml:space="preserve">2.1.3.4   </t>
  </si>
  <si>
    <t xml:space="preserve">2.1.4.1   </t>
  </si>
  <si>
    <t xml:space="preserve">2.1.4.1.1 </t>
  </si>
  <si>
    <t xml:space="preserve">2.1.4.2   </t>
  </si>
  <si>
    <t xml:space="preserve">2.1.4.2.1 </t>
  </si>
  <si>
    <t xml:space="preserve">2.1.4.3   </t>
  </si>
  <si>
    <t xml:space="preserve">2.1.4.3.1 </t>
  </si>
  <si>
    <t xml:space="preserve">2.1.4.3.2 </t>
  </si>
  <si>
    <t xml:space="preserve">2.1.4.3.3 </t>
  </si>
  <si>
    <t xml:space="preserve">2.1.4.3.4 </t>
  </si>
  <si>
    <t xml:space="preserve">2.1.4.3.5 </t>
  </si>
  <si>
    <t xml:space="preserve">2.2.1.1   </t>
  </si>
  <si>
    <t xml:space="preserve">2.2.1.2   </t>
  </si>
  <si>
    <t xml:space="preserve">2.2.2.1   </t>
  </si>
  <si>
    <t xml:space="preserve">2.2.2.2   </t>
  </si>
  <si>
    <t xml:space="preserve">2.2.2.3   </t>
  </si>
  <si>
    <t xml:space="preserve">2.2.2.3.1 </t>
  </si>
  <si>
    <t xml:space="preserve">2.2.2.4   </t>
  </si>
  <si>
    <t>PAGO DE SERVICIOS PÚBLICOS DE LAS INSTITUCIONES EDUCATIVAS</t>
  </si>
  <si>
    <t>A.1.4.6.1</t>
  </si>
  <si>
    <t>ACUEDUCTO, ALCANTARILLADO Y ASEO</t>
  </si>
  <si>
    <t>A.1.4.6.2</t>
  </si>
  <si>
    <t>ENERGÍA</t>
  </si>
  <si>
    <t>A.1.4.6.3</t>
  </si>
  <si>
    <t>TELÉFONO</t>
  </si>
  <si>
    <t>A.1.4.6.4</t>
  </si>
  <si>
    <t>SISTEMA GENERAL DE LIBRE DESTINACION</t>
  </si>
  <si>
    <t>SITEMA GENERAL DE LIBRE DESTINACION</t>
  </si>
  <si>
    <t>RECURSOS PROPIOS</t>
  </si>
  <si>
    <t>TOTAL PRESUPUESTO</t>
  </si>
  <si>
    <t>ART</t>
  </si>
  <si>
    <t>SISTEMA GENERAL  DE  INVERSION</t>
  </si>
  <si>
    <t>TOTAL PRESUPUESTO 2008</t>
  </si>
  <si>
    <t>OTROS</t>
  </si>
  <si>
    <t>A.1.4.7</t>
  </si>
  <si>
    <t>TRANSPORTE ESCOLAR</t>
  </si>
  <si>
    <t>A.1.4.8</t>
  </si>
  <si>
    <t>A.1.4.9</t>
  </si>
  <si>
    <t>DISEÑO E IMPLEMENTACIÓN DEL SISTEMA DE INFORMACIÓN</t>
  </si>
  <si>
    <t>A.1.4.10</t>
  </si>
  <si>
    <t>ALIMENTACIÓN ESCOLAR</t>
  </si>
  <si>
    <t>A.1.4.10.1</t>
  </si>
  <si>
    <t xml:space="preserve">3.2.2.2   </t>
  </si>
  <si>
    <t xml:space="preserve">3.2.2.3   </t>
  </si>
  <si>
    <t xml:space="preserve">3.2.2.3.1 </t>
  </si>
  <si>
    <t xml:space="preserve">3.2.2.3.2 </t>
  </si>
  <si>
    <t xml:space="preserve">3.2.2.3.3 </t>
  </si>
  <si>
    <t xml:space="preserve">3.2.2.4   </t>
  </si>
  <si>
    <t xml:space="preserve">3.2.2.5   </t>
  </si>
  <si>
    <t xml:space="preserve">3.2.2.6   </t>
  </si>
  <si>
    <t xml:space="preserve">3.2.2.6.1 </t>
  </si>
  <si>
    <t xml:space="preserve">3.2.2.6.2 </t>
  </si>
  <si>
    <t xml:space="preserve">3.2.2.6.3 </t>
  </si>
  <si>
    <t xml:space="preserve">3.2.2.6.4 </t>
  </si>
  <si>
    <t xml:space="preserve">3.2.2.6.5 </t>
  </si>
  <si>
    <t xml:space="preserve">3.2.2.7   </t>
  </si>
  <si>
    <t xml:space="preserve">3.3.1     </t>
  </si>
  <si>
    <t xml:space="preserve">3.4       </t>
  </si>
  <si>
    <t xml:space="preserve">4.1.1.1   </t>
  </si>
  <si>
    <t xml:space="preserve">4.1.1.2   </t>
  </si>
  <si>
    <t xml:space="preserve">4.1.1.3   </t>
  </si>
  <si>
    <t xml:space="preserve">4.1.1.4   </t>
  </si>
  <si>
    <t xml:space="preserve">4.1.1.5   </t>
  </si>
  <si>
    <t xml:space="preserve">4.1.1.6   </t>
  </si>
  <si>
    <t xml:space="preserve">4.1.1.7   </t>
  </si>
  <si>
    <t>TRANSFERENCIAS PARA INVERSIÓN</t>
  </si>
  <si>
    <t xml:space="preserve">RÉGIMEN SUBSIDIADO </t>
  </si>
  <si>
    <t>A.2.1.1</t>
  </si>
  <si>
    <t xml:space="preserve">AFILIACIÓN AL RÉGIMEN SUBSIDIADO - CONTINUIDAD </t>
  </si>
  <si>
    <t>A.2.1.2</t>
  </si>
  <si>
    <t xml:space="preserve">AFILIACIÓN AL RÉGIMEN SUBSIDIADO - AMPLIACIÓN </t>
  </si>
  <si>
    <t>A.2.1.3</t>
  </si>
  <si>
    <t>0.4% INTERVENTORIA DEL RÉGIMEN SUBSIDIADO</t>
  </si>
  <si>
    <t>A.2.1.4</t>
  </si>
  <si>
    <t>0.2% SUPERINTENDENCIA DE SALUD</t>
  </si>
  <si>
    <t>A.2.1.5</t>
  </si>
  <si>
    <t>PAGO A LAS IPS CUANDO SEAN OBJETO DE MEDIDA DE GIRO DIRECTO</t>
  </si>
  <si>
    <t>A.2.1.7</t>
  </si>
  <si>
    <t>A.2.2.1.1</t>
  </si>
  <si>
    <t>A.2.2.1.1.1</t>
  </si>
  <si>
    <t>A.2.2.1.1.2</t>
  </si>
  <si>
    <t>A.2.2.1.1.3</t>
  </si>
  <si>
    <t>A.2.2.1.1.4</t>
  </si>
  <si>
    <t xml:space="preserve">En ejercicio de las facultades conferidas por el Articulo 313 Numeral 5 de la Constitución Politica,  el Articulo 32 Numeral 10 de la Ley 136 de 1994: las leyes 131 y 179 de 1994, y la ley 225 de 1995, el </t>
  </si>
  <si>
    <t>ACUERDA</t>
  </si>
  <si>
    <t xml:space="preserve">PRIMERA PARTE </t>
  </si>
  <si>
    <r>
      <t>ARTICULO PRIMERO</t>
    </r>
    <r>
      <rPr>
        <sz val="11"/>
        <color indexed="8"/>
        <rFont val="Times New Roman"/>
        <family val="1"/>
      </rPr>
      <t xml:space="preserve">: Fijese el presupuesto General de Ingresos del Municipio de Guayabal de Siquima, para la vigencia fiscal comprendida entre  el  primero (1°) de  Enero y el (31) de Diciembre  de </t>
    </r>
  </si>
  <si>
    <t>2009,  en  la  Suma  de  (¿?  )  m.c.t.</t>
  </si>
  <si>
    <r>
      <t>ARTICULO SEGUNDO</t>
    </r>
    <r>
      <rPr>
        <sz val="12"/>
        <color indexed="8"/>
        <rFont val="Arial Narrow"/>
        <family val="2"/>
      </rPr>
      <t xml:space="preserve">: Fijese  el  Presupuesto General  de  Gastos  del  Municipio de  Guayabal de  Siquima , para la  vigencia   fiscal  comprendida  entre  el  primero (1)   de  Enero </t>
    </r>
  </si>
  <si>
    <t>Correspondiente   Proyecto  de  Presupuesto.</t>
  </si>
  <si>
    <t>SISTEMA GENERAL DE INVERSION</t>
  </si>
  <si>
    <t>A.2.2.2.3</t>
  </si>
  <si>
    <t>A.2.2.2.3.1</t>
  </si>
  <si>
    <t>A.2.2.2.3.2</t>
  </si>
  <si>
    <t>A.2.2.2.4</t>
  </si>
  <si>
    <t>A.2.2.2.4.1</t>
  </si>
  <si>
    <t>A.2.2.2.4.2</t>
  </si>
  <si>
    <t>CONTRATACIÓN DEL SERVICIO</t>
  </si>
  <si>
    <t>A.2.2.3.1</t>
  </si>
  <si>
    <t>A.2.2.3.1.1</t>
  </si>
  <si>
    <t>A.2.2.3.1.2</t>
  </si>
  <si>
    <t>A.2.2.3.2</t>
  </si>
  <si>
    <t>A.2.2.3.2.1</t>
  </si>
  <si>
    <t>A.2.2.3.2.2</t>
  </si>
  <si>
    <t>A.2.2.3.2.3</t>
  </si>
  <si>
    <t>SALUD ORAL</t>
  </si>
  <si>
    <t>A.2.3</t>
  </si>
  <si>
    <t>A.2.3.1</t>
  </si>
  <si>
    <t>A.2.3.2.1</t>
  </si>
  <si>
    <t>A.2.3.4</t>
  </si>
  <si>
    <t>A.2.4</t>
  </si>
  <si>
    <t>OTROS GASTOS EN SALUD</t>
  </si>
  <si>
    <t>A.2.4.1</t>
  </si>
  <si>
    <t>A.2.4.2</t>
  </si>
  <si>
    <t>PAGO PASIVO PRESTACIONAL</t>
  </si>
  <si>
    <t>A.2.4.3</t>
  </si>
  <si>
    <t>A.2.4.4</t>
  </si>
  <si>
    <t>A.2.4.5</t>
  </si>
  <si>
    <t>A.2.4.6</t>
  </si>
  <si>
    <t>A.2.4.7</t>
  </si>
  <si>
    <t>A.2.4.8</t>
  </si>
  <si>
    <t>INVERSIONES DIRECTAS EN LA RED PUBLICA SEGÚN PLAN BIENAL EN EQUIPOS</t>
  </si>
  <si>
    <t>A.2.4.9</t>
  </si>
  <si>
    <t>INVERSIONES DIRECTAS EN LA RED PUBLICA SEGÚN PLAN BIENAL EN INFRAESTRUCTURA</t>
  </si>
  <si>
    <t>A.2.4.10</t>
  </si>
  <si>
    <t>INVERSIONES DIRECTAS EN LA RED PUBLICA SEGÚN PLAN BIENAL EN OTROS CONCEPTOS</t>
  </si>
  <si>
    <t>A.3</t>
  </si>
  <si>
    <t>A.3.1</t>
  </si>
  <si>
    <t>SERVICIO DE ACUEDUCTO</t>
  </si>
  <si>
    <t>A.3.1.1</t>
  </si>
  <si>
    <t xml:space="preserve">SUBSIDIOS - FONDO DE SOLIDARIDAD Y PREDISTRIBUCIÓN DEL INGRESO </t>
  </si>
  <si>
    <t>A.3.1.2</t>
  </si>
  <si>
    <t>PREINVERSIÓN EN DISEÑO</t>
  </si>
  <si>
    <t>A.3.1.3</t>
  </si>
  <si>
    <t>INTERVENTORIAS</t>
  </si>
  <si>
    <t>A.3.1.4</t>
  </si>
  <si>
    <t>DISEÑO E IMPLANTACIÓN DE ESQUEMAS ORGANIZACIONALES PARA LA ADMINISTRACIÓN Y OPERACIÓN DE SISTEMAS DE ACUEDUCTO</t>
  </si>
  <si>
    <t>A.3.1.5</t>
  </si>
  <si>
    <t>CONSTRUCCIÓN DE SISTEMAS DE ACUEDUCTO  (EXCEPTO OBRAS PARA EL TRATAMIENTO DE AGUA POTABLE)</t>
  </si>
  <si>
    <t>A.3.1.6</t>
  </si>
  <si>
    <t>CONSTRUCCIÓN DE SISTEMAS DE POTABILIZACIÓN DEL AGUA</t>
  </si>
  <si>
    <t>A.3.1.7</t>
  </si>
  <si>
    <t xml:space="preserve">AMPLIACIÓN DE SISTEMAS DE ACUEDUCTO </t>
  </si>
  <si>
    <t>A.3.1.8</t>
  </si>
  <si>
    <t>AMPLIACIÓN DE SISTEMAS DE POTABILIZACIÓN DEL AGUA</t>
  </si>
  <si>
    <t>A.3.1.9</t>
  </si>
  <si>
    <t xml:space="preserve">REHABILITACIÓN DE SISTEMAS DE ACUEDUCTO </t>
  </si>
  <si>
    <t>A.3.1.10</t>
  </si>
  <si>
    <t>REHABILITACIÓN DE SISTEMAS DE  POTABILIZACIÓN DEL AGUA</t>
  </si>
  <si>
    <t>A.3.1.11</t>
  </si>
  <si>
    <t>PROGRAMAS DE MACRO Y MICRO MEDICIÓN</t>
  </si>
  <si>
    <t>A.3.1.12</t>
  </si>
  <si>
    <t>PROGRAMAS DE REDUCCIÓN DE AGUA NO CONTABILIZADA</t>
  </si>
  <si>
    <t>A.3.1.13</t>
  </si>
  <si>
    <t>EQUIPOS REQUERIDOS PARA LA OPERACIÓN DE LOS SISTEMAS DE ACUEDUCTO</t>
  </si>
  <si>
    <t>A.3.1.14</t>
  </si>
  <si>
    <t>SOLUCIONES ALTERNAS DE ACUEDUCTO</t>
  </si>
  <si>
    <t>A.3.1.15</t>
  </si>
  <si>
    <t>PLAN DE ORDENAMIENTO Y MANEJO DE CUENCAS (POMCA)</t>
  </si>
  <si>
    <t>A.3.1.16</t>
  </si>
  <si>
    <t>PAGO DE DEUDA POR INVERSIÓN FÍSICA EN ACUEDUCTO</t>
  </si>
  <si>
    <t>A.3.1.17</t>
  </si>
  <si>
    <t>PAGO DE PASIVOS LABORALES</t>
  </si>
  <si>
    <t>A.3.1.19</t>
  </si>
  <si>
    <t>A.3.2</t>
  </si>
  <si>
    <t>SERVICIO DE ALCANTARILLADO</t>
  </si>
  <si>
    <t>A.3.2.1</t>
  </si>
  <si>
    <t>SUBSIDIOS - FONDO DE SOLIDARIDAD Y REDISTRIBUCIÓN DEL INGRESO - ALCANTARILLADO</t>
  </si>
  <si>
    <t>A.3.2.2</t>
  </si>
  <si>
    <t>A.3.2.3</t>
  </si>
  <si>
    <t>A.3.2.4</t>
  </si>
  <si>
    <t>A.3.2.5</t>
  </si>
  <si>
    <t>CONSTRUCCIÓN DE SISTEMAS DE ALCANTARILLADO SANITARIO</t>
  </si>
  <si>
    <t>A.3.2.6</t>
  </si>
  <si>
    <t>CONSTRUCCIÓN DE SISTEMAS DE TRATAMIENTO DE AGUAS RESIDUALES</t>
  </si>
  <si>
    <t>A.3.2.7</t>
  </si>
  <si>
    <t>CONSTRUCCIÓN DE SISTEMAS DE ALCANTARILLADO PLUVIAL</t>
  </si>
  <si>
    <t>A.3.2.8</t>
  </si>
  <si>
    <t>AMPLIACIÓN DE SISTEMAS DE ALCANTARILLADO SANITARIO</t>
  </si>
  <si>
    <t>A.3.2.9</t>
  </si>
  <si>
    <t>AMPLIACIÓN DE SISTEMAS DE TRATAMIENTO DE AGUAS RESIDUALES</t>
  </si>
  <si>
    <t>A.3.2.10</t>
  </si>
  <si>
    <t>AMPLIACIÓN DE SISTEMAS DE ALCANTARILLADO PLUVIAL</t>
  </si>
  <si>
    <t>A.3.2.11</t>
  </si>
  <si>
    <t>REHABILITACIÓN DE SISTEMAS DE ALCANTARILLADO SANITARIO</t>
  </si>
  <si>
    <t>A.3.2.12</t>
  </si>
  <si>
    <t>REHABILITACIÓN DE SISTEMAS DE TRATAMIENTO DE AGUAS RESIDUALES</t>
  </si>
  <si>
    <t>A.3.2.13</t>
  </si>
  <si>
    <t>REHABILITACIÓN DE SISTEMAS DE ALCANTARILLADO PLUVIAL</t>
  </si>
  <si>
    <t>A.3.2.14</t>
  </si>
  <si>
    <t>EQUIPOS REQUERIDOS PARA LA OPERACIÓN DE LOS SISTEMAS DE ALCANTARILLADO SANITARIO</t>
  </si>
  <si>
    <t>A.3.2.15</t>
  </si>
  <si>
    <t>EQUIPOS REQUERIDOS PARA LA OPERACIÓN DE LOS SISTEMAS DE ALCANTARILLADO PLUVIAL</t>
  </si>
  <si>
    <t>A.3.2.16</t>
  </si>
  <si>
    <t>SOLUCIONES ALTERNAS DE ALCANTARILLADO</t>
  </si>
  <si>
    <t>A.3.2.17</t>
  </si>
  <si>
    <t>UNIDADES SANITARIAS</t>
  </si>
  <si>
    <t>A.3.2.18</t>
  </si>
  <si>
    <t>PLAN DE SANEAMIENTO Y MANEJO DE VERTIMIENTOS (PSMV)</t>
  </si>
  <si>
    <t>A.3.2.19</t>
  </si>
  <si>
    <t>PAGO DE DEUDA POR INVERSIÓN FÍSICA EN ALCANTARILLADO</t>
  </si>
  <si>
    <t>A.3.2.20</t>
  </si>
  <si>
    <t>A.3.2.22</t>
  </si>
  <si>
    <t>A.3.3</t>
  </si>
  <si>
    <t>SERVICIO DE ASEO</t>
  </si>
  <si>
    <t>A.3.3.1</t>
  </si>
  <si>
    <t>SUBSIDIOS - FONDO DE SOLIDARIDAD Y REDISTRIBUCIÓN DEL INGRESO - ASEO</t>
  </si>
  <si>
    <t>A.3.3.2</t>
  </si>
  <si>
    <t>A.3.3.3</t>
  </si>
  <si>
    <t>A.3.3.4</t>
  </si>
  <si>
    <t>DISEÑO E IMPLANTACIÓN DE ESQUEMAS ORGANIZACIONALES PARA LA ADMINISTRACIÓN Y OPERACIÓN DEL SERVICIO DE ASEO</t>
  </si>
  <si>
    <t>A.3.3.5</t>
  </si>
  <si>
    <t>RECOLECCIÓN, TRATAMIENTO Y DISPOSICIÓN FINAL DE RESIDUOS SÓLIDOS</t>
  </si>
  <si>
    <t>A.3.3.6</t>
  </si>
  <si>
    <t>CONSTRUCCIÓN DE NUEVOS SISTEMAS DE DISPOSICIÓN FINAL</t>
  </si>
  <si>
    <t>A.3.3.7</t>
  </si>
  <si>
    <t>PROYECTOS DE GESTIÓN INTEGRAL DE RESIDUOS SÓLIDOS</t>
  </si>
  <si>
    <t>A.3.3.8</t>
  </si>
  <si>
    <t>PLAN DE GESTIÓN INTEGRAL DE RESIDUOS SÓLIDOS (PGIRS)</t>
  </si>
  <si>
    <t>A.3.3.9</t>
  </si>
  <si>
    <t>A.3.3.11</t>
  </si>
  <si>
    <t>A.3.4</t>
  </si>
  <si>
    <t>CONSTRUCCIÓN, RECUPERACIÓN Y MANTENIMIENTO DE OBRAS DE SANEAMIENTO BÁSICO RURAL</t>
  </si>
  <si>
    <t>A.3.5</t>
  </si>
  <si>
    <t>TRANSFERENCIAS PARA EL PLAN DEPARTAMENTAL DE AGUA POTABLE Y SANEAMIENTO BÁSICO</t>
  </si>
  <si>
    <t>A.4</t>
  </si>
  <si>
    <t>DEPORTE Y RECREACIÓN</t>
  </si>
  <si>
    <t>A.4.1</t>
  </si>
  <si>
    <t>FOMENTO, DESARROLLO Y PRÁCTICA DEL DEPORTE, LA RECREACIÓN Y EL APROVECHAMIENTO DEL TIEMPO LIBRE</t>
  </si>
  <si>
    <t>A.4.2</t>
  </si>
  <si>
    <t>CONSTRUCCIÓN, MANTENIMIENTO Y/O ADECUACIÓN DE LOS ESCENARIOS DEPORTIVOS Y RECREATIVOS</t>
  </si>
  <si>
    <t>A.4.3</t>
  </si>
  <si>
    <t>DOTACIÓN DE ESCENARIOS DEPORTIVOS E IMPLEMENTOS PARA LA PRACTICA DEL DEPORTE</t>
  </si>
  <si>
    <t>A.4.4</t>
  </si>
  <si>
    <t>PREINVERSIÓN EN INFRAESTRUCTURA</t>
  </si>
  <si>
    <t>A.4.5</t>
  </si>
  <si>
    <t>PAGO DE INSTRUCTORES CONTRATADOS PARA LA PRÁCTICA DEL DEPORTE Y LA RECREACIÓN</t>
  </si>
  <si>
    <t>A.4.7</t>
  </si>
  <si>
    <t>A.5</t>
  </si>
  <si>
    <t>CULTURA</t>
  </si>
  <si>
    <t>A.5.1</t>
  </si>
  <si>
    <t>FOMENTO, APOYO Y DIFUSIÓN DE EVENTOS Y EXPRESIONES ARTÍSTICAS Y CULTURALES</t>
  </si>
  <si>
    <t>A.5.2</t>
  </si>
  <si>
    <t>FORMACIÓN, CAPACITACIÓN E INVESTIGACIÓN ARTÍSTICA Y CULTURAL</t>
  </si>
  <si>
    <t>A.5.3</t>
  </si>
  <si>
    <t xml:space="preserve">PROTECCIÓN DEL PATRIMONIO CULTURAL </t>
  </si>
  <si>
    <t>A.5.4</t>
  </si>
  <si>
    <t>A.5.5</t>
  </si>
  <si>
    <t>CONSTRUCCIÓN, MANTENIMIENTO Y ADECUACIÓN DE LA INFRAESTRUCTURA ARTÍSTICA Y CULTURAL</t>
  </si>
  <si>
    <t>A.5.6</t>
  </si>
  <si>
    <t>A.5.7</t>
  </si>
  <si>
    <t xml:space="preserve">DOTACIÓN DE LA INFRAESTRUCTURA ARTÍSTICA Y CULTURAL  </t>
  </si>
  <si>
    <t>A.5.8</t>
  </si>
  <si>
    <t xml:space="preserve">PAGO DE INSTRUCTORES CONTRATADOS PARA LAS BANDAS MUSICALES </t>
  </si>
  <si>
    <t>A.5.9</t>
  </si>
  <si>
    <t>PAGO DE INSTRUCTORES Y BIBLIOTECÓLOGOS CONTRATADOS PARA LA EJECUCIÓN DE PROGRAMAS Y PROYECTOS ARTÍSTICOS Y CULTURALES</t>
  </si>
  <si>
    <t>A.5.11</t>
  </si>
  <si>
    <t>A.6</t>
  </si>
  <si>
    <t>SERVICIOS PÚBLICOS DIFERENTES A ACUEDUCTO ALCANTARILLADO Y ASEO (SIN INCLUIR PROYECTOS DE VIVIENDA DE INTERÉS SOCIAL)</t>
  </si>
  <si>
    <t>A.6.1</t>
  </si>
  <si>
    <t>SUBSIDIOS PARA USUARIOS DE MENORES INGRESOS - FONDO DE SOLIDARIDAD Y REDISTRIBUCIÓN DEL INGRESO</t>
  </si>
  <si>
    <t>A.6.2</t>
  </si>
  <si>
    <t xml:space="preserve">MANTENIMIENTO Y EXPANSIÓN DEL SERVICIO DE ALUMBRADO PÚBLICO </t>
  </si>
  <si>
    <t>A.6.3</t>
  </si>
  <si>
    <t>PAGO DE CONVENIOS O CONTRATOS DE SUMINISTRO DE ENERGÍA ELÉCTRICA PARA EL SERVICIO DE ALUMBRADO PÚBLICO O PARA EL MANTENIMIENTO Y EXPANSIÓN DEL SERVICIO DE ALUMBRADO PÚBLICO</t>
  </si>
  <si>
    <t>A.6.4</t>
  </si>
  <si>
    <t>A.6.5</t>
  </si>
  <si>
    <t>CONSTRUCCIÓN, ADECUACIÓN Y MANTENIMIENTO DE INFRAESTRUCTURA DE SERVICIOS PÚBLICOS</t>
  </si>
  <si>
    <t>A.6.6</t>
  </si>
  <si>
    <t>OBRAS DE ELECTRIFICACIÓN RURAL</t>
  </si>
  <si>
    <t>A.6.7</t>
  </si>
  <si>
    <t>DISTRIBUCIÓN DE GAS COMBUSTIBLE</t>
  </si>
  <si>
    <t>A.6.8</t>
  </si>
  <si>
    <t>TELEFONÍA PUBLICA CONMUTADA</t>
  </si>
  <si>
    <t>A.6.9</t>
  </si>
  <si>
    <t>TELEFONÍA LOCAL MÓVIL EN EL SECTOR RURAL</t>
  </si>
  <si>
    <t>A.6.11</t>
  </si>
  <si>
    <t>A.7</t>
  </si>
  <si>
    <t>VIVIENDA</t>
  </si>
  <si>
    <t>A.7.1</t>
  </si>
  <si>
    <t>SUBSIDIOS PARA ADQUISICIÓN DE VIVIENDA DE INTERÉS SOCIAL</t>
  </si>
  <si>
    <t>A.7.2</t>
  </si>
  <si>
    <t>SUBSIDIOS PARA MEJORAMIENTO DE VIVIENDA DE INTERÉS SOCIAL</t>
  </si>
  <si>
    <t>A.7.3</t>
  </si>
  <si>
    <t>PLANES Y PROYECTOS DE MEJORAMIENTO DE VIVIENDA Y SANEAMIENTO BÁSICO</t>
  </si>
  <si>
    <t>A.7.4</t>
  </si>
  <si>
    <t>PLANES Y PROYECTOS DE CONSTRUCCIÓN DE VIVIENDA EN SITIO PROPIO</t>
  </si>
  <si>
    <t>A.7.5</t>
  </si>
  <si>
    <t>PLANES Y PROYECTOS PARA LA ADQUISICIÓN Y/O CONSTRUCCIÓN DE VIVIENDA</t>
  </si>
  <si>
    <t>A.7.6</t>
  </si>
  <si>
    <t>SUBSIDIOS PARA REUBICACIÓN DE VIVIENDAS ASENTADAS EN ZONAS ALTO RIESGO</t>
  </si>
  <si>
    <t>A.7.7</t>
  </si>
  <si>
    <t>PROYECTOS DE TITULACIÓN Y LEGALIZACIÓN DE PREDIOS</t>
  </si>
  <si>
    <t>A.7.8</t>
  </si>
  <si>
    <t>A.7.10</t>
  </si>
  <si>
    <t>AGROPECUARIO</t>
  </si>
  <si>
    <t>A.8.1</t>
  </si>
  <si>
    <t>A.8.2</t>
  </si>
  <si>
    <t>MONTAJE, DOTACIÓN Y MANTENIMIENTO DE GRANJAS EXPERIMENTALES</t>
  </si>
  <si>
    <t>A.8.3</t>
  </si>
  <si>
    <t>PROYECTOS DE CONSTRUCCIÓN Y MANTENIMIENTO DE DISTRITOS DE RIEGO Y ADECUACIÓN DE TIERRAS</t>
  </si>
  <si>
    <t>A.8.4</t>
  </si>
  <si>
    <t>PROMOCIÓN DE ALIANZAS, ASOCIACIONES U OTRAS FORMAS ASOCIATIVAS DE PRODUCTORES</t>
  </si>
  <si>
    <t>A.8.5</t>
  </si>
  <si>
    <t>PROGRAMAS Y PROYECTOS DE ASISTENCIA TÉCNICA DIRECTA RURAL</t>
  </si>
  <si>
    <t>A.8.6</t>
  </si>
  <si>
    <t>PAGO DEL PERSONAL TÉCNICO VINCULADO A LA PRESTACIÓN DEL SERVICIO DE ASISTENCIA TÉCNICA DIRECTA RURAL</t>
  </si>
  <si>
    <t>A.8.7</t>
  </si>
  <si>
    <t>CONTRATOS CELEBRADOS CON  ENTIDADES PRESTADORAS DEL SERVICIO DE ASISTENCIA TÉCNICA DIRECTA RURAL</t>
  </si>
  <si>
    <t>A.8.8</t>
  </si>
  <si>
    <t xml:space="preserve">DESARROLLO DE PROGRAMAS Y PROYECTOS PRODUCTIVOS EN EL MARCO DEL PLAN AGROPECUARIO </t>
  </si>
  <si>
    <t>A.8.10</t>
  </si>
  <si>
    <t>A.9</t>
  </si>
  <si>
    <t>TRANSPORTE</t>
  </si>
  <si>
    <t>A.9.1</t>
  </si>
  <si>
    <t xml:space="preserve">CONSTRUCCIÓN DE VÍAS </t>
  </si>
  <si>
    <t>A.9.2</t>
  </si>
  <si>
    <t>MEJORAMIENTO DE VÍAS</t>
  </si>
  <si>
    <t>A.9.3</t>
  </si>
  <si>
    <t>REHABILITACIÓN DE VÍAS</t>
  </si>
  <si>
    <t>A.9.4</t>
  </si>
  <si>
    <t>MANTENIMIENTO RUTINARIO DE VÍAS</t>
  </si>
  <si>
    <t>A.9.5</t>
  </si>
  <si>
    <t>MANTENIMIENTO PERIÓDICO DE VÍAS</t>
  </si>
  <si>
    <t>A.9.6</t>
  </si>
  <si>
    <t>CONSTRUCCIÓN DE INSTALACIONES PORTUARIAS, FLUVIALES Y MARÍTIMAS</t>
  </si>
  <si>
    <t>A.9.7</t>
  </si>
  <si>
    <t>MANTENIMIENTO DE INSTALACIONES PORTUARIAS, FLUVIALES Y MARÍTIMAS</t>
  </si>
  <si>
    <t>A.9.8</t>
  </si>
  <si>
    <t>CONSTRUCCIÓN DE TERMINALES DE TRANSPORTE Y AEROPUERTOS</t>
  </si>
  <si>
    <t>A.9.9</t>
  </si>
  <si>
    <t>MEJORAMIENTO Y MANTENIMIENTO DE TERMINALES DE TRANSPORTE Y AEROPUERTOS</t>
  </si>
  <si>
    <t>A.9.10</t>
  </si>
  <si>
    <t>ESTUDIOS Y PREINVERSIÓN EN INFRAESTRUCTURA</t>
  </si>
  <si>
    <t>A.9.11</t>
  </si>
  <si>
    <t>COMPRA DE MAQUINARIA Y EQUIPO</t>
  </si>
  <si>
    <t>A.9.12</t>
  </si>
  <si>
    <t>INTERVENTORIA DE PROYECTOS DE CONSTRUCCIÓN Y MANTENIMIENTO DE INFRAESTRUCTURA DE TRANSPORTE</t>
  </si>
  <si>
    <t>A.9.14</t>
  </si>
  <si>
    <t>A.10</t>
  </si>
  <si>
    <t>AMBIENTAL</t>
  </si>
  <si>
    <t>A.10.1</t>
  </si>
  <si>
    <t xml:space="preserve">DESCONTAMINACIÓN DE CORRIENTES O DEPÓSITOS DE AGUA AFECTADOS POR VERTIMIENTOS </t>
  </si>
  <si>
    <t>A.10.2</t>
  </si>
  <si>
    <t xml:space="preserve">DISPOSICIÓN, ELIMINACIÓN Y RECICLAJE DE RESIDUOS LÍQUIDOS Y SÓLIDOS </t>
  </si>
  <si>
    <t>A.10.3</t>
  </si>
  <si>
    <t>CONTROL A LAS EMISIONES CONTAMINANTES DEL AIRE</t>
  </si>
  <si>
    <t>A.10.4</t>
  </si>
  <si>
    <t>MANEJO Y APROVECHAMIENTO DE CUENCAS Y MICROCUENCAS HIDROGRÁFICAS</t>
  </si>
  <si>
    <t>A.10.5</t>
  </si>
  <si>
    <t>CONSERVACIÓN DE MICROCUENCAS QUE ABASTECEN EL ACUEDUCTO, PROTECCIÓN DE FUENTES Y REFORESTACIÓN DE DICHAS CUENCAS</t>
  </si>
  <si>
    <t>A.10.6</t>
  </si>
  <si>
    <t>EDUCACIÓN AMBIENTAL NO FORMAL</t>
  </si>
  <si>
    <t>A.10.7</t>
  </si>
  <si>
    <t xml:space="preserve">ASISTENCIA TÉCNICA EN RECONVERSIÓN TECNOLÓGICA </t>
  </si>
  <si>
    <t>A.10.8</t>
  </si>
  <si>
    <t>CONSERVACIÓN, PROTECCIÓN, RESTAURACIÓN Y APROVECHAMIENTO DE RECURSOS NATURALES Y DEL MEDIO AMBIENTE</t>
  </si>
  <si>
    <t>A.10.9</t>
  </si>
  <si>
    <t>ADQUISICIÓN DE PREDIOS DE RESERVA HÍDRICA Y ZONAS DE RESERVA NATURALES</t>
  </si>
  <si>
    <t>A.10.10</t>
  </si>
  <si>
    <t>ADQUISICIÓN DE ÁREAS DE INTERÉS PARA EL ACUEDUCTO MUNICIPAL (ART. 106 LEY 1151/07)</t>
  </si>
  <si>
    <t>A.10.11</t>
  </si>
  <si>
    <t>A.10.13</t>
  </si>
  <si>
    <t>A.11</t>
  </si>
  <si>
    <t>CENTROS DE RECLUSIÓN</t>
  </si>
  <si>
    <t>A.11.1</t>
  </si>
  <si>
    <t>A.11.2</t>
  </si>
  <si>
    <t>CONSTRUCCIÓN DE INFRAESTRUCTURA CARCELARIA</t>
  </si>
  <si>
    <t>A.11.3</t>
  </si>
  <si>
    <t>MEJORAMIENTO Y MANTENIMIENTO DE INFRAESTRUCTURA CARCELARIA</t>
  </si>
  <si>
    <t>A.11.4</t>
  </si>
  <si>
    <t>DOTACIÓN DE CENTROS CARCELARIOS</t>
  </si>
  <si>
    <t>A.11.5</t>
  </si>
  <si>
    <t>ALIMENTACIÓN PARA LAS PERSONAS DETENIDAS</t>
  </si>
  <si>
    <t>A.11.6</t>
  </si>
  <si>
    <t>TRANSPORTE DE RECLUSOS</t>
  </si>
  <si>
    <t>A.11.7</t>
  </si>
  <si>
    <t>EDUCACIÓN PARA LA REHABILITACIÓN SOCIAL</t>
  </si>
  <si>
    <t>A.11.8</t>
  </si>
  <si>
    <t>PAGO DEL PERSONAL DE LA GUARDIA PENITENCIARIA</t>
  </si>
  <si>
    <t>A.11.10</t>
  </si>
  <si>
    <t>A.12</t>
  </si>
  <si>
    <t>PREVENCIÓN Y ATENCIÓN DE DESASTRES</t>
  </si>
  <si>
    <t>A.12.1</t>
  </si>
  <si>
    <t>ELABORACIÓN, DESARROLLO Y ACTUALIZACIÓN DE PLANES DE EMERGENCIA Y CONTINGENCIA</t>
  </si>
  <si>
    <t>A.12.2</t>
  </si>
  <si>
    <t>A.12.3</t>
  </si>
  <si>
    <t>ADECUACIÓN DE ÁREAS URBANAS Y RURALES EN ZONAS DE ALTO RIESGO</t>
  </si>
  <si>
    <t>A.12.4</t>
  </si>
  <si>
    <t>REUBICACIÓN DE ASENTAMIENTOS ESTABLECIDOS EN ZONAS DE ALTO RIESGO</t>
  </si>
  <si>
    <t>A.12.5</t>
  </si>
  <si>
    <t>MONITOREO, EVALUACIÓN Y ZONIFICACIÓN DE RIESGO PARA FINES DE PLANIFICACIÓN</t>
  </si>
  <si>
    <t>A.12.6</t>
  </si>
  <si>
    <t>ATENCIÓN DE DESASTRES</t>
  </si>
  <si>
    <t>A.12.7</t>
  </si>
  <si>
    <t>FORTALECIMIENTO DE LOS COMITÉS DE PREVENCIÓN Y ATENCIÓN DE DESASTRES</t>
  </si>
  <si>
    <t>A.12.8</t>
  </si>
  <si>
    <t>PREVENCIÓN, PROTECCIÓN Y CONTINGENCIA EN OBRAS DE INFRAESTRUCTURA ESTRATÉGICA</t>
  </si>
  <si>
    <t>A.12.9</t>
  </si>
  <si>
    <t>EDUCACIÓN PARA LA PREVENCIÓN Y ATENCIÓN DE DESASTRES</t>
  </si>
  <si>
    <t>A.12.10</t>
  </si>
  <si>
    <t>INVERSIONES EN INFRAESTRUCTURA FÍSICA PARA PREVENCIÓN Y REFORZAMIENTO ESTRUCTURAL.</t>
  </si>
  <si>
    <t>A.12.11</t>
  </si>
  <si>
    <t>A.12.12</t>
  </si>
  <si>
    <t>A.12.14</t>
  </si>
  <si>
    <t>A.13</t>
  </si>
  <si>
    <t>PROMOCIÓN DEL DESARROLLO</t>
  </si>
  <si>
    <t>A.13.1</t>
  </si>
  <si>
    <t>PROMOCIÓN DE ASOCIACIONES Y ALIANZAS PARA EL DESARROLLO EMPRESARIAL E INDUSTRIAL</t>
  </si>
  <si>
    <t>A.13.2</t>
  </si>
  <si>
    <t>PROMOCIÓN DE CAPACITACIÓN PARA EMPLEO</t>
  </si>
  <si>
    <t>A.13.3</t>
  </si>
  <si>
    <t>FOMENTO Y APOYO A LA APROPIACIÓN DE TECNOLOGÍA EN PROCESOS EMPRESARIALES</t>
  </si>
  <si>
    <t>A.13.4</t>
  </si>
  <si>
    <t>ASISTENCIA TÉCNICA EN PROCESOS DE PRODUCCIÓN, DISTRIBUCIÓN Y COMERCIALIZACIÓN Y ACCESO A FUENTES DE FINANCIACIÓN</t>
  </si>
  <si>
    <t>A.13.5</t>
  </si>
  <si>
    <t>PROMOCIÓN DEL DESARROLLO TURÍSTICO</t>
  </si>
  <si>
    <t>A.13.6</t>
  </si>
  <si>
    <t>CONSTRUCCIÓN, MEJORAMIENTO Y MANTENIMIENTO DE INFRAESTRUCTURA FÍSICA</t>
  </si>
  <si>
    <t>A.13.7</t>
  </si>
  <si>
    <t>A.13.8</t>
  </si>
  <si>
    <t>FONDOS DESTINADOS A BECAS, SUBSIDIOS Y CRÉDITOS EDUCATIVOS UNIVERSITARIOS (LEY 1012 DE 2006)</t>
  </si>
  <si>
    <t>A.13.10</t>
  </si>
  <si>
    <t>A.14</t>
  </si>
  <si>
    <t>ATENCIÓN A GRUPOS VULNERABLES - PROMOCIÓN SOCIAL</t>
  </si>
  <si>
    <t>A.14.1</t>
  </si>
  <si>
    <t>A.14.2</t>
  </si>
  <si>
    <t>A.14.3</t>
  </si>
  <si>
    <t>A.14.4</t>
  </si>
  <si>
    <t>ATENCIÓN Y APOYO AL ADULTO MAYOR</t>
  </si>
  <si>
    <t>A.14.5</t>
  </si>
  <si>
    <t>A.14.6</t>
  </si>
  <si>
    <t xml:space="preserve">ATENCIÓN Y APOYO A LA POBLACIÓN DESPLAZADA POR LA VIOLENCIA </t>
  </si>
  <si>
    <t>A.14.7</t>
  </si>
  <si>
    <t>A.14.8</t>
  </si>
  <si>
    <t>ATENCIÓN Y APOYO A LA POBLACIÓN REINSERTADA</t>
  </si>
  <si>
    <t>A.14.9</t>
  </si>
  <si>
    <t>ATENCIÓN Y APOYO A LOS GRUPOS INDÍGENAS</t>
  </si>
  <si>
    <t>A.14.10</t>
  </si>
  <si>
    <t>A.14.11</t>
  </si>
  <si>
    <t xml:space="preserve">ATENCIÓN Y APOYO AL PUEBLO ROM </t>
  </si>
  <si>
    <t>A.14.13</t>
  </si>
  <si>
    <t>PROGRAMAS DISEÑADOS  PARA LA SUPERACIÓN DE LA POBREZA  EXTREMA EN EL MARCO DE LA RED JUNTOS - FAMILIAS EN ACCIÓN</t>
  </si>
  <si>
    <t>A.14.15</t>
  </si>
  <si>
    <t>A.15</t>
  </si>
  <si>
    <t xml:space="preserve">EQUIPAMIENTO </t>
  </si>
  <si>
    <t>A.15.1</t>
  </si>
  <si>
    <t>TI.B.10.2</t>
  </si>
  <si>
    <t>TI.B.11</t>
  </si>
  <si>
    <t>TI.B.12</t>
  </si>
  <si>
    <t>TI.B.13</t>
  </si>
  <si>
    <t>TI.B.14</t>
  </si>
  <si>
    <t>IMPUESTO DE CIRCULACIÓN Y TRÁNSITO SOBRE VEHÍCULOS DE SERVICIO PÚBLICO</t>
  </si>
  <si>
    <t>IMPUESTO DE CIRCULACIÓN Y TRÁNSITO SOBRE VEHÍCULOS DE SERVICIO PÚBLICO DE LA VIGENCIA ACTUAL</t>
  </si>
  <si>
    <t>IMPUESTO DE CIRCULACIÓN Y TRÁNSITO SOBRE VEHÍCULOS DE SERVICIO PÚBLICO DE VIGENCIAS ANTERIORES</t>
  </si>
  <si>
    <t>VEHÍCULOS AUTOMOTORES</t>
  </si>
  <si>
    <t>VEHÍCULOS AUTOMOTORES VIGENCIA ACTUAL</t>
  </si>
  <si>
    <t>VEHÍCULOS AUTOMOTORES VIGENCIAS ANTERIORES</t>
  </si>
  <si>
    <t>IMPUESTO PREDIAL UNIFICADO</t>
  </si>
  <si>
    <t>IMPUESTO PREDIAL UNIFICADO VIGENCIA ACTUAL</t>
  </si>
  <si>
    <t>IMPUESTO PREDIAL UNIFICADO VIGENCIA ANTERIORES</t>
  </si>
  <si>
    <t>COMPENSACIÓN PREDIAL POR RESGUARDOS INDÍGENAS VIGENCIA ACTUAL</t>
  </si>
  <si>
    <t>COMPENSACIÓN PREDIAL POR RESGUARDOS INDÍGENAS VIGENCIA ANTERIOR</t>
  </si>
  <si>
    <t xml:space="preserve">PARTICIPACIÓN CON DESTINACIÓN AMBIENTAL VIGENCIA ACTUAL </t>
  </si>
  <si>
    <t xml:space="preserve">PARTICIPACIÓN CON DESTINACIÓN AMBIENTAL VIGENCIA ANTERIOR </t>
  </si>
  <si>
    <t xml:space="preserve">SOBRETASA AMBIENTAL </t>
  </si>
  <si>
    <t>SOBRETASA AMBIENTAL VIGENCIA ACTUAL</t>
  </si>
  <si>
    <t>CON DESTINO A LA CORPORACIÓN AMBIENTAL (SÓLO MUNICIPIOS QUE ADOPTEN SOBRETASA)</t>
  </si>
  <si>
    <t>CON DESTINO AL ÁREA METROPOLITANA (SÓLO MUNICIPIOS QUE ADOPTEN SOBRETASA)</t>
  </si>
  <si>
    <t>SOBRETASA AMBIENTAL VIGENCIAS ANTERIORES</t>
  </si>
  <si>
    <t xml:space="preserve">IMPUESTO DE INDUSTRIA Y COMERCIO </t>
  </si>
  <si>
    <t>IMPUESTO DE INDUSTRIA Y COMERCIO DE LA VIGENCIA ACTUAL</t>
  </si>
  <si>
    <t>IMPUESTO DE INDUSTRIA Y COMERCIO DE LA VIGENCIA ANTERIOR</t>
  </si>
  <si>
    <t>AVISOS Y TABLEROS</t>
  </si>
  <si>
    <t>AVISOS Y TABLEROS VIGENCIA ACTUAL</t>
  </si>
  <si>
    <t>AVISOS Y TABLEROS VIGENCIAS ANTERIORES</t>
  </si>
  <si>
    <t>PUBLICIDAD EXTERIOR VISUAL</t>
  </si>
  <si>
    <t>IMPUESTO DE DELINEACIÓN</t>
  </si>
  <si>
    <t xml:space="preserve">IMPUESTO DE ESPECTÁCULOS PÚBLICOS NACIONAL CON DESTINO AL DEPORTE </t>
  </si>
  <si>
    <t>IMPUESTO DE ESPECTÁCULOS PÚBLICOS MUNICIPAL</t>
  </si>
  <si>
    <t>IMPUESTO A LAS VENTAS POR EL SISTEMA DE CLUBES</t>
  </si>
  <si>
    <t>IMPUESTO DE CASINOS</t>
  </si>
  <si>
    <t>IMPUESTO SOBRE APUESTAS MUTUAS</t>
  </si>
  <si>
    <t>DEGÜELLO DE GANADO MENOR</t>
  </si>
  <si>
    <t>SOBRETASA BOMBERIL</t>
  </si>
  <si>
    <t>SOBRETASA A LA GASOLINA</t>
  </si>
  <si>
    <t>IMPUESTO SOBRE TELÉFONOS URBANOS</t>
  </si>
  <si>
    <t>ESTAMPILLAS</t>
  </si>
  <si>
    <t>PRO DOTACIÓN Y FUNCIONAMIENTO DE CENTROS BIENESTAR DEL ANCIANO</t>
  </si>
  <si>
    <t>PRO ELECTRIFICACIÓN RURAL</t>
  </si>
  <si>
    <t xml:space="preserve">PRO SEGURIDAD ALIMENTARIA Y DESARROLLO RURAL </t>
  </si>
  <si>
    <t>PRO CULTURA</t>
  </si>
  <si>
    <t>PRO UNIVERSIDADES PÚBLICAS</t>
  </si>
  <si>
    <t>OTRAS ESTAMPILLAS</t>
  </si>
  <si>
    <t>IMPUESTO SOBRE EL SERVICIO DE ALUMBRADO PÚBLICO</t>
  </si>
  <si>
    <t>CONTRIBUCIÓN SOBRE CONTRATOS DE OBRAS PÚBLICAS</t>
  </si>
  <si>
    <t>IMPUESTO DE TRANSPORTE POR OLEODUCTOS Y GASODUCTOS</t>
  </si>
  <si>
    <t>OTROS INGRESOS TRIBUTARIOS</t>
  </si>
  <si>
    <t>TASAS Y DERECHOS</t>
  </si>
  <si>
    <t>PEAJES</t>
  </si>
  <si>
    <t>PEAJE TURÍSTICO</t>
  </si>
  <si>
    <t>TASAS POR EL DERECHO DE PARQUEO SOBRE LAS VÍAS PÚBLICAS</t>
  </si>
  <si>
    <t>TASAS RETRIBUTIVAS Y COMPENSATORIAS (MUNICIPIOS DE MÁS DE UN MILLÓN DE HABITANTES)</t>
  </si>
  <si>
    <t xml:space="preserve">CONTRIBUCIONES O GRAVÁMENES </t>
  </si>
  <si>
    <t>DERECHOS DE TRÁNSITO EN ÁREAS RESTRINGIDAS O DE ALTA CONGESTIÓN</t>
  </si>
  <si>
    <t>DESARROLLO DEL PLAN INTEGRAL DE SEGURIDAD Y CONVIVENCIA CIUDADANA</t>
  </si>
  <si>
    <t>RECOMPENSAS A PERSONAS QUE COLABOREN CON LA JUSTICIA Y SEGURIDAD DE LAS MISMAS</t>
  </si>
  <si>
    <t>A.18.11</t>
  </si>
  <si>
    <t>A.19</t>
  </si>
  <si>
    <t>GASTOS ESPECÍFICOS DE REGALÍAS Y COMPENSACIONES</t>
  </si>
  <si>
    <t>A.19.1</t>
  </si>
  <si>
    <t>INTERVENTORIA TÉCNICA DE LOS PROYECTOS QUE SE EJECUTEN CON RECURSOS DE REGALÍAS Y COMPENSACIONES</t>
  </si>
  <si>
    <t>A.19.2</t>
  </si>
  <si>
    <t>GASTOS DE OPERACIÓN Y PUESTA EN MARCHA DE LOS PROYECTOS FINANCIADOS CON REGALÍAS Y COMPENSACIONES</t>
  </si>
  <si>
    <t>A.10.14</t>
  </si>
  <si>
    <t>CAPACITACIÓN DE DOCENTES (ENTIDADES CERTIFICADAS)</t>
  </si>
  <si>
    <t>ACCIONES DE MEJORAMIENTO DE LA GESTIÓN ACADÉMICA ENMARCADAS EN LOS PLANES DE MEJORAMIENTO INSTITUCIONAL</t>
  </si>
  <si>
    <t>APLICACIÓN DE PROYECTOS EDUCATIVOS TRANSVERSALES</t>
  </si>
  <si>
    <t>A.2.1.8</t>
  </si>
  <si>
    <t>RESERVAS DE INVERSIÓN EN RÉGIMEN SUBSIDIADO VIGENCIA ANTERIOR (LEY 819 DE 2003)</t>
  </si>
  <si>
    <t>PAGO DE DÉFICIT DE INVERSIÓN EN SALUD PÚBLICA</t>
  </si>
  <si>
    <t>PAGO DE DÉFICIT DE INVERSIÓN EN RÉGIMEN SUBSIDIADO</t>
  </si>
  <si>
    <t>PAGO DE DÉFICIT DE INVERSIÓN EN EDUCACIÓN - PRESTACIÓN DEL SERVICIO</t>
  </si>
  <si>
    <t>PAGO DE DÉFICIT DE INVERSIÓN EN EDUCACIÓN - CALIDAD EDUCATIVA</t>
  </si>
  <si>
    <t>A.3.6</t>
  </si>
  <si>
    <t>PAGO DE DÉFICIT DE INVERSIÓN EN AGUA POTABLE Y SANEAMIENTO BÁSICO</t>
  </si>
  <si>
    <t>A.4.8</t>
  </si>
  <si>
    <t>PAGO DE DÉFICIT DE INVERSIÓN EN DEPORTE Y RECREACIÓN</t>
  </si>
  <si>
    <t>A.5.12</t>
  </si>
  <si>
    <t>PAGO DE DÉFICIT DE INVERSIÓN EN CULTURA</t>
  </si>
  <si>
    <t>A.6.12</t>
  </si>
  <si>
    <t>PAGO DE DÉFICIT DE INVERSIÓN EN SERVICIOS PÚBLICOS</t>
  </si>
  <si>
    <t>A.7.11</t>
  </si>
  <si>
    <t>PAGO DE DÉFICIT DE INVERSIÓN EN VIVIENDA</t>
  </si>
  <si>
    <t>A.8.11</t>
  </si>
  <si>
    <t>PAGO DE DÉFICIT DE INVERSIÓN EN DESARROLLO AGROPECUARIO</t>
  </si>
  <si>
    <t>A.9.15</t>
  </si>
  <si>
    <t>A.11.11</t>
  </si>
  <si>
    <t>A.12.15</t>
  </si>
  <si>
    <t>A.13.11</t>
  </si>
  <si>
    <t>A.14.16</t>
  </si>
  <si>
    <t>A.15.8</t>
  </si>
  <si>
    <t>A.16.6</t>
  </si>
  <si>
    <t>A.17.13</t>
  </si>
  <si>
    <t>A.18.12</t>
  </si>
  <si>
    <t>PAGO DE DÉFICIT DE INVERSIÓN EN JUSTICIA</t>
  </si>
  <si>
    <t>PAGO DE DÉFICIT DE INVERSIÓN EN FORTALECIMIENTO INSTITUCIONAL</t>
  </si>
  <si>
    <t>PAGO DE DÉFICIT DE INVERSIÓN EN DESARROLLO COMUNITARIO</t>
  </si>
  <si>
    <t>PAGO DE DÉFICIT DE INVERSIÓN EN EQUIPAMIENTO</t>
  </si>
  <si>
    <t>PAGO DE DÉFICIT DE INVERSIÓN EN ATENCIÓN A GRUPOS VULNERABLES - PROMOCIÓN SOCIAL</t>
  </si>
  <si>
    <t>PAGO DE DÉFICIT DE INVERSIÓN EN PROMOCIÓN DEL DESARROLLO</t>
  </si>
  <si>
    <t>PAGO DE DÉFICIT DE INVERSIÓN EN PREVENCIÓN Y ATENCIÓN DE DESASTRES</t>
  </si>
  <si>
    <t>PAGO DE DÉFICIT DE INVERSIÓN EN CENTROS DE RECLUSIÓN</t>
  </si>
  <si>
    <t>PAGO DE DÉFICIT DE INVERSIÓN EN TRANSPORTE</t>
  </si>
  <si>
    <t>CONTRATOS CELEBRADOS CON CUERPOS DE BOMBEROS VOLUNTARIOS PARA LA PREVENCIÓN Y CONTROL DE INCENDIOS</t>
  </si>
  <si>
    <t>FINANCIACIÓN, PROMOCIÓN Y EJECUCIÓN DE PROYECTOS RELACIONADOS CON LA REFORESTACIÓN (REVEGETALIZACIÓN, REFORESTACIÓN PROTECTORA Y EL CONTROL DE EROSIÓN)</t>
  </si>
  <si>
    <t>A.10.15</t>
  </si>
  <si>
    <t>MANEJO ARTIFICIAL DE CAUDALES (RECUPERACIÓN DE LA NAVEGABILIDAD DEL RÍO,  HIDROLOGÍA, MANEJO DE INUNDACIONES, CANAL NAVEGABLE Y ESTIAJE)</t>
  </si>
  <si>
    <t>COMPRA DE TIERRAS PARA PROTECCIÓN DE MICROCUENCAS ASOCIADAS AL RÍO MAGDALENA</t>
  </si>
  <si>
    <t>PAGO DE DÉFICIT DE INVERSIÓN EN AMBIENTE</t>
  </si>
  <si>
    <t xml:space="preserve">DOTACIÓN DE MAQUINAS Y EQUIPOS PARA LOS CUERPOS DE BOMBEROS </t>
  </si>
  <si>
    <t>OTRAS TRANSFERENCIAS DEL NIVEL DEPARTAMENTAL</t>
  </si>
  <si>
    <t>TRANSFERENCIA DEL DEPARTAMENTO DE SAN ANDRÉS (SOLO APLICA PARA PROVIDENCIA)</t>
  </si>
  <si>
    <t>CUOTA DE FISCALIZACIÓN</t>
  </si>
  <si>
    <t>TRANSFERENCIAS DE OTRAS ENTIDADES PARA PAGO DE PENSIONES</t>
  </si>
  <si>
    <t>CUOTAS PARTES PENSIONALES</t>
  </si>
  <si>
    <t>TRANSFERENCIA SECTOR ELÉCTRICO (SOLO EL 10% AUTORIZADO PARA LIBRE DESTINACIÓN)</t>
  </si>
  <si>
    <t>EMPRESAS DEL ORDEN NACIONAL</t>
  </si>
  <si>
    <t xml:space="preserve">EMPRESAS DEL ORDEN DEPARTAMENTAL </t>
  </si>
  <si>
    <t>EMPRESAS DEL ORDEN MUNICIPAL</t>
  </si>
  <si>
    <t>CON SITUACIÓN DE FONDOS</t>
  </si>
  <si>
    <t>SIN SITUACIÓN DE FONDOS</t>
  </si>
  <si>
    <t>S.G.P. POR CRECIMIENTO DE LA ECONOMÍA</t>
  </si>
  <si>
    <t>PRIMERA INFANCIA</t>
  </si>
  <si>
    <t>SISTEMA GENERAL FORZOSA INVERSIÓN DE PARTICIPACIÓN PROPÓSITO GENERAL</t>
  </si>
  <si>
    <t>FONDO DE SOLIDARIDAD Y GARANTÍAS -FOSYGA-</t>
  </si>
  <si>
    <t>REGALÍAS Y COMPENSACIONES</t>
  </si>
  <si>
    <t>REGALÍAS POR HIDROCARBUROS PETRÓLEO Y GAS</t>
  </si>
  <si>
    <t>REGALÍAS POR CARBÓN</t>
  </si>
  <si>
    <t>REGALÍAS POR NÍQUEL, HIERRO, COBRE Y DEMÁS MINERALES METÁLICOS</t>
  </si>
  <si>
    <t>REGALÍAS POR ORO, PLATA, PLATINO Y PIEDRAS PRECIOSAS</t>
  </si>
  <si>
    <t>REGALÍAS POR SAL</t>
  </si>
  <si>
    <t>OTRAS TRANSFERENCIAS DEL NIVEL NACIONAL PARA INVERSIÓN</t>
  </si>
  <si>
    <t>EN SALUD</t>
  </si>
  <si>
    <t>EN EDUCACIÓN</t>
  </si>
  <si>
    <t>EN OTROS SECTORES</t>
  </si>
  <si>
    <t>TRANSFERENCIA SECTOR ELÉCTRICO 90% PARA INVERSIÓN</t>
  </si>
  <si>
    <t>OTROS INGRESOS NO TRIBUTARIOS</t>
  </si>
  <si>
    <t>OPERACIONES COMERCIALES</t>
  </si>
  <si>
    <t>COFINANCIACIÓN</t>
  </si>
  <si>
    <t>COFINANCIACIÓN NACIONAL - NIVEL CENTRAL</t>
  </si>
  <si>
    <t>PROGRAMAS DE SALUD</t>
  </si>
  <si>
    <t>PROGRAMAS DE EDUCACIÓN</t>
  </si>
  <si>
    <t>PROGRAMAS DE AGUA POTABLE Y SANEAMIENTO BÁSICO</t>
  </si>
  <si>
    <t>PROGRAMAS DE INFRAESTRUCTURA</t>
  </si>
  <si>
    <t>PROGRAMAS OTROS SECTORES</t>
  </si>
  <si>
    <t>COFINANCIACIÓN DEPARTAMENTAL - NIVEL CENTRAL</t>
  </si>
  <si>
    <t>COFINANCIACIÓN MUNICIPAL - NIVEL CENTRAL</t>
  </si>
  <si>
    <t>OTRAS COFINANCIACIONES</t>
  </si>
  <si>
    <t>SECTOR DESCENTRALIZADO</t>
  </si>
  <si>
    <t>NACIONAL</t>
  </si>
  <si>
    <t>DEPARTAMENTAL</t>
  </si>
  <si>
    <t>MUNICIPAL</t>
  </si>
  <si>
    <t>SECTOR PRIVADO</t>
  </si>
  <si>
    <t>REGALÍAS INDIRECTAS</t>
  </si>
  <si>
    <t>FONDOS CÓRDOBA Y SUCRE</t>
  </si>
  <si>
    <t>RECURSOS DEL CRÉDITO</t>
  </si>
  <si>
    <t>INTERNO</t>
  </si>
  <si>
    <t>FINDETER</t>
  </si>
  <si>
    <t>FONADE</t>
  </si>
  <si>
    <t>INSTITUTOS DE DESARROLLO DEPARTAMENTAL Y/O MUNICIPAL</t>
  </si>
  <si>
    <t>BANCA COMERCIAL PUBLICA</t>
  </si>
  <si>
    <t>BANCA COMERCIAL PRIVADA</t>
  </si>
  <si>
    <t>TÍTULOS DE DEUDA PUBLICA</t>
  </si>
  <si>
    <t>CRÉDITO DE LA NACIÓN SUSCEPTIBLE DE CONDONACIÓN</t>
  </si>
  <si>
    <t>CRÉDITO DE PROVEEDORES</t>
  </si>
  <si>
    <t>EXTERNO</t>
  </si>
  <si>
    <t>RECUPERACIÓN DE CARTERA (DIFERENTES A TRIBUTARIOS)</t>
  </si>
  <si>
    <t>RECURSOS DEL BALANCE</t>
  </si>
  <si>
    <t>CANCELACIÓN DE RESERVAS</t>
  </si>
  <si>
    <t>COMPRA DE EQUIPO DE COMUNICACIÓN, MONTAJE Y OPERACIÓN DE REDES DE INTELIGENCIA</t>
  </si>
  <si>
    <t xml:space="preserve">SERVICIOS PERSONALES, DOTACIÓN Y RACIONES PARA NUEVOS AGENTES Y SOLDADOS </t>
  </si>
  <si>
    <t>HORAS EXTRAS Y DÍAS FESTIVOS</t>
  </si>
  <si>
    <t>PRIMAS LEGALES</t>
  </si>
  <si>
    <t>INDEMNIZACIÓN POR VACACIONES</t>
  </si>
  <si>
    <t>BONIFICACIÓN DE DIRECCIÓN</t>
  </si>
  <si>
    <t>AUXILIO DE TRANSPORTE</t>
  </si>
  <si>
    <t>PRESTACIONES SOCIALES EXTRALEGALES</t>
  </si>
  <si>
    <t>DOTACIÓN DE PERSONAL</t>
  </si>
  <si>
    <t>PAGOS DIRECTOS DE CESANTÍAS PARCIALES Y/O DEFINITIVAS</t>
  </si>
  <si>
    <t>OTROS GASTOS DE PERSONAL ASOCIADOS A LA NÓMINA</t>
  </si>
  <si>
    <t>INDEMNIZACIÓN DE PERSONAL</t>
  </si>
  <si>
    <t xml:space="preserve">SERVICIOS PERSONALES INDIRECTOS  </t>
  </si>
  <si>
    <t>HONORARIOS</t>
  </si>
  <si>
    <t>GASTOS DE INVERSIÓN</t>
  </si>
  <si>
    <t>CÓDIGO</t>
  </si>
  <si>
    <t>INGRESOS TOTALES</t>
  </si>
  <si>
    <t>INGRESOS CORRIENTES</t>
  </si>
  <si>
    <t xml:space="preserve">TRIBUTARIOS </t>
  </si>
  <si>
    <t>NO TRIBUTARIOS</t>
  </si>
  <si>
    <t>SGP - ALIMENTACIÓN ESCOLAR - VIGENCIAS ANTERIORES</t>
  </si>
  <si>
    <t>GASTOS DESTINADOS A GENERAR AMBIENTES QUE PROPICIEN LA SEGURIDAD CIUDADANA Y LA PRESERVACIÓN DEL ORDEN PÚBLICO.</t>
  </si>
  <si>
    <t>A.14.6.4</t>
  </si>
  <si>
    <t>ACCIONES HUMANITARIAS</t>
  </si>
  <si>
    <t>GESTIÓN SOCIAL</t>
  </si>
  <si>
    <t>HÁBITAT</t>
  </si>
  <si>
    <t>DESARROLLO ECONÓMICO LOCAL</t>
  </si>
  <si>
    <t>EDUCACIÓN PARA JÓVENES Y ADULTOS ILETRADOS</t>
  </si>
  <si>
    <t>CONSTRUCCIÓN DE PLAZAS DE MERCADO, MATADEROS, CEMENTERIOS, PARQUES, ANDENES Y MOBILIARIOS DEL ESPACIO PÚBLICO</t>
  </si>
  <si>
    <t>MEJORAMIENTO Y MANTENIMIENTO DE PLAZAS DE MERCADO, MATADEROS, CEMENTERIOS, PARQUES, ANDENES Y MOBILIARIOS DEL ESPACIO PÚBLICO</t>
  </si>
  <si>
    <t>ELABORACIÓN, ACTUALIZACIÓN, EVALUACIÓN Y SEGUIMIENTO DEL PLAN DE DESARROLLO</t>
  </si>
  <si>
    <t>A.14.1.1</t>
  </si>
  <si>
    <t>A.14.1.2</t>
  </si>
  <si>
    <t>A.14.1.3</t>
  </si>
  <si>
    <t>CONSTRUCCIÓN DE INFRAESTRUCTURA</t>
  </si>
  <si>
    <t>ADECUACIÓN DE INFRAESTRUCTURA</t>
  </si>
  <si>
    <t>A.5.13</t>
  </si>
  <si>
    <t>SEGURIDAD SOCIAL DEL CREADOR Y GESTOR CULTURAL</t>
  </si>
  <si>
    <t>MANTENIMIENTO Y DOTACIÓN DE BIBLIOTECAS PÚBLICAS</t>
  </si>
  <si>
    <t>A.14.1.4</t>
  </si>
  <si>
    <t xml:space="preserve">AGUA POTABLE Y SANEAMIENTO BÁSICO  </t>
  </si>
  <si>
    <t>DOTACIÓN DE MATERIALES PARA LA PROMOCIÓN DEL DESARROLLO DE LA PRIMERA INFANCIA</t>
  </si>
  <si>
    <t>A.19.4</t>
  </si>
  <si>
    <t>RESERVAS DE INVERSIÓN EN EL SECTOR VIGENCIA ANTERIOR (LEY 819 DE 2003) - INTERVENTORIA TÉCNICA</t>
  </si>
  <si>
    <t>RESERVAS DE INVERSIÓN EN EL SECTOR VIGENCIA ANTERIOR (LEY 819 DE 2003) - OPERACIÓN Y PUESTA EN MARCHA</t>
  </si>
  <si>
    <t>A.12.16</t>
  </si>
  <si>
    <t xml:space="preserve">ADQUISICIÓN DE BIENES E INSUMOS PARA LA ATENCIÓN DE LA POBLACIÓN AFECTADA POR DESASTRES    </t>
  </si>
  <si>
    <t>DONACIONES</t>
  </si>
  <si>
    <t>DESAHORRO FONPET</t>
  </si>
  <si>
    <t>UTILIDADES Y EXCEDENTES FINANCIEROS (EMPRESAS INDUSTRIALES, COMERCIALES Y ESTABLECIMIENTOS PÚBLICOS)</t>
  </si>
  <si>
    <t>REDUCCIÓN DE CAPITAL DE EMPRESAS</t>
  </si>
  <si>
    <t>REINTEGROS</t>
  </si>
  <si>
    <t>OTROS INGRESOS DE CAPITAL</t>
  </si>
  <si>
    <t>SOBRETASA PARA INVERSIÓN EN CEDELCA (SOLO MUNICIPIOS DEL DEPARTAMENTO DEL CAUCA)</t>
  </si>
  <si>
    <t>FONDO NACIONAL DE REGALÍAS (FNR)</t>
  </si>
  <si>
    <t>FONDO DE AHORRO Y ESTABILIZACIÓN PETROLERA (LEY 781 DE 2002)</t>
  </si>
  <si>
    <t>SOBRETASA ESPECIAL PARA EL DISTRITO DE CARTAGENA (VIGENTE LEY 15/1961)</t>
  </si>
  <si>
    <t xml:space="preserve">OTRAS TASAS </t>
  </si>
  <si>
    <t>EMPRESA TERRITORIAL PARA LA SALUD ETESA (MÁXIMO EL 25% EN LOS TÉRMINOS DEL ARTÍCULO 60 DE LA LEY 715)</t>
  </si>
  <si>
    <t>EMPRESA TERRITORIAL PARA LA SALUD -ETESA -75 % - INVERSIÓN EN SALUD, ARTÍCULO 60 DE LA LEY 715/2001</t>
  </si>
  <si>
    <t>RECURSOS DE FORZOSA INVERSIÓN - SALUD: PÚBLICA</t>
  </si>
  <si>
    <t>RECURSOS SGP CON DESTINACIÓN ESPECIFICA - SALUD: SERVICIOS A LA POBLACIÓN POBRE NO AFILIADA</t>
  </si>
  <si>
    <t>DISEÑO E IMPLANTACIÓN DE ESQUEMAS ORGANIZACIONALES PARA LA ADMINISTRACIÓN Y OPERACIÓN DE SISTEMAS DE ALCANTARILLADO</t>
  </si>
  <si>
    <t>RECURSOS LOCALES PARA PROYECTOS DE INFRAESTRUCTURA VIAL Y DE TRANSPORTE (ART. 112 LEY 812 DE 2003)</t>
  </si>
  <si>
    <t>CONTRAPRESTACIÓN POR CONCEPTO DEL USO Y GOCE TEMPORAL Y EXCLUSIVO DE LAS ZONAS DE USO PÚBLICO - MUNICIPIOS PORTUARIOS MARÍTIMOS</t>
  </si>
  <si>
    <t>DE OTRAS ENTIDADES DEL SECTOR NO FINANCIERO</t>
  </si>
  <si>
    <t xml:space="preserve">GASTOS DE PERSONAL </t>
  </si>
  <si>
    <t>SERVICIOS PERSONALES ASOCIADOS A LA NOMINA</t>
  </si>
  <si>
    <t>SUELDOS DE PERSONAL DE NOMINA</t>
  </si>
  <si>
    <t>OTRAS TRANSFERENCIAS DEL NIVEL NACIONAL PARA FUNCIONAMIENTO</t>
  </si>
  <si>
    <t>TI.B.1.4.2</t>
  </si>
  <si>
    <t>PRESUPUESTO INICIAL</t>
  </si>
  <si>
    <t>ESTIMACION DE ICLD</t>
  </si>
  <si>
    <t>PUBLICACIONES (Decreto 2474 de 2008)</t>
  </si>
  <si>
    <t>RECURSOS DE CAPITAL - RECURSOS PROPIOS (SALDOS NO EJECUTADOS VIGENCIAS ANTERIORES, RENDIMIENTOS FINANCIEROS, VENTA ACTIVOS)</t>
  </si>
  <si>
    <t>SGP - PROPOSITO GENERAL 42% RECURSOS LIBRE DESTINACIÓN MUNICIPIOS DE CATEGORIA 4,5 Y 6</t>
  </si>
  <si>
    <t>TOTAL INVERSIÓN ALIMENTACIÓN ESCOLAR</t>
  </si>
  <si>
    <t>TOTAL INVERSIÓN EDUCACIÓN</t>
  </si>
  <si>
    <t>4.1.1.9</t>
  </si>
  <si>
    <t>4.1.1.10</t>
  </si>
  <si>
    <t>4.1.1.11</t>
  </si>
  <si>
    <t>4.5.2</t>
  </si>
  <si>
    <t>4.5.3</t>
  </si>
  <si>
    <t>4.5.4</t>
  </si>
  <si>
    <t>4.3.3.1</t>
  </si>
  <si>
    <t>4.3.3.1.1</t>
  </si>
  <si>
    <t xml:space="preserve">PAGO DE PENSIONES DE DOCENTES NACIONALIZADOS                                                                                                                                                                     </t>
  </si>
  <si>
    <t xml:space="preserve">OTROS GASTOS DE FUNCIONAMIENTO                                                                                                                                                                                     </t>
  </si>
  <si>
    <t xml:space="preserve">1.1.1.1   </t>
  </si>
  <si>
    <t xml:space="preserve">1.1.1.2   </t>
  </si>
  <si>
    <t xml:space="preserve">1.1.1.3   </t>
  </si>
  <si>
    <t xml:space="preserve">1.1.1.4   </t>
  </si>
  <si>
    <t xml:space="preserve">1.1.1.5   </t>
  </si>
  <si>
    <t xml:space="preserve">1.1.1.6   </t>
  </si>
  <si>
    <t xml:space="preserve">1.1.1.7   </t>
  </si>
  <si>
    <t xml:space="preserve">1.1.1.8   </t>
  </si>
  <si>
    <t xml:space="preserve">1.1.1.9   </t>
  </si>
  <si>
    <t xml:space="preserve">1.1.3.1   </t>
  </si>
  <si>
    <t xml:space="preserve">1.1.3.2   </t>
  </si>
  <si>
    <t xml:space="preserve">1.1.3.3   </t>
  </si>
  <si>
    <t>PRESTACION DE SERVICIOS A LA POBLACION POBRE NO ASEGURADA Y ACCIONES NO POSS PARA MUNICIPIOS CERTIFICADOS</t>
  </si>
  <si>
    <t>CONTRATACION DEL SERVICIO A LA POBLACION POBRE NO ASEGURADA</t>
  </si>
  <si>
    <t>CONTRATACION DEL SERVICIO ACCIONES NO POSS POBLACIÓN POBRE ASEGURADA</t>
  </si>
  <si>
    <t>OTROS PROGRAMAS DE BIENESTAR</t>
  </si>
  <si>
    <t>A.2.2.1.</t>
  </si>
  <si>
    <t>A.2.2.2.</t>
  </si>
  <si>
    <t>A.2.2.2.2</t>
  </si>
  <si>
    <t>A.2.2.3.</t>
  </si>
  <si>
    <t>A.2.2.4.</t>
  </si>
  <si>
    <t>A.2.2.4.1</t>
  </si>
  <si>
    <t>A.2.2.4.2</t>
  </si>
  <si>
    <t>A.2.2.5.</t>
  </si>
  <si>
    <t>A.2.2.5.1</t>
  </si>
  <si>
    <t>A.2.2.5.2</t>
  </si>
  <si>
    <t>A.2.2.5.3</t>
  </si>
  <si>
    <t>A.2.2.5.4</t>
  </si>
  <si>
    <t>A.2.2.6.</t>
  </si>
  <si>
    <t>A.2.2.6.1</t>
  </si>
  <si>
    <t>A.2.2.6.2</t>
  </si>
  <si>
    <t>A.2.2.6.3</t>
  </si>
  <si>
    <t>A.2.2.6.4</t>
  </si>
  <si>
    <t xml:space="preserve">A.2.2.2.3.1.1. </t>
  </si>
  <si>
    <t xml:space="preserve">A.2.2.2.3.1.2. </t>
  </si>
  <si>
    <t xml:space="preserve">A.2.2.2.3.1.3. </t>
  </si>
  <si>
    <t xml:space="preserve">A.2.2.2.3.1.4. </t>
  </si>
  <si>
    <t>INVESTIGACION EN SALUD</t>
  </si>
  <si>
    <t>REORGANIZACION DE REDES DE PRESTADORES DE SERVICIOS DE SALUD</t>
  </si>
  <si>
    <t xml:space="preserve">PAGO DE CARTERA POR PRESTACION DE SERVICIOS  VIGENCIAS ANTERIORES </t>
  </si>
  <si>
    <t>PAGO DE CARTERA A LAS ENTIDADES PROMOTORAS DE SALUD REG. SUBSIDIADO VIGENCIAS ANTERIORES</t>
  </si>
  <si>
    <t>PAGO DE OTRAS DEUDAS QUE NO CORRESPODEN A PRESTACION DE SERVICIOS, REG. SUBSIDIADO  O INFRAESTRUCTURA</t>
  </si>
  <si>
    <t xml:space="preserve">A.2.3.2  </t>
  </si>
  <si>
    <t>A.2.3.2.1.2.</t>
  </si>
  <si>
    <t>A.2.3.2.2.</t>
  </si>
  <si>
    <t>A.2.3.2.3</t>
  </si>
  <si>
    <t>A.2.3.2.3.2</t>
  </si>
  <si>
    <t>A.2.3.2.4</t>
  </si>
  <si>
    <t>A.2.3.2.4.1</t>
  </si>
  <si>
    <t>A.2.3.2.4.2</t>
  </si>
  <si>
    <t>A.2.3.2.1.1</t>
  </si>
  <si>
    <t>A.2.3.2.3.1</t>
  </si>
  <si>
    <t>A.2.3.2.2.1</t>
  </si>
  <si>
    <t>A.2.3.2.2.2.</t>
  </si>
  <si>
    <t>SERVICIOS CONTRATADOS CON EMPRESAS SOCIALES DEL ESTADO</t>
  </si>
  <si>
    <t>ATENCIÓN DE URGENCIAS (SIN CONTRATO) CON EMPRESAS SOCIALES DEL ESTADO</t>
  </si>
  <si>
    <t>SERVICIOS CONTRATADOS CON INSTITUCIONES PRESTADORAS DE SERVICIOS DE SALUD  PRIVADAS</t>
  </si>
  <si>
    <t>SERVICIOS DE TRANSITO Y TRANSPORTE</t>
  </si>
  <si>
    <t xml:space="preserve">SECRETARIA DE EDUCACION                                                                                                                                                                                              </t>
  </si>
  <si>
    <t xml:space="preserve">SECRETARIA DE SALUD                                                                                                                                                                                                  </t>
  </si>
  <si>
    <t xml:space="preserve">OFICINA DE SERVICIOS PUBLICOS DE ACUEDUCTO, ALCANTARILLADO Y ASEO  O QUIEN HAGA SUS VECES, CUANDO EL MUNICIPIO ES PRESTADOR DIRECTO </t>
  </si>
  <si>
    <t>6.2.1.3</t>
  </si>
  <si>
    <t>6.2.2.6</t>
  </si>
  <si>
    <t>6.2.2.8</t>
  </si>
  <si>
    <t>6.2.2.9</t>
  </si>
  <si>
    <t>6.2.2.10</t>
  </si>
  <si>
    <t>6.2.2.6.1</t>
  </si>
  <si>
    <t>6.2.2.6.2</t>
  </si>
  <si>
    <t>6.2.2.6.3</t>
  </si>
  <si>
    <t>6.2.2.6.4</t>
  </si>
  <si>
    <t>6.2.2.6.5</t>
  </si>
  <si>
    <t xml:space="preserve">5.2.2.6   </t>
  </si>
  <si>
    <t xml:space="preserve">5.2.2.6.1 </t>
  </si>
  <si>
    <t xml:space="preserve">5.2.2.6.2 </t>
  </si>
  <si>
    <t xml:space="preserve">5.2.2.6.3 </t>
  </si>
  <si>
    <t xml:space="preserve">5.2.2.6.4 </t>
  </si>
  <si>
    <t xml:space="preserve">5.2.2.6.6 </t>
  </si>
  <si>
    <t xml:space="preserve">5.2.2.7 </t>
  </si>
  <si>
    <t>5.2.2.8</t>
  </si>
  <si>
    <t>5.2.2.9</t>
  </si>
  <si>
    <t>5.2.2.10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</si>
  <si>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</si>
  <si>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</si>
  <si>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</si>
  <si>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</si>
  <si>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</si>
  <si>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</si>
  <si>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</si>
  <si>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</si>
  <si>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</si>
  <si>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 xml:space="preserve">7.1.2   </t>
  </si>
  <si>
    <t>7.1.3</t>
  </si>
  <si>
    <t>7.1.4.1.1.1</t>
  </si>
  <si>
    <t>7.1.4.1.1.2</t>
  </si>
  <si>
    <t>7.1.4.1.1.3</t>
  </si>
  <si>
    <t>7.1.4.1.1.4</t>
  </si>
  <si>
    <t>7.1.4.2.1.1</t>
  </si>
  <si>
    <t>7.1.4.2.1.2</t>
  </si>
  <si>
    <t>7.1.4.2.1.3</t>
  </si>
  <si>
    <t>7.1.4.2.1.4</t>
  </si>
  <si>
    <t>7.2.1.2</t>
  </si>
  <si>
    <t>7.2.1.3</t>
  </si>
  <si>
    <t>7.2.2.3.2</t>
  </si>
  <si>
    <t>7.2.2.3.3</t>
  </si>
  <si>
    <t xml:space="preserve">7.2.2.4  </t>
  </si>
  <si>
    <t>7.2.2.5</t>
  </si>
  <si>
    <t>7.2.2.6.2</t>
  </si>
  <si>
    <t>7.2.2.6.3</t>
  </si>
  <si>
    <t>7.2.2.6.4</t>
  </si>
  <si>
    <t>7.2.2.6.5</t>
  </si>
  <si>
    <t>7.2.2.8</t>
  </si>
  <si>
    <t>7.2.2.9</t>
  </si>
  <si>
    <t>7.2.2.10</t>
  </si>
  <si>
    <t>A.2.2.8.3.1</t>
  </si>
  <si>
    <t>A.2.2.8.3.2</t>
  </si>
  <si>
    <t>A.2.2.8.3.3</t>
  </si>
  <si>
    <t>A.2.2.8.3.4</t>
  </si>
  <si>
    <t>A.2.2.7.1</t>
  </si>
  <si>
    <t>A.2.2.7.2</t>
  </si>
  <si>
    <t>A.2.2.7.1.1</t>
  </si>
  <si>
    <t>A.2.2.7.1.2</t>
  </si>
  <si>
    <t>A.2.2.7.1.3</t>
  </si>
  <si>
    <t>A.2.2.7.1.4</t>
  </si>
  <si>
    <t>A.2.2.7.2.1</t>
  </si>
  <si>
    <t>A.2.2.7.2.2</t>
  </si>
  <si>
    <t>A.2.2.7.2.3</t>
  </si>
  <si>
    <t>A.2.2.7.2.4</t>
  </si>
  <si>
    <t>A.2.2.6.5</t>
  </si>
  <si>
    <t>A.2.2.6.1.1</t>
  </si>
  <si>
    <t>A.2.2.6.1.2</t>
  </si>
  <si>
    <t>A.2.2.6.1.3</t>
  </si>
  <si>
    <t>A.2.2.6.1.4</t>
  </si>
  <si>
    <t>A.2.2.6.2.1</t>
  </si>
  <si>
    <t>A.2.2.6.2.2</t>
  </si>
  <si>
    <t>A.2.2.6.2.3</t>
  </si>
  <si>
    <t>A.2.2.6.2.4</t>
  </si>
  <si>
    <t>A.2.2.6.3.1</t>
  </si>
  <si>
    <t>A.2.2.6.3.2</t>
  </si>
  <si>
    <t>A.2.2.6.3.3</t>
  </si>
  <si>
    <t>A.2.2.6.3.4</t>
  </si>
  <si>
    <t>A.2.2.6.4.1</t>
  </si>
  <si>
    <t>A.2.2.6.4.2</t>
  </si>
  <si>
    <t>A.2.2.6.4.3</t>
  </si>
  <si>
    <t>A.2.2.6.4.4</t>
  </si>
  <si>
    <t>A.2.2.6.5.1</t>
  </si>
  <si>
    <t>A.2.2.6.5.2</t>
  </si>
  <si>
    <t>A.2.1.9</t>
  </si>
  <si>
    <t>.</t>
  </si>
  <si>
    <t>A.2.2.6.5.3</t>
  </si>
  <si>
    <t>A.2.2.6.5.4</t>
  </si>
  <si>
    <t>A.2.2.5.5</t>
  </si>
  <si>
    <t>A.2.2.5.6</t>
  </si>
  <si>
    <t>A.2.2.5.1.1</t>
  </si>
  <si>
    <t>A.2.2.5.1.2</t>
  </si>
  <si>
    <t>A.2.2.5.1.3</t>
  </si>
  <si>
    <t>A.2.2.5.1.4</t>
  </si>
  <si>
    <t>A.2.2.5.2.1</t>
  </si>
  <si>
    <t>A.2.2.5.2.2</t>
  </si>
  <si>
    <t>A.2.2.5.2.3</t>
  </si>
  <si>
    <t>A.2.2.5.2.4</t>
  </si>
  <si>
    <t>A.2.2.5.3.1</t>
  </si>
  <si>
    <t>A.2.2.5.3.2</t>
  </si>
  <si>
    <t>A.2.2.5.3.3</t>
  </si>
  <si>
    <t>A.2.2.5.3.4</t>
  </si>
  <si>
    <t>A.2.2.5.4.1</t>
  </si>
  <si>
    <t>A.2.2.5.4.2</t>
  </si>
  <si>
    <t>A.2.2.5.4.3</t>
  </si>
  <si>
    <t>A.2.2.5.4.4</t>
  </si>
  <si>
    <t>A.2.2.5.5.1</t>
  </si>
  <si>
    <t>A.2.2.5.5.2</t>
  </si>
  <si>
    <t>A.2.2.5.5.3</t>
  </si>
  <si>
    <t>A.2.2.5.5.4</t>
  </si>
  <si>
    <t>A.2.2.5.6.1</t>
  </si>
  <si>
    <t>A.2.2.5.6.2</t>
  </si>
  <si>
    <t>A.2.2.5.6.3</t>
  </si>
  <si>
    <t>A.2.2.5.6.4</t>
  </si>
  <si>
    <t>A.2.2.4.1.1</t>
  </si>
  <si>
    <t>A.2.2.4.1.2</t>
  </si>
  <si>
    <t>A.2.2.4.1.3</t>
  </si>
  <si>
    <t>A.2.2.4.1.4</t>
  </si>
  <si>
    <t>A.2.2.4.2.1</t>
  </si>
  <si>
    <t>A.2.2.4.2.2</t>
  </si>
  <si>
    <t>A.2.2.4.2.3</t>
  </si>
  <si>
    <t>A.2.2.4.2.4</t>
  </si>
  <si>
    <t>A.2.2.3.1.3</t>
  </si>
  <si>
    <t>A.2.2.3.1.4</t>
  </si>
  <si>
    <t>A.2.2.3.2.4</t>
  </si>
  <si>
    <t>A.2.2.2.1.3</t>
  </si>
  <si>
    <t>A.2.2.2.1.4</t>
  </si>
  <si>
    <t>A.2.2.2.2.1</t>
  </si>
  <si>
    <t>A.2.2.2.2.2</t>
  </si>
  <si>
    <t>A.2.2.2.2.3</t>
  </si>
  <si>
    <t>A.2.2.2.2.4</t>
  </si>
  <si>
    <t>SGP - PROPOSITO GENERAL VIGENCIAS ANTERIORES</t>
  </si>
  <si>
    <t>SGP - PROPOSITO GENERAL FORZOSA INVERSIÓN VIGENCIA ACTUAL EXCEPTO LO ASIGNADO A MUNICIPIOS DE MENOS DE 25,000 HABITANTES</t>
  </si>
  <si>
    <t>SGP - PROPOSITO GENERAL MUNICIPIOS MENOR DE 25,000 HABITANTES</t>
  </si>
  <si>
    <t>TOTAL INVERSIÓN PROPOSITO GENERAL</t>
  </si>
  <si>
    <t>INGRESOS CORRIENTES DE LIBRE DESTINACIÓN EXCEPTO EL 42% DE LIBRE DESTINACIÓN MUNICIPIOS DE CATEGORIA 4,5 Y 6</t>
  </si>
  <si>
    <t>INGRESOS CORRIENTES CON DESTINACIÓN ESPECÍFICA (RECURSOS PROPIOS)</t>
  </si>
  <si>
    <t>REGALIAS Y COMPENSACIONES (INCLUYE IMPUESTO DE TRANSPORTE DE OLEODUCTOS Y GASODUCTOS)</t>
  </si>
  <si>
    <t>FONDO NACIONAL DE REGALIAS</t>
  </si>
  <si>
    <t>ESCALONAMIENTO</t>
  </si>
  <si>
    <t>FONDO DE AHORRO Y ESTABILIZACIÓN PETROLERA FAEP</t>
  </si>
  <si>
    <t>FONDO DEPARTAMENTOS DE CORDOBA Y SUCRE</t>
  </si>
  <si>
    <t>APORTES, TRANSFERENCIAS Y COFINANCIACIÓN DEPARTAMENTALES</t>
  </si>
  <si>
    <t>CRÉDITO INTERNO Y EXTERNO</t>
  </si>
  <si>
    <t>OTRAS FUENTES DIFERENTES A LAS ANTERIORES</t>
  </si>
  <si>
    <t>APORTES Y COFINANCIACIÓN NACIONAL</t>
  </si>
  <si>
    <t>FOSYGA</t>
  </si>
  <si>
    <t>ETESA</t>
  </si>
  <si>
    <t>A.19.5</t>
  </si>
  <si>
    <t>A.10.16</t>
  </si>
  <si>
    <t>A</t>
  </si>
  <si>
    <t>A.1</t>
  </si>
  <si>
    <t>EDUCACIÓN</t>
  </si>
  <si>
    <t>A.1.1</t>
  </si>
  <si>
    <t xml:space="preserve">PAGO DE PERSONAL </t>
  </si>
  <si>
    <t>A.1.1.1</t>
  </si>
  <si>
    <t>PERSONAL DOCENTE</t>
  </si>
  <si>
    <t>A.1.1.2</t>
  </si>
  <si>
    <t>PERSONAL DIRECTIVO - DOCENTE</t>
  </si>
  <si>
    <t>A.1.1.3</t>
  </si>
  <si>
    <t>PERSONAL ADMINISTRATIVO DE INSTITUCIONES EDUCATIVAS</t>
  </si>
  <si>
    <t>A.1.1.4</t>
  </si>
  <si>
    <t>ASCENSOS EN ESCALAFÓN</t>
  </si>
  <si>
    <t>A.1.2</t>
  </si>
  <si>
    <t xml:space="preserve">APORTES PATRONALES </t>
  </si>
  <si>
    <t>A.1.2.1</t>
  </si>
  <si>
    <t>AUMENTAR LA EDAD INICIO CONSUMO CIGARRILLO, ALCOHOL Y DROGAS PSICOACTIVAS</t>
  </si>
  <si>
    <t>PROMOVER EL DIAGNÓSTICO TEMPRANO DE LA ENFERMEDAD RENAL CRÓNICA</t>
  </si>
  <si>
    <t>REDUCIR LAS LIMITACIONES (DISCAPACIDADES) EVITABLES</t>
  </si>
  <si>
    <t>MEJORAR LA SALUD AUDITIVA Y CONGNITIVA</t>
  </si>
  <si>
    <t>NUTRICIÓN</t>
  </si>
  <si>
    <t>REDUCIR DESNUTRICIÓN GLOBAL Y CRONICA EN NIÑOS MENORES 5 AÑOS</t>
  </si>
  <si>
    <t>AUMENTAR DURACIÓN DE  LA LACTANCIA MATERNA EXCLUSIVA</t>
  </si>
  <si>
    <t>SEGURIDAD SANITARIA Y DEL AMBIENTE</t>
  </si>
  <si>
    <t>IMPLEMENTAR POLÍTICA DE SALUD AMBIENTAL</t>
  </si>
  <si>
    <t>INCREMENTAR COBERTURA VIGILANCIA CALIDAD DE AGUA</t>
  </si>
  <si>
    <t>ESTILOS DE VIDA SALUDABLE ( VIVIENDA SALUDABLE - ESCUELAS SALUDABLES - ENTORNOS SALUDABLES)</t>
  </si>
  <si>
    <t>GESTIÓN OPERATIVA Y FUNCIONAL</t>
  </si>
  <si>
    <t>ARTICULACIÓN DE ACTORES SOCIALES, INSTITUCIONALES Y COMUNITARIOS</t>
  </si>
  <si>
    <t>FORTALECER LA REGULACIÓN Y FISCALIZACIÓN DE LAS ACCIONES INDIVIDUALES Y COLECTIVAS EN SALUD</t>
  </si>
  <si>
    <t>MOVILIZACIÓN SOCIAL (DEBERES Y DERECHOS - EQUIDAD DE GÉNERO - IEC - REDES SOCIALES)</t>
  </si>
  <si>
    <t xml:space="preserve">VIGILANCIA EPIDEMIOLÓGICA </t>
  </si>
  <si>
    <t xml:space="preserve">FORTALECIMIENTO SIVIGILA </t>
  </si>
  <si>
    <t>CONSOLIDACIÓN DE RED DE LABORATORIOS</t>
  </si>
  <si>
    <t>BÚSQUEDA ACTIVA, ESTUDIO Y SEGUIMIENTO DE CASOS</t>
  </si>
  <si>
    <t>A.2.2.2.3.</t>
  </si>
  <si>
    <t>A.14.1.5</t>
  </si>
  <si>
    <t>PAGO DE TALENTO HUMANO (CONTRATO)</t>
  </si>
  <si>
    <t>PROTECCIÓN INTEGRAL DE LA NIÑEZ</t>
  </si>
  <si>
    <t>A.1.2.2.2</t>
  </si>
  <si>
    <t xml:space="preserve">APORTES PARAFISCALES </t>
  </si>
  <si>
    <t>A.1.2.2.2.1</t>
  </si>
  <si>
    <t>SENA</t>
  </si>
  <si>
    <t>A.1.2.2.2.2</t>
  </si>
  <si>
    <t>ICBF</t>
  </si>
  <si>
    <t>A.1.2.2.2.3</t>
  </si>
  <si>
    <t>ESAP</t>
  </si>
  <si>
    <t>A.1.2.2.2.4</t>
  </si>
  <si>
    <t>CAJAS DE COMPENSACIÓN FAMILIAR</t>
  </si>
  <si>
    <t>A.1.2.2.2.5</t>
  </si>
  <si>
    <t>INSTITUTOS TÉCNICOS</t>
  </si>
  <si>
    <t>A.1.2.3</t>
  </si>
  <si>
    <t>PERSONAL DIRECTIVO - DOCENTE (SIN SITUACIÓN DE FONDOS)</t>
  </si>
  <si>
    <t>A.1.2.3.1</t>
  </si>
  <si>
    <t>A.1.2.3.1.1</t>
  </si>
  <si>
    <t>A.1.2.3.1.2</t>
  </si>
  <si>
    <t>A.1.2.3.1.3</t>
  </si>
  <si>
    <t>A.1.2.3.1.4</t>
  </si>
  <si>
    <t>A.1.2.4</t>
  </si>
  <si>
    <t>PERSONAL DIRECTIVO - DOCENTE (CON SITUACIÓN DE FONDOS)</t>
  </si>
  <si>
    <t>A.1.2.4.1</t>
  </si>
  <si>
    <t>A.1.2.4.1.1</t>
  </si>
  <si>
    <t>A.1.2.4.1.2</t>
  </si>
  <si>
    <t>A.1.2.4.1.3</t>
  </si>
  <si>
    <t>A.1.2.4.1.4</t>
  </si>
  <si>
    <t>A.1.2.4.2</t>
  </si>
  <si>
    <t>A.1.2.4.2.1</t>
  </si>
  <si>
    <t>A.1.2.4.2.2</t>
  </si>
  <si>
    <t>A.1.2.4.2.3</t>
  </si>
  <si>
    <t>A.1.2.4.2.4</t>
  </si>
  <si>
    <t>A.1.2.4.2.5</t>
  </si>
  <si>
    <t>A.1.2.5</t>
  </si>
  <si>
    <t>A.1.2.5.1</t>
  </si>
  <si>
    <t>A.1.2.5.1.1</t>
  </si>
  <si>
    <t>A.1.2.5.1.2</t>
  </si>
  <si>
    <t>A.1.2.5.1.3</t>
  </si>
  <si>
    <t>PROTECCIÓN INTEGRAL A LA JUVENTUD</t>
  </si>
  <si>
    <t>A.14.18</t>
  </si>
  <si>
    <t>A.14.18.1</t>
  </si>
  <si>
    <t>A.14.18.2</t>
  </si>
  <si>
    <t>A.14.18.3</t>
  </si>
  <si>
    <t>A.14.19</t>
  </si>
  <si>
    <t>A.14.19.1</t>
  </si>
  <si>
    <t>A.14.19.2</t>
  </si>
  <si>
    <t>A.14.19.3</t>
  </si>
  <si>
    <t>A.14.5.1</t>
  </si>
  <si>
    <t>A.14.5.2</t>
  </si>
  <si>
    <t>A.14.5.3</t>
  </si>
  <si>
    <t>A.14.13.1</t>
  </si>
  <si>
    <t>A.14.13.2</t>
  </si>
  <si>
    <t>A.14.13.3</t>
  </si>
  <si>
    <t>PROGRAMAS DE DISCAPACIDAD ( EXLCUYENDO ACCIONES DE SALUD PÚBLICA)</t>
  </si>
  <si>
    <t>A.2.4.11</t>
  </si>
  <si>
    <t xml:space="preserve">PAGO DE DÉFICIT DE INVERSIÓN EN OTROS GASTOS EN SALUD </t>
  </si>
  <si>
    <t>PAGO DE DÉFICIT DE INVERSIÓN EN PRESTACIÓN DE SERVICIOS A LA POBLACIÓN POBRE NO ASEGURADA Y ACCIONES NO POSS</t>
  </si>
  <si>
    <t xml:space="preserve">A.2.3.3 </t>
  </si>
  <si>
    <t>OTROS GASTOS EN SALUD PÚBLICA NO INCLUIDOS EN LOS CONCEPTOS ANTERIORES</t>
  </si>
  <si>
    <t>ADQUISICIÓN DE INSUMOS CRÍTICOS Y SUMINISTROS</t>
  </si>
  <si>
    <t>A.2.2.11.5</t>
  </si>
  <si>
    <t>A.2.2.11.6</t>
  </si>
  <si>
    <t>MANTENIMIENTO DE INFRAESTRUCTURA EDUCATIVA</t>
  </si>
  <si>
    <t>A.1.4.4</t>
  </si>
  <si>
    <t>DOTACIÓN DE INFRAESTRUCTURA EDUCATIVA: MOBILIARIO, EQUIPOS DIDÁCTICOS, HERRAMIENTAS PARA TALLERES Y AMBIENTES ESPECIALIZADOS PARA LA EDUCACIÓN MEDIA TÉCNICA</t>
  </si>
  <si>
    <t>A.1.4.5</t>
  </si>
  <si>
    <t>DOTACIÓN DE MATERIAL Y MEDIOS PEDAGÓGICOS PARA EL APRENDIZAJE: AUDIOVISUALES, SOFTWARE EDUCATIVO, TEXTOS Y MATERIAL DE LABORATORIO</t>
  </si>
  <si>
    <t>A.1.4.6</t>
  </si>
  <si>
    <t xml:space="preserve">1.1.4.3.2 </t>
  </si>
  <si>
    <t xml:space="preserve">1.1.4.3.3 </t>
  </si>
  <si>
    <t xml:space="preserve">1.1.4.3.4 </t>
  </si>
  <si>
    <t xml:space="preserve">1.1.4.3.5 </t>
  </si>
  <si>
    <t xml:space="preserve">1.2.1.1   </t>
  </si>
  <si>
    <t xml:space="preserve">1.2.1.2   </t>
  </si>
  <si>
    <t xml:space="preserve">1.2.2.1   </t>
  </si>
  <si>
    <t xml:space="preserve">1.2.2.2   </t>
  </si>
  <si>
    <t xml:space="preserve">1.2.2.3   </t>
  </si>
  <si>
    <t xml:space="preserve">1.2.2.4   </t>
  </si>
  <si>
    <t xml:space="preserve">1.2.2.5   </t>
  </si>
  <si>
    <t xml:space="preserve">1.2.2.6   </t>
  </si>
  <si>
    <t xml:space="preserve">1.2.2.6.1 </t>
  </si>
  <si>
    <t xml:space="preserve">1.2.2.6.2 </t>
  </si>
  <si>
    <t xml:space="preserve">1.2.2.6.3 </t>
  </si>
  <si>
    <t xml:space="preserve">1.2.2.6.4 </t>
  </si>
  <si>
    <t xml:space="preserve">1.2.2.6.6 </t>
  </si>
  <si>
    <t xml:space="preserve">1.2.2.7   </t>
  </si>
  <si>
    <t xml:space="preserve">1.2.2.8   </t>
  </si>
  <si>
    <t xml:space="preserve">2.1.1.1   </t>
  </si>
  <si>
    <t xml:space="preserve">2.1.1.2   </t>
  </si>
  <si>
    <t xml:space="preserve">2.1.1.3   </t>
  </si>
  <si>
    <t xml:space="preserve">2.1.1.4   </t>
  </si>
  <si>
    <t xml:space="preserve">2.1.1.5   </t>
  </si>
  <si>
    <t xml:space="preserve">2.1.1.6   </t>
  </si>
  <si>
    <t xml:space="preserve">2.1.1.7   </t>
  </si>
  <si>
    <t>PRESTACIÓN DIRECTA DEL SERVICIO</t>
  </si>
  <si>
    <t>A.1.4.10.1.1</t>
  </si>
  <si>
    <t>COMPRA DE ALIMENTOS</t>
  </si>
  <si>
    <t>A.1.4.10.1.2</t>
  </si>
  <si>
    <t xml:space="preserve">MENAJE, DOTACIÓN Y SU REPOSICIÓN PARA LA PRESTACIÓN DEL SERVICIO DE ALIMENTACIÓN ESCOLAR </t>
  </si>
  <si>
    <t>A.1.4.10.1.3</t>
  </si>
  <si>
    <t xml:space="preserve">CONTRATACIÓN DE PERSONAL PARA LA PREPARACIÓN DE ALIMENTOS </t>
  </si>
  <si>
    <t>A.1.4.10.1.4</t>
  </si>
  <si>
    <t xml:space="preserve">TRANSPORTE DE ALIMENTOS </t>
  </si>
  <si>
    <t>A.1.4.10.1.5</t>
  </si>
  <si>
    <t>ASEO Y COMBUSTIBLE PARA LA PREPARACIÓN DE LOS ALIMENTOS</t>
  </si>
  <si>
    <t>A.1.4.10.2</t>
  </si>
  <si>
    <t>CONTRATACIÓN CON TERCEROS PARA LA PROVISIÓN INTEGRAL DEL SERVICIO DE ALIMENTACIÓN ESCOLAR</t>
  </si>
  <si>
    <t>A.1.4.11</t>
  </si>
  <si>
    <t>PROYECTO DE MODERNIZACIÓN DE LA SECRETARIA DE EDUCACIÓN</t>
  </si>
  <si>
    <t>RESERVAS DE INVERSIÓN EN EL SECTOR VIGENCIA ANTERIOR (LEY 819 DE 2003)</t>
  </si>
  <si>
    <t>A.2</t>
  </si>
  <si>
    <t>SALUD</t>
  </si>
  <si>
    <t>A.2.1</t>
  </si>
  <si>
    <t xml:space="preserve">2.2.2.5   </t>
  </si>
  <si>
    <t xml:space="preserve">2.2.2.6   </t>
  </si>
  <si>
    <t xml:space="preserve">2.2.2.6.1 </t>
  </si>
  <si>
    <t xml:space="preserve">2.2.2.6.2 </t>
  </si>
  <si>
    <t xml:space="preserve">2.2.2.6.3 </t>
  </si>
  <si>
    <t xml:space="preserve">2.2.2.6.5 </t>
  </si>
  <si>
    <t xml:space="preserve">2.2.2.6.6 </t>
  </si>
  <si>
    <t xml:space="preserve">2.3.1     </t>
  </si>
  <si>
    <t xml:space="preserve">2.4       </t>
  </si>
  <si>
    <t xml:space="preserve">3.1.1.1   </t>
  </si>
  <si>
    <t xml:space="preserve">3.1.1.2   </t>
  </si>
  <si>
    <t xml:space="preserve">3.1.1.3   </t>
  </si>
  <si>
    <t xml:space="preserve">3.1.1.4   </t>
  </si>
  <si>
    <t xml:space="preserve">3.1.1.5   </t>
  </si>
  <si>
    <t xml:space="preserve">3.1.1.6   </t>
  </si>
  <si>
    <t xml:space="preserve">3.1.1.7   </t>
  </si>
  <si>
    <t xml:space="preserve">3.1.1.8   </t>
  </si>
  <si>
    <t xml:space="preserve">3.1.1.9   </t>
  </si>
  <si>
    <t xml:space="preserve">3.1.3.1   </t>
  </si>
  <si>
    <t xml:space="preserve">3.1.3.2   </t>
  </si>
  <si>
    <t xml:space="preserve">3.1.3.3   </t>
  </si>
  <si>
    <t xml:space="preserve">3.1.3.4   </t>
  </si>
  <si>
    <t xml:space="preserve">3.1.4.1   </t>
  </si>
  <si>
    <t xml:space="preserve">3.1.4.1.1 </t>
  </si>
  <si>
    <t xml:space="preserve">3.1.4.2   </t>
  </si>
  <si>
    <t xml:space="preserve">3.1.4.2.1 </t>
  </si>
  <si>
    <t xml:space="preserve">3.1.4.3   </t>
  </si>
  <si>
    <t xml:space="preserve">3.1.4.3.1 </t>
  </si>
  <si>
    <t xml:space="preserve">3.1.4.3.2 </t>
  </si>
  <si>
    <t xml:space="preserve">3.1.4.3.3 </t>
  </si>
  <si>
    <t xml:space="preserve">3.1.4.3.4 </t>
  </si>
  <si>
    <t xml:space="preserve">3.1.4.3.5 </t>
  </si>
  <si>
    <t xml:space="preserve">3.2.1.1   </t>
  </si>
  <si>
    <t xml:space="preserve">3.2.1.2   </t>
  </si>
  <si>
    <t xml:space="preserve">3.2.2.1   </t>
  </si>
  <si>
    <t>RESTO DE INVERSIONES QUE GARANTICEN EL CUMPLIMIENTO DE LA COMPETENCIA.</t>
  </si>
  <si>
    <t>A.2.2.2.1</t>
  </si>
  <si>
    <t>A.2.2.2.1.1</t>
  </si>
  <si>
    <t>A.2.2.2.1.2</t>
  </si>
  <si>
    <t xml:space="preserve"> y (31)  de Diciembre  de 2009 ,  en la  suma  de MIL OCHOSCIENTOS CUATRO ( ) M.C .T </t>
  </si>
  <si>
    <t xml:space="preserve">4.1.1.8   </t>
  </si>
  <si>
    <t xml:space="preserve">4.1.3.1   </t>
  </si>
  <si>
    <t xml:space="preserve">4.1.3.2   </t>
  </si>
  <si>
    <t xml:space="preserve">4.1.3.3   </t>
  </si>
  <si>
    <t xml:space="preserve">4.1.3.4   </t>
  </si>
  <si>
    <t xml:space="preserve">4.1.3.5   </t>
  </si>
  <si>
    <t>REPUBLICA DE COLOMBIA</t>
  </si>
  <si>
    <t>Departamento de Cundinamarca</t>
  </si>
  <si>
    <t>CONCEJO MUNICIPAL</t>
  </si>
  <si>
    <t>MUNICIPIO GUAYABAL DE  SIQUIMA</t>
  </si>
  <si>
    <t>Octubre      de  2008</t>
  </si>
  <si>
    <t>POR MEDIO  DEL  CUAL  SE  APRUEBA EL  PRESUPUESTO  GENERAL DE RENTAS Y  GASTOS DEL  MUNICIPIO  DE GUAYABAL DE SIQUIMA , PARA  LA  VIGENCIA FISCAL  2009.</t>
  </si>
  <si>
    <t>EL  CONCEJO MUNICIPAL DE  GUAYABAL DE SIQUIMA</t>
  </si>
  <si>
    <t>CONSIDERANDO:</t>
  </si>
  <si>
    <t xml:space="preserve">4.1.4.1   </t>
  </si>
  <si>
    <t xml:space="preserve">4.1.4.1.1 </t>
  </si>
  <si>
    <t xml:space="preserve">4.1.4.2   </t>
  </si>
  <si>
    <t xml:space="preserve">4.1.4.2.1 </t>
  </si>
  <si>
    <t xml:space="preserve">4.1.4.3   </t>
  </si>
  <si>
    <t xml:space="preserve">4.1.4.3.1 </t>
  </si>
  <si>
    <t xml:space="preserve">4.1.4.3.2 </t>
  </si>
  <si>
    <t xml:space="preserve">4.1.4.3.3 </t>
  </si>
  <si>
    <t xml:space="preserve">4.1.4.3.4 </t>
  </si>
  <si>
    <t xml:space="preserve">4.1.4.3.5 </t>
  </si>
  <si>
    <t xml:space="preserve">4.2.1.1   </t>
  </si>
  <si>
    <t xml:space="preserve">4.2.1.2   </t>
  </si>
  <si>
    <t xml:space="preserve">4.2.2.1   </t>
  </si>
  <si>
    <t xml:space="preserve">4.2.2.2   </t>
  </si>
  <si>
    <t xml:space="preserve">4.2.2.3   </t>
  </si>
  <si>
    <t xml:space="preserve">4.2.2.3.1 </t>
  </si>
  <si>
    <t xml:space="preserve">4.2.2.3.2 </t>
  </si>
  <si>
    <t xml:space="preserve">4.2.2.3.3 </t>
  </si>
  <si>
    <t xml:space="preserve">4.2.2.4   </t>
  </si>
  <si>
    <t xml:space="preserve">4.3.5.1   </t>
  </si>
  <si>
    <t xml:space="preserve">5.1.1.1   </t>
  </si>
  <si>
    <t xml:space="preserve">5.1.3.1   </t>
  </si>
  <si>
    <t xml:space="preserve">5.1.4.1   </t>
  </si>
  <si>
    <t xml:space="preserve">5.1.4.1.1 </t>
  </si>
  <si>
    <t>5.1.4.1.1.</t>
  </si>
  <si>
    <t xml:space="preserve">5.1.4.2   </t>
  </si>
  <si>
    <t xml:space="preserve">5.1.4.2.1 </t>
  </si>
  <si>
    <t>5.1.4.2.1.</t>
  </si>
  <si>
    <t xml:space="preserve">5.1.4.3   </t>
  </si>
  <si>
    <t xml:space="preserve">5.1.4.3.1 </t>
  </si>
  <si>
    <t xml:space="preserve">5.1.4.3.2 </t>
  </si>
  <si>
    <t xml:space="preserve">5.1.4.3.3 </t>
  </si>
  <si>
    <t xml:space="preserve">5.1.4.3.4 </t>
  </si>
  <si>
    <t xml:space="preserve">5.1.4.3.5 </t>
  </si>
  <si>
    <t xml:space="preserve">5.2.1.1   </t>
  </si>
  <si>
    <t xml:space="preserve">5.2.1.2   </t>
  </si>
  <si>
    <t xml:space="preserve">5.2.2.1   </t>
  </si>
  <si>
    <t xml:space="preserve">5.2.2.2   </t>
  </si>
  <si>
    <t xml:space="preserve">5.2.2.3   </t>
  </si>
  <si>
    <t xml:space="preserve">5.2.2.3.1 </t>
  </si>
  <si>
    <t xml:space="preserve">5.2.2.3.2 </t>
  </si>
  <si>
    <t xml:space="preserve">5.2.2.4   </t>
  </si>
  <si>
    <t xml:space="preserve">5.2.2.5   </t>
  </si>
  <si>
    <t xml:space="preserve">6.1.1.1   </t>
  </si>
  <si>
    <t xml:space="preserve">6.1.3.1   </t>
  </si>
  <si>
    <t xml:space="preserve">6.1.3.3   </t>
  </si>
  <si>
    <t xml:space="preserve">6.1.3.4   </t>
  </si>
  <si>
    <t xml:space="preserve">6.1.3.5   </t>
  </si>
  <si>
    <t xml:space="preserve">6.1.4.1   </t>
  </si>
  <si>
    <t xml:space="preserve">6.1.4.1.1 </t>
  </si>
  <si>
    <t xml:space="preserve">6.1.4.2   </t>
  </si>
  <si>
    <t xml:space="preserve">6.1.4.2.1 </t>
  </si>
  <si>
    <t xml:space="preserve">6.1.4.3   </t>
  </si>
  <si>
    <t xml:space="preserve">6.1.4.3.1 </t>
  </si>
  <si>
    <t xml:space="preserve">6.1.4.3.2 </t>
  </si>
  <si>
    <t xml:space="preserve">6.1.4.3.3 </t>
  </si>
  <si>
    <t xml:space="preserve">6.1.4.3.4 </t>
  </si>
  <si>
    <t xml:space="preserve">6.1.4.3.5 </t>
  </si>
  <si>
    <t xml:space="preserve">6.2.1.1   </t>
  </si>
  <si>
    <t xml:space="preserve">6.2.1.2   </t>
  </si>
  <si>
    <t xml:space="preserve">6.2.2.1   </t>
  </si>
  <si>
    <t xml:space="preserve">6.2.2.2   </t>
  </si>
  <si>
    <t xml:space="preserve">6.2.2.3   </t>
  </si>
  <si>
    <t xml:space="preserve">6.2.2.3.1 </t>
  </si>
  <si>
    <t xml:space="preserve">6.2.2.3.2 </t>
  </si>
  <si>
    <t xml:space="preserve">6.2.2.4   </t>
  </si>
  <si>
    <t xml:space="preserve">6.2.2.5   </t>
  </si>
  <si>
    <t xml:space="preserve">6.2.2.7   </t>
  </si>
  <si>
    <t xml:space="preserve">7.1.1.1   </t>
  </si>
  <si>
    <t xml:space="preserve">7.1.3.1   </t>
  </si>
  <si>
    <t xml:space="preserve">7.1.3.2   </t>
  </si>
  <si>
    <t xml:space="preserve">7.1.3.3   </t>
  </si>
  <si>
    <t xml:space="preserve">7.1.3.4   </t>
  </si>
  <si>
    <t xml:space="preserve">7.1.4.1   </t>
  </si>
  <si>
    <t xml:space="preserve">7.1.4.1.1 </t>
  </si>
  <si>
    <t xml:space="preserve">7.1.4.2   </t>
  </si>
  <si>
    <t xml:space="preserve">7.1.4.2.1 </t>
  </si>
  <si>
    <t xml:space="preserve">7.1.4.3   </t>
  </si>
  <si>
    <t xml:space="preserve">7.1.4.3.1 </t>
  </si>
  <si>
    <t xml:space="preserve">7.1.4.3.2 </t>
  </si>
  <si>
    <t xml:space="preserve">7.1.4.3.3 </t>
  </si>
  <si>
    <t xml:space="preserve">7.1.4.3.4 </t>
  </si>
  <si>
    <t xml:space="preserve">7.1.4.3.5 </t>
  </si>
  <si>
    <t xml:space="preserve">7.2.1.1   </t>
  </si>
  <si>
    <t xml:space="preserve">7.2.2.1   </t>
  </si>
  <si>
    <t xml:space="preserve">7.2.2.2   </t>
  </si>
  <si>
    <t xml:space="preserve">7.2.2.3   </t>
  </si>
  <si>
    <t xml:space="preserve">7.2.2.3.1 </t>
  </si>
  <si>
    <t xml:space="preserve">1.2.1    </t>
  </si>
  <si>
    <t xml:space="preserve">1.2.2    </t>
  </si>
  <si>
    <t xml:space="preserve">2.2.1    </t>
  </si>
  <si>
    <t xml:space="preserve">2.2.2    </t>
  </si>
  <si>
    <t xml:space="preserve">3.2.1    </t>
  </si>
  <si>
    <t xml:space="preserve">3.2.2    </t>
  </si>
  <si>
    <t xml:space="preserve">4.2.1    </t>
  </si>
  <si>
    <t xml:space="preserve">4.2.2    </t>
  </si>
  <si>
    <t xml:space="preserve">5.2.1    </t>
  </si>
  <si>
    <t xml:space="preserve">5.2.2    </t>
  </si>
  <si>
    <t xml:space="preserve">6.2.1    </t>
  </si>
  <si>
    <t xml:space="preserve">6.2.2    </t>
  </si>
  <si>
    <t xml:space="preserve">7.2.1    </t>
  </si>
  <si>
    <t xml:space="preserve">7.2.2    </t>
  </si>
  <si>
    <t xml:space="preserve">1.2.3    </t>
  </si>
  <si>
    <t xml:space="preserve">3.2.3    </t>
  </si>
  <si>
    <t xml:space="preserve">4.2.3    </t>
  </si>
  <si>
    <t xml:space="preserve">5.2.3    </t>
  </si>
  <si>
    <t xml:space="preserve">6.2.3    </t>
  </si>
  <si>
    <t xml:space="preserve">7.2.3    </t>
  </si>
  <si>
    <t xml:space="preserve">1.1.2    </t>
  </si>
  <si>
    <t xml:space="preserve">2.1.2    </t>
  </si>
  <si>
    <t xml:space="preserve">3.1.2    </t>
  </si>
  <si>
    <t xml:space="preserve">4.1.2    </t>
  </si>
  <si>
    <t xml:space="preserve">5.1.2    </t>
  </si>
  <si>
    <t xml:space="preserve">6.1.2    </t>
  </si>
  <si>
    <t xml:space="preserve">1.1    </t>
  </si>
  <si>
    <t xml:space="preserve">1.2    </t>
  </si>
  <si>
    <t xml:space="preserve">2.1    </t>
  </si>
  <si>
    <t xml:space="preserve">2.2    </t>
  </si>
  <si>
    <t xml:space="preserve">3.1    </t>
  </si>
  <si>
    <t xml:space="preserve">3.2    </t>
  </si>
  <si>
    <t xml:space="preserve">4.1    </t>
  </si>
  <si>
    <t xml:space="preserve">4.2    </t>
  </si>
  <si>
    <t xml:space="preserve">5.1    </t>
  </si>
  <si>
    <t xml:space="preserve">5.2    </t>
  </si>
  <si>
    <t xml:space="preserve">6.1    </t>
  </si>
  <si>
    <t xml:space="preserve">6.2    </t>
  </si>
  <si>
    <t xml:space="preserve">7.1    </t>
  </si>
  <si>
    <t xml:space="preserve">7.2    </t>
  </si>
  <si>
    <t xml:space="preserve">1.1.1    </t>
  </si>
  <si>
    <t xml:space="preserve">1.1.3    </t>
  </si>
  <si>
    <t xml:space="preserve">1.3.1   </t>
  </si>
  <si>
    <t xml:space="preserve">2.1.1    </t>
  </si>
  <si>
    <t xml:space="preserve">2.1.3    </t>
  </si>
  <si>
    <t xml:space="preserve">3.1.1    </t>
  </si>
  <si>
    <t xml:space="preserve">3.1.3    </t>
  </si>
  <si>
    <t xml:space="preserve">4.1.1    </t>
  </si>
  <si>
    <t xml:space="preserve">4.1.3    </t>
  </si>
  <si>
    <t xml:space="preserve">5.1.1    </t>
  </si>
  <si>
    <t xml:space="preserve">5.1.3    </t>
  </si>
  <si>
    <t xml:space="preserve">6.1.1    </t>
  </si>
  <si>
    <t xml:space="preserve">6.1.3    </t>
  </si>
  <si>
    <t xml:space="preserve">7.1.1    </t>
  </si>
  <si>
    <t xml:space="preserve">4.3.5    </t>
  </si>
  <si>
    <t xml:space="preserve">1.1.4    </t>
  </si>
  <si>
    <t xml:space="preserve">2.1.4    </t>
  </si>
  <si>
    <t xml:space="preserve">3.1.4    </t>
  </si>
  <si>
    <t xml:space="preserve">4.1.4    </t>
  </si>
  <si>
    <t xml:space="preserve">4.3.2    </t>
  </si>
  <si>
    <t xml:space="preserve">4.3.3    </t>
  </si>
  <si>
    <t xml:space="preserve">4.4.1    </t>
  </si>
  <si>
    <t xml:space="preserve">4.4.2    </t>
  </si>
  <si>
    <t xml:space="preserve">4.4.3    </t>
  </si>
  <si>
    <t xml:space="preserve">5.     </t>
  </si>
  <si>
    <t xml:space="preserve">5.1.4    </t>
  </si>
  <si>
    <t xml:space="preserve">6.     </t>
  </si>
  <si>
    <t xml:space="preserve">6.1.4    </t>
  </si>
  <si>
    <t xml:space="preserve">7.1.4    </t>
  </si>
  <si>
    <t xml:space="preserve">4.5.1    </t>
  </si>
  <si>
    <t xml:space="preserve">1.3    </t>
  </si>
  <si>
    <t xml:space="preserve">2.3     </t>
  </si>
  <si>
    <t xml:space="preserve">3.3     </t>
  </si>
  <si>
    <t xml:space="preserve">4.3    </t>
  </si>
  <si>
    <t xml:space="preserve">4.5    </t>
  </si>
  <si>
    <t xml:space="preserve">4.6    </t>
  </si>
  <si>
    <t xml:space="preserve">4.3.4    </t>
  </si>
  <si>
    <t xml:space="preserve">4.4    </t>
  </si>
  <si>
    <t xml:space="preserve">4.3.1    </t>
  </si>
  <si>
    <t xml:space="preserve">1. </t>
  </si>
  <si>
    <t xml:space="preserve">CONCEJO MUNICIPAL                                                                                                                                                                                                      </t>
  </si>
  <si>
    <t>1.2.1.3</t>
  </si>
  <si>
    <t>CONCEPTO</t>
  </si>
  <si>
    <t>2.</t>
  </si>
  <si>
    <t xml:space="preserve">PERSONERIA MUNICIPAL                                                                                                                                                                                                   </t>
  </si>
  <si>
    <t>2.1.4.1.1.1</t>
  </si>
  <si>
    <t>2.1.4.1.1.2</t>
  </si>
  <si>
    <t>2.1.4.1.1.3</t>
  </si>
  <si>
    <t>2.1.4.1.1.4</t>
  </si>
  <si>
    <t>2.1.4.2.1.1</t>
  </si>
  <si>
    <t>2.1.4.2.1.2</t>
  </si>
  <si>
    <t>2.1.4.2.1.3</t>
  </si>
  <si>
    <t>2.1.4.2.1.4</t>
  </si>
  <si>
    <t>2.2.1.3</t>
  </si>
  <si>
    <t>2.2.2.3.2.1</t>
  </si>
  <si>
    <t>2.2.2.3.2.2</t>
  </si>
  <si>
    <t>2.2.2.3.2</t>
  </si>
  <si>
    <t>2.2.2.3.3</t>
  </si>
  <si>
    <t>2.2.2.7</t>
  </si>
  <si>
    <t>2.2.2.8</t>
  </si>
  <si>
    <t>2.2.2.9</t>
  </si>
  <si>
    <t>2.2.2.10</t>
  </si>
  <si>
    <t>2.2.3</t>
  </si>
  <si>
    <t>OTROS GASTOS DE ADQUISICIÓN DE SERVICIOS</t>
  </si>
  <si>
    <t xml:space="preserve">CONTRALORIA MUNICIPAL                                                                                                                                                                                                  </t>
  </si>
  <si>
    <t>3.</t>
  </si>
  <si>
    <t>3.1.4.1.1.1</t>
  </si>
  <si>
    <t>3.1.4.1.1.2</t>
  </si>
  <si>
    <t>3.1.4.1.1.3</t>
  </si>
  <si>
    <t>3.1.4.1.1.4</t>
  </si>
  <si>
    <t>3.1.4.2.1.1</t>
  </si>
  <si>
    <t>3.1.4.2.1.2</t>
  </si>
  <si>
    <t>3.1.4.2.1.3</t>
  </si>
  <si>
    <t>3.1.4.2.1.4</t>
  </si>
  <si>
    <t>3.2.1.3</t>
  </si>
  <si>
    <t>3.2.2.8</t>
  </si>
  <si>
    <t>3.2.2.9</t>
  </si>
  <si>
    <t>3.2.2.10</t>
  </si>
  <si>
    <t>B</t>
  </si>
  <si>
    <t xml:space="preserve">GASTOS DE FUNCIONAMIENTO ALCALDIA </t>
  </si>
  <si>
    <t>ALCALDIA MUNICIPAL, SIN EDUCACION, SALUD Y LOS SERVICIOS DE ACUEDUCTO, ALCANTARILLADO Y ASEO</t>
  </si>
  <si>
    <t>A.</t>
  </si>
  <si>
    <t>ORGANOS DE CONTROL</t>
  </si>
  <si>
    <t>COMPETENCIAS LABORALES GENERALES Y FORMACIÓN PARA EL TRABAJO Y EL DESARROLLO HUMANO (Contratación del servicio)</t>
  </si>
  <si>
    <t>GASTOS DE FUNCIONAMIENTO</t>
  </si>
  <si>
    <t>JORNALES</t>
  </si>
  <si>
    <t>PERSONAL SUPERNUMERARIO</t>
  </si>
  <si>
    <t>SERVICIOS TÉCNICOS</t>
  </si>
  <si>
    <t>HONORARIOS DE LOS CONCEJALES</t>
  </si>
  <si>
    <t>OTROS SERVICIOS PERSONALES INDIRECTOS</t>
  </si>
  <si>
    <t>CONTRIBUCIONES INHERENTES A LA NOMINA</t>
  </si>
  <si>
    <t>APORTES DE PREVISIÓN SOCIAL</t>
  </si>
  <si>
    <t>1.1.4.1.1.1</t>
  </si>
  <si>
    <t>DE FUNCIONARIOS DE LA ADMINISTRACIÓN CENTRAL</t>
  </si>
  <si>
    <t>DE CONCEJALES (MUNICIPIOS DE CATEGORÍA 4, 5 Y 6, A PARTIR DE LA VIGENCIA DE LA LEY 1148/07)</t>
  </si>
  <si>
    <t>1.1.4.1.1.2</t>
  </si>
  <si>
    <t>1.1.4.1.1.3</t>
  </si>
  <si>
    <t>1.1.4.1.1.4</t>
  </si>
  <si>
    <t>1.1.4.2.1</t>
  </si>
  <si>
    <t>1.1.4.2.1.1</t>
  </si>
  <si>
    <t>1.1.4.2.1.2</t>
  </si>
  <si>
    <t>1.1.4.2.1.3</t>
  </si>
  <si>
    <t>1.1.4.2.1.4</t>
  </si>
  <si>
    <t>APORTES PARAFISCALES</t>
  </si>
  <si>
    <t>GASTOS GENERALES</t>
  </si>
  <si>
    <t>ADQUISICIÓN DE BIENES</t>
  </si>
  <si>
    <t>COMPRA DE EQUIPOS</t>
  </si>
  <si>
    <t>MATERIALES Y SUMINISTROS</t>
  </si>
  <si>
    <t>OTROS GASTOS ADQUISICIÓN DE BIENES</t>
  </si>
  <si>
    <t>ADQUISICIÓN DE SERVICIOS</t>
  </si>
  <si>
    <t>CAPACITACIÓN PERSONAL ADMINISTRATIVO</t>
  </si>
  <si>
    <t>IMPRESOS Y PUBLICACIONES</t>
  </si>
  <si>
    <t>SEGUROS</t>
  </si>
  <si>
    <t>1.2.2.3.1</t>
  </si>
  <si>
    <t>SEGUROS DE BIENES MUEBLES E INMUEBLES</t>
  </si>
  <si>
    <t>1.2.2.3.2</t>
  </si>
  <si>
    <t>SEGUROS  DE VIDA</t>
  </si>
  <si>
    <t>1.2.2.3.2.1</t>
  </si>
  <si>
    <t>1.2.2.3.2.2</t>
  </si>
  <si>
    <t>DEL ALCALDE</t>
  </si>
  <si>
    <t>DE LOS CONCEJALES (MUNICIPIOS DE CATEGORÍA 4, 5 Y 6, A PARTIR DE LA VIGENCIA DE LA LEY 1148/07)</t>
  </si>
  <si>
    <t>OTROS SEGUROS DE VIDA</t>
  </si>
  <si>
    <t>1.2.2.3.3</t>
  </si>
  <si>
    <t>PÓLIZA DE SEGURO DE SALUD PARA CONCEJALES (MUNICIPIOS DE CATEGORÍA 4, 5 Y 6, A PARTIR DE LA VIGENCIA DE LA LEY 1148/07)</t>
  </si>
  <si>
    <t>OTROS SEGUROS</t>
  </si>
  <si>
    <t>CONTRIBUCIONES, IMPUESTOS Y TASAS MULTAS</t>
  </si>
  <si>
    <t>SERVICIOS PÚBLICOS</t>
  </si>
  <si>
    <t>TELECOMUNICACIONES</t>
  </si>
  <si>
    <t>GAS NATURAL</t>
  </si>
  <si>
    <t>OTROS SERVICIOS PÚBLICOS</t>
  </si>
  <si>
    <t>GASTOS VINCULACIÓN DE PERSONAL ARTÍCULO 30 LEY 909 DE 2004</t>
  </si>
  <si>
    <t>VIÁTICOS Y GASTOS DE VIAJE</t>
  </si>
  <si>
    <t>1.2.2.9</t>
  </si>
  <si>
    <t>GASTOS ELECTORALES</t>
  </si>
  <si>
    <t>1.2.2.10</t>
  </si>
  <si>
    <t>MANTENIMIENTO Y REPARACIONES</t>
  </si>
  <si>
    <t>GASTOS FINANCIEROS</t>
  </si>
  <si>
    <t>DIFERENCIAL CAMBIARIO</t>
  </si>
  <si>
    <t>OTROS GASTOS FINANCIEROS</t>
  </si>
  <si>
    <t>OTROS GASTOS ADQUISICIÓN DE SERVICIOS</t>
  </si>
  <si>
    <t>GASTOS DE BIENESTAR SOCIAL Y SALUD OCUPACIONAL</t>
  </si>
  <si>
    <t xml:space="preserve">OTROS GASTOS GENERALES </t>
  </si>
  <si>
    <t>TRANSFERENCIAS CORRIENTES</t>
  </si>
  <si>
    <t>MESADAS PENSIONALES</t>
  </si>
  <si>
    <t>CUOTAS PARTES DE MESADA PENSIONAL</t>
  </si>
  <si>
    <t>CAPITALIZACIÓN DE PATRIMONIOS AUTÓNOMOS PARA PROVISIÓN DE PENSIONES</t>
  </si>
  <si>
    <t>PAGO DE BONOS PENSIONALES Y CUOTAS PARTES DE BONO PENSIONAL TIPO C Y E</t>
  </si>
  <si>
    <t>PAGO DE PENSIONES DE DOCENTES NACIONALIZADOS</t>
  </si>
  <si>
    <t>TRANSFERENCIAS CORRIENTES: ESTABLECIMIENTOS PÚBLICOS Y ENTIDADES DESCENTRALIZADAS-NIVEL TERRITORIAL</t>
  </si>
  <si>
    <t>A ESTABLECIMIENTOS PÚBLICOS</t>
  </si>
  <si>
    <t>A OTRAS ENTIDADES DESCENTRALIZADAS</t>
  </si>
  <si>
    <t>A ENTIDADES EN LIQUIDACIÓN</t>
  </si>
  <si>
    <t>A OTRAS ENTIDADES</t>
  </si>
  <si>
    <t>TRANSFERENCIA A PROVIDENCIA Y SANTA CATALINA</t>
  </si>
  <si>
    <t>FONDO NACIONAL DE PENSIONES TERRITORIALES FONPET</t>
  </si>
  <si>
    <t>PAGOS A ORGANISMOS INTERNACIONALES NO CREDITICIOS</t>
  </si>
  <si>
    <t>SENTENCIAS Y CONCILIACIONES</t>
  </si>
  <si>
    <t>OTRAS TRANSFERENCIAS CORRIENTES</t>
  </si>
  <si>
    <t>1.4</t>
  </si>
  <si>
    <t>PAGO DÉFICIT DE FUNCIONAMIENTO</t>
  </si>
  <si>
    <t>CAUSADO CON ANTERIORIDAD AL 31 DE DIC DE 2000</t>
  </si>
  <si>
    <t>CAUSADO CON POSTERIORIDAD AL 31 DE DIC DE 2000</t>
  </si>
  <si>
    <t>CAUSADO CON POSTERIORIDAD A LA FIRMA DE ACUERDO DE REESTRUCTURACIÓN DE PASIVOS-LEY 550 DE 1999</t>
  </si>
  <si>
    <t xml:space="preserve">RESERVAS PRESUPUESTALES DE FUNCIONAMIENTO VIGENCIA ANTERIOR (LEY 819/03) </t>
  </si>
  <si>
    <t>GASTOS DE PERSONAL</t>
  </si>
  <si>
    <t>TRANSFERENCIAS</t>
  </si>
  <si>
    <t>TRANSFERENCIAS DE CAPITAL</t>
  </si>
  <si>
    <t>SERVICIOS PERSONALES DIRECTOS</t>
  </si>
  <si>
    <t>SERVICIOS PERSONALES INDIRECTOS</t>
  </si>
  <si>
    <t>CONSUMO DE INSUMOS DIRECTOS</t>
  </si>
  <si>
    <t>CONTRIBUCIONES, IMPUESTOS, TASAS Y MULTAS</t>
  </si>
  <si>
    <t>CONSUMO DE INSUMOS INDIRECTOS</t>
  </si>
  <si>
    <t>OTROS GASTOS GENERALES DE OPERACIÓN, PRODUCCIÓN Y COMERCIALIZACIÓN</t>
  </si>
  <si>
    <t>OTROS GASTOS DE FUNCIONAMIENTO</t>
  </si>
  <si>
    <t>SGP EDUCACIÓN CUOTA DE ADMINISTRACIÓN</t>
  </si>
  <si>
    <t>RENTAS CEDIDAS</t>
  </si>
  <si>
    <t>TRANSFERENCIAS DE OTRAS ENTIDADES PARA PAGO DE PENSIONES Y/O CESANTÍAS</t>
  </si>
  <si>
    <t>TRANSFERENCIAS Y APORTES DEPARTAMENTALES</t>
  </si>
  <si>
    <t>RENDIMIENTOS FINANCIEROS LIBRE DESTINACIÓN</t>
  </si>
  <si>
    <t>RENDIMIENTOS FINANCIEROS FORZOSA INVERSIÓN</t>
  </si>
  <si>
    <t>CUOTAS PARTES PENSIONALES TRANSFERIDAS POR OTRAS ENTIDADES</t>
  </si>
  <si>
    <t>20% ESTAMPILLAS</t>
  </si>
  <si>
    <t>SOBRETASA O PARTICIPACIÓN AMBIENTAL</t>
  </si>
  <si>
    <t>REGISTRO Y ANOTACIÓN</t>
  </si>
  <si>
    <t>INGRESOS DE CAPITAL</t>
  </si>
  <si>
    <t>TI</t>
  </si>
  <si>
    <t>TI.A</t>
  </si>
  <si>
    <t>TI.A.1</t>
  </si>
  <si>
    <t>TI.A.1.1</t>
  </si>
  <si>
    <t>TI.A.1.1.1</t>
  </si>
  <si>
    <t>TI.A.1.1.2</t>
  </si>
  <si>
    <t>TI.A.1.2</t>
  </si>
  <si>
    <t>TI.A.1.2.1</t>
  </si>
  <si>
    <t>TI.A.1.2.2</t>
  </si>
  <si>
    <t>TI.A.1.3</t>
  </si>
  <si>
    <t>TI.A.1.3.1</t>
  </si>
  <si>
    <t>TI.A.1.3.2</t>
  </si>
  <si>
    <t>TI.A.1.3.3</t>
  </si>
  <si>
    <t>TI.A.1.3.4</t>
  </si>
  <si>
    <t>TI.A.1.3.5</t>
  </si>
  <si>
    <t>TI.A.1.3.6</t>
  </si>
  <si>
    <t>TI.A.1.4</t>
  </si>
  <si>
    <t>TI.A.1.4.1</t>
  </si>
  <si>
    <t>TI.A.1.4.1.1</t>
  </si>
  <si>
    <t>TI.A.1.4.1.2</t>
  </si>
  <si>
    <t>TI.A.1.4.1.3</t>
  </si>
  <si>
    <t>TI.A.1.4.1.4</t>
  </si>
  <si>
    <t>TI.A.1.4.2</t>
  </si>
  <si>
    <t>TI.A.1.4.2.1</t>
  </si>
  <si>
    <t>TI.A.1.4.2.2</t>
  </si>
  <si>
    <t>TI.A.1.4.2.3</t>
  </si>
  <si>
    <t>TI.A.1.4.2.4</t>
  </si>
  <si>
    <t>TI.A.1.5</t>
  </si>
  <si>
    <t>TI.A.1.5.1</t>
  </si>
  <si>
    <t>TI.A.1.5.2</t>
  </si>
  <si>
    <t>TI.A.1.6</t>
  </si>
  <si>
    <t>TI.A.1.6.1</t>
  </si>
  <si>
    <t>TI.A.1.6.2</t>
  </si>
  <si>
    <t>TI.A.1.7</t>
  </si>
  <si>
    <t>TI.A.1.8</t>
  </si>
  <si>
    <t>TI.A.1.9</t>
  </si>
  <si>
    <t>TI.A.1.10</t>
  </si>
  <si>
    <t>TI.A.1.20</t>
  </si>
  <si>
    <t>TI.A.1.21</t>
  </si>
  <si>
    <t>TI.A.1.22</t>
  </si>
  <si>
    <t>TI.A.1.23</t>
  </si>
  <si>
    <t>TI.A.1.25</t>
  </si>
  <si>
    <t>TI.A.1.26</t>
  </si>
  <si>
    <t>TI.A.1.27</t>
  </si>
  <si>
    <t>TI.A.1.28</t>
  </si>
  <si>
    <t>TI.A.1.28.1</t>
  </si>
  <si>
    <t>TI.A.1.28.2</t>
  </si>
  <si>
    <t>TI.A.1.28.3</t>
  </si>
  <si>
    <t>TI.A.1.28.4</t>
  </si>
  <si>
    <t>TI.A.1.28.8</t>
  </si>
  <si>
    <t>TI.A.1.28.9</t>
  </si>
  <si>
    <t>TI.A.1.29</t>
  </si>
  <si>
    <t>TI.A.1.30</t>
  </si>
  <si>
    <t>TI.A.1.31</t>
  </si>
  <si>
    <t>TI.A.1.33</t>
  </si>
  <si>
    <t>TI.A.2</t>
  </si>
  <si>
    <t>TI.A.2.1</t>
  </si>
  <si>
    <t>TI.A.2.1.1</t>
  </si>
  <si>
    <t>TI.A.2.1.2</t>
  </si>
  <si>
    <t>TI.A.2.1.3</t>
  </si>
  <si>
    <t>TI.A.2.1.7</t>
  </si>
  <si>
    <t>TI.A.2.1.8</t>
  </si>
  <si>
    <t>TI.A.2.1.9</t>
  </si>
  <si>
    <t>TI.A.2.1.9.1</t>
  </si>
  <si>
    <t>TI.A.2.1.9.2</t>
  </si>
  <si>
    <t>TI.A.2.1.9.3</t>
  </si>
  <si>
    <t>TI.A.2.1.9.4</t>
  </si>
  <si>
    <t>TI.A.2.1.10</t>
  </si>
  <si>
    <t>TI.A.2.1.11</t>
  </si>
  <si>
    <t>TI.A.2.1.11.1</t>
  </si>
  <si>
    <t>TI.A.2.1.11.2</t>
  </si>
  <si>
    <t>TI.A.2.1.11.3</t>
  </si>
  <si>
    <t>TI.A.2.1.11.4</t>
  </si>
  <si>
    <t>TI.A.2.1.11.5</t>
  </si>
  <si>
    <t>TI.A.2.1.11.6</t>
  </si>
  <si>
    <t>TI.A.2.1.11.7</t>
  </si>
  <si>
    <t>TI.A.2.1.11.8</t>
  </si>
  <si>
    <t>TI.A.2.1.12</t>
  </si>
  <si>
    <t>TI.A.2.2</t>
  </si>
  <si>
    <t>TI.A.2.2.1</t>
  </si>
  <si>
    <t>TI.A.2.2.2</t>
  </si>
  <si>
    <t>TI.A.2.2.3</t>
  </si>
  <si>
    <t>TI.A.2.2.4</t>
  </si>
  <si>
    <t>TI.A.2.2.4.1</t>
  </si>
  <si>
    <t>TI.A.2.2.4.2</t>
  </si>
  <si>
    <t>TI.A.2.2.4.3</t>
  </si>
  <si>
    <t>TI.A.2.2.4.4</t>
  </si>
  <si>
    <t>TI.A.2.2.4.5</t>
  </si>
  <si>
    <t>TI.A.2.2.5</t>
  </si>
  <si>
    <t>TI.A.2.2.5.1</t>
  </si>
  <si>
    <t>TI.A.2.2.5.2</t>
  </si>
  <si>
    <t>TI.A.2.2.5.3</t>
  </si>
  <si>
    <t>TI.A.2.2.5.4</t>
  </si>
  <si>
    <t>TI.A.2.2.5.5</t>
  </si>
  <si>
    <t>TI.A.2.2.5.9</t>
  </si>
  <si>
    <t>TI.A.2.2.5.10</t>
  </si>
  <si>
    <t>TI.A.2.2.6</t>
  </si>
  <si>
    <t>TI.A.2.2.6.1</t>
  </si>
  <si>
    <t>TI.A.2.2.6.2</t>
  </si>
  <si>
    <t>TI.A.2.2.6.3</t>
  </si>
  <si>
    <t>TI.A.2.2.6.4</t>
  </si>
  <si>
    <t>TI.A.2.2.6.8</t>
  </si>
  <si>
    <t>TI.A.2.2.7</t>
  </si>
  <si>
    <t>TI.A.2.3</t>
  </si>
  <si>
    <t>TI.A.2.3.1</t>
  </si>
  <si>
    <t>TI.A.2.3.1.1</t>
  </si>
  <si>
    <t>TI.A.2.3.1.2</t>
  </si>
  <si>
    <t>TI.A.2.3.2</t>
  </si>
  <si>
    <t>TI.A.2.3.4</t>
  </si>
  <si>
    <t>TI.A.2.4</t>
  </si>
  <si>
    <t>TI.A.2.4.1</t>
  </si>
  <si>
    <t>TI.A.2.4.2</t>
  </si>
  <si>
    <t>TI.A.2.4.3</t>
  </si>
  <si>
    <t>TI.A.2.4.4</t>
  </si>
  <si>
    <t>TI.A.2.4.5</t>
  </si>
  <si>
    <t>TI.A.2.4.6</t>
  </si>
  <si>
    <t>TI.A.2.4.7</t>
  </si>
  <si>
    <t>TI.A.2.4.8</t>
  </si>
  <si>
    <t>TI.A.2.4.9</t>
  </si>
  <si>
    <t>TI.A.2.4.10</t>
  </si>
  <si>
    <t>TI.A.2.5</t>
  </si>
  <si>
    <t>TI.A.2.5.1</t>
  </si>
  <si>
    <t>TI.A.2.5.2</t>
  </si>
  <si>
    <t>TI.A.2.5.3</t>
  </si>
  <si>
    <t>TI.A.2.6</t>
  </si>
  <si>
    <t>TI.A.2.6.1</t>
  </si>
  <si>
    <t>TI.A.2.6.1.1</t>
  </si>
  <si>
    <t>TI.A.2.6.1.1.1</t>
  </si>
  <si>
    <t>TI.A.2.6.1.1.2</t>
  </si>
  <si>
    <t>TI.A.2.6.1.1.5</t>
  </si>
  <si>
    <t>TI.A.2.6.1.1.7</t>
  </si>
  <si>
    <t>TI.A.2.6.1.2</t>
  </si>
  <si>
    <t>TI.A.2.6.1.2.1</t>
  </si>
  <si>
    <t>TI.A.2.6.1.2.2</t>
  </si>
  <si>
    <t>TI.A.2.6.1.2.5</t>
  </si>
  <si>
    <t>TI.A.2.6.1.2.6</t>
  </si>
  <si>
    <t>TI.A.2.6.1.3</t>
  </si>
  <si>
    <t>TI.A.2.6.1.4</t>
  </si>
  <si>
    <t>TI.A.2.6.1.5</t>
  </si>
  <si>
    <t>TI.A.2.6.1.6</t>
  </si>
  <si>
    <t>TI.A.2.6.1.6.1</t>
  </si>
  <si>
    <t>TI.A.2.6.1.6.2</t>
  </si>
  <si>
    <t>TI.A.2.6.1.6.3</t>
  </si>
  <si>
    <t>TI.A.2.6.1.6.4</t>
  </si>
  <si>
    <t>TI.A.2.6.2</t>
  </si>
  <si>
    <t>TI.A.2.6.2.1</t>
  </si>
  <si>
    <t>TI.A.2.6.2.1.1</t>
  </si>
  <si>
    <t>TI.A.2.6.2.1.1.1</t>
  </si>
  <si>
    <t>TI.A.2.6.2.1.1.1.1</t>
  </si>
  <si>
    <t>TI.A.2.6.2.1.1.1.1.1</t>
  </si>
  <si>
    <t>TI.A.2.6.2.1.1.1.1.2</t>
  </si>
  <si>
    <t>TI.A.2.6.2.1.1.1.2</t>
  </si>
  <si>
    <t>TI.A.2.6.2.1.1.1.3</t>
  </si>
  <si>
    <t>TI.A.2.6.2.1.1.1.4</t>
  </si>
  <si>
    <t>TI.A.2.6.2.1.1.2</t>
  </si>
  <si>
    <t>TI.A.2.6.2.1.1.2.1</t>
  </si>
  <si>
    <t>TI.A.2.6.2.1.1.2.1.1</t>
  </si>
  <si>
    <t>TI.A.2.6.2.1.1.2.1.2</t>
  </si>
  <si>
    <t>TI.A.2.6.2.1.1.2.2</t>
  </si>
  <si>
    <t>TI.A.2.6.2.1.1.2.3</t>
  </si>
  <si>
    <t>TI.A.2.6.2.1.1.2.4</t>
  </si>
  <si>
    <t>TI.A.2.6.2.1.1.3</t>
  </si>
  <si>
    <t>TI.A.2.6.2.1.1.4</t>
  </si>
  <si>
    <t>TI.A.2.6.2.1.1.5</t>
  </si>
  <si>
    <r>
      <rPr>
        <b/>
        <sz val="12"/>
        <color indexed="8"/>
        <rFont val="Arial"/>
        <family val="2"/>
      </rPr>
      <t>ARTICULO PRIMERO:</t>
    </r>
    <r>
      <rPr>
        <sz val="12"/>
        <color indexed="8"/>
        <rFont val="Arial"/>
        <family val="2"/>
      </rPr>
      <t xml:space="preserve"> Fijese el presupuesto General de Ingresos del Municipio de Guayabal de Siquima, para la vigencia fiscal comprendida entre  el  primero (1°) de  Enero y el (31) de Diciembre  de 2009, en la suma de MIL OCHOCIENTOS SETENTA Y SIETE MIL SETECIENTOS SETENTA Y DOS SETECIENTOS VEINTIUN PESOS ($1,877,772,721.)</t>
    </r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</si>
</sst>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d\-mmm\-yy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mmm\-yyyy"/>
    <numFmt numFmtId="215" formatCode="[$€-2]\ #,##0.00_);[Red]\([$€-2]\ #,##0.00\)"/>
    <numFmt numFmtId="216" formatCode="_(* #,##0.0_);_(* \(#,##0.0\);_(* &quot;-&quot;??_);_(@_)"/>
    <numFmt numFmtId="217" formatCode="_(* #,##0_);_(* \(#,##0\);_(* &quot;-&quot;??_);_(@_)"/>
    <numFmt numFmtId="218" formatCode="0.0"/>
    <numFmt numFmtId="219" formatCode="0.000"/>
    <numFmt numFmtId="220" formatCode="_ * #,##0_ ;_ * \-#,##0_ ;_ * &quot;-&quot;??_ ;_ @_ 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b/>
      <sz val="8"/>
      <color indexed="18"/>
      <name val="Arial Narrow"/>
      <family val="2"/>
    </font>
    <font>
      <b/>
      <sz val="8"/>
      <color indexed="10"/>
      <name val="Arial Narrow"/>
      <family val="2"/>
    </font>
    <font>
      <b/>
      <sz val="8"/>
      <color indexed="53"/>
      <name val="Arial Narrow"/>
      <family val="2"/>
    </font>
    <font>
      <b/>
      <sz val="8"/>
      <color indexed="52"/>
      <name val="Arial Narrow"/>
      <family val="2"/>
    </font>
    <font>
      <b/>
      <sz val="8"/>
      <color indexed="12"/>
      <name val="Arial Narrow"/>
      <family val="2"/>
    </font>
    <font>
      <b/>
      <sz val="8"/>
      <color indexed="62"/>
      <name val="Arial Narrow"/>
      <family val="2"/>
    </font>
    <font>
      <b/>
      <sz val="12"/>
      <color indexed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2"/>
      <color indexed="10"/>
      <name val="Arial Narrow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0"/>
    </font>
    <font>
      <b/>
      <sz val="12"/>
      <color indexed="12"/>
      <name val="Arial Narrow"/>
      <family val="2"/>
    </font>
    <font>
      <b/>
      <sz val="12"/>
      <color indexed="57"/>
      <name val="Arial Narrow"/>
      <family val="2"/>
    </font>
    <font>
      <b/>
      <sz val="12"/>
      <color indexed="11"/>
      <name val="Arial Narrow"/>
      <family val="2"/>
    </font>
    <font>
      <b/>
      <sz val="11"/>
      <color indexed="11"/>
      <name val="Calibri"/>
      <family val="0"/>
    </font>
    <font>
      <b/>
      <sz val="12"/>
      <color indexed="14"/>
      <name val="Arial Narrow"/>
      <family val="2"/>
    </font>
    <font>
      <b/>
      <sz val="11"/>
      <color indexed="14"/>
      <name val="Calibri"/>
      <family val="0"/>
    </font>
    <font>
      <b/>
      <sz val="11"/>
      <color indexed="10"/>
      <name val="Calibri"/>
      <family val="0"/>
    </font>
    <font>
      <b/>
      <sz val="12"/>
      <color indexed="14"/>
      <name val="Arial"/>
      <family val="2"/>
    </font>
    <font>
      <sz val="12"/>
      <color indexed="14"/>
      <name val="Calibri"/>
      <family val="0"/>
    </font>
    <font>
      <b/>
      <sz val="12"/>
      <color indexed="8"/>
      <name val="Calibri"/>
      <family val="0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10"/>
      <name val="Calibri"/>
      <family val="0"/>
    </font>
    <font>
      <b/>
      <sz val="12"/>
      <color indexed="1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7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/>
    </xf>
    <xf numFmtId="0" fontId="5" fillId="34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4" borderId="10" xfId="53" applyFont="1" applyFill="1" applyBorder="1" applyAlignment="1">
      <alignment horizontal="justify" vertical="center" wrapText="1"/>
      <protection/>
    </xf>
    <xf numFmtId="0" fontId="7" fillId="0" borderId="10" xfId="54" applyFont="1" applyBorder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53" applyFont="1" applyBorder="1" applyAlignment="1">
      <alignment horizontal="justify" vertical="center" wrapText="1"/>
      <protection/>
    </xf>
    <xf numFmtId="0" fontId="6" fillId="0" borderId="10" xfId="54" applyFont="1" applyBorder="1">
      <alignment/>
      <protection/>
    </xf>
    <xf numFmtId="0" fontId="7" fillId="0" borderId="10" xfId="53" applyFont="1" applyBorder="1" applyAlignment="1">
      <alignment horizontal="left" vertical="center" wrapText="1" indent="2"/>
      <protection/>
    </xf>
    <xf numFmtId="0" fontId="5" fillId="34" borderId="10" xfId="54" applyFont="1" applyFill="1" applyBorder="1">
      <alignment/>
      <protection/>
    </xf>
    <xf numFmtId="0" fontId="7" fillId="0" borderId="0" xfId="54" applyFont="1" applyBorder="1" applyAlignment="1">
      <alignment horizontal="justify" vertical="center" wrapText="1"/>
      <protection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5" fillId="35" borderId="10" xfId="53" applyFont="1" applyFill="1" applyBorder="1" applyAlignment="1">
      <alignment horizontal="justify" vertical="center" wrapText="1"/>
      <protection/>
    </xf>
    <xf numFmtId="0" fontId="7" fillId="0" borderId="10" xfId="54" applyFont="1" applyBorder="1" applyAlignment="1">
      <alignment horizontal="left" indent="1"/>
      <protection/>
    </xf>
    <xf numFmtId="0" fontId="7" fillId="0" borderId="10" xfId="53" applyFont="1" applyBorder="1" applyAlignment="1">
      <alignment horizontal="left" vertical="center" wrapText="1" indent="3"/>
      <protection/>
    </xf>
    <xf numFmtId="0" fontId="7" fillId="0" borderId="10" xfId="54" applyFont="1" applyBorder="1" applyAlignment="1">
      <alignment horizontal="left" indent="2"/>
      <protection/>
    </xf>
    <xf numFmtId="0" fontId="7" fillId="0" borderId="10" xfId="53" applyFont="1" applyBorder="1" applyAlignment="1">
      <alignment horizontal="left" vertical="center" wrapText="1" indent="4"/>
      <protection/>
    </xf>
    <xf numFmtId="0" fontId="7" fillId="0" borderId="10" xfId="54" applyFont="1" applyBorder="1" applyAlignment="1">
      <alignment horizontal="left" indent="3"/>
      <protection/>
    </xf>
    <xf numFmtId="0" fontId="7" fillId="0" borderId="10" xfId="53" applyFont="1" applyBorder="1" applyAlignment="1">
      <alignment horizontal="left" vertical="center" wrapText="1" indent="5"/>
      <protection/>
    </xf>
    <xf numFmtId="0" fontId="7" fillId="0" borderId="10" xfId="54" applyFont="1" applyBorder="1" applyAlignment="1">
      <alignment horizontal="left" indent="4"/>
      <protection/>
    </xf>
    <xf numFmtId="0" fontId="7" fillId="0" borderId="10" xfId="54" applyFont="1" applyBorder="1" applyAlignment="1">
      <alignment horizontal="left" indent="5"/>
      <protection/>
    </xf>
    <xf numFmtId="0" fontId="5" fillId="35" borderId="10" xfId="53" applyFont="1" applyFill="1" applyBorder="1" applyAlignment="1">
      <alignment horizontal="left" vertical="center" wrapText="1" indent="1"/>
      <protection/>
    </xf>
    <xf numFmtId="0" fontId="7" fillId="0" borderId="10" xfId="53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horizontal="left" vertical="center" wrapText="1" indent="3"/>
      <protection/>
    </xf>
    <xf numFmtId="0" fontId="13" fillId="0" borderId="10" xfId="53" applyFont="1" applyBorder="1" applyAlignment="1">
      <alignment horizontal="justify" vertical="center" wrapText="1"/>
      <protection/>
    </xf>
    <xf numFmtId="0" fontId="13" fillId="0" borderId="10" xfId="53" applyFont="1" applyBorder="1" applyAlignment="1">
      <alignment horizontal="left" vertical="center" wrapText="1" indent="2"/>
      <protection/>
    </xf>
    <xf numFmtId="0" fontId="12" fillId="0" borderId="10" xfId="53" applyFont="1" applyBorder="1" applyAlignment="1">
      <alignment horizontal="justify" vertical="center" wrapText="1"/>
      <protection/>
    </xf>
    <xf numFmtId="0" fontId="12" fillId="0" borderId="10" xfId="53" applyFont="1" applyBorder="1" applyAlignment="1">
      <alignment horizontal="left" vertical="center" wrapText="1" indent="3"/>
      <protection/>
    </xf>
    <xf numFmtId="0" fontId="14" fillId="0" borderId="10" xfId="53" applyFont="1" applyBorder="1" applyAlignment="1">
      <alignment horizontal="left" vertical="center" wrapText="1" indent="4"/>
      <protection/>
    </xf>
    <xf numFmtId="0" fontId="13" fillId="0" borderId="10" xfId="54" applyFont="1" applyBorder="1" applyAlignment="1">
      <alignment horizontal="left" indent="1"/>
      <protection/>
    </xf>
    <xf numFmtId="0" fontId="13" fillId="0" borderId="10" xfId="53" applyFont="1" applyBorder="1" applyAlignment="1">
      <alignment horizontal="left" vertical="center" wrapText="1" indent="1"/>
      <protection/>
    </xf>
    <xf numFmtId="0" fontId="12" fillId="0" borderId="10" xfId="54" applyFont="1" applyBorder="1" applyAlignment="1">
      <alignment horizontal="left" indent="2"/>
      <protection/>
    </xf>
    <xf numFmtId="0" fontId="13" fillId="0" borderId="10" xfId="54" applyFont="1" applyBorder="1" applyAlignment="1">
      <alignment horizontal="left" indent="2"/>
      <protection/>
    </xf>
    <xf numFmtId="0" fontId="12" fillId="0" borderId="10" xfId="53" applyFont="1" applyBorder="1" applyAlignment="1">
      <alignment horizontal="left" vertical="center" wrapText="1" indent="2"/>
      <protection/>
    </xf>
    <xf numFmtId="0" fontId="12" fillId="0" borderId="10" xfId="54" applyFont="1" applyBorder="1" applyAlignment="1">
      <alignment horizontal="left" indent="3"/>
      <protection/>
    </xf>
    <xf numFmtId="0" fontId="5" fillId="35" borderId="10" xfId="54" applyFont="1" applyFill="1" applyBorder="1" applyAlignment="1">
      <alignment horizontal="left" indent="1"/>
      <protection/>
    </xf>
    <xf numFmtId="0" fontId="15" fillId="0" borderId="10" xfId="53" applyFont="1" applyBorder="1" applyAlignment="1">
      <alignment horizontal="left" vertical="center" wrapText="1" indent="3"/>
      <protection/>
    </xf>
    <xf numFmtId="0" fontId="5" fillId="36" borderId="10" xfId="53" applyFont="1" applyFill="1" applyBorder="1" applyAlignment="1">
      <alignment horizontal="justify" vertical="center" wrapText="1"/>
      <protection/>
    </xf>
    <xf numFmtId="0" fontId="13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4"/>
    </xf>
    <xf numFmtId="0" fontId="3" fillId="0" borderId="10" xfId="0" applyFont="1" applyBorder="1" applyAlignment="1">
      <alignment horizontal="left" vertical="center" wrapText="1" indent="5"/>
    </xf>
    <xf numFmtId="0" fontId="16" fillId="0" borderId="10" xfId="0" applyFont="1" applyBorder="1" applyAlignment="1">
      <alignment horizontal="left" vertical="center" wrapText="1" indent="2"/>
    </xf>
    <xf numFmtId="0" fontId="14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6"/>
    </xf>
    <xf numFmtId="0" fontId="3" fillId="0" borderId="10" xfId="0" applyFont="1" applyBorder="1" applyAlignment="1">
      <alignment horizontal="left" vertical="center" wrapText="1" indent="7"/>
    </xf>
    <xf numFmtId="0" fontId="4" fillId="0" borderId="10" xfId="0" applyFont="1" applyBorder="1" applyAlignment="1">
      <alignment horizontal="left" vertical="center" wrapText="1" indent="5"/>
    </xf>
    <xf numFmtId="0" fontId="14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16" fillId="0" borderId="10" xfId="0" applyFont="1" applyBorder="1" applyAlignment="1">
      <alignment horizontal="left" vertical="center" wrapText="1" indent="4"/>
    </xf>
    <xf numFmtId="0" fontId="7" fillId="0" borderId="10" xfId="53" applyFont="1" applyBorder="1" applyAlignment="1">
      <alignment horizontal="left" vertical="center" wrapText="1" indent="1"/>
      <protection/>
    </xf>
    <xf numFmtId="0" fontId="17" fillId="0" borderId="10" xfId="53" applyFont="1" applyBorder="1" applyAlignment="1">
      <alignment horizontal="left" vertical="center" wrapText="1" indent="2"/>
      <protection/>
    </xf>
    <xf numFmtId="0" fontId="17" fillId="0" borderId="10" xfId="53" applyFont="1" applyBorder="1" applyAlignment="1">
      <alignment horizontal="left" vertical="center" wrapText="1" indent="3"/>
      <protection/>
    </xf>
    <xf numFmtId="0" fontId="5" fillId="0" borderId="10" xfId="53" applyFont="1" applyBorder="1" applyAlignment="1">
      <alignment horizontal="left" vertical="center" wrapText="1" indent="3"/>
      <protection/>
    </xf>
    <xf numFmtId="0" fontId="13" fillId="0" borderId="10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indent="2"/>
      <protection/>
    </xf>
    <xf numFmtId="0" fontId="12" fillId="0" borderId="10" xfId="53" applyFont="1" applyBorder="1" applyAlignment="1">
      <alignment horizontal="left" vertical="center" wrapText="1" indent="1"/>
      <protection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justify" vertical="center" wrapText="1"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35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43" fontId="7" fillId="0" borderId="10" xfId="48" applyFont="1" applyBorder="1" applyAlignment="1">
      <alignment/>
    </xf>
    <xf numFmtId="187" fontId="7" fillId="0" borderId="10" xfId="54" applyNumberFormat="1" applyFont="1" applyBorder="1">
      <alignment/>
      <protection/>
    </xf>
    <xf numFmtId="43" fontId="3" fillId="0" borderId="10" xfId="48" applyFont="1" applyBorder="1" applyAlignment="1">
      <alignment/>
    </xf>
    <xf numFmtId="220" fontId="18" fillId="38" borderId="10" xfId="48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44" fontId="7" fillId="0" borderId="10" xfId="50" applyFont="1" applyFill="1" applyBorder="1" applyAlignment="1">
      <alignment/>
    </xf>
    <xf numFmtId="220" fontId="18" fillId="0" borderId="10" xfId="48" applyNumberFormat="1" applyFont="1" applyFill="1" applyBorder="1" applyAlignment="1">
      <alignment/>
    </xf>
    <xf numFmtId="217" fontId="7" fillId="0" borderId="10" xfId="48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43" fontId="19" fillId="0" borderId="10" xfId="48" applyFont="1" applyFill="1" applyBorder="1" applyAlignment="1">
      <alignment/>
    </xf>
    <xf numFmtId="217" fontId="19" fillId="0" borderId="10" xfId="48" applyNumberFormat="1" applyFont="1" applyFill="1" applyBorder="1" applyAlignment="1">
      <alignment/>
    </xf>
    <xf numFmtId="44" fontId="19" fillId="0" borderId="10" xfId="50" applyFont="1" applyFill="1" applyBorder="1" applyAlignment="1">
      <alignment/>
    </xf>
    <xf numFmtId="44" fontId="20" fillId="0" borderId="0" xfId="0" applyNumberFormat="1" applyFont="1" applyFill="1" applyAlignment="1">
      <alignment/>
    </xf>
    <xf numFmtId="220" fontId="19" fillId="0" borderId="10" xfId="0" applyNumberFormat="1" applyFont="1" applyFill="1" applyBorder="1" applyAlignment="1">
      <alignment/>
    </xf>
    <xf numFmtId="44" fontId="20" fillId="0" borderId="0" xfId="50" applyFont="1" applyFill="1" applyAlignment="1">
      <alignment/>
    </xf>
    <xf numFmtId="43" fontId="20" fillId="0" borderId="0" xfId="48" applyFont="1" applyFill="1" applyAlignment="1">
      <alignment/>
    </xf>
    <xf numFmtId="43" fontId="20" fillId="0" borderId="10" xfId="48" applyFont="1" applyFill="1" applyBorder="1" applyAlignment="1">
      <alignment vertical="center" wrapText="1"/>
    </xf>
    <xf numFmtId="43" fontId="20" fillId="0" borderId="10" xfId="48" applyFont="1" applyFill="1" applyBorder="1" applyAlignment="1">
      <alignment horizontal="left" vertical="center" wrapText="1"/>
    </xf>
    <xf numFmtId="220" fontId="18" fillId="38" borderId="10" xfId="0" applyNumberFormat="1" applyFont="1" applyFill="1" applyBorder="1" applyAlignment="1">
      <alignment/>
    </xf>
    <xf numFmtId="220" fontId="18" fillId="0" borderId="11" xfId="48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220" fontId="18" fillId="0" borderId="10" xfId="0" applyNumberFormat="1" applyFont="1" applyFill="1" applyBorder="1" applyAlignment="1">
      <alignment/>
    </xf>
    <xf numFmtId="217" fontId="20" fillId="0" borderId="10" xfId="0" applyNumberFormat="1" applyFont="1" applyFill="1" applyBorder="1" applyAlignment="1">
      <alignment/>
    </xf>
    <xf numFmtId="217" fontId="20" fillId="0" borderId="10" xfId="48" applyNumberFormat="1" applyFont="1" applyFill="1" applyBorder="1" applyAlignment="1">
      <alignment/>
    </xf>
    <xf numFmtId="217" fontId="21" fillId="0" borderId="10" xfId="48" applyNumberFormat="1" applyFont="1" applyFill="1" applyBorder="1" applyAlignment="1">
      <alignment/>
    </xf>
    <xf numFmtId="187" fontId="8" fillId="0" borderId="0" xfId="55" applyNumberFormat="1">
      <alignment/>
      <protection/>
    </xf>
    <xf numFmtId="43" fontId="3" fillId="0" borderId="0" xfId="48" applyFont="1" applyAlignment="1">
      <alignment/>
    </xf>
    <xf numFmtId="43" fontId="22" fillId="0" borderId="10" xfId="48" applyFont="1" applyFill="1" applyBorder="1" applyAlignment="1">
      <alignment/>
    </xf>
    <xf numFmtId="0" fontId="22" fillId="0" borderId="10" xfId="0" applyFont="1" applyFill="1" applyBorder="1" applyAlignment="1">
      <alignment/>
    </xf>
    <xf numFmtId="187" fontId="23" fillId="0" borderId="10" xfId="0" applyNumberFormat="1" applyFont="1" applyFill="1" applyBorder="1" applyAlignment="1">
      <alignment/>
    </xf>
    <xf numFmtId="43" fontId="23" fillId="0" borderId="10" xfId="48" applyFont="1" applyFill="1" applyBorder="1" applyAlignment="1">
      <alignment/>
    </xf>
    <xf numFmtId="217" fontId="22" fillId="0" borderId="10" xfId="48" applyNumberFormat="1" applyFont="1" applyFill="1" applyBorder="1" applyAlignment="1">
      <alignment/>
    </xf>
    <xf numFmtId="43" fontId="23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/>
    </xf>
    <xf numFmtId="43" fontId="5" fillId="0" borderId="10" xfId="48" applyFont="1" applyBorder="1" applyAlignment="1">
      <alignment/>
    </xf>
    <xf numFmtId="187" fontId="5" fillId="0" borderId="10" xfId="54" applyNumberFormat="1" applyFont="1" applyBorder="1">
      <alignment/>
      <protection/>
    </xf>
    <xf numFmtId="43" fontId="7" fillId="38" borderId="10" xfId="48" applyFont="1" applyFill="1" applyBorder="1" applyAlignment="1">
      <alignment/>
    </xf>
    <xf numFmtId="43" fontId="5" fillId="38" borderId="10" xfId="48" applyFont="1" applyFill="1" applyBorder="1" applyAlignment="1">
      <alignment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35" borderId="0" xfId="53" applyFont="1" applyFill="1" applyBorder="1" applyAlignment="1">
      <alignment horizontal="justify" vertical="center" wrapText="1"/>
      <protection/>
    </xf>
    <xf numFmtId="0" fontId="3" fillId="0" borderId="0" xfId="53" applyFont="1" applyBorder="1" applyAlignment="1">
      <alignment horizontal="justify" vertical="center" wrapText="1"/>
      <protection/>
    </xf>
    <xf numFmtId="0" fontId="4" fillId="34" borderId="0" xfId="54" applyFont="1" applyFill="1" applyBorder="1">
      <alignment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34" borderId="0" xfId="53" applyFont="1" applyFill="1" applyBorder="1" applyAlignment="1">
      <alignment horizontal="justify" vertical="center" wrapText="1"/>
      <protection/>
    </xf>
    <xf numFmtId="0" fontId="4" fillId="0" borderId="0" xfId="53" applyFont="1" applyBorder="1" applyAlignment="1">
      <alignment horizontal="justify" vertical="center" wrapText="1"/>
      <protection/>
    </xf>
    <xf numFmtId="0" fontId="3" fillId="0" borderId="0" xfId="54" applyFont="1" applyBorder="1" applyAlignment="1">
      <alignment horizontal="justify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87" fontId="5" fillId="0" borderId="14" xfId="54" applyNumberFormat="1" applyFont="1" applyBorder="1">
      <alignment/>
      <protection/>
    </xf>
    <xf numFmtId="43" fontId="7" fillId="0" borderId="14" xfId="48" applyFont="1" applyBorder="1" applyAlignment="1">
      <alignment/>
    </xf>
    <xf numFmtId="43" fontId="6" fillId="0" borderId="14" xfId="48" applyFont="1" applyFill="1" applyBorder="1" applyAlignment="1">
      <alignment/>
    </xf>
    <xf numFmtId="43" fontId="5" fillId="0" borderId="14" xfId="48" applyFont="1" applyBorder="1" applyAlignment="1">
      <alignment/>
    </xf>
    <xf numFmtId="43" fontId="7" fillId="0" borderId="14" xfId="48" applyFont="1" applyFill="1" applyBorder="1" applyAlignment="1">
      <alignment/>
    </xf>
    <xf numFmtId="43" fontId="5" fillId="0" borderId="14" xfId="48" applyFont="1" applyFill="1" applyBorder="1" applyAlignment="1">
      <alignment/>
    </xf>
    <xf numFmtId="0" fontId="7" fillId="0" borderId="14" xfId="54" applyFont="1" applyBorder="1">
      <alignment/>
      <protection/>
    </xf>
    <xf numFmtId="43" fontId="7" fillId="0" borderId="18" xfId="48" applyFont="1" applyBorder="1" applyAlignment="1">
      <alignment/>
    </xf>
    <xf numFmtId="43" fontId="7" fillId="0" borderId="15" xfId="48" applyFont="1" applyBorder="1" applyAlignment="1">
      <alignment/>
    </xf>
    <xf numFmtId="0" fontId="7" fillId="0" borderId="15" xfId="54" applyFont="1" applyBorder="1">
      <alignment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" fillId="36" borderId="13" xfId="53" applyFont="1" applyFill="1" applyBorder="1" applyAlignment="1">
      <alignment horizontal="justify" vertical="center" wrapText="1"/>
      <protection/>
    </xf>
    <xf numFmtId="0" fontId="4" fillId="0" borderId="13" xfId="53" applyFont="1" applyFill="1" applyBorder="1" applyAlignment="1">
      <alignment horizontal="justify" vertical="center" wrapText="1"/>
      <protection/>
    </xf>
    <xf numFmtId="0" fontId="4" fillId="0" borderId="13" xfId="53" applyFont="1" applyBorder="1" applyAlignment="1">
      <alignment horizontal="justify" vertical="center" wrapText="1"/>
      <protection/>
    </xf>
    <xf numFmtId="0" fontId="3" fillId="0" borderId="13" xfId="53" applyFont="1" applyBorder="1" applyAlignment="1">
      <alignment horizontal="justify" vertical="center" wrapText="1"/>
      <protection/>
    </xf>
    <xf numFmtId="0" fontId="3" fillId="0" borderId="13" xfId="53" applyFont="1" applyFill="1" applyBorder="1" applyAlignment="1">
      <alignment horizontal="justify" vertical="center" wrapText="1"/>
      <protection/>
    </xf>
    <xf numFmtId="0" fontId="4" fillId="35" borderId="13" xfId="53" applyFont="1" applyFill="1" applyBorder="1" applyAlignment="1">
      <alignment horizontal="justify" vertical="center" wrapText="1"/>
      <protection/>
    </xf>
    <xf numFmtId="0" fontId="4" fillId="34" borderId="13" xfId="53" applyFont="1" applyFill="1" applyBorder="1" applyAlignment="1">
      <alignment horizontal="justify" vertical="center" wrapText="1"/>
      <protection/>
    </xf>
    <xf numFmtId="0" fontId="3" fillId="0" borderId="20" xfId="53" applyFont="1" applyBorder="1" applyAlignment="1">
      <alignment horizontal="justify" vertical="center" wrapText="1"/>
      <protection/>
    </xf>
    <xf numFmtId="0" fontId="1" fillId="0" borderId="17" xfId="0" applyFont="1" applyFill="1" applyBorder="1" applyAlignment="1">
      <alignment horizontal="left"/>
    </xf>
    <xf numFmtId="0" fontId="4" fillId="0" borderId="14" xfId="53" applyFont="1" applyFill="1" applyBorder="1" applyAlignment="1">
      <alignment horizontal="left" vertical="center" wrapText="1"/>
      <protection/>
    </xf>
    <xf numFmtId="0" fontId="3" fillId="0" borderId="14" xfId="53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>
      <alignment horizontal="left"/>
      <protection/>
    </xf>
    <xf numFmtId="0" fontId="3" fillId="0" borderId="14" xfId="54" applyFont="1" applyFill="1" applyBorder="1" applyAlignment="1">
      <alignment horizontal="left"/>
      <protection/>
    </xf>
    <xf numFmtId="0" fontId="3" fillId="0" borderId="18" xfId="53" applyFont="1" applyFill="1" applyBorder="1" applyAlignment="1">
      <alignment horizontal="left" vertical="center" wrapText="1"/>
      <protection/>
    </xf>
    <xf numFmtId="0" fontId="4" fillId="0" borderId="15" xfId="54" applyFont="1" applyFill="1" applyBorder="1" applyAlignment="1">
      <alignment horizontal="left"/>
      <protection/>
    </xf>
    <xf numFmtId="0" fontId="3" fillId="0" borderId="15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3" fillId="0" borderId="15" xfId="54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center" wrapText="1" indent="3"/>
    </xf>
    <xf numFmtId="43" fontId="21" fillId="0" borderId="10" xfId="48" applyFont="1" applyFill="1" applyBorder="1" applyAlignment="1">
      <alignment/>
    </xf>
    <xf numFmtId="43" fontId="35" fillId="0" borderId="10" xfId="48" applyFont="1" applyFill="1" applyBorder="1" applyAlignment="1">
      <alignment/>
    </xf>
    <xf numFmtId="43" fontId="20" fillId="0" borderId="10" xfId="48" applyFont="1" applyFill="1" applyBorder="1" applyAlignment="1">
      <alignment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3" fontId="7" fillId="0" borderId="0" xfId="48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7" fontId="21" fillId="0" borderId="10" xfId="0" applyNumberFormat="1" applyFont="1" applyFill="1" applyBorder="1" applyAlignment="1">
      <alignment/>
    </xf>
    <xf numFmtId="187" fontId="35" fillId="0" borderId="10" xfId="0" applyNumberFormat="1" applyFont="1" applyFill="1" applyBorder="1" applyAlignment="1">
      <alignment/>
    </xf>
    <xf numFmtId="187" fontId="38" fillId="0" borderId="10" xfId="0" applyNumberFormat="1" applyFont="1" applyFill="1" applyBorder="1" applyAlignment="1">
      <alignment/>
    </xf>
    <xf numFmtId="43" fontId="39" fillId="0" borderId="10" xfId="48" applyFont="1" applyFill="1" applyBorder="1" applyAlignment="1">
      <alignment/>
    </xf>
    <xf numFmtId="43" fontId="40" fillId="0" borderId="10" xfId="48" applyFont="1" applyFill="1" applyBorder="1" applyAlignment="1">
      <alignment/>
    </xf>
    <xf numFmtId="43" fontId="42" fillId="0" borderId="10" xfId="48" applyFont="1" applyFill="1" applyBorder="1" applyAlignment="1">
      <alignment/>
    </xf>
    <xf numFmtId="43" fontId="0" fillId="0" borderId="0" xfId="0" applyNumberFormat="1" applyBorder="1" applyAlignment="1">
      <alignment/>
    </xf>
    <xf numFmtId="0" fontId="5" fillId="34" borderId="12" xfId="0" applyFont="1" applyFill="1" applyBorder="1" applyAlignment="1">
      <alignment horizontal="justify" vertical="center"/>
    </xf>
    <xf numFmtId="0" fontId="5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justify" vertical="center"/>
    </xf>
    <xf numFmtId="0" fontId="5" fillId="37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justify" vertical="center"/>
    </xf>
    <xf numFmtId="0" fontId="5" fillId="35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justify" vertical="center"/>
    </xf>
    <xf numFmtId="0" fontId="7" fillId="0" borderId="22" xfId="0" applyFont="1" applyBorder="1" applyAlignment="1">
      <alignment horizontal="justify" vertical="center" wrapText="1"/>
    </xf>
    <xf numFmtId="43" fontId="22" fillId="0" borderId="23" xfId="48" applyFont="1" applyFill="1" applyBorder="1" applyAlignment="1">
      <alignment/>
    </xf>
    <xf numFmtId="43" fontId="22" fillId="0" borderId="24" xfId="48" applyFont="1" applyFill="1" applyBorder="1" applyAlignment="1">
      <alignment/>
    </xf>
    <xf numFmtId="43" fontId="22" fillId="0" borderId="25" xfId="48" applyFont="1" applyFill="1" applyBorder="1" applyAlignment="1">
      <alignment/>
    </xf>
    <xf numFmtId="43" fontId="22" fillId="0" borderId="26" xfId="48" applyFont="1" applyFill="1" applyBorder="1" applyAlignment="1">
      <alignment/>
    </xf>
    <xf numFmtId="43" fontId="22" fillId="0" borderId="27" xfId="48" applyFont="1" applyFill="1" applyBorder="1" applyAlignment="1">
      <alignment/>
    </xf>
    <xf numFmtId="43" fontId="23" fillId="0" borderId="24" xfId="48" applyFont="1" applyFill="1" applyBorder="1" applyAlignment="1">
      <alignment/>
    </xf>
    <xf numFmtId="0" fontId="22" fillId="0" borderId="24" xfId="0" applyFont="1" applyFill="1" applyBorder="1" applyAlignment="1">
      <alignment/>
    </xf>
    <xf numFmtId="43" fontId="23" fillId="0" borderId="2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43" fontId="37" fillId="0" borderId="10" xfId="48" applyFont="1" applyBorder="1" applyAlignment="1">
      <alignment/>
    </xf>
    <xf numFmtId="43" fontId="1" fillId="0" borderId="10" xfId="48" applyFont="1" applyBorder="1" applyAlignment="1">
      <alignment/>
    </xf>
    <xf numFmtId="43" fontId="23" fillId="0" borderId="10" xfId="48" applyFont="1" applyFill="1" applyBorder="1" applyAlignment="1">
      <alignment horizontal="right"/>
    </xf>
    <xf numFmtId="43" fontId="23" fillId="0" borderId="10" xfId="48" applyFont="1" applyFill="1" applyBorder="1" applyAlignment="1">
      <alignment/>
    </xf>
    <xf numFmtId="43" fontId="36" fillId="0" borderId="10" xfId="48" applyFont="1" applyBorder="1" applyAlignment="1">
      <alignment/>
    </xf>
    <xf numFmtId="43" fontId="22" fillId="0" borderId="10" xfId="48" applyFont="1" applyFill="1" applyBorder="1" applyAlignment="1">
      <alignment horizontal="right"/>
    </xf>
    <xf numFmtId="43" fontId="7" fillId="0" borderId="10" xfId="48" applyFont="1" applyFill="1" applyBorder="1" applyAlignment="1">
      <alignment/>
    </xf>
    <xf numFmtId="43" fontId="7" fillId="0" borderId="0" xfId="48" applyFont="1" applyFill="1" applyBorder="1" applyAlignment="1">
      <alignment horizontal="center"/>
    </xf>
    <xf numFmtId="43" fontId="45" fillId="0" borderId="10" xfId="48" applyFont="1" applyFill="1" applyBorder="1" applyAlignment="1">
      <alignment/>
    </xf>
    <xf numFmtId="0" fontId="36" fillId="0" borderId="10" xfId="0" applyFont="1" applyBorder="1" applyAlignment="1">
      <alignment/>
    </xf>
    <xf numFmtId="179" fontId="47" fillId="0" borderId="10" xfId="0" applyNumberFormat="1" applyFont="1" applyBorder="1" applyAlignment="1">
      <alignment/>
    </xf>
    <xf numFmtId="179" fontId="0" fillId="0" borderId="10" xfId="0" applyNumberFormat="1" applyBorder="1" applyAlignment="1">
      <alignment/>
    </xf>
    <xf numFmtId="179" fontId="37" fillId="0" borderId="10" xfId="0" applyNumberFormat="1" applyFont="1" applyBorder="1" applyAlignment="1">
      <alignment/>
    </xf>
    <xf numFmtId="43" fontId="19" fillId="0" borderId="10" xfId="48" applyFont="1" applyBorder="1" applyAlignment="1">
      <alignment/>
    </xf>
    <xf numFmtId="43" fontId="20" fillId="0" borderId="10" xfId="48" applyFont="1" applyBorder="1" applyAlignment="1">
      <alignment/>
    </xf>
    <xf numFmtId="43" fontId="19" fillId="0" borderId="10" xfId="0" applyNumberFormat="1" applyFont="1" applyFill="1" applyBorder="1" applyAlignment="1">
      <alignment/>
    </xf>
    <xf numFmtId="43" fontId="20" fillId="0" borderId="10" xfId="0" applyNumberFormat="1" applyFont="1" applyFill="1" applyBorder="1" applyAlignment="1">
      <alignment/>
    </xf>
    <xf numFmtId="179" fontId="20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187" fontId="20" fillId="0" borderId="10" xfId="54" applyNumberFormat="1" applyFont="1" applyBorder="1">
      <alignment/>
      <protection/>
    </xf>
    <xf numFmtId="43" fontId="42" fillId="0" borderId="10" xfId="48" applyFont="1" applyBorder="1" applyAlignment="1">
      <alignment/>
    </xf>
    <xf numFmtId="187" fontId="42" fillId="0" borderId="10" xfId="54" applyNumberFormat="1" applyFont="1" applyBorder="1">
      <alignment/>
      <protection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6" fillId="0" borderId="23" xfId="0" applyFont="1" applyBorder="1" applyAlignment="1">
      <alignment/>
    </xf>
    <xf numFmtId="43" fontId="22" fillId="0" borderId="27" xfId="48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43" fontId="23" fillId="0" borderId="23" xfId="48" applyFont="1" applyFill="1" applyBorder="1" applyAlignment="1">
      <alignment/>
    </xf>
    <xf numFmtId="0" fontId="22" fillId="0" borderId="23" xfId="0" applyFont="1" applyFill="1" applyBorder="1" applyAlignment="1">
      <alignment/>
    </xf>
    <xf numFmtId="187" fontId="23" fillId="0" borderId="24" xfId="54" applyNumberFormat="1" applyFont="1" applyBorder="1">
      <alignment/>
      <protection/>
    </xf>
    <xf numFmtId="187" fontId="23" fillId="0" borderId="23" xfId="54" applyNumberFormat="1" applyFont="1" applyBorder="1">
      <alignment/>
      <protection/>
    </xf>
    <xf numFmtId="43" fontId="3" fillId="0" borderId="23" xfId="48" applyFont="1" applyBorder="1" applyAlignment="1">
      <alignment/>
    </xf>
    <xf numFmtId="43" fontId="22" fillId="0" borderId="23" xfId="48" applyFont="1" applyBorder="1" applyAlignment="1">
      <alignment/>
    </xf>
    <xf numFmtId="43" fontId="3" fillId="0" borderId="24" xfId="48" applyFont="1" applyBorder="1" applyAlignment="1">
      <alignment/>
    </xf>
    <xf numFmtId="43" fontId="22" fillId="0" borderId="24" xfId="48" applyFont="1" applyBorder="1" applyAlignment="1">
      <alignment/>
    </xf>
    <xf numFmtId="0" fontId="36" fillId="0" borderId="24" xfId="0" applyFont="1" applyBorder="1" applyAlignment="1">
      <alignment/>
    </xf>
    <xf numFmtId="43" fontId="23" fillId="0" borderId="23" xfId="48" applyFont="1" applyBorder="1" applyAlignment="1">
      <alignment/>
    </xf>
    <xf numFmtId="43" fontId="7" fillId="0" borderId="0" xfId="48" applyFont="1" applyBorder="1" applyAlignment="1">
      <alignment/>
    </xf>
    <xf numFmtId="0" fontId="1" fillId="0" borderId="24" xfId="0" applyFont="1" applyBorder="1" applyAlignment="1">
      <alignment/>
    </xf>
    <xf numFmtId="43" fontId="23" fillId="0" borderId="24" xfId="48" applyFont="1" applyBorder="1" applyAlignment="1">
      <alignment/>
    </xf>
    <xf numFmtId="43" fontId="7" fillId="0" borderId="28" xfId="48" applyFont="1" applyFill="1" applyBorder="1" applyAlignment="1">
      <alignment/>
    </xf>
    <xf numFmtId="43" fontId="19" fillId="0" borderId="29" xfId="48" applyFont="1" applyBorder="1" applyAlignment="1">
      <alignment/>
    </xf>
    <xf numFmtId="43" fontId="19" fillId="0" borderId="30" xfId="48" applyFont="1" applyBorder="1" applyAlignment="1">
      <alignment/>
    </xf>
    <xf numFmtId="187" fontId="20" fillId="0" borderId="29" xfId="54" applyNumberFormat="1" applyFont="1" applyBorder="1">
      <alignment/>
      <protection/>
    </xf>
    <xf numFmtId="187" fontId="20" fillId="0" borderId="30" xfId="54" applyNumberFormat="1" applyFont="1" applyBorder="1">
      <alignment/>
      <protection/>
    </xf>
    <xf numFmtId="44" fontId="19" fillId="0" borderId="29" xfId="50" applyFont="1" applyBorder="1" applyAlignment="1">
      <alignment/>
    </xf>
    <xf numFmtId="44" fontId="22" fillId="0" borderId="24" xfId="50" applyFont="1" applyBorder="1" applyAlignment="1">
      <alignment/>
    </xf>
    <xf numFmtId="44" fontId="19" fillId="0" borderId="30" xfId="50" applyFont="1" applyBorder="1" applyAlignment="1">
      <alignment/>
    </xf>
    <xf numFmtId="44" fontId="22" fillId="0" borderId="23" xfId="50" applyFont="1" applyBorder="1" applyAlignment="1">
      <alignment/>
    </xf>
    <xf numFmtId="0" fontId="19" fillId="0" borderId="30" xfId="54" applyFont="1" applyBorder="1">
      <alignment/>
      <protection/>
    </xf>
    <xf numFmtId="0" fontId="22" fillId="0" borderId="23" xfId="54" applyFont="1" applyBorder="1">
      <alignment/>
      <protection/>
    </xf>
    <xf numFmtId="0" fontId="19" fillId="0" borderId="29" xfId="54" applyFont="1" applyBorder="1">
      <alignment/>
      <protection/>
    </xf>
    <xf numFmtId="0" fontId="22" fillId="0" borderId="24" xfId="54" applyFont="1" applyBorder="1">
      <alignment/>
      <protection/>
    </xf>
    <xf numFmtId="44" fontId="20" fillId="0" borderId="29" xfId="50" applyFont="1" applyBorder="1" applyAlignment="1">
      <alignment/>
    </xf>
    <xf numFmtId="44" fontId="23" fillId="0" borderId="24" xfId="50" applyFont="1" applyBorder="1" applyAlignment="1">
      <alignment/>
    </xf>
    <xf numFmtId="43" fontId="20" fillId="0" borderId="30" xfId="48" applyFont="1" applyBorder="1" applyAlignment="1">
      <alignment/>
    </xf>
    <xf numFmtId="43" fontId="20" fillId="0" borderId="29" xfId="48" applyFont="1" applyBorder="1" applyAlignment="1">
      <alignment/>
    </xf>
    <xf numFmtId="187" fontId="19" fillId="0" borderId="29" xfId="54" applyNumberFormat="1" applyFont="1" applyBorder="1">
      <alignment/>
      <protection/>
    </xf>
    <xf numFmtId="187" fontId="22" fillId="0" borderId="24" xfId="54" applyNumberFormat="1" applyFont="1" applyBorder="1">
      <alignment/>
      <protection/>
    </xf>
    <xf numFmtId="43" fontId="22" fillId="0" borderId="29" xfId="48" applyFont="1" applyBorder="1" applyAlignment="1">
      <alignment/>
    </xf>
    <xf numFmtId="44" fontId="23" fillId="0" borderId="24" xfId="0" applyNumberFormat="1" applyFont="1" applyFill="1" applyBorder="1" applyAlignment="1">
      <alignment/>
    </xf>
    <xf numFmtId="44" fontId="22" fillId="0" borderId="23" xfId="50" applyFont="1" applyFill="1" applyBorder="1" applyAlignment="1">
      <alignment/>
    </xf>
    <xf numFmtId="44" fontId="22" fillId="0" borderId="24" xfId="50" applyFont="1" applyFill="1" applyBorder="1" applyAlignment="1">
      <alignment/>
    </xf>
    <xf numFmtId="44" fontId="23" fillId="0" borderId="24" xfId="50" applyFont="1" applyFill="1" applyBorder="1" applyAlignment="1">
      <alignment/>
    </xf>
    <xf numFmtId="220" fontId="22" fillId="0" borderId="24" xfId="0" applyNumberFormat="1" applyFont="1" applyFill="1" applyBorder="1" applyAlignment="1">
      <alignment/>
    </xf>
    <xf numFmtId="43" fontId="23" fillId="0" borderId="23" xfId="48" applyFont="1" applyFill="1" applyBorder="1" applyAlignment="1">
      <alignment vertical="center" wrapText="1"/>
    </xf>
    <xf numFmtId="43" fontId="23" fillId="0" borderId="24" xfId="48" applyFont="1" applyFill="1" applyBorder="1" applyAlignment="1">
      <alignment horizontal="left" vertical="center" wrapText="1"/>
    </xf>
    <xf numFmtId="43" fontId="23" fillId="0" borderId="23" xfId="48" applyFont="1" applyFill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87" fontId="26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 wrapText="1"/>
    </xf>
    <xf numFmtId="187" fontId="35" fillId="0" borderId="10" xfId="0" applyNumberFormat="1" applyFont="1" applyFill="1" applyBorder="1" applyAlignment="1">
      <alignment horizontal="right"/>
    </xf>
    <xf numFmtId="43" fontId="35" fillId="0" borderId="10" xfId="48" applyFont="1" applyFill="1" applyBorder="1" applyAlignment="1">
      <alignment horizontal="right"/>
    </xf>
    <xf numFmtId="187" fontId="23" fillId="0" borderId="10" xfId="0" applyNumberFormat="1" applyFont="1" applyFill="1" applyBorder="1" applyAlignment="1">
      <alignment horizontal="right"/>
    </xf>
    <xf numFmtId="43" fontId="38" fillId="0" borderId="10" xfId="48" applyFont="1" applyFill="1" applyBorder="1" applyAlignment="1">
      <alignment horizontal="right"/>
    </xf>
    <xf numFmtId="43" fontId="23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 wrapText="1"/>
    </xf>
    <xf numFmtId="43" fontId="21" fillId="0" borderId="10" xfId="48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43" fontId="46" fillId="0" borderId="10" xfId="48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187" fontId="5" fillId="0" borderId="10" xfId="54" applyNumberFormat="1" applyFont="1" applyFill="1" applyBorder="1">
      <alignment/>
      <protection/>
    </xf>
    <xf numFmtId="179" fontId="44" fillId="0" borderId="10" xfId="0" applyNumberFormat="1" applyFont="1" applyBorder="1" applyAlignment="1">
      <alignment/>
    </xf>
    <xf numFmtId="0" fontId="3" fillId="0" borderId="10" xfId="53" applyFont="1" applyFill="1" applyBorder="1" applyAlignment="1">
      <alignment horizontal="left" vertical="center" wrapText="1"/>
      <protection/>
    </xf>
    <xf numFmtId="43" fontId="5" fillId="0" borderId="10" xfId="48" applyFont="1" applyFill="1" applyBorder="1" applyAlignment="1">
      <alignment/>
    </xf>
    <xf numFmtId="43" fontId="37" fillId="0" borderId="10" xfId="0" applyNumberFormat="1" applyFont="1" applyBorder="1" applyAlignment="1">
      <alignment/>
    </xf>
    <xf numFmtId="0" fontId="4" fillId="0" borderId="10" xfId="54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left"/>
      <protection/>
    </xf>
    <xf numFmtId="0" fontId="7" fillId="0" borderId="10" xfId="54" applyFont="1" applyFill="1" applyBorder="1">
      <alignment/>
      <protection/>
    </xf>
    <xf numFmtId="43" fontId="7" fillId="0" borderId="10" xfId="48" applyFont="1" applyFill="1" applyBorder="1" applyAlignment="1">
      <alignment horizontal="center"/>
    </xf>
    <xf numFmtId="179" fontId="43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4" fontId="43" fillId="0" borderId="10" xfId="0" applyNumberFormat="1" applyFont="1" applyBorder="1" applyAlignment="1">
      <alignment/>
    </xf>
    <xf numFmtId="44" fontId="42" fillId="0" borderId="10" xfId="0" applyNumberFormat="1" applyFont="1" applyFill="1" applyBorder="1" applyAlignment="1">
      <alignment/>
    </xf>
    <xf numFmtId="44" fontId="42" fillId="0" borderId="10" xfId="50" applyFont="1" applyFill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43" fontId="37" fillId="0" borderId="34" xfId="48" applyFont="1" applyBorder="1" applyAlignment="1">
      <alignment/>
    </xf>
    <xf numFmtId="43" fontId="23" fillId="0" borderId="34" xfId="48" applyFont="1" applyFill="1" applyBorder="1" applyAlignment="1">
      <alignment horizontal="right"/>
    </xf>
    <xf numFmtId="43" fontId="22" fillId="0" borderId="34" xfId="48" applyFont="1" applyFill="1" applyBorder="1" applyAlignment="1">
      <alignment horizontal="right"/>
    </xf>
    <xf numFmtId="43" fontId="1" fillId="0" borderId="34" xfId="48" applyFont="1" applyBorder="1" applyAlignment="1">
      <alignment/>
    </xf>
    <xf numFmtId="43" fontId="23" fillId="0" borderId="34" xfId="48" applyFont="1" applyFill="1" applyBorder="1" applyAlignment="1">
      <alignment/>
    </xf>
    <xf numFmtId="43" fontId="23" fillId="0" borderId="34" xfId="48" applyFont="1" applyFill="1" applyBorder="1" applyAlignment="1">
      <alignment/>
    </xf>
    <xf numFmtId="43" fontId="22" fillId="0" borderId="34" xfId="48" applyFont="1" applyFill="1" applyBorder="1" applyAlignment="1">
      <alignment/>
    </xf>
    <xf numFmtId="43" fontId="21" fillId="0" borderId="34" xfId="48" applyFont="1" applyFill="1" applyBorder="1" applyAlignment="1">
      <alignment/>
    </xf>
    <xf numFmtId="43" fontId="41" fillId="0" borderId="34" xfId="48" applyFont="1" applyBorder="1" applyAlignment="1">
      <alignment/>
    </xf>
    <xf numFmtId="43" fontId="40" fillId="0" borderId="34" xfId="48" applyFont="1" applyFill="1" applyBorder="1" applyAlignment="1">
      <alignment/>
    </xf>
    <xf numFmtId="43" fontId="43" fillId="0" borderId="34" xfId="48" applyFont="1" applyBorder="1" applyAlignment="1">
      <alignment/>
    </xf>
    <xf numFmtId="43" fontId="36" fillId="0" borderId="34" xfId="48" applyFont="1" applyBorder="1" applyAlignment="1">
      <alignment/>
    </xf>
    <xf numFmtId="0" fontId="0" fillId="0" borderId="34" xfId="0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justify" vertical="center" wrapText="1"/>
      <protection/>
    </xf>
    <xf numFmtId="179" fontId="37" fillId="0" borderId="34" xfId="0" applyNumberFormat="1" applyFont="1" applyBorder="1" applyAlignment="1">
      <alignment/>
    </xf>
    <xf numFmtId="179" fontId="47" fillId="0" borderId="34" xfId="0" applyNumberFormat="1" applyFont="1" applyBorder="1" applyAlignment="1">
      <alignment/>
    </xf>
    <xf numFmtId="0" fontId="4" fillId="0" borderId="12" xfId="53" applyFont="1" applyBorder="1" applyAlignment="1">
      <alignment horizontal="justify" vertical="center" wrapText="1"/>
      <protection/>
    </xf>
    <xf numFmtId="0" fontId="3" fillId="0" borderId="12" xfId="53" applyFont="1" applyBorder="1" applyAlignment="1">
      <alignment horizontal="justify" vertical="center" wrapText="1"/>
      <protection/>
    </xf>
    <xf numFmtId="43" fontId="19" fillId="0" borderId="34" xfId="48" applyFont="1" applyBorder="1" applyAlignment="1">
      <alignment/>
    </xf>
    <xf numFmtId="0" fontId="36" fillId="0" borderId="34" xfId="0" applyFont="1" applyBorder="1" applyAlignment="1">
      <alignment/>
    </xf>
    <xf numFmtId="43" fontId="20" fillId="0" borderId="34" xfId="48" applyFont="1" applyBorder="1" applyAlignment="1">
      <alignment/>
    </xf>
    <xf numFmtId="0" fontId="3" fillId="0" borderId="12" xfId="53" applyFont="1" applyFill="1" applyBorder="1" applyAlignment="1">
      <alignment horizontal="justify" vertical="center" wrapText="1"/>
      <protection/>
    </xf>
    <xf numFmtId="0" fontId="4" fillId="35" borderId="12" xfId="53" applyFont="1" applyFill="1" applyBorder="1" applyAlignment="1">
      <alignment horizontal="justify" vertical="center" wrapText="1"/>
      <protection/>
    </xf>
    <xf numFmtId="43" fontId="19" fillId="0" borderId="34" xfId="48" applyFont="1" applyFill="1" applyBorder="1" applyAlignment="1">
      <alignment/>
    </xf>
    <xf numFmtId="43" fontId="20" fillId="0" borderId="34" xfId="48" applyFont="1" applyFill="1" applyBorder="1" applyAlignment="1">
      <alignment/>
    </xf>
    <xf numFmtId="0" fontId="4" fillId="34" borderId="12" xfId="53" applyFont="1" applyFill="1" applyBorder="1" applyAlignment="1">
      <alignment horizontal="justify" vertical="center" wrapText="1"/>
      <protection/>
    </xf>
    <xf numFmtId="0" fontId="4" fillId="36" borderId="12" xfId="53" applyFont="1" applyFill="1" applyBorder="1" applyAlignment="1">
      <alignment horizontal="justify" vertical="center" wrapText="1"/>
      <protection/>
    </xf>
    <xf numFmtId="179" fontId="0" fillId="0" borderId="34" xfId="0" applyNumberFormat="1" applyBorder="1" applyAlignment="1">
      <alignment/>
    </xf>
    <xf numFmtId="43" fontId="7" fillId="0" borderId="34" xfId="48" applyFont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44" fontId="43" fillId="0" borderId="34" xfId="0" applyNumberFormat="1" applyFont="1" applyBorder="1" applyAlignment="1">
      <alignment/>
    </xf>
    <xf numFmtId="44" fontId="42" fillId="0" borderId="34" xfId="0" applyNumberFormat="1" applyFont="1" applyFill="1" applyBorder="1" applyAlignment="1">
      <alignment/>
    </xf>
    <xf numFmtId="44" fontId="19" fillId="0" borderId="34" xfId="50" applyFont="1" applyFill="1" applyBorder="1" applyAlignment="1">
      <alignment/>
    </xf>
    <xf numFmtId="44" fontId="42" fillId="0" borderId="34" xfId="50" applyFont="1" applyFill="1" applyBorder="1" applyAlignment="1">
      <alignment/>
    </xf>
    <xf numFmtId="220" fontId="7" fillId="0" borderId="34" xfId="0" applyNumberFormat="1" applyFont="1" applyFill="1" applyBorder="1" applyAlignment="1">
      <alignment/>
    </xf>
    <xf numFmtId="220" fontId="19" fillId="0" borderId="34" xfId="0" applyNumberFormat="1" applyFont="1" applyFill="1" applyBorder="1" applyAlignment="1">
      <alignment/>
    </xf>
    <xf numFmtId="43" fontId="35" fillId="0" borderId="34" xfId="48" applyFont="1" applyFill="1" applyBorder="1" applyAlignment="1">
      <alignment/>
    </xf>
    <xf numFmtId="43" fontId="20" fillId="0" borderId="34" xfId="48" applyFont="1" applyFill="1" applyBorder="1" applyAlignment="1">
      <alignment vertical="center" wrapText="1"/>
    </xf>
    <xf numFmtId="43" fontId="20" fillId="0" borderId="34" xfId="48" applyFont="1" applyFill="1" applyBorder="1" applyAlignment="1">
      <alignment horizontal="left" vertical="center" wrapText="1"/>
    </xf>
    <xf numFmtId="220" fontId="18" fillId="0" borderId="34" xfId="48" applyNumberFormat="1" applyFont="1" applyFill="1" applyBorder="1" applyAlignment="1">
      <alignment/>
    </xf>
    <xf numFmtId="43" fontId="45" fillId="0" borderId="34" xfId="48" applyFont="1" applyFill="1" applyBorder="1" applyAlignment="1">
      <alignment/>
    </xf>
    <xf numFmtId="43" fontId="7" fillId="0" borderId="34" xfId="48" applyFont="1" applyFill="1" applyBorder="1" applyAlignment="1">
      <alignment/>
    </xf>
    <xf numFmtId="0" fontId="3" fillId="0" borderId="22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7" fillId="0" borderId="22" xfId="0" applyFont="1" applyFill="1" applyBorder="1" applyAlignment="1">
      <alignment/>
    </xf>
    <xf numFmtId="43" fontId="7" fillId="0" borderId="35" xfId="48" applyFont="1" applyFill="1" applyBorder="1" applyAlignment="1">
      <alignment/>
    </xf>
    <xf numFmtId="179" fontId="50" fillId="0" borderId="34" xfId="0" applyNumberFormat="1" applyFont="1" applyBorder="1" applyAlignment="1">
      <alignment/>
    </xf>
    <xf numFmtId="43" fontId="35" fillId="0" borderId="34" xfId="48" applyFont="1" applyBorder="1" applyAlignment="1">
      <alignment/>
    </xf>
    <xf numFmtId="179" fontId="44" fillId="0" borderId="34" xfId="0" applyNumberFormat="1" applyFont="1" applyBorder="1" applyAlignment="1">
      <alignment/>
    </xf>
    <xf numFmtId="43" fontId="1" fillId="0" borderId="0" xfId="48" applyFont="1" applyBorder="1" applyAlignment="1">
      <alignment/>
    </xf>
    <xf numFmtId="220" fontId="23" fillId="0" borderId="24" xfId="48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4" xfId="0" applyFont="1" applyBorder="1" applyAlignment="1">
      <alignment/>
    </xf>
    <xf numFmtId="0" fontId="7" fillId="0" borderId="0" xfId="0" applyFont="1" applyFill="1" applyBorder="1" applyAlignment="1">
      <alignment horizontal="justify" vertical="center"/>
    </xf>
    <xf numFmtId="43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2" fillId="0" borderId="23" xfId="0" applyFont="1" applyBorder="1" applyAlignment="1">
      <alignment/>
    </xf>
    <xf numFmtId="179" fontId="23" fillId="0" borderId="25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/>
    </xf>
    <xf numFmtId="0" fontId="36" fillId="0" borderId="27" xfId="0" applyFont="1" applyBorder="1" applyAlignment="1">
      <alignment/>
    </xf>
    <xf numFmtId="0" fontId="20" fillId="0" borderId="28" xfId="0" applyFont="1" applyFill="1" applyBorder="1" applyAlignment="1">
      <alignment horizontal="justify" vertical="center" wrapText="1"/>
    </xf>
    <xf numFmtId="0" fontId="23" fillId="0" borderId="24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justify" vertical="center" wrapText="1"/>
    </xf>
    <xf numFmtId="44" fontId="23" fillId="0" borderId="23" xfId="0" applyNumberFormat="1" applyFont="1" applyBorder="1" applyAlignment="1">
      <alignment/>
    </xf>
    <xf numFmtId="0" fontId="19" fillId="0" borderId="28" xfId="0" applyFont="1" applyFill="1" applyBorder="1" applyAlignment="1">
      <alignment horizontal="justify" vertical="center" wrapText="1"/>
    </xf>
    <xf numFmtId="0" fontId="19" fillId="0" borderId="30" xfId="0" applyFont="1" applyFill="1" applyBorder="1" applyAlignment="1">
      <alignment horizontal="justify" vertical="center" wrapText="1"/>
    </xf>
    <xf numFmtId="0" fontId="19" fillId="0" borderId="29" xfId="0" applyFont="1" applyFill="1" applyBorder="1" applyAlignment="1">
      <alignment horizontal="justify" vertical="center" wrapText="1"/>
    </xf>
    <xf numFmtId="0" fontId="20" fillId="0" borderId="30" xfId="0" applyFont="1" applyFill="1" applyBorder="1" applyAlignment="1">
      <alignment horizontal="justify" vertical="center" wrapText="1"/>
    </xf>
    <xf numFmtId="220" fontId="22" fillId="0" borderId="23" xfId="0" applyNumberFormat="1" applyFont="1" applyFill="1" applyBorder="1" applyAlignment="1">
      <alignment/>
    </xf>
    <xf numFmtId="0" fontId="20" fillId="0" borderId="29" xfId="0" applyFont="1" applyFill="1" applyBorder="1" applyAlignment="1">
      <alignment vertical="center" wrapText="1"/>
    </xf>
    <xf numFmtId="49" fontId="20" fillId="0" borderId="30" xfId="0" applyNumberFormat="1" applyFont="1" applyFill="1" applyBorder="1" applyAlignment="1">
      <alignment horizontal="justify" vertical="center" wrapText="1"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43" fontId="23" fillId="0" borderId="23" xfId="0" applyNumberFormat="1" applyFont="1" applyBorder="1" applyAlignment="1">
      <alignment/>
    </xf>
    <xf numFmtId="0" fontId="19" fillId="0" borderId="29" xfId="0" applyFont="1" applyFill="1" applyBorder="1" applyAlignment="1">
      <alignment/>
    </xf>
    <xf numFmtId="43" fontId="23" fillId="0" borderId="24" xfId="0" applyNumberFormat="1" applyFont="1" applyBorder="1" applyAlignment="1">
      <alignment/>
    </xf>
    <xf numFmtId="0" fontId="19" fillId="0" borderId="30" xfId="0" applyFont="1" applyFill="1" applyBorder="1" applyAlignment="1">
      <alignment/>
    </xf>
    <xf numFmtId="49" fontId="20" fillId="0" borderId="30" xfId="0" applyNumberFormat="1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4" fillId="0" borderId="15" xfId="53" applyFont="1" applyFill="1" applyBorder="1" applyAlignment="1">
      <alignment horizontal="justify" vertical="center" wrapText="1"/>
      <protection/>
    </xf>
    <xf numFmtId="0" fontId="4" fillId="0" borderId="37" xfId="53" applyFont="1" applyFill="1" applyBorder="1" applyAlignment="1">
      <alignment horizontal="justify" vertical="center" wrapText="1"/>
      <protection/>
    </xf>
    <xf numFmtId="0" fontId="3" fillId="0" borderId="15" xfId="53" applyFont="1" applyFill="1" applyBorder="1" applyAlignment="1">
      <alignment horizontal="justify" vertical="center" wrapText="1"/>
      <protection/>
    </xf>
    <xf numFmtId="0" fontId="3" fillId="0" borderId="37" xfId="53" applyFont="1" applyFill="1" applyBorder="1" applyAlignment="1">
      <alignment horizontal="justify" vertical="center" wrapText="1"/>
      <protection/>
    </xf>
    <xf numFmtId="0" fontId="20" fillId="0" borderId="37" xfId="53" applyFont="1" applyFill="1" applyBorder="1" applyAlignment="1">
      <alignment horizontal="justify" vertical="center" wrapText="1"/>
      <protection/>
    </xf>
    <xf numFmtId="0" fontId="20" fillId="0" borderId="15" xfId="53" applyFont="1" applyFill="1" applyBorder="1" applyAlignment="1">
      <alignment horizontal="justify" vertical="center" wrapText="1"/>
      <protection/>
    </xf>
    <xf numFmtId="0" fontId="19" fillId="0" borderId="37" xfId="53" applyFont="1" applyFill="1" applyBorder="1" applyAlignment="1">
      <alignment horizontal="justify" vertical="center" wrapText="1"/>
      <protection/>
    </xf>
    <xf numFmtId="0" fontId="19" fillId="0" borderId="15" xfId="53" applyFont="1" applyFill="1" applyBorder="1" applyAlignment="1">
      <alignment horizontal="justify" vertical="center" wrapText="1"/>
      <protection/>
    </xf>
    <xf numFmtId="0" fontId="51" fillId="0" borderId="15" xfId="53" applyFont="1" applyFill="1" applyBorder="1" applyAlignment="1">
      <alignment horizontal="justify" vertical="center" wrapText="1"/>
      <protection/>
    </xf>
    <xf numFmtId="0" fontId="51" fillId="0" borderId="37" xfId="53" applyFont="1" applyFill="1" applyBorder="1" applyAlignment="1">
      <alignment horizontal="justify" vertical="center" wrapText="1"/>
      <protection/>
    </xf>
    <xf numFmtId="0" fontId="22" fillId="0" borderId="15" xfId="0" applyFont="1" applyFill="1" applyBorder="1" applyAlignment="1">
      <alignment horizontal="justify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justify" vertical="center"/>
    </xf>
    <xf numFmtId="0" fontId="20" fillId="0" borderId="37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justify" vertical="center"/>
    </xf>
    <xf numFmtId="0" fontId="19" fillId="0" borderId="37" xfId="0" applyFont="1" applyFill="1" applyBorder="1" applyAlignment="1">
      <alignment horizontal="justify" vertical="center"/>
    </xf>
    <xf numFmtId="0" fontId="20" fillId="0" borderId="37" xfId="0" applyFont="1" applyFill="1" applyBorder="1" applyAlignment="1">
      <alignment horizontal="justify" vertical="center"/>
    </xf>
    <xf numFmtId="0" fontId="20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48" fillId="0" borderId="0" xfId="0" applyFont="1" applyFill="1" applyBorder="1" applyAlignment="1">
      <alignment horizontal="justify" vertical="center" wrapText="1"/>
    </xf>
    <xf numFmtId="0" fontId="20" fillId="0" borderId="29" xfId="0" applyFont="1" applyFill="1" applyBorder="1" applyAlignment="1">
      <alignment horizontal="justify" vertical="center" wrapText="1"/>
    </xf>
    <xf numFmtId="0" fontId="23" fillId="0" borderId="24" xfId="0" applyFont="1" applyFill="1" applyBorder="1" applyAlignment="1">
      <alignment/>
    </xf>
    <xf numFmtId="43" fontId="23" fillId="0" borderId="23" xfId="0" applyNumberFormat="1" applyFont="1" applyFill="1" applyBorder="1" applyAlignment="1">
      <alignment/>
    </xf>
    <xf numFmtId="49" fontId="20" fillId="0" borderId="29" xfId="0" applyNumberFormat="1" applyFont="1" applyFill="1" applyBorder="1" applyAlignment="1">
      <alignment horizontal="justify" vertical="center" wrapText="1"/>
    </xf>
    <xf numFmtId="179" fontId="23" fillId="0" borderId="23" xfId="0" applyNumberFormat="1" applyFont="1" applyFill="1" applyBorder="1" applyAlignment="1">
      <alignment/>
    </xf>
    <xf numFmtId="0" fontId="48" fillId="0" borderId="38" xfId="0" applyFont="1" applyFill="1" applyBorder="1" applyAlignment="1">
      <alignment vertical="center" wrapText="1"/>
    </xf>
    <xf numFmtId="0" fontId="52" fillId="0" borderId="39" xfId="0" applyFont="1" applyFill="1" applyBorder="1" applyAlignment="1">
      <alignment vertical="center" wrapText="1"/>
    </xf>
    <xf numFmtId="0" fontId="52" fillId="0" borderId="40" xfId="0" applyFont="1" applyFill="1" applyBorder="1" applyAlignment="1">
      <alignment vertical="center" wrapText="1"/>
    </xf>
    <xf numFmtId="0" fontId="52" fillId="0" borderId="41" xfId="0" applyFont="1" applyFill="1" applyBorder="1" applyAlignment="1">
      <alignment vertical="center" wrapText="1"/>
    </xf>
    <xf numFmtId="0" fontId="48" fillId="0" borderId="42" xfId="53" applyFont="1" applyFill="1" applyBorder="1" applyAlignment="1">
      <alignment horizontal="left" vertical="center" wrapText="1"/>
      <protection/>
    </xf>
    <xf numFmtId="0" fontId="48" fillId="0" borderId="43" xfId="53" applyFont="1" applyFill="1" applyBorder="1" applyAlignment="1">
      <alignment horizontal="left" vertical="center" wrapText="1"/>
      <protection/>
    </xf>
    <xf numFmtId="0" fontId="52" fillId="0" borderId="42" xfId="53" applyFont="1" applyFill="1" applyBorder="1" applyAlignment="1">
      <alignment horizontal="left" vertical="center" wrapText="1"/>
      <protection/>
    </xf>
    <xf numFmtId="0" fontId="52" fillId="0" borderId="43" xfId="53" applyFont="1" applyFill="1" applyBorder="1" applyAlignment="1">
      <alignment horizontal="left" vertical="center" wrapText="1"/>
      <protection/>
    </xf>
    <xf numFmtId="0" fontId="52" fillId="0" borderId="43" xfId="54" applyFont="1" applyFill="1" applyBorder="1" applyAlignment="1">
      <alignment horizontal="left"/>
      <protection/>
    </xf>
    <xf numFmtId="0" fontId="52" fillId="0" borderId="42" xfId="54" applyFont="1" applyFill="1" applyBorder="1" applyAlignment="1">
      <alignment horizontal="left"/>
      <protection/>
    </xf>
    <xf numFmtId="0" fontId="48" fillId="0" borderId="0" xfId="0" applyFont="1" applyFill="1" applyAlignment="1">
      <alignment vertical="center" wrapText="1"/>
    </xf>
    <xf numFmtId="217" fontId="23" fillId="0" borderId="23" xfId="0" applyNumberFormat="1" applyFont="1" applyFill="1" applyBorder="1" applyAlignment="1">
      <alignment/>
    </xf>
    <xf numFmtId="217" fontId="22" fillId="0" borderId="23" xfId="48" applyNumberFormat="1" applyFont="1" applyFill="1" applyBorder="1" applyAlignment="1">
      <alignment/>
    </xf>
    <xf numFmtId="217" fontId="22" fillId="0" borderId="24" xfId="48" applyNumberFormat="1" applyFont="1" applyFill="1" applyBorder="1" applyAlignment="1">
      <alignment/>
    </xf>
    <xf numFmtId="43" fontId="23" fillId="0" borderId="25" xfId="48" applyFont="1" applyBorder="1" applyAlignment="1">
      <alignment/>
    </xf>
    <xf numFmtId="0" fontId="52" fillId="0" borderId="44" xfId="54" applyFont="1" applyFill="1" applyBorder="1" applyAlignment="1">
      <alignment/>
      <protection/>
    </xf>
    <xf numFmtId="0" fontId="52" fillId="0" borderId="44" xfId="53" applyFont="1" applyFill="1" applyBorder="1" applyAlignment="1">
      <alignment vertical="center" wrapText="1"/>
      <protection/>
    </xf>
    <xf numFmtId="0" fontId="52" fillId="0" borderId="45" xfId="53" applyFont="1" applyFill="1" applyBorder="1" applyAlignment="1">
      <alignment vertical="center" wrapText="1"/>
      <protection/>
    </xf>
    <xf numFmtId="0" fontId="48" fillId="0" borderId="44" xfId="53" applyFont="1" applyFill="1" applyBorder="1" applyAlignment="1">
      <alignment vertical="center" wrapText="1"/>
      <protection/>
    </xf>
    <xf numFmtId="0" fontId="48" fillId="0" borderId="45" xfId="53" applyFont="1" applyFill="1" applyBorder="1" applyAlignment="1">
      <alignment vertical="center" wrapText="1"/>
      <protection/>
    </xf>
    <xf numFmtId="0" fontId="52" fillId="0" borderId="0" xfId="0" applyFont="1" applyFill="1" applyBorder="1" applyAlignment="1">
      <alignment vertical="center"/>
    </xf>
    <xf numFmtId="0" fontId="52" fillId="0" borderId="44" xfId="0" applyFont="1" applyFill="1" applyBorder="1" applyAlignment="1">
      <alignment vertical="center" wrapText="1"/>
    </xf>
    <xf numFmtId="0" fontId="52" fillId="0" borderId="45" xfId="0" applyFont="1" applyFill="1" applyBorder="1" applyAlignment="1">
      <alignment vertical="center" wrapText="1"/>
    </xf>
    <xf numFmtId="49" fontId="52" fillId="0" borderId="44" xfId="0" applyNumberFormat="1" applyFont="1" applyFill="1" applyBorder="1" applyAlignment="1">
      <alignment vertical="center" wrapText="1"/>
    </xf>
    <xf numFmtId="0" fontId="48" fillId="0" borderId="45" xfId="0" applyFont="1" applyFill="1" applyBorder="1" applyAlignment="1">
      <alignment vertical="center" wrapText="1"/>
    </xf>
    <xf numFmtId="0" fontId="48" fillId="0" borderId="44" xfId="0" applyFont="1" applyFill="1" applyBorder="1" applyAlignment="1">
      <alignment vertical="center" wrapText="1"/>
    </xf>
    <xf numFmtId="0" fontId="52" fillId="0" borderId="45" xfId="0" applyFont="1" applyFill="1" applyBorder="1" applyAlignment="1">
      <alignment/>
    </xf>
    <xf numFmtId="0" fontId="52" fillId="0" borderId="44" xfId="0" applyFont="1" applyFill="1" applyBorder="1" applyAlignment="1">
      <alignment/>
    </xf>
    <xf numFmtId="0" fontId="48" fillId="0" borderId="45" xfId="0" applyFont="1" applyFill="1" applyBorder="1" applyAlignment="1">
      <alignment/>
    </xf>
    <xf numFmtId="0" fontId="48" fillId="0" borderId="44" xfId="0" applyFont="1" applyFill="1" applyBorder="1" applyAlignment="1">
      <alignment/>
    </xf>
    <xf numFmtId="49" fontId="52" fillId="0" borderId="45" xfId="0" applyNumberFormat="1" applyFont="1" applyFill="1" applyBorder="1" applyAlignment="1">
      <alignment vertical="center" wrapText="1"/>
    </xf>
    <xf numFmtId="187" fontId="5" fillId="0" borderId="0" xfId="54" applyNumberFormat="1" applyFont="1" applyBorder="1">
      <alignment/>
      <protection/>
    </xf>
    <xf numFmtId="187" fontId="32" fillId="0" borderId="0" xfId="54" applyNumberFormat="1" applyFont="1" applyBorder="1" applyAlignment="1">
      <alignment horizontal="right"/>
      <protection/>
    </xf>
    <xf numFmtId="43" fontId="33" fillId="0" borderId="0" xfId="48" applyFont="1" applyBorder="1" applyAlignment="1">
      <alignment/>
    </xf>
    <xf numFmtId="43" fontId="6" fillId="0" borderId="0" xfId="48" applyFont="1" applyFill="1" applyBorder="1" applyAlignment="1">
      <alignment/>
    </xf>
    <xf numFmtId="43" fontId="34" fillId="0" borderId="0" xfId="48" applyFont="1" applyBorder="1" applyAlignment="1">
      <alignment/>
    </xf>
    <xf numFmtId="43" fontId="5" fillId="0" borderId="0" xfId="48" applyFont="1" applyBorder="1" applyAlignment="1">
      <alignment/>
    </xf>
    <xf numFmtId="43" fontId="23" fillId="0" borderId="46" xfId="48" applyFont="1" applyFill="1" applyBorder="1" applyAlignment="1">
      <alignment/>
    </xf>
    <xf numFmtId="43" fontId="22" fillId="0" borderId="47" xfId="48" applyFont="1" applyFill="1" applyBorder="1" applyAlignment="1">
      <alignment/>
    </xf>
    <xf numFmtId="43" fontId="23" fillId="0" borderId="47" xfId="48" applyFont="1" applyFill="1" applyBorder="1" applyAlignment="1">
      <alignment/>
    </xf>
    <xf numFmtId="43" fontId="22" fillId="0" borderId="46" xfId="48" applyFont="1" applyFill="1" applyBorder="1" applyAlignment="1">
      <alignment/>
    </xf>
    <xf numFmtId="43" fontId="36" fillId="0" borderId="47" xfId="48" applyFont="1" applyBorder="1" applyAlignment="1">
      <alignment/>
    </xf>
    <xf numFmtId="0" fontId="36" fillId="0" borderId="47" xfId="0" applyFont="1" applyBorder="1" applyAlignment="1">
      <alignment/>
    </xf>
    <xf numFmtId="0" fontId="36" fillId="0" borderId="46" xfId="0" applyFont="1" applyBorder="1" applyAlignment="1">
      <alignment/>
    </xf>
    <xf numFmtId="43" fontId="22" fillId="0" borderId="46" xfId="48" applyFont="1" applyBorder="1" applyAlignment="1">
      <alignment/>
    </xf>
    <xf numFmtId="43" fontId="23" fillId="0" borderId="47" xfId="48" applyFont="1" applyBorder="1" applyAlignment="1">
      <alignment/>
    </xf>
    <xf numFmtId="43" fontId="23" fillId="0" borderId="46" xfId="48" applyFont="1" applyBorder="1" applyAlignment="1">
      <alignment/>
    </xf>
    <xf numFmtId="43" fontId="22" fillId="0" borderId="47" xfId="48" applyFont="1" applyBorder="1" applyAlignment="1">
      <alignment/>
    </xf>
    <xf numFmtId="0" fontId="1" fillId="0" borderId="46" xfId="0" applyFont="1" applyBorder="1" applyAlignment="1">
      <alignment/>
    </xf>
    <xf numFmtId="43" fontId="3" fillId="0" borderId="46" xfId="48" applyFont="1" applyBorder="1" applyAlignment="1">
      <alignment/>
    </xf>
    <xf numFmtId="43" fontId="23" fillId="0" borderId="47" xfId="0" applyNumberFormat="1" applyFont="1" applyBorder="1" applyAlignment="1">
      <alignment/>
    </xf>
    <xf numFmtId="187" fontId="23" fillId="0" borderId="47" xfId="0" applyNumberFormat="1" applyFont="1" applyBorder="1" applyAlignment="1">
      <alignment/>
    </xf>
    <xf numFmtId="187" fontId="22" fillId="0" borderId="47" xfId="0" applyNumberFormat="1" applyFont="1" applyBorder="1" applyAlignment="1">
      <alignment/>
    </xf>
    <xf numFmtId="187" fontId="22" fillId="0" borderId="48" xfId="0" applyNumberFormat="1" applyFont="1" applyBorder="1" applyAlignment="1">
      <alignment/>
    </xf>
    <xf numFmtId="187" fontId="22" fillId="0" borderId="49" xfId="0" applyNumberFormat="1" applyFont="1" applyBorder="1" applyAlignment="1">
      <alignment/>
    </xf>
    <xf numFmtId="187" fontId="23" fillId="0" borderId="48" xfId="0" applyNumberFormat="1" applyFont="1" applyBorder="1" applyAlignment="1">
      <alignment/>
    </xf>
    <xf numFmtId="179" fontId="47" fillId="0" borderId="50" xfId="0" applyNumberFormat="1" applyFont="1" applyBorder="1" applyAlignment="1">
      <alignment/>
    </xf>
    <xf numFmtId="0" fontId="36" fillId="0" borderId="51" xfId="0" applyFont="1" applyBorder="1" applyAlignment="1">
      <alignment/>
    </xf>
    <xf numFmtId="0" fontId="23" fillId="0" borderId="47" xfId="0" applyFont="1" applyFill="1" applyBorder="1" applyAlignment="1">
      <alignment horizontal="center" vertical="center" wrapText="1"/>
    </xf>
    <xf numFmtId="44" fontId="47" fillId="0" borderId="46" xfId="0" applyNumberFormat="1" applyFont="1" applyBorder="1" applyAlignment="1">
      <alignment/>
    </xf>
    <xf numFmtId="44" fontId="23" fillId="0" borderId="47" xfId="0" applyNumberFormat="1" applyFont="1" applyFill="1" applyBorder="1" applyAlignment="1">
      <alignment/>
    </xf>
    <xf numFmtId="44" fontId="22" fillId="0" borderId="46" xfId="50" applyFont="1" applyFill="1" applyBorder="1" applyAlignment="1">
      <alignment/>
    </xf>
    <xf numFmtId="44" fontId="22" fillId="0" borderId="47" xfId="50" applyFont="1" applyFill="1" applyBorder="1" applyAlignment="1">
      <alignment/>
    </xf>
    <xf numFmtId="44" fontId="23" fillId="0" borderId="47" xfId="50" applyFont="1" applyFill="1" applyBorder="1" applyAlignment="1">
      <alignment/>
    </xf>
    <xf numFmtId="220" fontId="22" fillId="0" borderId="46" xfId="0" applyNumberFormat="1" applyFont="1" applyFill="1" applyBorder="1" applyAlignment="1">
      <alignment/>
    </xf>
    <xf numFmtId="220" fontId="22" fillId="0" borderId="47" xfId="0" applyNumberFormat="1" applyFont="1" applyFill="1" applyBorder="1" applyAlignment="1">
      <alignment/>
    </xf>
    <xf numFmtId="43" fontId="23" fillId="0" borderId="46" xfId="48" applyFont="1" applyFill="1" applyBorder="1" applyAlignment="1">
      <alignment vertical="center" wrapText="1"/>
    </xf>
    <xf numFmtId="43" fontId="23" fillId="0" borderId="47" xfId="48" applyFont="1" applyFill="1" applyBorder="1" applyAlignment="1">
      <alignment horizontal="left" vertical="center" wrapText="1"/>
    </xf>
    <xf numFmtId="43" fontId="23" fillId="0" borderId="46" xfId="48" applyFont="1" applyFill="1" applyBorder="1" applyAlignment="1">
      <alignment horizontal="left" vertical="center" wrapText="1"/>
    </xf>
    <xf numFmtId="220" fontId="49" fillId="0" borderId="47" xfId="48" applyNumberFormat="1" applyFont="1" applyFill="1" applyBorder="1" applyAlignment="1">
      <alignment/>
    </xf>
    <xf numFmtId="43" fontId="47" fillId="0" borderId="46" xfId="0" applyNumberFormat="1" applyFont="1" applyBorder="1" applyAlignment="1">
      <alignment/>
    </xf>
    <xf numFmtId="43" fontId="47" fillId="0" borderId="47" xfId="0" applyNumberFormat="1" applyFont="1" applyBorder="1" applyAlignment="1">
      <alignment/>
    </xf>
    <xf numFmtId="43" fontId="49" fillId="0" borderId="46" xfId="48" applyFont="1" applyFill="1" applyBorder="1" applyAlignment="1">
      <alignment/>
    </xf>
    <xf numFmtId="43" fontId="49" fillId="0" borderId="47" xfId="48" applyFont="1" applyFill="1" applyBorder="1" applyAlignment="1">
      <alignment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justify" vertical="center" wrapText="1"/>
    </xf>
    <xf numFmtId="0" fontId="52" fillId="0" borderId="28" xfId="0" applyFont="1" applyFill="1" applyBorder="1" applyAlignment="1">
      <alignment vertical="center" wrapText="1"/>
    </xf>
    <xf numFmtId="187" fontId="26" fillId="0" borderId="24" xfId="0" applyNumberFormat="1" applyFont="1" applyFill="1" applyBorder="1" applyAlignment="1">
      <alignment horizontal="right"/>
    </xf>
    <xf numFmtId="43" fontId="26" fillId="0" borderId="24" xfId="48" applyFont="1" applyFill="1" applyBorder="1" applyAlignment="1">
      <alignment/>
    </xf>
    <xf numFmtId="43" fontId="37" fillId="0" borderId="47" xfId="48" applyFont="1" applyFill="1" applyBorder="1" applyAlignment="1">
      <alignment/>
    </xf>
    <xf numFmtId="0" fontId="52" fillId="0" borderId="0" xfId="0" applyFont="1" applyFill="1" applyBorder="1" applyAlignment="1">
      <alignment vertical="center" wrapText="1"/>
    </xf>
    <xf numFmtId="187" fontId="35" fillId="0" borderId="23" xfId="0" applyNumberFormat="1" applyFont="1" applyFill="1" applyBorder="1" applyAlignment="1">
      <alignment horizontal="right"/>
    </xf>
    <xf numFmtId="43" fontId="28" fillId="0" borderId="23" xfId="48" applyFont="1" applyFill="1" applyBorder="1" applyAlignment="1">
      <alignment/>
    </xf>
    <xf numFmtId="43" fontId="26" fillId="0" borderId="23" xfId="48" applyFont="1" applyFill="1" applyBorder="1" applyAlignment="1">
      <alignment horizontal="right"/>
    </xf>
    <xf numFmtId="43" fontId="47" fillId="0" borderId="46" xfId="48" applyFont="1" applyFill="1" applyBorder="1" applyAlignment="1">
      <alignment/>
    </xf>
    <xf numFmtId="0" fontId="3" fillId="0" borderId="37" xfId="0" applyFont="1" applyFill="1" applyBorder="1" applyAlignment="1">
      <alignment horizontal="justify" vertical="center" wrapText="1"/>
    </xf>
    <xf numFmtId="187" fontId="23" fillId="0" borderId="24" xfId="0" applyNumberFormat="1" applyFont="1" applyFill="1" applyBorder="1" applyAlignment="1">
      <alignment horizontal="right"/>
    </xf>
    <xf numFmtId="43" fontId="28" fillId="0" borderId="24" xfId="48" applyFont="1" applyFill="1" applyBorder="1" applyAlignment="1">
      <alignment/>
    </xf>
    <xf numFmtId="43" fontId="1" fillId="0" borderId="24" xfId="48" applyFont="1" applyFill="1" applyBorder="1" applyAlignment="1">
      <alignment/>
    </xf>
    <xf numFmtId="43" fontId="23" fillId="0" borderId="24" xfId="48" applyFont="1" applyFill="1" applyBorder="1" applyAlignment="1">
      <alignment horizontal="right"/>
    </xf>
    <xf numFmtId="43" fontId="47" fillId="0" borderId="47" xfId="48" applyFont="1" applyFill="1" applyBorder="1" applyAlignment="1">
      <alignment/>
    </xf>
    <xf numFmtId="43" fontId="23" fillId="0" borderId="23" xfId="0" applyNumberFormat="1" applyFont="1" applyFill="1" applyBorder="1" applyAlignment="1">
      <alignment horizontal="right"/>
    </xf>
    <xf numFmtId="43" fontId="1" fillId="0" borderId="23" xfId="48" applyFont="1" applyFill="1" applyBorder="1" applyAlignment="1">
      <alignment/>
    </xf>
    <xf numFmtId="43" fontId="23" fillId="0" borderId="23" xfId="48" applyFont="1" applyFill="1" applyBorder="1" applyAlignment="1">
      <alignment horizontal="right"/>
    </xf>
    <xf numFmtId="43" fontId="23" fillId="0" borderId="46" xfId="48" applyFont="1" applyFill="1" applyBorder="1" applyAlignment="1">
      <alignment horizontal="right"/>
    </xf>
    <xf numFmtId="0" fontId="48" fillId="0" borderId="28" xfId="0" applyFont="1" applyFill="1" applyBorder="1" applyAlignment="1">
      <alignment vertical="center" wrapText="1"/>
    </xf>
    <xf numFmtId="43" fontId="22" fillId="0" borderId="24" xfId="48" applyFont="1" applyFill="1" applyBorder="1" applyAlignment="1">
      <alignment horizontal="right"/>
    </xf>
    <xf numFmtId="43" fontId="22" fillId="0" borderId="47" xfId="48" applyFont="1" applyFill="1" applyBorder="1" applyAlignment="1">
      <alignment horizontal="right"/>
    </xf>
    <xf numFmtId="0" fontId="22" fillId="0" borderId="23" xfId="0" applyFont="1" applyFill="1" applyBorder="1" applyAlignment="1">
      <alignment horizontal="right"/>
    </xf>
    <xf numFmtId="43" fontId="1" fillId="0" borderId="46" xfId="48" applyFont="1" applyFill="1" applyBorder="1" applyAlignment="1">
      <alignment/>
    </xf>
    <xf numFmtId="43" fontId="23" fillId="0" borderId="24" xfId="48" applyFont="1" applyFill="1" applyBorder="1" applyAlignment="1">
      <alignment/>
    </xf>
    <xf numFmtId="43" fontId="23" fillId="0" borderId="47" xfId="48" applyFont="1" applyFill="1" applyBorder="1" applyAlignment="1">
      <alignment/>
    </xf>
    <xf numFmtId="43" fontId="22" fillId="0" borderId="23" xfId="48" applyFont="1" applyFill="1" applyBorder="1" applyAlignment="1">
      <alignment horizontal="right"/>
    </xf>
    <xf numFmtId="43" fontId="22" fillId="0" borderId="46" xfId="48" applyFont="1" applyFill="1" applyBorder="1" applyAlignment="1">
      <alignment horizontal="right"/>
    </xf>
    <xf numFmtId="43" fontId="28" fillId="0" borderId="25" xfId="48" applyFont="1" applyFill="1" applyBorder="1" applyAlignment="1">
      <alignment/>
    </xf>
    <xf numFmtId="43" fontId="1" fillId="0" borderId="25" xfId="48" applyFont="1" applyFill="1" applyBorder="1" applyAlignment="1">
      <alignment/>
    </xf>
    <xf numFmtId="43" fontId="1" fillId="0" borderId="50" xfId="48" applyFont="1" applyFill="1" applyBorder="1" applyAlignment="1">
      <alignment/>
    </xf>
    <xf numFmtId="0" fontId="3" fillId="0" borderId="17" xfId="0" applyFont="1" applyFill="1" applyBorder="1" applyAlignment="1">
      <alignment horizontal="justify" vertical="center" wrapText="1"/>
    </xf>
    <xf numFmtId="0" fontId="52" fillId="0" borderId="53" xfId="0" applyFont="1" applyFill="1" applyBorder="1" applyAlignment="1">
      <alignment vertical="center" wrapText="1"/>
    </xf>
    <xf numFmtId="43" fontId="23" fillId="0" borderId="52" xfId="48" applyFont="1" applyFill="1" applyBorder="1" applyAlignment="1">
      <alignment/>
    </xf>
    <xf numFmtId="43" fontId="28" fillId="0" borderId="27" xfId="48" applyFont="1" applyFill="1" applyBorder="1" applyAlignment="1">
      <alignment/>
    </xf>
    <xf numFmtId="43" fontId="1" fillId="0" borderId="27" xfId="48" applyFont="1" applyFill="1" applyBorder="1" applyAlignment="1">
      <alignment/>
    </xf>
    <xf numFmtId="43" fontId="23" fillId="0" borderId="27" xfId="48" applyFont="1" applyFill="1" applyBorder="1" applyAlignment="1">
      <alignment/>
    </xf>
    <xf numFmtId="43" fontId="23" fillId="0" borderId="51" xfId="48" applyFont="1" applyFill="1" applyBorder="1" applyAlignment="1">
      <alignment/>
    </xf>
    <xf numFmtId="0" fontId="48" fillId="0" borderId="40" xfId="0" applyFont="1" applyFill="1" applyBorder="1" applyAlignment="1">
      <alignment vertical="center" wrapText="1"/>
    </xf>
    <xf numFmtId="43" fontId="22" fillId="0" borderId="50" xfId="48" applyFont="1" applyFill="1" applyBorder="1" applyAlignment="1">
      <alignment/>
    </xf>
    <xf numFmtId="43" fontId="28" fillId="0" borderId="26" xfId="48" applyFont="1" applyFill="1" applyBorder="1" applyAlignment="1">
      <alignment/>
    </xf>
    <xf numFmtId="43" fontId="1" fillId="0" borderId="26" xfId="48" applyFont="1" applyFill="1" applyBorder="1" applyAlignment="1">
      <alignment/>
    </xf>
    <xf numFmtId="43" fontId="22" fillId="0" borderId="12" xfId="48" applyFont="1" applyFill="1" applyBorder="1" applyAlignment="1">
      <alignment/>
    </xf>
    <xf numFmtId="43" fontId="23" fillId="0" borderId="26" xfId="48" applyFont="1" applyFill="1" applyBorder="1" applyAlignment="1">
      <alignment/>
    </xf>
    <xf numFmtId="43" fontId="23" fillId="0" borderId="12" xfId="48" applyFont="1" applyFill="1" applyBorder="1" applyAlignment="1">
      <alignment/>
    </xf>
    <xf numFmtId="43" fontId="22" fillId="0" borderId="51" xfId="48" applyFont="1" applyFill="1" applyBorder="1" applyAlignment="1">
      <alignment/>
    </xf>
    <xf numFmtId="43" fontId="1" fillId="0" borderId="12" xfId="48" applyFont="1" applyFill="1" applyBorder="1" applyAlignment="1">
      <alignment/>
    </xf>
    <xf numFmtId="43" fontId="1" fillId="0" borderId="51" xfId="48" applyFont="1" applyFill="1" applyBorder="1" applyAlignment="1">
      <alignment/>
    </xf>
    <xf numFmtId="0" fontId="48" fillId="0" borderId="41" xfId="0" applyFont="1" applyFill="1" applyBorder="1" applyAlignment="1">
      <alignment vertical="center" wrapText="1"/>
    </xf>
    <xf numFmtId="217" fontId="22" fillId="0" borderId="25" xfId="48" applyNumberFormat="1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48" fillId="0" borderId="39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/>
    </xf>
    <xf numFmtId="0" fontId="3" fillId="0" borderId="54" xfId="0" applyFont="1" applyFill="1" applyBorder="1" applyAlignment="1">
      <alignment horizontal="justify" vertical="center" wrapText="1"/>
    </xf>
    <xf numFmtId="0" fontId="52" fillId="0" borderId="38" xfId="0" applyFont="1" applyFill="1" applyBorder="1" applyAlignment="1">
      <alignment vertical="center" wrapText="1"/>
    </xf>
    <xf numFmtId="43" fontId="23" fillId="0" borderId="55" xfId="48" applyFont="1" applyFill="1" applyBorder="1" applyAlignment="1">
      <alignment/>
    </xf>
    <xf numFmtId="43" fontId="23" fillId="0" borderId="25" xfId="48" applyFont="1" applyFill="1" applyBorder="1" applyAlignment="1">
      <alignment/>
    </xf>
    <xf numFmtId="43" fontId="23" fillId="0" borderId="50" xfId="48" applyFont="1" applyFill="1" applyBorder="1" applyAlignment="1">
      <alignment/>
    </xf>
    <xf numFmtId="0" fontId="48" fillId="0" borderId="53" xfId="0" applyFont="1" applyFill="1" applyBorder="1" applyAlignment="1">
      <alignment vertical="center" wrapText="1"/>
    </xf>
    <xf numFmtId="43" fontId="21" fillId="0" borderId="52" xfId="48" applyFont="1" applyFill="1" applyBorder="1" applyAlignment="1">
      <alignment/>
    </xf>
    <xf numFmtId="43" fontId="21" fillId="0" borderId="23" xfId="48" applyFont="1" applyFill="1" applyBorder="1" applyAlignment="1">
      <alignment/>
    </xf>
    <xf numFmtId="43" fontId="21" fillId="0" borderId="24" xfId="48" applyFont="1" applyFill="1" applyBorder="1" applyAlignment="1">
      <alignment/>
    </xf>
    <xf numFmtId="43" fontId="37" fillId="0" borderId="23" xfId="48" applyFont="1" applyFill="1" applyBorder="1" applyAlignment="1">
      <alignment/>
    </xf>
    <xf numFmtId="43" fontId="37" fillId="0" borderId="46" xfId="48" applyFont="1" applyFill="1" applyBorder="1" applyAlignment="1">
      <alignment/>
    </xf>
    <xf numFmtId="43" fontId="22" fillId="0" borderId="55" xfId="48" applyFont="1" applyFill="1" applyBorder="1" applyAlignment="1">
      <alignment/>
    </xf>
    <xf numFmtId="43" fontId="22" fillId="0" borderId="52" xfId="48" applyFont="1" applyFill="1" applyBorder="1" applyAlignment="1">
      <alignment/>
    </xf>
    <xf numFmtId="43" fontId="1" fillId="0" borderId="47" xfId="48" applyFont="1" applyFill="1" applyBorder="1" applyAlignment="1">
      <alignment/>
    </xf>
    <xf numFmtId="43" fontId="1" fillId="0" borderId="47" xfId="48" applyFont="1" applyFill="1" applyBorder="1" applyAlignment="1">
      <alignment/>
    </xf>
    <xf numFmtId="43" fontId="1" fillId="0" borderId="24" xfId="48" applyFont="1" applyFill="1" applyBorder="1" applyAlignment="1">
      <alignment/>
    </xf>
    <xf numFmtId="43" fontId="1" fillId="0" borderId="46" xfId="48" applyFont="1" applyFill="1" applyBorder="1" applyAlignment="1">
      <alignment/>
    </xf>
    <xf numFmtId="43" fontId="36" fillId="0" borderId="24" xfId="48" applyFont="1" applyFill="1" applyBorder="1" applyAlignment="1">
      <alignment/>
    </xf>
    <xf numFmtId="43" fontId="36" fillId="0" borderId="47" xfId="48" applyFont="1" applyFill="1" applyBorder="1" applyAlignment="1">
      <alignment/>
    </xf>
    <xf numFmtId="0" fontId="22" fillId="0" borderId="52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43" fontId="1" fillId="0" borderId="50" xfId="48" applyFont="1" applyFill="1" applyBorder="1" applyAlignment="1">
      <alignment/>
    </xf>
    <xf numFmtId="43" fontId="1" fillId="0" borderId="12" xfId="48" applyFont="1" applyFill="1" applyBorder="1" applyAlignment="1">
      <alignment/>
    </xf>
    <xf numFmtId="43" fontId="1" fillId="0" borderId="26" xfId="48" applyFont="1" applyFill="1" applyBorder="1" applyAlignment="1">
      <alignment/>
    </xf>
    <xf numFmtId="0" fontId="3" fillId="0" borderId="18" xfId="0" applyFont="1" applyFill="1" applyBorder="1" applyAlignment="1">
      <alignment horizontal="justify" vertical="center" wrapText="1"/>
    </xf>
    <xf numFmtId="0" fontId="52" fillId="0" borderId="56" xfId="0" applyFont="1" applyFill="1" applyBorder="1" applyAlignment="1">
      <alignment vertical="center" wrapText="1"/>
    </xf>
    <xf numFmtId="0" fontId="22" fillId="0" borderId="57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2" fillId="0" borderId="0" xfId="53" applyFont="1" applyFill="1" applyBorder="1" applyAlignment="1">
      <alignment horizontal="left" vertical="center" wrapText="1"/>
      <protection/>
    </xf>
    <xf numFmtId="187" fontId="5" fillId="0" borderId="30" xfId="54" applyNumberFormat="1" applyFont="1" applyFill="1" applyBorder="1">
      <alignment/>
      <protection/>
    </xf>
    <xf numFmtId="179" fontId="23" fillId="0" borderId="27" xfId="0" applyNumberFormat="1" applyFont="1" applyFill="1" applyBorder="1" applyAlignment="1">
      <alignment/>
    </xf>
    <xf numFmtId="179" fontId="47" fillId="0" borderId="51" xfId="0" applyNumberFormat="1" applyFont="1" applyFill="1" applyBorder="1" applyAlignment="1">
      <alignment/>
    </xf>
    <xf numFmtId="0" fontId="52" fillId="0" borderId="28" xfId="53" applyFont="1" applyFill="1" applyBorder="1" applyAlignment="1">
      <alignment horizontal="left" vertical="center" wrapText="1"/>
      <protection/>
    </xf>
    <xf numFmtId="187" fontId="5" fillId="0" borderId="29" xfId="54" applyNumberFormat="1" applyFont="1" applyFill="1" applyBorder="1">
      <alignment/>
      <protection/>
    </xf>
    <xf numFmtId="187" fontId="4" fillId="0" borderId="24" xfId="54" applyNumberFormat="1" applyFont="1" applyFill="1" applyBorder="1">
      <alignment/>
      <protection/>
    </xf>
    <xf numFmtId="179" fontId="26" fillId="0" borderId="24" xfId="0" applyNumberFormat="1" applyFont="1" applyFill="1" applyBorder="1" applyAlignment="1">
      <alignment/>
    </xf>
    <xf numFmtId="187" fontId="23" fillId="0" borderId="24" xfId="54" applyNumberFormat="1" applyFont="1" applyFill="1" applyBorder="1">
      <alignment/>
      <protection/>
    </xf>
    <xf numFmtId="179" fontId="37" fillId="0" borderId="51" xfId="0" applyNumberFormat="1" applyFont="1" applyFill="1" applyBorder="1" applyAlignment="1">
      <alignment/>
    </xf>
    <xf numFmtId="187" fontId="4" fillId="0" borderId="23" xfId="54" applyNumberFormat="1" applyFont="1" applyFill="1" applyBorder="1">
      <alignment/>
      <protection/>
    </xf>
    <xf numFmtId="179" fontId="26" fillId="0" borderId="23" xfId="0" applyNumberFormat="1" applyFont="1" applyFill="1" applyBorder="1" applyAlignment="1">
      <alignment/>
    </xf>
    <xf numFmtId="187" fontId="23" fillId="0" borderId="23" xfId="54" applyNumberFormat="1" applyFont="1" applyFill="1" applyBorder="1">
      <alignment/>
      <protection/>
    </xf>
    <xf numFmtId="43" fontId="7" fillId="0" borderId="29" xfId="48" applyFont="1" applyFill="1" applyBorder="1" applyAlignment="1">
      <alignment/>
    </xf>
    <xf numFmtId="0" fontId="48" fillId="0" borderId="0" xfId="53" applyFont="1" applyFill="1" applyBorder="1" applyAlignment="1">
      <alignment horizontal="left" vertical="center" wrapText="1"/>
      <protection/>
    </xf>
    <xf numFmtId="43" fontId="7" fillId="0" borderId="30" xfId="48" applyFont="1" applyFill="1" applyBorder="1" applyAlignment="1">
      <alignment/>
    </xf>
    <xf numFmtId="43" fontId="3" fillId="0" borderId="23" xfId="48" applyFont="1" applyFill="1" applyBorder="1" applyAlignment="1">
      <alignment/>
    </xf>
    <xf numFmtId="0" fontId="48" fillId="0" borderId="28" xfId="53" applyFont="1" applyFill="1" applyBorder="1" applyAlignment="1">
      <alignment horizontal="left" vertical="center" wrapText="1"/>
      <protection/>
    </xf>
    <xf numFmtId="43" fontId="3" fillId="0" borderId="24" xfId="48" applyFont="1" applyFill="1" applyBorder="1" applyAlignment="1">
      <alignment/>
    </xf>
    <xf numFmtId="43" fontId="4" fillId="0" borderId="23" xfId="48" applyFont="1" applyFill="1" applyBorder="1" applyAlignment="1">
      <alignment/>
    </xf>
    <xf numFmtId="43" fontId="37" fillId="0" borderId="23" xfId="0" applyNumberFormat="1" applyFont="1" applyFill="1" applyBorder="1" applyAlignment="1">
      <alignment/>
    </xf>
    <xf numFmtId="179" fontId="47" fillId="0" borderId="46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36" fillId="0" borderId="4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36" fillId="0" borderId="4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3" fontId="5" fillId="0" borderId="30" xfId="48" applyFont="1" applyFill="1" applyBorder="1" applyAlignment="1">
      <alignment/>
    </xf>
    <xf numFmtId="43" fontId="4" fillId="0" borderId="24" xfId="48" applyFont="1" applyFill="1" applyBorder="1" applyAlignment="1">
      <alignment/>
    </xf>
    <xf numFmtId="43" fontId="7" fillId="0" borderId="24" xfId="48" applyFont="1" applyFill="1" applyBorder="1" applyAlignment="1">
      <alignment/>
    </xf>
    <xf numFmtId="43" fontId="5" fillId="0" borderId="24" xfId="48" applyFont="1" applyFill="1" applyBorder="1" applyAlignment="1">
      <alignment/>
    </xf>
    <xf numFmtId="43" fontId="7" fillId="0" borderId="23" xfId="48" applyFont="1" applyFill="1" applyBorder="1" applyAlignment="1">
      <alignment/>
    </xf>
    <xf numFmtId="43" fontId="5" fillId="0" borderId="23" xfId="48" applyFont="1" applyFill="1" applyBorder="1" applyAlignment="1">
      <alignment/>
    </xf>
    <xf numFmtId="0" fontId="36" fillId="0" borderId="23" xfId="0" applyFont="1" applyFill="1" applyBorder="1" applyAlignment="1">
      <alignment/>
    </xf>
    <xf numFmtId="0" fontId="48" fillId="0" borderId="42" xfId="54" applyFont="1" applyFill="1" applyBorder="1" applyAlignment="1">
      <alignment horizontal="left"/>
      <protection/>
    </xf>
    <xf numFmtId="0" fontId="48" fillId="0" borderId="43" xfId="54" applyFont="1" applyFill="1" applyBorder="1" applyAlignment="1">
      <alignment horizontal="left"/>
      <protection/>
    </xf>
    <xf numFmtId="0" fontId="36" fillId="0" borderId="24" xfId="0" applyFont="1" applyFill="1" applyBorder="1" applyAlignment="1">
      <alignment/>
    </xf>
    <xf numFmtId="0" fontId="7" fillId="0" borderId="0" xfId="54" applyFont="1" applyFill="1" applyBorder="1">
      <alignment/>
      <protection/>
    </xf>
    <xf numFmtId="179" fontId="47" fillId="0" borderId="24" xfId="0" applyNumberFormat="1" applyFont="1" applyFill="1" applyBorder="1" applyAlignment="1">
      <alignment/>
    </xf>
    <xf numFmtId="179" fontId="47" fillId="0" borderId="47" xfId="0" applyNumberFormat="1" applyFont="1" applyFill="1" applyBorder="1" applyAlignment="1">
      <alignment/>
    </xf>
    <xf numFmtId="179" fontId="47" fillId="0" borderId="23" xfId="0" applyNumberFormat="1" applyFont="1" applyFill="1" applyBorder="1" applyAlignment="1">
      <alignment/>
    </xf>
    <xf numFmtId="179" fontId="37" fillId="0" borderId="24" xfId="0" applyNumberFormat="1" applyFont="1" applyFill="1" applyBorder="1" applyAlignment="1">
      <alignment/>
    </xf>
    <xf numFmtId="179" fontId="37" fillId="0" borderId="47" xfId="0" applyNumberFormat="1" applyFont="1" applyFill="1" applyBorder="1" applyAlignment="1">
      <alignment/>
    </xf>
    <xf numFmtId="179" fontId="37" fillId="0" borderId="23" xfId="0" applyNumberFormat="1" applyFont="1" applyFill="1" applyBorder="1" applyAlignment="1">
      <alignment/>
    </xf>
    <xf numFmtId="179" fontId="1" fillId="0" borderId="46" xfId="0" applyNumberFormat="1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3" fontId="3" fillId="0" borderId="46" xfId="48" applyFont="1" applyFill="1" applyBorder="1" applyAlignment="1">
      <alignment/>
    </xf>
    <xf numFmtId="43" fontId="23" fillId="38" borderId="24" xfId="48" applyFont="1" applyFill="1" applyBorder="1" applyAlignment="1">
      <alignment/>
    </xf>
    <xf numFmtId="43" fontId="26" fillId="0" borderId="46" xfId="48" applyFont="1" applyFill="1" applyBorder="1" applyAlignment="1">
      <alignment/>
    </xf>
    <xf numFmtId="43" fontId="23" fillId="38" borderId="27" xfId="48" applyFont="1" applyFill="1" applyBorder="1" applyAlignment="1">
      <alignment/>
    </xf>
    <xf numFmtId="43" fontId="23" fillId="39" borderId="51" xfId="48" applyFont="1" applyFill="1" applyBorder="1" applyAlignment="1">
      <alignment/>
    </xf>
    <xf numFmtId="43" fontId="23" fillId="39" borderId="47" xfId="48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35" borderId="17" xfId="53" applyFont="1" applyFill="1" applyBorder="1" applyAlignment="1">
      <alignment horizontal="center" vertical="center" wrapText="1"/>
      <protection/>
    </xf>
    <xf numFmtId="0" fontId="4" fillId="35" borderId="54" xfId="53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/>
      <protection/>
    </xf>
    <xf numFmtId="0" fontId="4" fillId="0" borderId="54" xfId="54" applyFont="1" applyFill="1" applyBorder="1" applyAlignment="1">
      <alignment horizontal="center"/>
      <protection/>
    </xf>
    <xf numFmtId="43" fontId="7" fillId="0" borderId="17" xfId="48" applyFont="1" applyBorder="1" applyAlignment="1">
      <alignment horizontal="center"/>
    </xf>
    <xf numFmtId="43" fontId="7" fillId="0" borderId="54" xfId="48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44" fontId="52" fillId="0" borderId="0" xfId="50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GastosFuncionam" xfId="53"/>
    <cellStyle name="Normal_Hoja3" xfId="54"/>
    <cellStyle name="Normal_IngresosMunicipi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zoomScale="85" zoomScaleNormal="85" zoomScalePageLayoutView="0" workbookViewId="0" topLeftCell="B1">
      <pane ySplit="1" topLeftCell="A146" activePane="bottomLeft" state="frozen"/>
      <selection pane="topLeft" activeCell="A1" sqref="A1"/>
      <selection pane="bottomLeft" activeCell="C194" sqref="C194"/>
    </sheetView>
  </sheetViews>
  <sheetFormatPr defaultColWidth="11.00390625" defaultRowHeight="15"/>
  <cols>
    <col min="1" max="1" width="12.57421875" style="2" bestFit="1" customWidth="1"/>
    <col min="2" max="2" width="70.57421875" style="2" customWidth="1"/>
    <col min="3" max="3" width="23.57421875" style="1" customWidth="1"/>
    <col min="4" max="4" width="16.7109375" style="1" customWidth="1"/>
    <col min="5" max="5" width="15.28125" style="1" customWidth="1"/>
    <col min="6" max="16384" width="11.00390625" style="1" customWidth="1"/>
  </cols>
  <sheetData>
    <row r="1" spans="1:4" ht="12.75">
      <c r="A1" s="8" t="s">
        <v>1300</v>
      </c>
      <c r="B1" s="3" t="s">
        <v>1960</v>
      </c>
      <c r="C1" s="3" t="s">
        <v>1356</v>
      </c>
      <c r="D1" s="3" t="s">
        <v>1357</v>
      </c>
    </row>
    <row r="2" spans="1:6" ht="15.75">
      <c r="A2" s="56" t="s">
        <v>2103</v>
      </c>
      <c r="B2" s="56" t="s">
        <v>1301</v>
      </c>
      <c r="C2" s="198">
        <f>C3+C126+C192</f>
        <v>1804087466</v>
      </c>
      <c r="D2" s="124"/>
      <c r="E2" s="125"/>
      <c r="F2" s="1">
        <f>2300000000-2183985000</f>
        <v>116015000</v>
      </c>
    </row>
    <row r="3" spans="1:4" ht="15.75">
      <c r="A3" s="6" t="s">
        <v>2104</v>
      </c>
      <c r="B3" s="57" t="s">
        <v>1302</v>
      </c>
      <c r="C3" s="199">
        <f>C4+C57</f>
        <v>289978500</v>
      </c>
      <c r="D3" s="101"/>
    </row>
    <row r="4" spans="1:4" ht="15.75">
      <c r="A4" s="6" t="s">
        <v>2105</v>
      </c>
      <c r="B4" s="58" t="s">
        <v>1303</v>
      </c>
      <c r="C4" s="200">
        <f>C5+C11+C29+C32+C36+C38+C42+C46+C56+C54</f>
        <v>172562250</v>
      </c>
      <c r="D4" s="101"/>
    </row>
    <row r="5" spans="1:4" ht="21.75" customHeight="1">
      <c r="A5" s="6" t="s">
        <v>2106</v>
      </c>
      <c r="B5" s="70" t="s">
        <v>1117</v>
      </c>
      <c r="C5" s="131">
        <f>C6+C7</f>
        <v>1050</v>
      </c>
      <c r="D5" s="101"/>
    </row>
    <row r="6" spans="1:4" ht="25.5">
      <c r="A6" s="6" t="s">
        <v>2107</v>
      </c>
      <c r="B6" s="61" t="s">
        <v>1118</v>
      </c>
      <c r="C6" s="189">
        <v>1050</v>
      </c>
      <c r="D6" s="101"/>
    </row>
    <row r="7" spans="1:4" ht="25.5">
      <c r="A7" s="6" t="s">
        <v>2108</v>
      </c>
      <c r="B7" s="61" t="s">
        <v>1119</v>
      </c>
      <c r="C7" s="127"/>
      <c r="D7" s="101"/>
    </row>
    <row r="8" spans="1:4" ht="15.75">
      <c r="A8" s="6" t="s">
        <v>2109</v>
      </c>
      <c r="B8" s="70" t="s">
        <v>1120</v>
      </c>
      <c r="C8" s="127"/>
      <c r="D8" s="101"/>
    </row>
    <row r="9" spans="1:4" ht="15.75">
      <c r="A9" s="6" t="s">
        <v>2110</v>
      </c>
      <c r="B9" s="61" t="s">
        <v>1121</v>
      </c>
      <c r="C9" s="127"/>
      <c r="D9" s="101"/>
    </row>
    <row r="10" spans="1:4" ht="15.75">
      <c r="A10" s="6" t="s">
        <v>2111</v>
      </c>
      <c r="B10" s="61" t="s">
        <v>1122</v>
      </c>
      <c r="C10" s="127"/>
      <c r="D10" s="101"/>
    </row>
    <row r="11" spans="1:4" ht="15.75">
      <c r="A11" s="6" t="s">
        <v>2112</v>
      </c>
      <c r="B11" s="70" t="s">
        <v>1123</v>
      </c>
      <c r="C11" s="128">
        <f>C12+C13</f>
        <v>141750000</v>
      </c>
      <c r="D11" s="101"/>
    </row>
    <row r="12" spans="1:4" ht="15.75">
      <c r="A12" s="6" t="s">
        <v>2113</v>
      </c>
      <c r="B12" s="61" t="s">
        <v>1124</v>
      </c>
      <c r="C12" s="189">
        <v>89250000</v>
      </c>
      <c r="D12" s="101"/>
    </row>
    <row r="13" spans="1:4" ht="15.75">
      <c r="A13" s="6" t="s">
        <v>2114</v>
      </c>
      <c r="B13" s="61" t="s">
        <v>1125</v>
      </c>
      <c r="C13" s="189">
        <v>52500000</v>
      </c>
      <c r="D13" s="101"/>
    </row>
    <row r="14" spans="1:4" ht="15.75">
      <c r="A14" s="6" t="s">
        <v>2115</v>
      </c>
      <c r="B14" s="61" t="s">
        <v>1126</v>
      </c>
      <c r="C14" s="126"/>
      <c r="D14" s="101"/>
    </row>
    <row r="15" spans="1:4" ht="15.75">
      <c r="A15" s="6" t="s">
        <v>2116</v>
      </c>
      <c r="B15" s="61" t="s">
        <v>1127</v>
      </c>
      <c r="C15" s="126"/>
      <c r="D15" s="101"/>
    </row>
    <row r="16" spans="1:4" ht="15.75">
      <c r="A16" s="6" t="s">
        <v>2117</v>
      </c>
      <c r="B16" s="61" t="s">
        <v>1128</v>
      </c>
      <c r="C16" s="126"/>
      <c r="D16" s="101"/>
    </row>
    <row r="17" spans="1:4" ht="15.75">
      <c r="A17" s="6" t="s">
        <v>2118</v>
      </c>
      <c r="B17" s="61" t="s">
        <v>1129</v>
      </c>
      <c r="C17" s="126"/>
      <c r="D17" s="101"/>
    </row>
    <row r="18" spans="1:4" ht="15.75">
      <c r="A18" s="6" t="s">
        <v>2119</v>
      </c>
      <c r="B18" s="70" t="s">
        <v>1130</v>
      </c>
      <c r="C18" s="126"/>
      <c r="D18" s="101"/>
    </row>
    <row r="19" spans="1:4" ht="15.75">
      <c r="A19" s="6" t="s">
        <v>2120</v>
      </c>
      <c r="B19" s="71" t="s">
        <v>1131</v>
      </c>
      <c r="C19" s="126"/>
      <c r="D19" s="101"/>
    </row>
    <row r="20" spans="1:4" ht="25.5">
      <c r="A20" s="6" t="s">
        <v>2121</v>
      </c>
      <c r="B20" s="62" t="s">
        <v>1132</v>
      </c>
      <c r="C20" s="126"/>
      <c r="D20" s="101"/>
    </row>
    <row r="21" spans="1:4" ht="15.75">
      <c r="A21" s="6" t="s">
        <v>2122</v>
      </c>
      <c r="B21" s="62" t="s">
        <v>1133</v>
      </c>
      <c r="C21" s="126"/>
      <c r="D21" s="101"/>
    </row>
    <row r="22" spans="1:4" ht="15.75">
      <c r="A22" s="6" t="s">
        <v>2123</v>
      </c>
      <c r="B22" s="62" t="s">
        <v>1341</v>
      </c>
      <c r="C22" s="126"/>
      <c r="D22" s="101"/>
    </row>
    <row r="23" spans="1:4" ht="19.5" customHeight="1">
      <c r="A23" s="6" t="s">
        <v>2124</v>
      </c>
      <c r="B23" s="62" t="s">
        <v>1338</v>
      </c>
      <c r="C23" s="126"/>
      <c r="D23" s="101"/>
    </row>
    <row r="24" spans="1:4" ht="15.75">
      <c r="A24" s="6" t="s">
        <v>2125</v>
      </c>
      <c r="B24" s="71" t="s">
        <v>1134</v>
      </c>
      <c r="C24" s="126"/>
      <c r="D24" s="101"/>
    </row>
    <row r="25" spans="1:4" ht="23.25" customHeight="1">
      <c r="A25" s="6" t="s">
        <v>2126</v>
      </c>
      <c r="B25" s="62" t="s">
        <v>1132</v>
      </c>
      <c r="C25" s="126"/>
      <c r="D25" s="101"/>
    </row>
    <row r="26" spans="1:4" ht="15.75">
      <c r="A26" s="6" t="s">
        <v>2127</v>
      </c>
      <c r="B26" s="62" t="s">
        <v>1133</v>
      </c>
      <c r="C26" s="126"/>
      <c r="D26" s="101"/>
    </row>
    <row r="27" spans="1:4" ht="15.75">
      <c r="A27" s="6" t="s">
        <v>2128</v>
      </c>
      <c r="B27" s="62" t="s">
        <v>1341</v>
      </c>
      <c r="C27" s="126"/>
      <c r="D27" s="101"/>
    </row>
    <row r="28" spans="1:4" ht="24.75" customHeight="1">
      <c r="A28" s="6" t="s">
        <v>2129</v>
      </c>
      <c r="B28" s="62" t="s">
        <v>1338</v>
      </c>
      <c r="C28" s="126"/>
      <c r="D28" s="101"/>
    </row>
    <row r="29" spans="1:4" ht="15.75">
      <c r="A29" s="6" t="s">
        <v>2130</v>
      </c>
      <c r="B29" s="70" t="s">
        <v>1135</v>
      </c>
      <c r="C29" s="129">
        <f>C30+C31</f>
        <v>9485700</v>
      </c>
      <c r="D29" s="101"/>
    </row>
    <row r="30" spans="1:4" ht="15.75">
      <c r="A30" s="6" t="s">
        <v>2131</v>
      </c>
      <c r="B30" s="61" t="s">
        <v>1136</v>
      </c>
      <c r="C30" s="189">
        <f>7350000+1050000+1085700</f>
        <v>9485700</v>
      </c>
      <c r="D30" s="101"/>
    </row>
    <row r="31" spans="1:4" ht="15.75">
      <c r="A31" s="6" t="s">
        <v>2132</v>
      </c>
      <c r="B31" s="61" t="s">
        <v>1137</v>
      </c>
      <c r="C31" s="126"/>
      <c r="D31" s="101"/>
    </row>
    <row r="32" spans="1:4" ht="15.75">
      <c r="A32" s="6" t="s">
        <v>2133</v>
      </c>
      <c r="B32" s="70" t="s">
        <v>1138</v>
      </c>
      <c r="C32" s="191">
        <f>C33+C34</f>
        <v>1575000</v>
      </c>
      <c r="D32" s="101"/>
    </row>
    <row r="33" spans="1:4" ht="15.75">
      <c r="A33" s="6" t="s">
        <v>2134</v>
      </c>
      <c r="B33" s="61" t="s">
        <v>1139</v>
      </c>
      <c r="C33" s="189">
        <v>1575000</v>
      </c>
      <c r="D33" s="101"/>
    </row>
    <row r="34" spans="1:4" ht="15.75">
      <c r="A34" s="6" t="s">
        <v>2135</v>
      </c>
      <c r="B34" s="61" t="s">
        <v>1140</v>
      </c>
      <c r="C34" s="126"/>
      <c r="D34" s="101"/>
    </row>
    <row r="35" spans="1:4" ht="15.75">
      <c r="A35" s="6" t="s">
        <v>2136</v>
      </c>
      <c r="B35" s="70" t="s">
        <v>1141</v>
      </c>
      <c r="C35" s="126"/>
      <c r="D35" s="101"/>
    </row>
    <row r="36" spans="1:4" ht="15.75">
      <c r="A36" s="6" t="s">
        <v>2137</v>
      </c>
      <c r="B36" s="70" t="s">
        <v>1142</v>
      </c>
      <c r="C36" s="190">
        <v>1260000</v>
      </c>
      <c r="D36" s="101"/>
    </row>
    <row r="37" spans="1:4" ht="15.75">
      <c r="A37" s="6" t="s">
        <v>2138</v>
      </c>
      <c r="B37" s="70" t="s">
        <v>1143</v>
      </c>
      <c r="C37" s="126"/>
      <c r="D37" s="101"/>
    </row>
    <row r="38" spans="1:4" ht="15.75">
      <c r="A38" s="6" t="s">
        <v>2139</v>
      </c>
      <c r="B38" s="70" t="s">
        <v>1144</v>
      </c>
      <c r="C38" s="190">
        <v>105000</v>
      </c>
      <c r="D38" s="101"/>
    </row>
    <row r="39" spans="1:4" ht="15.75">
      <c r="A39" s="6" t="s">
        <v>2140</v>
      </c>
      <c r="B39" s="70" t="s">
        <v>1145</v>
      </c>
      <c r="C39" s="126"/>
      <c r="D39" s="101"/>
    </row>
    <row r="40" spans="1:4" ht="15.75">
      <c r="A40" s="6" t="s">
        <v>2141</v>
      </c>
      <c r="B40" s="70" t="s">
        <v>1146</v>
      </c>
      <c r="C40" s="126"/>
      <c r="D40" s="101"/>
    </row>
    <row r="41" spans="1:4" ht="15.75">
      <c r="A41" s="6" t="s">
        <v>2142</v>
      </c>
      <c r="B41" s="70" t="s">
        <v>1147</v>
      </c>
      <c r="C41" s="126"/>
      <c r="D41" s="101"/>
    </row>
    <row r="42" spans="1:4" ht="15.75">
      <c r="A42" s="6" t="s">
        <v>2143</v>
      </c>
      <c r="B42" s="70" t="s">
        <v>1148</v>
      </c>
      <c r="C42" s="190">
        <v>10500</v>
      </c>
      <c r="D42" s="101"/>
    </row>
    <row r="43" spans="1:4" ht="15.75">
      <c r="A43" s="6" t="s">
        <v>2144</v>
      </c>
      <c r="B43" s="70" t="s">
        <v>1149</v>
      </c>
      <c r="C43" s="126"/>
      <c r="D43" s="101"/>
    </row>
    <row r="44" spans="1:4" ht="15.75">
      <c r="A44" s="6" t="s">
        <v>2145</v>
      </c>
      <c r="B44" s="70" t="s">
        <v>1150</v>
      </c>
      <c r="C44" s="126"/>
      <c r="D44" s="101"/>
    </row>
    <row r="45" spans="1:4" ht="15.75">
      <c r="A45" s="6" t="s">
        <v>2146</v>
      </c>
      <c r="B45" s="70" t="s">
        <v>1151</v>
      </c>
      <c r="C45" s="126"/>
      <c r="D45" s="101"/>
    </row>
    <row r="46" spans="1:4" ht="15.75">
      <c r="A46" s="6" t="s">
        <v>2147</v>
      </c>
      <c r="B46" s="70" t="s">
        <v>1152</v>
      </c>
      <c r="C46" s="191">
        <f>C50</f>
        <v>7350000</v>
      </c>
      <c r="D46" s="101"/>
    </row>
    <row r="47" spans="1:4" ht="15.75">
      <c r="A47" s="6" t="s">
        <v>2148</v>
      </c>
      <c r="B47" s="61" t="s">
        <v>1153</v>
      </c>
      <c r="C47" s="126"/>
      <c r="D47" s="101"/>
    </row>
    <row r="48" spans="1:4" ht="15.75">
      <c r="A48" s="6" t="s">
        <v>2149</v>
      </c>
      <c r="B48" s="61" t="s">
        <v>1154</v>
      </c>
      <c r="C48" s="126"/>
      <c r="D48" s="101"/>
    </row>
    <row r="49" spans="1:4" ht="15.75">
      <c r="A49" s="6" t="s">
        <v>2150</v>
      </c>
      <c r="B49" s="61" t="s">
        <v>1155</v>
      </c>
      <c r="C49" s="126"/>
      <c r="D49" s="101"/>
    </row>
    <row r="50" spans="1:4" ht="15.75">
      <c r="A50" s="6" t="s">
        <v>2151</v>
      </c>
      <c r="B50" s="61" t="s">
        <v>1156</v>
      </c>
      <c r="C50" s="189">
        <v>7350000</v>
      </c>
      <c r="D50" s="101"/>
    </row>
    <row r="51" spans="1:4" ht="15.75">
      <c r="A51" s="6" t="s">
        <v>2152</v>
      </c>
      <c r="B51" s="61" t="s">
        <v>1157</v>
      </c>
      <c r="C51" s="126"/>
      <c r="D51" s="101"/>
    </row>
    <row r="52" spans="1:4" ht="15.75">
      <c r="A52" s="6" t="s">
        <v>2153</v>
      </c>
      <c r="B52" s="61" t="s">
        <v>1158</v>
      </c>
      <c r="C52" s="126"/>
      <c r="D52" s="101"/>
    </row>
    <row r="53" spans="1:4" ht="15.75">
      <c r="A53" s="6" t="s">
        <v>2154</v>
      </c>
      <c r="B53" s="70" t="s">
        <v>1159</v>
      </c>
      <c r="C53" s="126"/>
      <c r="D53" s="101"/>
    </row>
    <row r="54" spans="1:4" ht="15.75">
      <c r="A54" s="6" t="s">
        <v>2155</v>
      </c>
      <c r="B54" s="70" t="s">
        <v>1160</v>
      </c>
      <c r="C54" s="190">
        <v>3150000</v>
      </c>
      <c r="D54" s="101"/>
    </row>
    <row r="55" spans="1:4" ht="15.75">
      <c r="A55" s="6" t="s">
        <v>2156</v>
      </c>
      <c r="B55" s="70" t="s">
        <v>1161</v>
      </c>
      <c r="C55" s="126"/>
      <c r="D55" s="101"/>
    </row>
    <row r="56" spans="1:4" ht="15.75">
      <c r="A56" s="6" t="s">
        <v>2157</v>
      </c>
      <c r="B56" s="70" t="s">
        <v>1162</v>
      </c>
      <c r="C56" s="190">
        <v>7875000</v>
      </c>
      <c r="D56" s="101"/>
    </row>
    <row r="57" spans="1:4" ht="15.75">
      <c r="A57" s="6" t="s">
        <v>2158</v>
      </c>
      <c r="B57" s="58" t="s">
        <v>1304</v>
      </c>
      <c r="C57" s="201">
        <f>C58+C80+C111+C122+C133</f>
        <v>117416250</v>
      </c>
      <c r="D57" s="101"/>
    </row>
    <row r="58" spans="1:4" ht="15.75">
      <c r="A58" s="6" t="s">
        <v>2159</v>
      </c>
      <c r="B58" s="63" t="s">
        <v>1163</v>
      </c>
      <c r="C58" s="129">
        <f>C69+C71+C79+C65</f>
        <v>4856250</v>
      </c>
      <c r="D58" s="101"/>
    </row>
    <row r="59" spans="1:4" ht="15.75">
      <c r="A59" s="6" t="s">
        <v>2160</v>
      </c>
      <c r="B59" s="60" t="s">
        <v>1164</v>
      </c>
      <c r="C59" s="127"/>
      <c r="D59" s="101"/>
    </row>
    <row r="60" spans="1:4" ht="15.75">
      <c r="A60" s="6" t="s">
        <v>2161</v>
      </c>
      <c r="B60" s="60" t="s">
        <v>1165</v>
      </c>
      <c r="C60" s="127"/>
      <c r="D60" s="101"/>
    </row>
    <row r="61" spans="1:4" ht="15.75">
      <c r="A61" s="6" t="s">
        <v>2162</v>
      </c>
      <c r="B61" s="60" t="s">
        <v>1166</v>
      </c>
      <c r="C61" s="127"/>
      <c r="D61" s="101"/>
    </row>
    <row r="62" spans="1:4" ht="25.5">
      <c r="A62" s="6" t="s">
        <v>2163</v>
      </c>
      <c r="B62" s="60" t="s">
        <v>1349</v>
      </c>
      <c r="C62" s="127"/>
      <c r="D62" s="101"/>
    </row>
    <row r="63" spans="1:4" ht="22.5" customHeight="1">
      <c r="A63" s="6" t="s">
        <v>2164</v>
      </c>
      <c r="B63" s="60" t="s">
        <v>1167</v>
      </c>
      <c r="C63" s="127"/>
      <c r="D63" s="101"/>
    </row>
    <row r="64" spans="1:4" ht="25.5">
      <c r="A64" s="6" t="s">
        <v>2165</v>
      </c>
      <c r="B64" s="60" t="s">
        <v>1348</v>
      </c>
      <c r="C64" s="127"/>
      <c r="D64" s="101"/>
    </row>
    <row r="65" spans="1:4" ht="15.75">
      <c r="A65" s="6" t="s">
        <v>2166</v>
      </c>
      <c r="B65" s="61" t="s">
        <v>1168</v>
      </c>
      <c r="C65" s="130">
        <v>5250</v>
      </c>
      <c r="D65" s="101"/>
    </row>
    <row r="66" spans="1:4" ht="15.75">
      <c r="A66" s="6" t="s">
        <v>2167</v>
      </c>
      <c r="B66" s="61" t="s">
        <v>1169</v>
      </c>
      <c r="C66" s="127"/>
      <c r="D66" s="101"/>
    </row>
    <row r="67" spans="1:4" ht="15.75">
      <c r="A67" s="6" t="s">
        <v>2168</v>
      </c>
      <c r="B67" s="61" t="s">
        <v>250</v>
      </c>
      <c r="C67" s="127"/>
      <c r="D67" s="101"/>
    </row>
    <row r="68" spans="1:4" ht="15.75">
      <c r="A68" s="6" t="s">
        <v>2169</v>
      </c>
      <c r="B68" s="61" t="s">
        <v>251</v>
      </c>
      <c r="C68" s="127"/>
      <c r="D68" s="101"/>
    </row>
    <row r="69" spans="1:4" ht="15.75">
      <c r="A69" s="6" t="s">
        <v>2170</v>
      </c>
      <c r="B69" s="60" t="s">
        <v>1358</v>
      </c>
      <c r="C69" s="126">
        <v>105000</v>
      </c>
      <c r="D69" s="101"/>
    </row>
    <row r="70" spans="1:4" ht="15.75">
      <c r="A70" s="6" t="s">
        <v>2171</v>
      </c>
      <c r="B70" s="60" t="s">
        <v>252</v>
      </c>
      <c r="C70" s="127"/>
      <c r="D70" s="101"/>
    </row>
    <row r="71" spans="1:4" ht="15.75">
      <c r="A71" s="6" t="s">
        <v>2172</v>
      </c>
      <c r="B71" s="61" t="s">
        <v>253</v>
      </c>
      <c r="C71" s="126">
        <v>21000</v>
      </c>
      <c r="D71" s="101"/>
    </row>
    <row r="72" spans="1:4" ht="15.75">
      <c r="A72" s="6" t="s">
        <v>2173</v>
      </c>
      <c r="B72" s="61" t="s">
        <v>254</v>
      </c>
      <c r="C72" s="127"/>
      <c r="D72" s="101"/>
    </row>
    <row r="73" spans="1:4" ht="15.75">
      <c r="A73" s="6" t="s">
        <v>2174</v>
      </c>
      <c r="B73" s="61" t="s">
        <v>255</v>
      </c>
      <c r="C73" s="127"/>
      <c r="D73" s="101"/>
    </row>
    <row r="74" spans="1:4" ht="15.75">
      <c r="A74" s="6" t="s">
        <v>2175</v>
      </c>
      <c r="B74" s="61" t="s">
        <v>256</v>
      </c>
      <c r="C74" s="127"/>
      <c r="D74" s="101"/>
    </row>
    <row r="75" spans="1:4" ht="15.75">
      <c r="A75" s="6" t="s">
        <v>2176</v>
      </c>
      <c r="B75" s="61" t="s">
        <v>257</v>
      </c>
      <c r="C75" s="127"/>
      <c r="D75" s="101"/>
    </row>
    <row r="76" spans="1:4" ht="15.75">
      <c r="A76" s="6" t="s">
        <v>2177</v>
      </c>
      <c r="B76" s="61" t="s">
        <v>258</v>
      </c>
      <c r="C76" s="127"/>
      <c r="D76" s="101"/>
    </row>
    <row r="77" spans="1:4" ht="15.75">
      <c r="A77" s="6" t="s">
        <v>2178</v>
      </c>
      <c r="B77" s="61" t="s">
        <v>259</v>
      </c>
      <c r="C77" s="127"/>
      <c r="D77" s="101"/>
    </row>
    <row r="78" spans="1:4" ht="15.75">
      <c r="A78" s="6" t="s">
        <v>2179</v>
      </c>
      <c r="B78" s="61" t="s">
        <v>260</v>
      </c>
      <c r="C78" s="127"/>
      <c r="D78" s="101"/>
    </row>
    <row r="79" spans="1:4" ht="15.75">
      <c r="A79" s="6" t="s">
        <v>2180</v>
      </c>
      <c r="B79" s="60" t="s">
        <v>1342</v>
      </c>
      <c r="C79" s="126">
        <f>4200000+315000+105000+105000</f>
        <v>4725000</v>
      </c>
      <c r="D79" s="101"/>
    </row>
    <row r="80" spans="1:4" ht="15.75">
      <c r="A80" s="6" t="s">
        <v>2181</v>
      </c>
      <c r="B80" s="63" t="s">
        <v>261</v>
      </c>
      <c r="C80" s="129">
        <f>C84+C91+C93+C110</f>
        <v>14700000</v>
      </c>
      <c r="D80" s="101"/>
    </row>
    <row r="81" spans="1:4" ht="15.75">
      <c r="A81" s="6" t="s">
        <v>2182</v>
      </c>
      <c r="B81" s="60" t="s">
        <v>262</v>
      </c>
      <c r="C81" s="126"/>
      <c r="D81" s="101"/>
    </row>
    <row r="82" spans="1:4" ht="15.75">
      <c r="A82" s="6" t="s">
        <v>2183</v>
      </c>
      <c r="B82" s="60" t="s">
        <v>263</v>
      </c>
      <c r="C82" s="126"/>
      <c r="D82" s="101"/>
    </row>
    <row r="83" spans="1:4" ht="15.75">
      <c r="A83" s="6" t="s">
        <v>2184</v>
      </c>
      <c r="B83" s="60" t="s">
        <v>264</v>
      </c>
      <c r="C83" s="126"/>
      <c r="D83" s="101"/>
    </row>
    <row r="84" spans="1:4" ht="15.75">
      <c r="A84" s="6" t="s">
        <v>2185</v>
      </c>
      <c r="B84" s="60" t="s">
        <v>265</v>
      </c>
      <c r="C84" s="126">
        <v>525000</v>
      </c>
      <c r="D84" s="101"/>
    </row>
    <row r="85" spans="1:4" ht="15.75">
      <c r="A85" s="6" t="s">
        <v>2186</v>
      </c>
      <c r="B85" s="61" t="s">
        <v>266</v>
      </c>
      <c r="C85" s="126"/>
      <c r="D85" s="101"/>
    </row>
    <row r="86" spans="1:4" ht="15.75">
      <c r="A86" s="6" t="s">
        <v>2187</v>
      </c>
      <c r="B86" s="61" t="s">
        <v>267</v>
      </c>
      <c r="C86" s="126"/>
      <c r="D86" s="101"/>
    </row>
    <row r="87" spans="1:4" ht="15.75">
      <c r="A87" s="6" t="s">
        <v>2188</v>
      </c>
      <c r="B87" s="61" t="s">
        <v>268</v>
      </c>
      <c r="C87" s="126"/>
      <c r="D87" s="101"/>
    </row>
    <row r="88" spans="1:4" ht="15.75">
      <c r="A88" s="6" t="s">
        <v>2189</v>
      </c>
      <c r="B88" s="61" t="s">
        <v>269</v>
      </c>
      <c r="C88" s="126"/>
      <c r="D88" s="101"/>
    </row>
    <row r="89" spans="1:4" ht="15.75">
      <c r="A89" s="6" t="s">
        <v>2190</v>
      </c>
      <c r="B89" s="61" t="s">
        <v>270</v>
      </c>
      <c r="C89" s="126"/>
      <c r="D89" s="101"/>
    </row>
    <row r="90" spans="1:4" ht="15.75">
      <c r="A90" s="6" t="s">
        <v>2191</v>
      </c>
      <c r="B90" s="60" t="s">
        <v>271</v>
      </c>
      <c r="C90" s="126"/>
      <c r="D90" s="101"/>
    </row>
    <row r="91" spans="1:4" ht="15.75">
      <c r="A91" s="6" t="s">
        <v>2192</v>
      </c>
      <c r="B91" s="61" t="s">
        <v>272</v>
      </c>
      <c r="C91" s="126">
        <v>12600000</v>
      </c>
      <c r="D91" s="101"/>
    </row>
    <row r="92" spans="1:4" ht="15.75">
      <c r="A92" s="6" t="s">
        <v>2193</v>
      </c>
      <c r="B92" s="61" t="s">
        <v>273</v>
      </c>
      <c r="C92" s="126"/>
      <c r="D92" s="101"/>
    </row>
    <row r="93" spans="1:4" ht="15.75">
      <c r="A93" s="6" t="s">
        <v>2194</v>
      </c>
      <c r="B93" s="61" t="s">
        <v>274</v>
      </c>
      <c r="C93" s="126">
        <v>525000</v>
      </c>
      <c r="D93" s="101"/>
    </row>
    <row r="94" spans="1:4" ht="15.75">
      <c r="A94" s="6" t="s">
        <v>2195</v>
      </c>
      <c r="B94" s="61" t="s">
        <v>1150</v>
      </c>
      <c r="C94" s="126"/>
      <c r="D94" s="101"/>
    </row>
    <row r="95" spans="1:4" ht="15.75">
      <c r="A95" s="6" t="s">
        <v>2196</v>
      </c>
      <c r="B95" s="61" t="s">
        <v>1120</v>
      </c>
      <c r="C95" s="126"/>
      <c r="D95" s="101"/>
    </row>
    <row r="96" spans="1:4" ht="15.75">
      <c r="A96" s="6" t="s">
        <v>2197</v>
      </c>
      <c r="B96" s="61" t="s">
        <v>275</v>
      </c>
      <c r="C96" s="126"/>
      <c r="D96" s="101"/>
    </row>
    <row r="97" spans="1:4" ht="15.75">
      <c r="A97" s="6" t="s">
        <v>2198</v>
      </c>
      <c r="B97" s="61" t="s">
        <v>276</v>
      </c>
      <c r="C97" s="126"/>
      <c r="D97" s="101"/>
    </row>
    <row r="98" spans="1:4" ht="15.75">
      <c r="A98" s="6" t="s">
        <v>2199</v>
      </c>
      <c r="B98" s="60" t="s">
        <v>277</v>
      </c>
      <c r="C98" s="126"/>
      <c r="D98" s="101"/>
    </row>
    <row r="99" spans="1:4" ht="15.75">
      <c r="A99" s="6" t="s">
        <v>2200</v>
      </c>
      <c r="B99" s="61" t="s">
        <v>272</v>
      </c>
      <c r="C99" s="126"/>
      <c r="D99" s="101"/>
    </row>
    <row r="100" spans="1:4" ht="15.75">
      <c r="A100" s="6" t="s">
        <v>2201</v>
      </c>
      <c r="B100" s="61" t="s">
        <v>274</v>
      </c>
      <c r="C100" s="126"/>
      <c r="D100" s="101"/>
    </row>
    <row r="101" spans="1:4" ht="15.75">
      <c r="A101" s="6" t="s">
        <v>2202</v>
      </c>
      <c r="B101" s="61" t="s">
        <v>1150</v>
      </c>
      <c r="C101" s="126"/>
      <c r="D101" s="101"/>
    </row>
    <row r="102" spans="1:4" ht="15.75">
      <c r="A102" s="6" t="s">
        <v>2203</v>
      </c>
      <c r="B102" s="61" t="s">
        <v>1120</v>
      </c>
      <c r="C102" s="126"/>
      <c r="D102" s="101"/>
    </row>
    <row r="103" spans="1:4" ht="15.75">
      <c r="A103" s="6" t="s">
        <v>2204</v>
      </c>
      <c r="B103" s="61" t="s">
        <v>278</v>
      </c>
      <c r="C103" s="126"/>
      <c r="D103" s="101"/>
    </row>
    <row r="104" spans="1:4" ht="15.75">
      <c r="A104" s="6" t="s">
        <v>2205</v>
      </c>
      <c r="B104" s="60" t="s">
        <v>279</v>
      </c>
      <c r="C104" s="126"/>
      <c r="D104" s="101"/>
    </row>
    <row r="105" spans="1:4" ht="15.75">
      <c r="A105" s="6" t="s">
        <v>2206</v>
      </c>
      <c r="B105" s="59" t="s">
        <v>280</v>
      </c>
      <c r="C105" s="126"/>
      <c r="D105" s="101"/>
    </row>
    <row r="106" spans="1:4" ht="15.75">
      <c r="A106" s="6" t="s">
        <v>2207</v>
      </c>
      <c r="B106" s="60" t="s">
        <v>281</v>
      </c>
      <c r="C106" s="126"/>
      <c r="D106" s="101"/>
    </row>
    <row r="107" spans="1:4" ht="15.75">
      <c r="A107" s="6" t="s">
        <v>2208</v>
      </c>
      <c r="B107" s="61" t="s">
        <v>282</v>
      </c>
      <c r="C107" s="126"/>
      <c r="D107" s="101"/>
    </row>
    <row r="108" spans="1:4" ht="15.75">
      <c r="A108" s="6" t="s">
        <v>2209</v>
      </c>
      <c r="B108" s="61" t="s">
        <v>283</v>
      </c>
      <c r="C108" s="126"/>
      <c r="D108" s="101"/>
    </row>
    <row r="109" spans="1:4" ht="15.75">
      <c r="A109" s="6" t="s">
        <v>2210</v>
      </c>
      <c r="B109" s="60" t="s">
        <v>284</v>
      </c>
      <c r="C109" s="126"/>
      <c r="D109" s="101"/>
    </row>
    <row r="110" spans="1:4" ht="15.75">
      <c r="A110" s="6" t="s">
        <v>2211</v>
      </c>
      <c r="B110" s="60" t="s">
        <v>285</v>
      </c>
      <c r="C110" s="126">
        <v>1050000</v>
      </c>
      <c r="D110" s="101"/>
    </row>
    <row r="111" spans="1:4" ht="15.75">
      <c r="A111" s="6" t="s">
        <v>2212</v>
      </c>
      <c r="B111" s="63" t="s">
        <v>286</v>
      </c>
      <c r="C111" s="129">
        <f>C112+C113+C114+C115+C121</f>
        <v>84210000</v>
      </c>
      <c r="D111" s="101"/>
    </row>
    <row r="112" spans="1:4" ht="15.75">
      <c r="A112" s="6" t="s">
        <v>2213</v>
      </c>
      <c r="B112" s="60" t="s">
        <v>287</v>
      </c>
      <c r="C112" s="126">
        <v>49350000</v>
      </c>
      <c r="D112" s="101"/>
    </row>
    <row r="113" spans="1:4" ht="15.75">
      <c r="A113" s="6" t="s">
        <v>2214</v>
      </c>
      <c r="B113" s="188" t="s">
        <v>288</v>
      </c>
      <c r="C113" s="126">
        <v>18690000</v>
      </c>
      <c r="D113" s="101"/>
    </row>
    <row r="114" spans="1:4" ht="15.75">
      <c r="A114" s="6" t="s">
        <v>2215</v>
      </c>
      <c r="B114" s="60" t="s">
        <v>289</v>
      </c>
      <c r="C114" s="126">
        <v>15960000</v>
      </c>
      <c r="D114" s="101"/>
    </row>
    <row r="115" spans="1:4" ht="15.75">
      <c r="A115" s="6" t="s">
        <v>2216</v>
      </c>
      <c r="B115" s="60" t="s">
        <v>290</v>
      </c>
      <c r="C115" s="189">
        <v>105000</v>
      </c>
      <c r="D115" s="101"/>
    </row>
    <row r="116" spans="1:4" ht="15.75">
      <c r="A116" s="6" t="s">
        <v>2217</v>
      </c>
      <c r="B116" s="60" t="s">
        <v>291</v>
      </c>
      <c r="C116" s="126"/>
      <c r="D116" s="101"/>
    </row>
    <row r="117" spans="1:4" ht="15.75">
      <c r="A117" s="6" t="s">
        <v>2218</v>
      </c>
      <c r="B117" s="60" t="s">
        <v>292</v>
      </c>
      <c r="C117" s="126"/>
      <c r="D117" s="101"/>
    </row>
    <row r="118" spans="1:4" ht="15.75">
      <c r="A118" s="6" t="s">
        <v>2219</v>
      </c>
      <c r="B118" s="60" t="s">
        <v>293</v>
      </c>
      <c r="C118" s="126"/>
      <c r="D118" s="101"/>
    </row>
    <row r="119" spans="1:4" ht="15.75">
      <c r="A119" s="6" t="s">
        <v>2220</v>
      </c>
      <c r="B119" s="60" t="s">
        <v>294</v>
      </c>
      <c r="C119" s="126"/>
      <c r="D119" s="101"/>
    </row>
    <row r="120" spans="1:4" ht="15.75">
      <c r="A120" s="6" t="s">
        <v>2221</v>
      </c>
      <c r="B120" s="60" t="s">
        <v>1430</v>
      </c>
      <c r="C120" s="126"/>
      <c r="D120" s="101"/>
    </row>
    <row r="121" spans="1:4" ht="15.75">
      <c r="A121" s="6" t="s">
        <v>2222</v>
      </c>
      <c r="B121" s="60" t="s">
        <v>295</v>
      </c>
      <c r="C121" s="126">
        <v>105000</v>
      </c>
      <c r="D121" s="101"/>
    </row>
    <row r="122" spans="1:4" ht="15.75">
      <c r="A122" s="6" t="s">
        <v>2223</v>
      </c>
      <c r="B122" s="63" t="s">
        <v>296</v>
      </c>
      <c r="C122" s="129">
        <f>C123+C124</f>
        <v>13650000</v>
      </c>
      <c r="D122" s="101"/>
    </row>
    <row r="123" spans="1:4" ht="15.75">
      <c r="A123" s="6" t="s">
        <v>2224</v>
      </c>
      <c r="B123" s="60" t="s">
        <v>297</v>
      </c>
      <c r="C123" s="126">
        <v>3150000</v>
      </c>
      <c r="D123" s="101"/>
    </row>
    <row r="124" spans="1:4" ht="15.75">
      <c r="A124" s="6" t="s">
        <v>2225</v>
      </c>
      <c r="B124" s="60" t="s">
        <v>298</v>
      </c>
      <c r="C124" s="126">
        <v>10500000</v>
      </c>
      <c r="D124" s="101"/>
    </row>
    <row r="125" spans="1:4" ht="15.75">
      <c r="A125" s="6" t="s">
        <v>2226</v>
      </c>
      <c r="B125" s="60" t="s">
        <v>299</v>
      </c>
      <c r="C125" s="126"/>
      <c r="D125" s="101"/>
    </row>
    <row r="126" spans="1:4" ht="15.75">
      <c r="A126" s="6" t="s">
        <v>2227</v>
      </c>
      <c r="B126" s="63" t="s">
        <v>2083</v>
      </c>
      <c r="C126" s="129">
        <f>C127+C146</f>
        <v>1512833216</v>
      </c>
      <c r="D126" s="101"/>
    </row>
    <row r="127" spans="1:4" ht="15.75">
      <c r="A127" s="6" t="s">
        <v>2228</v>
      </c>
      <c r="B127" s="64" t="s">
        <v>300</v>
      </c>
      <c r="C127" s="202">
        <f>C128+C134+C135+C136+C139</f>
        <v>342974019</v>
      </c>
      <c r="D127" s="101"/>
    </row>
    <row r="128" spans="1:4" ht="15.75">
      <c r="A128" s="6" t="s">
        <v>2229</v>
      </c>
      <c r="B128" s="60" t="s">
        <v>301</v>
      </c>
      <c r="C128" s="126">
        <f>C129+C130+C132</f>
        <v>338673219</v>
      </c>
      <c r="D128" s="101"/>
    </row>
    <row r="129" spans="1:4" ht="21" customHeight="1">
      <c r="A129" s="6" t="s">
        <v>2230</v>
      </c>
      <c r="B129" s="61" t="s">
        <v>302</v>
      </c>
      <c r="C129" s="126">
        <v>337094019</v>
      </c>
      <c r="D129" s="101"/>
    </row>
    <row r="130" spans="1:4" ht="19.5" customHeight="1">
      <c r="A130" s="6" t="s">
        <v>2231</v>
      </c>
      <c r="B130" s="61" t="s">
        <v>1343</v>
      </c>
      <c r="C130" s="126">
        <v>1575000</v>
      </c>
      <c r="D130" s="101"/>
    </row>
    <row r="131" spans="1:4" ht="15.75">
      <c r="A131" s="6" t="s">
        <v>2232</v>
      </c>
      <c r="B131" s="61" t="s">
        <v>303</v>
      </c>
      <c r="C131" s="126"/>
      <c r="D131" s="101"/>
    </row>
    <row r="132" spans="1:4" ht="15.75">
      <c r="A132" s="6" t="s">
        <v>2233</v>
      </c>
      <c r="B132" s="61" t="s">
        <v>1354</v>
      </c>
      <c r="C132" s="126">
        <v>4200</v>
      </c>
      <c r="D132" s="101"/>
    </row>
    <row r="133" spans="1:4" ht="15.75">
      <c r="A133" s="6" t="s">
        <v>2234</v>
      </c>
      <c r="B133" s="60" t="s">
        <v>304</v>
      </c>
      <c r="C133" s="126"/>
      <c r="D133" s="101"/>
    </row>
    <row r="134" spans="1:4" ht="15.75">
      <c r="A134" s="6" t="s">
        <v>2235</v>
      </c>
      <c r="B134" s="61" t="s">
        <v>305</v>
      </c>
      <c r="C134" s="126">
        <v>2100000</v>
      </c>
      <c r="D134" s="101"/>
    </row>
    <row r="135" spans="1:4" ht="15.75">
      <c r="A135" s="6" t="s">
        <v>2236</v>
      </c>
      <c r="B135" s="61" t="s">
        <v>306</v>
      </c>
      <c r="C135" s="126">
        <v>2100000</v>
      </c>
      <c r="D135" s="101"/>
    </row>
    <row r="136" spans="1:4" ht="15.75">
      <c r="A136" s="6" t="s">
        <v>2237</v>
      </c>
      <c r="B136" s="61" t="s">
        <v>1226</v>
      </c>
      <c r="C136" s="126">
        <f>96600+2100</f>
        <v>98700</v>
      </c>
      <c r="D136" s="101"/>
    </row>
    <row r="137" spans="1:4" ht="15.75">
      <c r="A137" s="6" t="s">
        <v>2238</v>
      </c>
      <c r="B137" s="61" t="s">
        <v>1227</v>
      </c>
      <c r="C137" s="126"/>
      <c r="D137" s="101"/>
    </row>
    <row r="138" spans="1:4" ht="15.75">
      <c r="A138" s="6" t="s">
        <v>2239</v>
      </c>
      <c r="B138" s="60" t="s">
        <v>1228</v>
      </c>
      <c r="C138" s="126"/>
      <c r="D138" s="101"/>
    </row>
    <row r="139" spans="1:4" ht="15.75">
      <c r="A139" s="6" t="s">
        <v>2240</v>
      </c>
      <c r="B139" s="60" t="s">
        <v>1229</v>
      </c>
      <c r="C139" s="126">
        <v>2100</v>
      </c>
      <c r="D139" s="101"/>
    </row>
    <row r="140" spans="1:4" ht="15.75">
      <c r="A140" s="6" t="s">
        <v>2241</v>
      </c>
      <c r="B140" s="60" t="s">
        <v>1230</v>
      </c>
      <c r="C140" s="126"/>
      <c r="D140" s="101"/>
    </row>
    <row r="141" spans="1:4" ht="15.75">
      <c r="A141" s="6" t="s">
        <v>2242</v>
      </c>
      <c r="B141" s="60" t="s">
        <v>1231</v>
      </c>
      <c r="C141" s="126"/>
      <c r="D141" s="101"/>
    </row>
    <row r="142" spans="1:4" ht="15.75">
      <c r="A142" s="6" t="s">
        <v>2243</v>
      </c>
      <c r="B142" s="61" t="s">
        <v>1232</v>
      </c>
      <c r="C142" s="126"/>
      <c r="D142" s="101"/>
    </row>
    <row r="143" spans="1:4" ht="15.75">
      <c r="A143" s="6" t="s">
        <v>2244</v>
      </c>
      <c r="B143" s="61" t="s">
        <v>1233</v>
      </c>
      <c r="C143" s="126"/>
      <c r="D143" s="101"/>
    </row>
    <row r="144" spans="1:4" ht="15.75">
      <c r="A144" s="6" t="s">
        <v>2245</v>
      </c>
      <c r="B144" s="61" t="s">
        <v>1234</v>
      </c>
      <c r="C144" s="126"/>
      <c r="D144" s="101"/>
    </row>
    <row r="145" spans="1:4" ht="15.75">
      <c r="A145" s="6" t="s">
        <v>2246</v>
      </c>
      <c r="B145" s="61" t="s">
        <v>698</v>
      </c>
      <c r="C145" s="126"/>
      <c r="D145" s="101"/>
    </row>
    <row r="146" spans="1:5" ht="15.75">
      <c r="A146" s="6" t="s">
        <v>2247</v>
      </c>
      <c r="B146" s="64" t="s">
        <v>730</v>
      </c>
      <c r="C146" s="203">
        <f>C147</f>
        <v>1169859197</v>
      </c>
      <c r="D146" s="101"/>
      <c r="E146" s="1">
        <f>1188020110-1169859197</f>
        <v>18160913</v>
      </c>
    </row>
    <row r="147" spans="1:4" ht="15.75">
      <c r="A147" s="6" t="s">
        <v>2248</v>
      </c>
      <c r="B147" s="60" t="s">
        <v>301</v>
      </c>
      <c r="C147" s="129">
        <f>C149+C156+C164+C165+C169+C189</f>
        <v>1169859197</v>
      </c>
      <c r="D147" s="101"/>
    </row>
    <row r="148" spans="1:4" ht="15.75">
      <c r="A148" s="6" t="s">
        <v>2249</v>
      </c>
      <c r="B148" s="61" t="s">
        <v>335</v>
      </c>
      <c r="C148" s="126"/>
      <c r="D148" s="101"/>
    </row>
    <row r="149" spans="1:4" ht="15.75">
      <c r="A149" s="6" t="s">
        <v>2250</v>
      </c>
      <c r="B149" s="67" t="s">
        <v>333</v>
      </c>
      <c r="C149" s="190">
        <f>C155</f>
        <v>67352831</v>
      </c>
      <c r="D149" s="101"/>
    </row>
    <row r="150" spans="1:4" ht="15.75">
      <c r="A150" s="6" t="s">
        <v>2251</v>
      </c>
      <c r="B150" s="65" t="s">
        <v>334</v>
      </c>
      <c r="C150" s="126"/>
      <c r="D150" s="101"/>
    </row>
    <row r="151" spans="1:4" ht="15.75">
      <c r="A151" s="6" t="s">
        <v>2252</v>
      </c>
      <c r="B151" s="66" t="s">
        <v>1235</v>
      </c>
      <c r="C151" s="126"/>
      <c r="D151" s="101"/>
    </row>
    <row r="152" spans="1:4" ht="15.75">
      <c r="A152" s="6" t="s">
        <v>2253</v>
      </c>
      <c r="B152" s="66" t="s">
        <v>1236</v>
      </c>
      <c r="C152" s="126"/>
      <c r="D152" s="101"/>
    </row>
    <row r="153" spans="1:4" ht="15.75">
      <c r="A153" s="6" t="s">
        <v>2254</v>
      </c>
      <c r="B153" s="65" t="s">
        <v>323</v>
      </c>
      <c r="C153" s="126"/>
      <c r="D153" s="101"/>
    </row>
    <row r="154" spans="1:4" ht="15.75">
      <c r="A154" s="6" t="s">
        <v>2255</v>
      </c>
      <c r="B154" s="65" t="s">
        <v>324</v>
      </c>
      <c r="C154" s="126"/>
      <c r="D154" s="101"/>
    </row>
    <row r="155" spans="1:4" ht="15.75">
      <c r="A155" s="6" t="s">
        <v>2256</v>
      </c>
      <c r="B155" s="65" t="s">
        <v>332</v>
      </c>
      <c r="C155" s="126">
        <v>67352831</v>
      </c>
      <c r="D155" s="101"/>
    </row>
    <row r="156" spans="1:4" ht="15.75">
      <c r="A156" s="6" t="s">
        <v>2257</v>
      </c>
      <c r="B156" s="67" t="s">
        <v>322</v>
      </c>
      <c r="C156" s="129">
        <f>C157+C160</f>
        <v>361060780</v>
      </c>
      <c r="D156" s="101"/>
    </row>
    <row r="157" spans="1:4" ht="15.75">
      <c r="A157" s="6" t="s">
        <v>2258</v>
      </c>
      <c r="B157" s="65" t="s">
        <v>325</v>
      </c>
      <c r="C157" s="126">
        <f>C158+C159</f>
        <v>343638798</v>
      </c>
      <c r="D157" s="101"/>
    </row>
    <row r="158" spans="1:4" ht="15.75">
      <c r="A158" s="6" t="s">
        <v>2259</v>
      </c>
      <c r="B158" s="66" t="s">
        <v>326</v>
      </c>
      <c r="C158" s="189">
        <v>332473946</v>
      </c>
      <c r="D158" s="101"/>
    </row>
    <row r="159" spans="1:4" ht="15.75">
      <c r="A159" s="6" t="s">
        <v>2260</v>
      </c>
      <c r="B159" s="66" t="s">
        <v>327</v>
      </c>
      <c r="C159" s="189">
        <v>11164852</v>
      </c>
      <c r="D159" s="101"/>
    </row>
    <row r="160" spans="1:4" ht="20.25" customHeight="1">
      <c r="A160" s="6" t="s">
        <v>2261</v>
      </c>
      <c r="B160" s="65" t="s">
        <v>328</v>
      </c>
      <c r="C160" s="189">
        <v>17421982</v>
      </c>
      <c r="D160" s="101"/>
    </row>
    <row r="161" spans="1:4" ht="19.5" customHeight="1">
      <c r="A161" s="6" t="s">
        <v>2262</v>
      </c>
      <c r="B161" s="65" t="s">
        <v>329</v>
      </c>
      <c r="C161" s="126"/>
      <c r="D161" s="101"/>
    </row>
    <row r="162" spans="1:4" ht="20.25" customHeight="1">
      <c r="A162" s="6" t="s">
        <v>2263</v>
      </c>
      <c r="B162" s="65" t="s">
        <v>330</v>
      </c>
      <c r="C162" s="126"/>
      <c r="D162" s="101"/>
    </row>
    <row r="163" spans="1:4" ht="15.75">
      <c r="A163" s="6" t="s">
        <v>2264</v>
      </c>
      <c r="B163" s="67" t="s">
        <v>321</v>
      </c>
      <c r="C163" s="126"/>
      <c r="D163" s="101"/>
    </row>
    <row r="164" spans="1:4" ht="15.75">
      <c r="A164" s="6" t="s">
        <v>2265</v>
      </c>
      <c r="B164" s="67" t="s">
        <v>319</v>
      </c>
      <c r="C164" s="190">
        <v>11696193</v>
      </c>
      <c r="D164" s="101"/>
    </row>
    <row r="165" spans="1:4" ht="15.75">
      <c r="A165" s="6" t="s">
        <v>2266</v>
      </c>
      <c r="B165" s="67" t="s">
        <v>320</v>
      </c>
      <c r="C165" s="129">
        <v>192767624</v>
      </c>
      <c r="D165" s="101"/>
    </row>
    <row r="166" spans="1:4" ht="15.75">
      <c r="A166" s="6" t="s">
        <v>67</v>
      </c>
      <c r="B166" s="67" t="s">
        <v>1237</v>
      </c>
      <c r="C166" s="126"/>
      <c r="D166" s="101"/>
    </row>
    <row r="167" spans="1:4" ht="15.75">
      <c r="A167" s="6" t="s">
        <v>68</v>
      </c>
      <c r="B167" s="65" t="s">
        <v>1238</v>
      </c>
      <c r="C167" s="126"/>
      <c r="D167" s="101"/>
    </row>
    <row r="168" spans="1:4" ht="15.75">
      <c r="A168" s="6" t="s">
        <v>69</v>
      </c>
      <c r="B168" s="65" t="s">
        <v>1587</v>
      </c>
      <c r="C168" s="126"/>
      <c r="D168" s="101"/>
    </row>
    <row r="169" spans="1:4" ht="15.75">
      <c r="A169" s="6" t="s">
        <v>70</v>
      </c>
      <c r="B169" s="67" t="s">
        <v>331</v>
      </c>
      <c r="C169" s="203">
        <f>C170+C171+C182</f>
        <v>536980719</v>
      </c>
      <c r="D169" s="101"/>
    </row>
    <row r="170" spans="1:4" ht="15.75">
      <c r="A170" s="6" t="s">
        <v>71</v>
      </c>
      <c r="B170" s="61" t="s">
        <v>1240</v>
      </c>
      <c r="C170" s="126">
        <v>133710000</v>
      </c>
      <c r="D170" s="101"/>
    </row>
    <row r="171" spans="1:4" ht="25.5">
      <c r="A171" s="6" t="s">
        <v>72</v>
      </c>
      <c r="B171" s="61" t="s">
        <v>1344</v>
      </c>
      <c r="C171" s="126">
        <v>4725000</v>
      </c>
      <c r="D171" s="101"/>
    </row>
    <row r="172" spans="1:4" ht="15.75">
      <c r="A172" s="6" t="s">
        <v>73</v>
      </c>
      <c r="B172" s="61" t="s">
        <v>1241</v>
      </c>
      <c r="C172" s="126"/>
      <c r="D172" s="101"/>
    </row>
    <row r="173" spans="1:4" ht="15.75">
      <c r="A173" s="6" t="s">
        <v>74</v>
      </c>
      <c r="B173" s="62" t="s">
        <v>1242</v>
      </c>
      <c r="C173" s="126"/>
      <c r="D173" s="101"/>
    </row>
    <row r="174" spans="1:4" ht="15.75">
      <c r="A174" s="6" t="s">
        <v>75</v>
      </c>
      <c r="B174" s="62" t="s">
        <v>1243</v>
      </c>
      <c r="C174" s="126"/>
      <c r="D174" s="101"/>
    </row>
    <row r="175" spans="1:4" ht="15.75">
      <c r="A175" s="6" t="s">
        <v>76</v>
      </c>
      <c r="B175" s="62" t="s">
        <v>1244</v>
      </c>
      <c r="C175" s="126"/>
      <c r="D175" s="101"/>
    </row>
    <row r="176" spans="1:4" ht="15.75">
      <c r="A176" s="6" t="s">
        <v>77</v>
      </c>
      <c r="B176" s="62" t="s">
        <v>1245</v>
      </c>
      <c r="C176" s="126"/>
      <c r="D176" s="101"/>
    </row>
    <row r="177" spans="1:4" ht="25.5">
      <c r="A177" s="6" t="s">
        <v>78</v>
      </c>
      <c r="B177" s="62" t="s">
        <v>336</v>
      </c>
      <c r="C177" s="126"/>
      <c r="D177" s="101"/>
    </row>
    <row r="178" spans="1:4" ht="15.75">
      <c r="A178" s="6" t="s">
        <v>79</v>
      </c>
      <c r="B178" s="62" t="s">
        <v>1246</v>
      </c>
      <c r="C178" s="126"/>
      <c r="D178" s="101"/>
    </row>
    <row r="179" spans="1:4" ht="15.75">
      <c r="A179" s="6" t="s">
        <v>80</v>
      </c>
      <c r="B179" s="61" t="s">
        <v>1247</v>
      </c>
      <c r="C179" s="126"/>
      <c r="D179" s="101"/>
    </row>
    <row r="180" spans="1:4" ht="15.75">
      <c r="A180" s="6" t="s">
        <v>81</v>
      </c>
      <c r="B180" s="62" t="s">
        <v>1248</v>
      </c>
      <c r="C180" s="126"/>
      <c r="D180" s="101"/>
    </row>
    <row r="181" spans="1:4" ht="15.75">
      <c r="A181" s="6" t="s">
        <v>82</v>
      </c>
      <c r="B181" s="62" t="s">
        <v>1249</v>
      </c>
      <c r="C181" s="126"/>
      <c r="D181" s="101"/>
    </row>
    <row r="182" spans="1:4" ht="15.75">
      <c r="A182" s="6" t="s">
        <v>83</v>
      </c>
      <c r="B182" s="62" t="s">
        <v>1250</v>
      </c>
      <c r="C182" s="189">
        <v>398545719</v>
      </c>
      <c r="D182" s="101"/>
    </row>
    <row r="183" spans="1:4" ht="15.75">
      <c r="A183" s="6" t="s">
        <v>84</v>
      </c>
      <c r="B183" s="60" t="s">
        <v>304</v>
      </c>
      <c r="C183" s="126"/>
      <c r="D183" s="101"/>
    </row>
    <row r="184" spans="1:4" ht="15.75">
      <c r="A184" s="6" t="s">
        <v>85</v>
      </c>
      <c r="B184" s="60" t="s">
        <v>1251</v>
      </c>
      <c r="C184" s="126"/>
      <c r="D184" s="101"/>
    </row>
    <row r="185" spans="1:4" ht="15.75">
      <c r="A185" s="6" t="s">
        <v>86</v>
      </c>
      <c r="B185" s="61" t="s">
        <v>1232</v>
      </c>
      <c r="C185" s="126"/>
      <c r="D185" s="101"/>
    </row>
    <row r="186" spans="1:4" ht="15.75">
      <c r="A186" s="6" t="s">
        <v>87</v>
      </c>
      <c r="B186" s="61" t="s">
        <v>1233</v>
      </c>
      <c r="C186" s="126"/>
      <c r="D186" s="101"/>
    </row>
    <row r="187" spans="1:4" ht="15.75">
      <c r="A187" s="6" t="s">
        <v>88</v>
      </c>
      <c r="B187" s="61" t="s">
        <v>1234</v>
      </c>
      <c r="C187" s="126"/>
      <c r="D187" s="101"/>
    </row>
    <row r="188" spans="1:4" ht="15.75">
      <c r="A188" s="6" t="s">
        <v>89</v>
      </c>
      <c r="B188" s="61" t="s">
        <v>698</v>
      </c>
      <c r="C188" s="126"/>
      <c r="D188" s="101"/>
    </row>
    <row r="189" spans="1:4" ht="15.75">
      <c r="A189" s="6" t="s">
        <v>90</v>
      </c>
      <c r="B189" s="63" t="s">
        <v>1252</v>
      </c>
      <c r="C189" s="129">
        <f>C190</f>
        <v>1050</v>
      </c>
      <c r="D189" s="101"/>
    </row>
    <row r="190" spans="1:4" ht="15.75">
      <c r="A190" s="6" t="s">
        <v>91</v>
      </c>
      <c r="B190" s="60" t="s">
        <v>1253</v>
      </c>
      <c r="C190" s="126">
        <v>1050</v>
      </c>
      <c r="D190" s="101"/>
    </row>
    <row r="191" spans="1:4" ht="15.75">
      <c r="A191" s="6" t="s">
        <v>92</v>
      </c>
      <c r="B191" s="60" t="s">
        <v>698</v>
      </c>
      <c r="C191" s="126"/>
      <c r="D191" s="101"/>
    </row>
    <row r="192" spans="1:4" ht="15.75">
      <c r="A192" s="6" t="s">
        <v>93</v>
      </c>
      <c r="B192" s="57" t="s">
        <v>2102</v>
      </c>
      <c r="C192" s="129">
        <f>C236+C299</f>
        <v>1275750</v>
      </c>
      <c r="D192" s="101"/>
    </row>
    <row r="193" spans="1:4" ht="15.75">
      <c r="A193" s="6" t="s">
        <v>94</v>
      </c>
      <c r="B193" s="68" t="s">
        <v>1254</v>
      </c>
      <c r="C193" s="126"/>
      <c r="D193" s="101"/>
    </row>
    <row r="194" spans="1:4" ht="15.75">
      <c r="A194" s="6" t="s">
        <v>95</v>
      </c>
      <c r="B194" s="59" t="s">
        <v>1255</v>
      </c>
      <c r="C194" s="126"/>
      <c r="D194" s="101"/>
    </row>
    <row r="195" spans="1:4" ht="15.75">
      <c r="A195" s="6" t="s">
        <v>96</v>
      </c>
      <c r="B195" s="60" t="s">
        <v>1256</v>
      </c>
      <c r="C195" s="126"/>
      <c r="D195" s="101"/>
    </row>
    <row r="196" spans="1:4" ht="15.75">
      <c r="A196" s="6" t="s">
        <v>97</v>
      </c>
      <c r="B196" s="60" t="s">
        <v>1257</v>
      </c>
      <c r="C196" s="126"/>
      <c r="D196" s="101"/>
    </row>
    <row r="197" spans="1:4" ht="15.75">
      <c r="A197" s="6" t="s">
        <v>98</v>
      </c>
      <c r="B197" s="60" t="s">
        <v>1258</v>
      </c>
      <c r="C197" s="126"/>
      <c r="D197" s="101"/>
    </row>
    <row r="198" spans="1:4" ht="15.75">
      <c r="A198" s="6" t="s">
        <v>99</v>
      </c>
      <c r="B198" s="60" t="s">
        <v>1259</v>
      </c>
      <c r="C198" s="126"/>
      <c r="D198" s="101"/>
    </row>
    <row r="199" spans="1:4" ht="15.75">
      <c r="A199" s="6" t="s">
        <v>100</v>
      </c>
      <c r="B199" s="60" t="s">
        <v>1260</v>
      </c>
      <c r="C199" s="126"/>
      <c r="D199" s="101"/>
    </row>
    <row r="200" spans="1:4" ht="15.75">
      <c r="A200" s="6" t="s">
        <v>101</v>
      </c>
      <c r="B200" s="59" t="s">
        <v>1261</v>
      </c>
      <c r="C200" s="126"/>
      <c r="D200" s="101"/>
    </row>
    <row r="201" spans="1:4" ht="15.75">
      <c r="A201" s="6" t="s">
        <v>102</v>
      </c>
      <c r="B201" s="60" t="s">
        <v>1256</v>
      </c>
      <c r="C201" s="126"/>
      <c r="D201" s="101"/>
    </row>
    <row r="202" spans="1:4" ht="15.75">
      <c r="A202" s="6" t="s">
        <v>103</v>
      </c>
      <c r="B202" s="60" t="s">
        <v>1257</v>
      </c>
      <c r="C202" s="126"/>
      <c r="D202" s="101"/>
    </row>
    <row r="203" spans="1:4" ht="15.75">
      <c r="A203" s="6" t="s">
        <v>104</v>
      </c>
      <c r="B203" s="60" t="s">
        <v>1258</v>
      </c>
      <c r="C203" s="126"/>
      <c r="D203" s="101"/>
    </row>
    <row r="204" spans="1:4" ht="15.75">
      <c r="A204" s="6" t="s">
        <v>105</v>
      </c>
      <c r="B204" s="60" t="s">
        <v>1259</v>
      </c>
      <c r="C204" s="126"/>
      <c r="D204" s="101"/>
    </row>
    <row r="205" spans="1:4" ht="15.75">
      <c r="A205" s="6" t="s">
        <v>106</v>
      </c>
      <c r="B205" s="60" t="s">
        <v>1260</v>
      </c>
      <c r="C205" s="126"/>
      <c r="D205" s="101"/>
    </row>
    <row r="206" spans="1:4" ht="15.75">
      <c r="A206" s="6" t="s">
        <v>107</v>
      </c>
      <c r="B206" s="59" t="s">
        <v>1262</v>
      </c>
      <c r="C206" s="126"/>
      <c r="D206" s="101"/>
    </row>
    <row r="207" spans="1:4" ht="15.75">
      <c r="A207" s="6" t="s">
        <v>108</v>
      </c>
      <c r="B207" s="60" t="s">
        <v>1256</v>
      </c>
      <c r="C207" s="126"/>
      <c r="D207" s="101"/>
    </row>
    <row r="208" spans="1:4" ht="15.75">
      <c r="A208" s="6" t="s">
        <v>109</v>
      </c>
      <c r="B208" s="60" t="s">
        <v>1257</v>
      </c>
      <c r="C208" s="126"/>
      <c r="D208" s="101"/>
    </row>
    <row r="209" spans="1:4" ht="15.75">
      <c r="A209" s="6" t="s">
        <v>110</v>
      </c>
      <c r="B209" s="60" t="s">
        <v>1258</v>
      </c>
      <c r="C209" s="126"/>
      <c r="D209" s="101"/>
    </row>
    <row r="210" spans="1:4" ht="15.75">
      <c r="A210" s="6" t="s">
        <v>111</v>
      </c>
      <c r="B210" s="60" t="s">
        <v>1259</v>
      </c>
      <c r="C210" s="126"/>
      <c r="D210" s="101"/>
    </row>
    <row r="211" spans="1:4" ht="15.75">
      <c r="A211" s="6" t="s">
        <v>112</v>
      </c>
      <c r="B211" s="60" t="s">
        <v>1260</v>
      </c>
      <c r="C211" s="126"/>
      <c r="D211" s="101"/>
    </row>
    <row r="212" spans="1:4" ht="15.75">
      <c r="A212" s="6" t="s">
        <v>113</v>
      </c>
      <c r="B212" s="59" t="s">
        <v>1263</v>
      </c>
      <c r="C212" s="126"/>
      <c r="D212" s="101"/>
    </row>
    <row r="213" spans="1:4" ht="15.75">
      <c r="A213" s="6" t="s">
        <v>114</v>
      </c>
      <c r="B213" s="60" t="s">
        <v>1264</v>
      </c>
      <c r="C213" s="126"/>
      <c r="D213" s="101"/>
    </row>
    <row r="214" spans="1:4" ht="15.75">
      <c r="A214" s="6" t="s">
        <v>115</v>
      </c>
      <c r="B214" s="61" t="s">
        <v>1265</v>
      </c>
      <c r="C214" s="126"/>
      <c r="D214" s="101"/>
    </row>
    <row r="215" spans="1:4" ht="15.75">
      <c r="A215" s="6" t="s">
        <v>116</v>
      </c>
      <c r="B215" s="61" t="s">
        <v>1266</v>
      </c>
      <c r="C215" s="126"/>
      <c r="D215" s="101"/>
    </row>
    <row r="216" spans="1:4" ht="15.75">
      <c r="A216" s="6" t="s">
        <v>117</v>
      </c>
      <c r="B216" s="61" t="s">
        <v>1267</v>
      </c>
      <c r="C216" s="126"/>
      <c r="D216" s="101"/>
    </row>
    <row r="217" spans="1:4" ht="15.75">
      <c r="A217" s="6" t="s">
        <v>1355</v>
      </c>
      <c r="B217" s="60" t="s">
        <v>1268</v>
      </c>
      <c r="C217" s="126"/>
      <c r="D217" s="101"/>
    </row>
    <row r="218" spans="1:4" ht="15.75">
      <c r="A218" s="6" t="s">
        <v>118</v>
      </c>
      <c r="B218" s="68" t="s">
        <v>1269</v>
      </c>
      <c r="C218" s="126"/>
      <c r="D218" s="101"/>
    </row>
    <row r="219" spans="1:4" ht="15.75">
      <c r="A219" s="6" t="s">
        <v>119</v>
      </c>
      <c r="B219" s="59" t="s">
        <v>1339</v>
      </c>
      <c r="C219" s="126"/>
      <c r="D219" s="101"/>
    </row>
    <row r="220" spans="1:4" ht="15.75">
      <c r="A220" s="6" t="s">
        <v>120</v>
      </c>
      <c r="B220" s="59" t="s">
        <v>1340</v>
      </c>
      <c r="C220" s="126"/>
      <c r="D220" s="101"/>
    </row>
    <row r="221" spans="1:4" ht="15.75">
      <c r="A221" s="6" t="s">
        <v>121</v>
      </c>
      <c r="B221" s="59" t="s">
        <v>1270</v>
      </c>
      <c r="C221" s="126"/>
      <c r="D221" s="101"/>
    </row>
    <row r="222" spans="1:4" ht="15.75">
      <c r="A222" s="6" t="s">
        <v>122</v>
      </c>
      <c r="B222" s="59" t="s">
        <v>1574</v>
      </c>
      <c r="C222" s="126"/>
      <c r="D222" s="101"/>
    </row>
    <row r="223" spans="1:4" ht="15.75">
      <c r="A223" s="6" t="s">
        <v>123</v>
      </c>
      <c r="B223" s="68" t="s">
        <v>1271</v>
      </c>
      <c r="C223" s="126"/>
      <c r="D223" s="101"/>
    </row>
    <row r="224" spans="1:4" ht="15.75">
      <c r="A224" s="6" t="s">
        <v>124</v>
      </c>
      <c r="B224" s="63" t="s">
        <v>1272</v>
      </c>
      <c r="C224" s="126"/>
      <c r="D224" s="101"/>
    </row>
    <row r="225" spans="1:4" ht="15.75">
      <c r="A225" s="6" t="s">
        <v>125</v>
      </c>
      <c r="B225" s="60" t="s">
        <v>1273</v>
      </c>
      <c r="C225" s="127"/>
      <c r="D225" s="101"/>
    </row>
    <row r="226" spans="1:4" ht="15.75">
      <c r="A226" s="6" t="s">
        <v>126</v>
      </c>
      <c r="B226" s="60" t="s">
        <v>1274</v>
      </c>
      <c r="C226" s="127"/>
      <c r="D226" s="101"/>
    </row>
    <row r="227" spans="1:4" ht="15.75">
      <c r="A227" s="6" t="s">
        <v>127</v>
      </c>
      <c r="B227" s="60" t="s">
        <v>1275</v>
      </c>
      <c r="C227" s="127"/>
      <c r="D227" s="101"/>
    </row>
    <row r="228" spans="1:4" ht="15.75">
      <c r="A228" s="6" t="s">
        <v>128</v>
      </c>
      <c r="B228" s="60" t="s">
        <v>1276</v>
      </c>
      <c r="C228" s="127"/>
      <c r="D228" s="101"/>
    </row>
    <row r="229" spans="1:4" ht="15.75">
      <c r="A229" s="6" t="s">
        <v>129</v>
      </c>
      <c r="B229" s="60" t="s">
        <v>1277</v>
      </c>
      <c r="C229" s="127"/>
      <c r="D229" s="101"/>
    </row>
    <row r="230" spans="1:4" ht="15.75">
      <c r="A230" s="6" t="s">
        <v>130</v>
      </c>
      <c r="B230" s="60" t="s">
        <v>1278</v>
      </c>
      <c r="C230" s="127"/>
      <c r="D230" s="101"/>
    </row>
    <row r="231" spans="1:4" ht="15.75">
      <c r="A231" s="6" t="s">
        <v>131</v>
      </c>
      <c r="B231" s="60" t="s">
        <v>1279</v>
      </c>
      <c r="C231" s="127"/>
      <c r="D231" s="101"/>
    </row>
    <row r="232" spans="1:4" ht="15.75">
      <c r="A232" s="6" t="s">
        <v>132</v>
      </c>
      <c r="B232" s="60" t="s">
        <v>1350</v>
      </c>
      <c r="C232" s="127"/>
      <c r="D232" s="101"/>
    </row>
    <row r="233" spans="1:4" ht="15.75">
      <c r="A233" s="6" t="s">
        <v>133</v>
      </c>
      <c r="B233" s="60" t="s">
        <v>1280</v>
      </c>
      <c r="C233" s="127"/>
      <c r="D233" s="101"/>
    </row>
    <row r="234" spans="1:4" ht="15.75">
      <c r="A234" s="6" t="s">
        <v>134</v>
      </c>
      <c r="B234" s="63" t="s">
        <v>1281</v>
      </c>
      <c r="C234" s="127"/>
      <c r="D234" s="101"/>
    </row>
    <row r="235" spans="1:4" ht="15.75">
      <c r="A235" s="6" t="s">
        <v>135</v>
      </c>
      <c r="B235" s="68" t="s">
        <v>1282</v>
      </c>
      <c r="C235" s="127"/>
      <c r="D235" s="101"/>
    </row>
    <row r="236" spans="1:4" ht="15.75">
      <c r="A236" s="6" t="s">
        <v>136</v>
      </c>
      <c r="B236" s="68" t="s">
        <v>1283</v>
      </c>
      <c r="C236" s="127">
        <f>C237+C242</f>
        <v>15750</v>
      </c>
      <c r="D236" s="101"/>
    </row>
    <row r="237" spans="1:4" ht="15.75">
      <c r="A237" s="6" t="s">
        <v>137</v>
      </c>
      <c r="B237" s="63" t="s">
        <v>1284</v>
      </c>
      <c r="C237" s="127">
        <f>C240</f>
        <v>9450</v>
      </c>
      <c r="D237" s="101"/>
    </row>
    <row r="238" spans="1:4" ht="15.75">
      <c r="A238" s="6" t="s">
        <v>138</v>
      </c>
      <c r="B238" s="60" t="s">
        <v>337</v>
      </c>
      <c r="C238" s="127"/>
      <c r="D238" s="101"/>
    </row>
    <row r="239" spans="1:4" ht="15.75">
      <c r="A239" s="6" t="s">
        <v>139</v>
      </c>
      <c r="B239" s="60" t="s">
        <v>338</v>
      </c>
      <c r="C239" s="127"/>
      <c r="D239" s="101"/>
    </row>
    <row r="240" spans="1:4" ht="15.75">
      <c r="A240" s="6" t="s">
        <v>140</v>
      </c>
      <c r="B240" s="60" t="s">
        <v>339</v>
      </c>
      <c r="C240" s="127">
        <v>9450</v>
      </c>
      <c r="D240" s="101"/>
    </row>
    <row r="241" spans="1:4" ht="15.75">
      <c r="A241" s="6" t="s">
        <v>141</v>
      </c>
      <c r="B241" s="63" t="s">
        <v>340</v>
      </c>
      <c r="C241" s="127"/>
      <c r="D241" s="101"/>
    </row>
    <row r="242" spans="1:4" ht="15.75">
      <c r="A242" s="6" t="s">
        <v>142</v>
      </c>
      <c r="B242" s="69" t="s">
        <v>341</v>
      </c>
      <c r="C242" s="127">
        <f>C243+C244+C246+C247+C249+C251</f>
        <v>6300</v>
      </c>
      <c r="D242" s="101"/>
    </row>
    <row r="243" spans="1:4" ht="15.75">
      <c r="A243" s="6" t="s">
        <v>143</v>
      </c>
      <c r="B243" s="61" t="s">
        <v>342</v>
      </c>
      <c r="C243" s="127">
        <v>1050</v>
      </c>
      <c r="D243" s="101"/>
    </row>
    <row r="244" spans="1:4" ht="15.75">
      <c r="A244" s="6" t="s">
        <v>144</v>
      </c>
      <c r="B244" s="61" t="s">
        <v>343</v>
      </c>
      <c r="C244" s="127">
        <v>1050</v>
      </c>
      <c r="D244" s="101"/>
    </row>
    <row r="245" spans="1:4" ht="15.75">
      <c r="A245" s="6" t="s">
        <v>145</v>
      </c>
      <c r="B245" s="62" t="s">
        <v>344</v>
      </c>
      <c r="C245" s="127"/>
      <c r="D245" s="101"/>
    </row>
    <row r="246" spans="1:4" ht="15.75">
      <c r="A246" s="6" t="s">
        <v>146</v>
      </c>
      <c r="B246" s="65" t="s">
        <v>345</v>
      </c>
      <c r="C246" s="127">
        <v>1050</v>
      </c>
      <c r="D246" s="101"/>
    </row>
    <row r="247" spans="1:4" ht="15.75">
      <c r="A247" s="6" t="s">
        <v>147</v>
      </c>
      <c r="B247" s="65" t="s">
        <v>346</v>
      </c>
      <c r="C247" s="127">
        <v>1050</v>
      </c>
      <c r="D247" s="101"/>
    </row>
    <row r="248" spans="1:4" ht="15.75">
      <c r="A248" s="6" t="s">
        <v>148</v>
      </c>
      <c r="B248" s="66" t="s">
        <v>347</v>
      </c>
      <c r="C248" s="127"/>
      <c r="D248" s="101"/>
    </row>
    <row r="249" spans="1:4" ht="15.75">
      <c r="A249" s="6" t="s">
        <v>149</v>
      </c>
      <c r="B249" s="66" t="s">
        <v>1345</v>
      </c>
      <c r="C249" s="127">
        <v>1050</v>
      </c>
      <c r="D249" s="101"/>
    </row>
    <row r="250" spans="1:4" ht="25.5">
      <c r="A250" s="6" t="s">
        <v>150</v>
      </c>
      <c r="B250" s="66" t="s">
        <v>349</v>
      </c>
      <c r="C250" s="127"/>
      <c r="D250" s="101"/>
    </row>
    <row r="251" spans="1:4" ht="15.75">
      <c r="A251" s="6" t="s">
        <v>151</v>
      </c>
      <c r="B251" s="65" t="s">
        <v>350</v>
      </c>
      <c r="C251" s="127">
        <v>1050</v>
      </c>
      <c r="D251" s="101"/>
    </row>
    <row r="252" spans="1:4" ht="15.75">
      <c r="A252" s="6" t="s">
        <v>152</v>
      </c>
      <c r="B252" s="65" t="s">
        <v>351</v>
      </c>
      <c r="C252" s="127"/>
      <c r="D252" s="101"/>
    </row>
    <row r="253" spans="1:4" ht="15.75">
      <c r="A253" s="6" t="s">
        <v>153</v>
      </c>
      <c r="B253" s="65" t="s">
        <v>352</v>
      </c>
      <c r="C253" s="127"/>
      <c r="D253" s="101"/>
    </row>
    <row r="254" spans="1:4" ht="15.75">
      <c r="A254" s="6" t="s">
        <v>154</v>
      </c>
      <c r="B254" s="65" t="s">
        <v>353</v>
      </c>
      <c r="C254" s="127"/>
      <c r="D254" s="101"/>
    </row>
    <row r="255" spans="1:4" ht="15.75">
      <c r="A255" s="6" t="s">
        <v>155</v>
      </c>
      <c r="B255" s="66" t="s">
        <v>1238</v>
      </c>
      <c r="C255" s="127"/>
      <c r="D255" s="101"/>
    </row>
    <row r="256" spans="1:4" ht="15.75">
      <c r="A256" s="6" t="s">
        <v>156</v>
      </c>
      <c r="B256" s="66" t="s">
        <v>1587</v>
      </c>
      <c r="C256" s="127"/>
      <c r="D256" s="101"/>
    </row>
    <row r="257" spans="1:4" ht="15.75">
      <c r="A257" s="6" t="s">
        <v>157</v>
      </c>
      <c r="B257" s="65" t="s">
        <v>354</v>
      </c>
      <c r="C257" s="127"/>
      <c r="D257" s="101"/>
    </row>
    <row r="258" spans="1:4" ht="15.75">
      <c r="A258" s="6" t="s">
        <v>158</v>
      </c>
      <c r="B258" s="61" t="s">
        <v>1241</v>
      </c>
      <c r="C258" s="127"/>
      <c r="D258" s="101"/>
    </row>
    <row r="259" spans="1:4" ht="25.5">
      <c r="A259" s="6" t="s">
        <v>159</v>
      </c>
      <c r="B259" s="61" t="s">
        <v>355</v>
      </c>
      <c r="C259" s="127"/>
      <c r="D259" s="101"/>
    </row>
    <row r="260" spans="1:4" ht="15.75">
      <c r="A260" s="6" t="s">
        <v>160</v>
      </c>
      <c r="B260" s="69" t="s">
        <v>356</v>
      </c>
      <c r="C260" s="127"/>
      <c r="D260" s="101"/>
    </row>
    <row r="261" spans="1:4" ht="15.75">
      <c r="A261" s="6" t="s">
        <v>161</v>
      </c>
      <c r="B261" s="61" t="s">
        <v>342</v>
      </c>
      <c r="C261" s="127"/>
      <c r="D261" s="101"/>
    </row>
    <row r="262" spans="1:4" ht="15.75">
      <c r="A262" s="6" t="s">
        <v>162</v>
      </c>
      <c r="B262" s="61" t="s">
        <v>343</v>
      </c>
      <c r="C262" s="127"/>
      <c r="D262" s="101"/>
    </row>
    <row r="263" spans="1:4" ht="15.75">
      <c r="A263" s="6" t="s">
        <v>163</v>
      </c>
      <c r="B263" s="62" t="s">
        <v>344</v>
      </c>
      <c r="C263" s="127"/>
      <c r="D263" s="101"/>
    </row>
    <row r="264" spans="1:4" ht="15.75">
      <c r="A264" s="6" t="s">
        <v>164</v>
      </c>
      <c r="B264" s="65" t="s">
        <v>345</v>
      </c>
      <c r="C264" s="127"/>
      <c r="D264" s="101"/>
    </row>
    <row r="265" spans="1:4" ht="15.75">
      <c r="A265" s="6" t="s">
        <v>165</v>
      </c>
      <c r="B265" s="65" t="s">
        <v>346</v>
      </c>
      <c r="C265" s="127"/>
      <c r="D265" s="101"/>
    </row>
    <row r="266" spans="1:4" ht="15.75">
      <c r="A266" s="6" t="s">
        <v>166</v>
      </c>
      <c r="B266" s="66" t="s">
        <v>347</v>
      </c>
      <c r="C266" s="127"/>
      <c r="D266" s="101"/>
    </row>
    <row r="267" spans="1:4" ht="15.75">
      <c r="A267" s="6" t="s">
        <v>167</v>
      </c>
      <c r="B267" s="66" t="s">
        <v>1345</v>
      </c>
      <c r="C267" s="127"/>
      <c r="D267" s="101"/>
    </row>
    <row r="268" spans="1:4" ht="25.5">
      <c r="A268" s="6" t="s">
        <v>168</v>
      </c>
      <c r="B268" s="66" t="s">
        <v>349</v>
      </c>
      <c r="C268" s="127"/>
      <c r="D268" s="101"/>
    </row>
    <row r="269" spans="1:4" ht="15.75">
      <c r="A269" s="6" t="s">
        <v>169</v>
      </c>
      <c r="B269" s="65" t="s">
        <v>350</v>
      </c>
      <c r="C269" s="127"/>
      <c r="D269" s="101"/>
    </row>
    <row r="270" spans="1:4" ht="15.75">
      <c r="A270" s="6" t="s">
        <v>170</v>
      </c>
      <c r="B270" s="65" t="s">
        <v>351</v>
      </c>
      <c r="C270" s="127"/>
      <c r="D270" s="101"/>
    </row>
    <row r="271" spans="1:4" ht="15.75">
      <c r="A271" s="6" t="s">
        <v>171</v>
      </c>
      <c r="B271" s="65" t="s">
        <v>352</v>
      </c>
      <c r="C271" s="127"/>
      <c r="D271" s="101"/>
    </row>
    <row r="272" spans="1:4" ht="15.75">
      <c r="A272" s="6" t="s">
        <v>172</v>
      </c>
      <c r="B272" s="65" t="s">
        <v>353</v>
      </c>
      <c r="C272" s="127"/>
      <c r="D272" s="101"/>
    </row>
    <row r="273" spans="1:4" ht="15.75">
      <c r="A273" s="6" t="s">
        <v>173</v>
      </c>
      <c r="B273" s="66" t="s">
        <v>1238</v>
      </c>
      <c r="C273" s="127"/>
      <c r="D273" s="101"/>
    </row>
    <row r="274" spans="1:4" ht="15.75">
      <c r="A274" s="6" t="s">
        <v>174</v>
      </c>
      <c r="B274" s="66" t="s">
        <v>1587</v>
      </c>
      <c r="C274" s="127"/>
      <c r="D274" s="101"/>
    </row>
    <row r="275" spans="1:4" ht="15.75">
      <c r="A275" s="6" t="s">
        <v>175</v>
      </c>
      <c r="B275" s="65" t="s">
        <v>354</v>
      </c>
      <c r="C275" s="127"/>
      <c r="D275" s="101"/>
    </row>
    <row r="276" spans="1:4" ht="15.75">
      <c r="A276" s="6" t="s">
        <v>176</v>
      </c>
      <c r="B276" s="61" t="s">
        <v>1241</v>
      </c>
      <c r="C276" s="127"/>
      <c r="D276" s="101"/>
    </row>
    <row r="277" spans="1:4" ht="25.5">
      <c r="A277" s="6" t="s">
        <v>177</v>
      </c>
      <c r="B277" s="61" t="s">
        <v>355</v>
      </c>
      <c r="C277" s="127"/>
      <c r="D277" s="101"/>
    </row>
    <row r="278" spans="1:4" ht="15.75">
      <c r="A278" s="6" t="s">
        <v>178</v>
      </c>
      <c r="B278" s="63" t="s">
        <v>357</v>
      </c>
      <c r="C278" s="127"/>
      <c r="D278" s="101"/>
    </row>
    <row r="279" spans="1:4" ht="15.75">
      <c r="A279" s="6" t="s">
        <v>179</v>
      </c>
      <c r="B279" s="61" t="s">
        <v>342</v>
      </c>
      <c r="C279" s="127"/>
      <c r="D279" s="101"/>
    </row>
    <row r="280" spans="1:4" ht="15.75">
      <c r="A280" s="6" t="s">
        <v>180</v>
      </c>
      <c r="B280" s="61" t="s">
        <v>343</v>
      </c>
      <c r="C280" s="127"/>
      <c r="D280" s="101"/>
    </row>
    <row r="281" spans="1:4" ht="15.75">
      <c r="A281" s="6" t="s">
        <v>181</v>
      </c>
      <c r="B281" s="62" t="s">
        <v>344</v>
      </c>
      <c r="C281" s="127"/>
      <c r="D281" s="101"/>
    </row>
    <row r="282" spans="1:4" ht="15.75">
      <c r="A282" s="6" t="s">
        <v>182</v>
      </c>
      <c r="B282" s="65" t="s">
        <v>345</v>
      </c>
      <c r="C282" s="127"/>
      <c r="D282" s="101"/>
    </row>
    <row r="283" spans="1:4" ht="15.75">
      <c r="A283" s="6" t="s">
        <v>183</v>
      </c>
      <c r="B283" s="65" t="s">
        <v>346</v>
      </c>
      <c r="C283" s="127"/>
      <c r="D283" s="101"/>
    </row>
    <row r="284" spans="1:4" ht="15.75">
      <c r="A284" s="6" t="s">
        <v>184</v>
      </c>
      <c r="B284" s="66" t="s">
        <v>347</v>
      </c>
      <c r="C284" s="127"/>
      <c r="D284" s="101"/>
    </row>
    <row r="285" spans="1:4" ht="15.75">
      <c r="A285" s="6" t="s">
        <v>185</v>
      </c>
      <c r="B285" s="66" t="s">
        <v>348</v>
      </c>
      <c r="C285" s="127"/>
      <c r="D285" s="101"/>
    </row>
    <row r="286" spans="1:4" ht="25.5">
      <c r="A286" s="6" t="s">
        <v>186</v>
      </c>
      <c r="B286" s="66" t="s">
        <v>349</v>
      </c>
      <c r="C286" s="127"/>
      <c r="D286" s="101"/>
    </row>
    <row r="287" spans="1:4" ht="15.75">
      <c r="A287" s="6" t="s">
        <v>187</v>
      </c>
      <c r="B287" s="65" t="s">
        <v>350</v>
      </c>
      <c r="C287" s="127"/>
      <c r="D287" s="101"/>
    </row>
    <row r="288" spans="1:4" ht="15.75">
      <c r="A288" s="6" t="s">
        <v>188</v>
      </c>
      <c r="B288" s="65" t="s">
        <v>351</v>
      </c>
      <c r="C288" s="127"/>
      <c r="D288" s="101"/>
    </row>
    <row r="289" spans="1:4" ht="15.75">
      <c r="A289" s="6" t="s">
        <v>189</v>
      </c>
      <c r="B289" s="65" t="s">
        <v>352</v>
      </c>
      <c r="C289" s="127"/>
      <c r="D289" s="101"/>
    </row>
    <row r="290" spans="1:4" ht="15.75">
      <c r="A290" s="6" t="s">
        <v>190</v>
      </c>
      <c r="B290" s="65" t="s">
        <v>353</v>
      </c>
      <c r="C290" s="127"/>
      <c r="D290" s="101"/>
    </row>
    <row r="291" spans="1:4" ht="15.75">
      <c r="A291" s="6" t="s">
        <v>191</v>
      </c>
      <c r="B291" s="66" t="s">
        <v>1238</v>
      </c>
      <c r="C291" s="127"/>
      <c r="D291" s="101"/>
    </row>
    <row r="292" spans="1:4" ht="15.75">
      <c r="A292" s="6" t="s">
        <v>192</v>
      </c>
      <c r="B292" s="66" t="s">
        <v>1587</v>
      </c>
      <c r="C292" s="127"/>
      <c r="D292" s="101"/>
    </row>
    <row r="293" spans="1:4" ht="15.75">
      <c r="A293" s="6" t="s">
        <v>193</v>
      </c>
      <c r="B293" s="65" t="s">
        <v>354</v>
      </c>
      <c r="C293" s="127"/>
      <c r="D293" s="101"/>
    </row>
    <row r="294" spans="1:4" ht="15.75">
      <c r="A294" s="6" t="s">
        <v>194</v>
      </c>
      <c r="B294" s="61" t="s">
        <v>1241</v>
      </c>
      <c r="C294" s="127"/>
      <c r="D294" s="101"/>
    </row>
    <row r="295" spans="1:4" ht="25.5">
      <c r="A295" s="6" t="s">
        <v>195</v>
      </c>
      <c r="B295" s="61" t="s">
        <v>355</v>
      </c>
      <c r="C295" s="127"/>
      <c r="D295" s="101"/>
    </row>
    <row r="296" spans="1:4" ht="15.75">
      <c r="A296" s="6" t="s">
        <v>196</v>
      </c>
      <c r="B296" s="68" t="s">
        <v>358</v>
      </c>
      <c r="C296" s="127"/>
      <c r="D296" s="101"/>
    </row>
    <row r="297" spans="1:4" ht="15.75">
      <c r="A297" s="6" t="s">
        <v>197</v>
      </c>
      <c r="B297" s="59" t="s">
        <v>359</v>
      </c>
      <c r="C297" s="127"/>
      <c r="D297" s="101"/>
    </row>
    <row r="298" spans="1:4" ht="15.75">
      <c r="A298" s="6" t="s">
        <v>198</v>
      </c>
      <c r="B298" s="59" t="s">
        <v>360</v>
      </c>
      <c r="C298" s="127"/>
      <c r="D298" s="101"/>
    </row>
    <row r="299" spans="1:4" ht="15.75">
      <c r="A299" s="6" t="s">
        <v>199</v>
      </c>
      <c r="B299" s="68" t="s">
        <v>361</v>
      </c>
      <c r="C299" s="131">
        <f>C304</f>
        <v>1260000</v>
      </c>
      <c r="D299" s="101"/>
    </row>
    <row r="300" spans="1:4" ht="15.75">
      <c r="A300" s="6" t="s">
        <v>200</v>
      </c>
      <c r="B300" s="59" t="s">
        <v>362</v>
      </c>
      <c r="C300" s="127"/>
      <c r="D300" s="101"/>
    </row>
    <row r="301" spans="1:4" ht="15.75">
      <c r="A301" s="6" t="s">
        <v>201</v>
      </c>
      <c r="B301" s="59" t="s">
        <v>363</v>
      </c>
      <c r="C301" s="127"/>
      <c r="D301" s="101"/>
    </row>
    <row r="302" spans="1:4" ht="15.75">
      <c r="A302" s="6" t="s">
        <v>202</v>
      </c>
      <c r="B302" s="60" t="s">
        <v>364</v>
      </c>
      <c r="C302" s="127"/>
      <c r="D302" s="101"/>
    </row>
    <row r="303" spans="1:4" ht="15.75">
      <c r="A303" s="6" t="s">
        <v>203</v>
      </c>
      <c r="B303" s="61" t="s">
        <v>365</v>
      </c>
      <c r="C303" s="127"/>
      <c r="D303" s="101"/>
    </row>
    <row r="304" spans="1:4" ht="15.75">
      <c r="A304" s="6" t="s">
        <v>204</v>
      </c>
      <c r="B304" s="61" t="s">
        <v>366</v>
      </c>
      <c r="C304" s="126">
        <v>1260000</v>
      </c>
      <c r="D304" s="101"/>
    </row>
    <row r="305" spans="1:4" ht="25.5">
      <c r="A305" s="6" t="s">
        <v>205</v>
      </c>
      <c r="B305" s="62" t="s">
        <v>367</v>
      </c>
      <c r="C305" s="127"/>
      <c r="D305" s="101"/>
    </row>
    <row r="306" spans="1:4" ht="15.75">
      <c r="A306" s="6" t="s">
        <v>206</v>
      </c>
      <c r="B306" s="62" t="s">
        <v>368</v>
      </c>
      <c r="C306" s="127"/>
      <c r="D306" s="101"/>
    </row>
    <row r="307" spans="1:4" ht="25.5">
      <c r="A307" s="6" t="s">
        <v>207</v>
      </c>
      <c r="B307" s="62" t="s">
        <v>1346</v>
      </c>
      <c r="C307" s="127"/>
      <c r="D307" s="101"/>
    </row>
    <row r="308" spans="1:4" ht="15.75">
      <c r="A308" s="6" t="s">
        <v>208</v>
      </c>
      <c r="B308" s="61" t="s">
        <v>369</v>
      </c>
      <c r="C308" s="127"/>
      <c r="D308" s="101"/>
    </row>
    <row r="309" spans="1:4" ht="15.75">
      <c r="A309" s="6" t="s">
        <v>209</v>
      </c>
      <c r="B309" s="61" t="s">
        <v>370</v>
      </c>
      <c r="C309" s="127"/>
      <c r="D309" s="101"/>
    </row>
    <row r="310" spans="1:4" ht="25.5">
      <c r="A310" s="6" t="s">
        <v>210</v>
      </c>
      <c r="B310" s="61" t="s">
        <v>371</v>
      </c>
      <c r="C310" s="127"/>
      <c r="D310" s="101"/>
    </row>
    <row r="311" spans="1:4" ht="15.75">
      <c r="A311" s="6" t="s">
        <v>211</v>
      </c>
      <c r="B311" s="61" t="s">
        <v>1237</v>
      </c>
      <c r="C311" s="127"/>
      <c r="D311" s="101"/>
    </row>
    <row r="312" spans="1:4" ht="15.75">
      <c r="A312" s="6" t="s">
        <v>212</v>
      </c>
      <c r="B312" s="62" t="s">
        <v>1238</v>
      </c>
      <c r="C312" s="127"/>
      <c r="D312" s="101"/>
    </row>
    <row r="313" spans="1:4" ht="15.75">
      <c r="A313" s="6" t="s">
        <v>213</v>
      </c>
      <c r="B313" s="62" t="s">
        <v>1587</v>
      </c>
      <c r="C313" s="127"/>
      <c r="D313" s="101"/>
    </row>
    <row r="314" spans="1:4" ht="15.75">
      <c r="A314" s="6" t="s">
        <v>214</v>
      </c>
      <c r="B314" s="61" t="s">
        <v>1239</v>
      </c>
      <c r="C314" s="127"/>
      <c r="D314" s="101"/>
    </row>
    <row r="315" spans="1:4" ht="15.75">
      <c r="A315" s="6" t="s">
        <v>215</v>
      </c>
      <c r="B315" s="59" t="s">
        <v>372</v>
      </c>
      <c r="C315" s="127"/>
      <c r="D315" s="101"/>
    </row>
    <row r="316" spans="1:4" ht="15.75">
      <c r="A316" s="6" t="s">
        <v>216</v>
      </c>
      <c r="B316" s="59" t="s">
        <v>373</v>
      </c>
      <c r="C316" s="127"/>
      <c r="D316" s="101"/>
    </row>
    <row r="317" spans="1:4" ht="15.75">
      <c r="A317" s="6" t="s">
        <v>217</v>
      </c>
      <c r="B317" s="68" t="s">
        <v>1332</v>
      </c>
      <c r="C317" s="127"/>
      <c r="D317" s="101"/>
    </row>
    <row r="318" spans="1:4" ht="15.75">
      <c r="A318" s="6" t="s">
        <v>218</v>
      </c>
      <c r="B318" s="68" t="s">
        <v>1333</v>
      </c>
      <c r="C318" s="127"/>
      <c r="D318" s="101"/>
    </row>
    <row r="319" spans="1:4" ht="15.75">
      <c r="A319" s="6" t="s">
        <v>219</v>
      </c>
      <c r="B319" s="59" t="s">
        <v>1235</v>
      </c>
      <c r="C319" s="127"/>
      <c r="D319" s="101"/>
    </row>
    <row r="320" spans="1:4" ht="15.75">
      <c r="A320" s="6" t="s">
        <v>1112</v>
      </c>
      <c r="B320" s="59" t="s">
        <v>1236</v>
      </c>
      <c r="C320" s="127"/>
      <c r="D320" s="101"/>
    </row>
    <row r="321" spans="1:4" ht="25.5">
      <c r="A321" s="6" t="s">
        <v>1113</v>
      </c>
      <c r="B321" s="68" t="s">
        <v>1334</v>
      </c>
      <c r="C321" s="127"/>
      <c r="D321" s="101"/>
    </row>
    <row r="322" spans="1:4" ht="15.75">
      <c r="A322" s="6" t="s">
        <v>1114</v>
      </c>
      <c r="B322" s="68" t="s">
        <v>1335</v>
      </c>
      <c r="C322" s="127"/>
      <c r="D322" s="101"/>
    </row>
    <row r="323" spans="1:4" ht="15.75">
      <c r="A323" s="6" t="s">
        <v>1115</v>
      </c>
      <c r="B323" s="68" t="s">
        <v>1336</v>
      </c>
      <c r="C323" s="127"/>
      <c r="D323" s="101"/>
    </row>
    <row r="324" spans="1:4" ht="15.75">
      <c r="A324" s="6" t="s">
        <v>1116</v>
      </c>
      <c r="B324" s="68" t="s">
        <v>1337</v>
      </c>
      <c r="C324" s="127"/>
      <c r="D324" s="101"/>
    </row>
  </sheetData>
  <sheetProtection/>
  <printOptions/>
  <pageMargins left="0.75" right="0.75" top="1" bottom="1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9"/>
  <sheetViews>
    <sheetView zoomScalePageLayoutView="0" workbookViewId="0" topLeftCell="B202">
      <selection activeCell="D32" sqref="D32"/>
    </sheetView>
  </sheetViews>
  <sheetFormatPr defaultColWidth="11.00390625" defaultRowHeight="15"/>
  <cols>
    <col min="1" max="1" width="7.421875" style="2" bestFit="1" customWidth="1"/>
    <col min="2" max="2" width="82.28125" style="1" customWidth="1"/>
    <col min="3" max="3" width="19.57421875" style="1" bestFit="1" customWidth="1"/>
    <col min="4" max="4" width="20.00390625" style="1" bestFit="1" customWidth="1"/>
    <col min="5" max="5" width="20.7109375" style="1" customWidth="1"/>
    <col min="6" max="6" width="20.00390625" style="1" bestFit="1" customWidth="1"/>
    <col min="7" max="7" width="13.00390625" style="1" bestFit="1" customWidth="1"/>
    <col min="8" max="8" width="18.140625" style="1" bestFit="1" customWidth="1"/>
    <col min="9" max="9" width="14.7109375" style="1" bestFit="1" customWidth="1"/>
    <col min="10" max="10" width="13.8515625" style="1" bestFit="1" customWidth="1"/>
    <col min="11" max="11" width="19.7109375" style="1" bestFit="1" customWidth="1"/>
    <col min="12" max="12" width="19.00390625" style="1" bestFit="1" customWidth="1"/>
    <col min="13" max="13" width="15.00390625" style="1" bestFit="1" customWidth="1"/>
    <col min="14" max="14" width="17.57421875" style="1" bestFit="1" customWidth="1"/>
    <col min="15" max="15" width="20.00390625" style="1" bestFit="1" customWidth="1"/>
    <col min="16" max="16" width="13.421875" style="1" bestFit="1" customWidth="1"/>
    <col min="17" max="17" width="20.28125" style="1" bestFit="1" customWidth="1"/>
    <col min="18" max="18" width="14.00390625" style="1" bestFit="1" customWidth="1"/>
    <col min="19" max="19" width="17.140625" style="1" bestFit="1" customWidth="1"/>
    <col min="20" max="20" width="14.421875" style="1" bestFit="1" customWidth="1"/>
    <col min="21" max="21" width="17.8515625" style="1" bestFit="1" customWidth="1"/>
    <col min="22" max="22" width="14.00390625" style="1" bestFit="1" customWidth="1"/>
    <col min="23" max="16384" width="11.00390625" style="1" customWidth="1"/>
  </cols>
  <sheetData>
    <row r="1" spans="1:21" ht="12.75">
      <c r="A1" s="686" t="s">
        <v>2002</v>
      </c>
      <c r="B1" s="686"/>
      <c r="C1" s="686"/>
      <c r="D1" s="686"/>
      <c r="E1" s="686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</row>
    <row r="2" spans="1:22" ht="36" customHeight="1">
      <c r="A2" s="3" t="s">
        <v>1300</v>
      </c>
      <c r="B2" s="3" t="s">
        <v>1960</v>
      </c>
      <c r="C2" s="3" t="s">
        <v>310</v>
      </c>
      <c r="D2" s="3" t="s">
        <v>311</v>
      </c>
      <c r="E2" s="3" t="s">
        <v>1150</v>
      </c>
      <c r="F2" s="3" t="s">
        <v>2092</v>
      </c>
      <c r="G2" s="3" t="s">
        <v>2093</v>
      </c>
      <c r="H2" s="3" t="s">
        <v>2094</v>
      </c>
      <c r="I2" s="3" t="s">
        <v>2095</v>
      </c>
      <c r="J2" s="3" t="s">
        <v>1241</v>
      </c>
      <c r="K2" s="3" t="s">
        <v>1161</v>
      </c>
      <c r="L2" s="3" t="s">
        <v>1283</v>
      </c>
      <c r="M2" s="3" t="s">
        <v>2096</v>
      </c>
      <c r="N2" s="3" t="s">
        <v>2097</v>
      </c>
      <c r="O2" s="3" t="s">
        <v>2098</v>
      </c>
      <c r="P2" s="3" t="s">
        <v>2099</v>
      </c>
      <c r="Q2" s="3" t="s">
        <v>2100</v>
      </c>
      <c r="R2" s="3" t="s">
        <v>358</v>
      </c>
      <c r="S2" s="3" t="s">
        <v>1149</v>
      </c>
      <c r="T2" s="3" t="s">
        <v>286</v>
      </c>
      <c r="U2" s="3" t="s">
        <v>2101</v>
      </c>
      <c r="V2" s="3" t="s">
        <v>1579</v>
      </c>
    </row>
    <row r="3" spans="1:22" ht="12.75">
      <c r="A3" s="55" t="s">
        <v>1999</v>
      </c>
      <c r="B3" s="55" t="s">
        <v>2000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2" customFormat="1" ht="12.75">
      <c r="A4" s="9" t="s">
        <v>1957</v>
      </c>
      <c r="B4" s="9" t="s">
        <v>1958</v>
      </c>
      <c r="C4" s="100">
        <f>C5+C42</f>
        <v>77938042</v>
      </c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</row>
    <row r="5" spans="1:22" s="12" customFormat="1" ht="12.75">
      <c r="A5" s="29" t="s">
        <v>1904</v>
      </c>
      <c r="B5" s="38" t="s">
        <v>1351</v>
      </c>
      <c r="C5" s="134">
        <f>C6+C17+C31+C36</f>
        <v>63291042</v>
      </c>
      <c r="D5" s="11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1"/>
    </row>
    <row r="6" spans="1:22" s="12" customFormat="1" ht="12.75">
      <c r="A6" s="42" t="s">
        <v>1918</v>
      </c>
      <c r="B6" s="43" t="s">
        <v>1352</v>
      </c>
      <c r="C6" s="134">
        <f>C7+C8+C9+C10+C11+C12+C13+C14+C15</f>
        <v>8675100</v>
      </c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11"/>
    </row>
    <row r="7" spans="1:22" s="12" customFormat="1" ht="12.75">
      <c r="A7" s="13" t="s">
        <v>1373</v>
      </c>
      <c r="B7" s="31" t="s">
        <v>1353</v>
      </c>
      <c r="C7" s="99">
        <v>6841800</v>
      </c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"/>
    </row>
    <row r="8" spans="1:22" s="12" customFormat="1" ht="12.75">
      <c r="A8" s="13" t="s">
        <v>1374</v>
      </c>
      <c r="B8" s="31" t="s">
        <v>1287</v>
      </c>
      <c r="C8" s="99">
        <v>0</v>
      </c>
      <c r="D8" s="10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2" s="12" customFormat="1" ht="12.75">
      <c r="A9" s="13" t="s">
        <v>1375</v>
      </c>
      <c r="B9" s="31" t="s">
        <v>1288</v>
      </c>
      <c r="C9" s="99">
        <f>570150+285075</f>
        <v>855225</v>
      </c>
      <c r="D9" s="14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</row>
    <row r="10" spans="1:22" s="12" customFormat="1" ht="12.75">
      <c r="A10" s="13" t="s">
        <v>1376</v>
      </c>
      <c r="B10" s="31" t="s">
        <v>1289</v>
      </c>
      <c r="C10" s="99">
        <v>285075</v>
      </c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1"/>
    </row>
    <row r="11" spans="1:22" s="12" customFormat="1" ht="12.75">
      <c r="A11" s="13" t="s">
        <v>1377</v>
      </c>
      <c r="B11" s="31" t="s">
        <v>1291</v>
      </c>
      <c r="C11" s="99">
        <v>693000</v>
      </c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</row>
    <row r="12" spans="1:22" s="12" customFormat="1" ht="12.75">
      <c r="A12" s="13" t="s">
        <v>1378</v>
      </c>
      <c r="B12" s="31" t="s">
        <v>1292</v>
      </c>
      <c r="C12" s="99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1"/>
    </row>
    <row r="13" spans="1:22" s="12" customFormat="1" ht="12.75">
      <c r="A13" s="13" t="s">
        <v>1379</v>
      </c>
      <c r="B13" s="31" t="s">
        <v>1293</v>
      </c>
      <c r="C13" s="132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</row>
    <row r="14" spans="1:22" s="12" customFormat="1" ht="12.75">
      <c r="A14" s="13" t="s">
        <v>1380</v>
      </c>
      <c r="B14" s="31" t="s">
        <v>1294</v>
      </c>
      <c r="C14" s="9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</row>
    <row r="15" spans="1:22" s="12" customFormat="1" ht="12.75">
      <c r="A15" s="13" t="s">
        <v>1381</v>
      </c>
      <c r="B15" s="31" t="s">
        <v>1295</v>
      </c>
      <c r="C15" s="99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1"/>
    </row>
    <row r="16" spans="1:22" s="12" customFormat="1" ht="12.75">
      <c r="A16" s="42" t="s">
        <v>1898</v>
      </c>
      <c r="B16" s="43" t="s">
        <v>1296</v>
      </c>
      <c r="C16" s="99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</row>
    <row r="17" spans="1:22" s="12" customFormat="1" ht="12.75">
      <c r="A17" s="42" t="s">
        <v>1919</v>
      </c>
      <c r="B17" s="43" t="s">
        <v>1297</v>
      </c>
      <c r="C17" s="133">
        <f>C18+C19+C20+C21+C22</f>
        <v>51771818</v>
      </c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"/>
    </row>
    <row r="18" spans="1:22" s="12" customFormat="1" ht="12.75">
      <c r="A18" s="13" t="s">
        <v>1382</v>
      </c>
      <c r="B18" s="31" t="s">
        <v>1298</v>
      </c>
      <c r="C18" s="99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"/>
    </row>
    <row r="19" spans="1:22" s="12" customFormat="1" ht="12.75">
      <c r="A19" s="13" t="s">
        <v>1383</v>
      </c>
      <c r="B19" s="31" t="s">
        <v>2004</v>
      </c>
      <c r="C19" s="99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"/>
    </row>
    <row r="20" spans="1:22" s="12" customFormat="1" ht="12.75">
      <c r="A20" s="13" t="s">
        <v>1384</v>
      </c>
      <c r="B20" s="31" t="s">
        <v>2005</v>
      </c>
      <c r="C20" s="99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</row>
    <row r="21" spans="1:22" s="12" customFormat="1" ht="12.75">
      <c r="A21" s="13" t="s">
        <v>634</v>
      </c>
      <c r="B21" s="31" t="s">
        <v>2006</v>
      </c>
      <c r="C21" s="99">
        <v>48621818</v>
      </c>
      <c r="D21" s="10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1"/>
    </row>
    <row r="22" spans="1:22" s="12" customFormat="1" ht="12.75">
      <c r="A22" s="13" t="s">
        <v>635</v>
      </c>
      <c r="B22" s="31" t="s">
        <v>2007</v>
      </c>
      <c r="C22" s="99">
        <v>3150000</v>
      </c>
      <c r="D22" s="14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</row>
    <row r="23" spans="1:22" s="12" customFormat="1" ht="12.75">
      <c r="A23" s="42" t="s">
        <v>1933</v>
      </c>
      <c r="B23" s="43" t="s">
        <v>2008</v>
      </c>
      <c r="C23" s="99"/>
      <c r="D23" s="10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</row>
    <row r="24" spans="1:22" s="12" customFormat="1" ht="12.75">
      <c r="A24" s="44" t="s">
        <v>636</v>
      </c>
      <c r="B24" s="45" t="s">
        <v>359</v>
      </c>
      <c r="C24" s="99"/>
      <c r="D24" s="10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</row>
    <row r="25" spans="1:22" s="12" customFormat="1" ht="12.75">
      <c r="A25" s="13" t="s">
        <v>637</v>
      </c>
      <c r="B25" s="46" t="s">
        <v>2009</v>
      </c>
      <c r="C25" s="99"/>
      <c r="D25" s="10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</row>
    <row r="26" spans="1:22" s="12" customFormat="1" ht="12.75">
      <c r="A26" s="13" t="s">
        <v>2010</v>
      </c>
      <c r="B26" s="35" t="s">
        <v>610</v>
      </c>
      <c r="C26" s="99"/>
      <c r="D26" s="10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"/>
    </row>
    <row r="27" spans="1:22" s="12" customFormat="1" ht="12.75">
      <c r="A27" s="13" t="s">
        <v>2013</v>
      </c>
      <c r="B27" s="35" t="s">
        <v>612</v>
      </c>
      <c r="C27" s="99"/>
      <c r="D27" s="10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</row>
    <row r="28" spans="1:22" s="12" customFormat="1" ht="12.75">
      <c r="A28" s="13" t="s">
        <v>2014</v>
      </c>
      <c r="B28" s="35" t="s">
        <v>614</v>
      </c>
      <c r="C28" s="99"/>
      <c r="D28" s="10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1"/>
    </row>
    <row r="29" spans="1:22" s="12" customFormat="1" ht="12.75">
      <c r="A29" s="13" t="s">
        <v>2015</v>
      </c>
      <c r="B29" s="35" t="s">
        <v>616</v>
      </c>
      <c r="C29" s="99"/>
      <c r="D29" s="10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</row>
    <row r="30" spans="1:22" s="12" customFormat="1" ht="12.75">
      <c r="A30" s="40" t="s">
        <v>638</v>
      </c>
      <c r="B30" s="41" t="s">
        <v>360</v>
      </c>
      <c r="C30" s="99"/>
      <c r="D30" s="10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1"/>
    </row>
    <row r="31" spans="1:22" s="12" customFormat="1" ht="12.75">
      <c r="A31" s="13" t="s">
        <v>2016</v>
      </c>
      <c r="B31" s="46" t="s">
        <v>2009</v>
      </c>
      <c r="C31" s="133">
        <f>C32+C33+C34+C35</f>
        <v>2203630</v>
      </c>
      <c r="D31" s="10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1"/>
    </row>
    <row r="32" spans="1:22" s="12" customFormat="1" ht="12.75">
      <c r="A32" s="13" t="s">
        <v>2017</v>
      </c>
      <c r="B32" s="35" t="s">
        <v>610</v>
      </c>
      <c r="C32" s="99">
        <v>596160</v>
      </c>
      <c r="D32" s="10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"/>
    </row>
    <row r="33" spans="1:22" s="12" customFormat="1" ht="12.75">
      <c r="A33" s="13" t="s">
        <v>2018</v>
      </c>
      <c r="B33" s="35" t="s">
        <v>612</v>
      </c>
      <c r="C33" s="99">
        <v>896125</v>
      </c>
      <c r="D33" s="10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1"/>
    </row>
    <row r="34" spans="1:22" s="12" customFormat="1" ht="12.75">
      <c r="A34" s="13" t="s">
        <v>2019</v>
      </c>
      <c r="B34" s="35" t="s">
        <v>614</v>
      </c>
      <c r="C34" s="99">
        <v>34725</v>
      </c>
      <c r="D34" s="10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</row>
    <row r="35" spans="1:22" s="12" customFormat="1" ht="12.75">
      <c r="A35" s="13" t="s">
        <v>2020</v>
      </c>
      <c r="B35" s="35" t="s">
        <v>616</v>
      </c>
      <c r="C35" s="99">
        <v>676620</v>
      </c>
      <c r="D35" s="10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1"/>
    </row>
    <row r="36" spans="1:22" s="12" customFormat="1" ht="12.75">
      <c r="A36" s="40" t="s">
        <v>639</v>
      </c>
      <c r="B36" s="41" t="s">
        <v>2021</v>
      </c>
      <c r="C36" s="133">
        <f>C37+C38+C39+C40+C41</f>
        <v>640494</v>
      </c>
      <c r="D36" s="10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11"/>
    </row>
    <row r="37" spans="1:22" s="12" customFormat="1" ht="12.75">
      <c r="A37" s="13" t="s">
        <v>640</v>
      </c>
      <c r="B37" s="33" t="s">
        <v>1627</v>
      </c>
      <c r="C37" s="99">
        <v>34974</v>
      </c>
      <c r="D37" s="10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</row>
    <row r="38" spans="1:22" s="12" customFormat="1" ht="12.75">
      <c r="A38" s="13" t="s">
        <v>1691</v>
      </c>
      <c r="B38" s="33" t="s">
        <v>1629</v>
      </c>
      <c r="C38" s="99">
        <v>213210</v>
      </c>
      <c r="D38" s="10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1"/>
    </row>
    <row r="39" spans="1:22" s="12" customFormat="1" ht="12.75">
      <c r="A39" s="13" t="s">
        <v>1692</v>
      </c>
      <c r="B39" s="33" t="s">
        <v>1631</v>
      </c>
      <c r="C39" s="99">
        <v>34974</v>
      </c>
      <c r="D39" s="10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</row>
    <row r="40" spans="1:22" s="12" customFormat="1" ht="12.75">
      <c r="A40" s="13" t="s">
        <v>1693</v>
      </c>
      <c r="B40" s="33" t="s">
        <v>1633</v>
      </c>
      <c r="C40" s="99">
        <v>287040</v>
      </c>
      <c r="D40" s="10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11"/>
    </row>
    <row r="41" spans="1:22" s="12" customFormat="1" ht="12.75">
      <c r="A41" s="13" t="s">
        <v>1694</v>
      </c>
      <c r="B41" s="33" t="s">
        <v>316</v>
      </c>
      <c r="C41" s="99">
        <v>70296</v>
      </c>
      <c r="D41" s="10"/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11"/>
    </row>
    <row r="42" spans="1:22" s="12" customFormat="1" ht="12.75">
      <c r="A42" s="29" t="s">
        <v>1905</v>
      </c>
      <c r="B42" s="38" t="s">
        <v>2022</v>
      </c>
      <c r="C42" s="133">
        <f>C43+C47+C67+C71</f>
        <v>14647000</v>
      </c>
      <c r="D42" s="10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11"/>
    </row>
    <row r="43" spans="1:22" s="12" customFormat="1" ht="12.75">
      <c r="A43" s="42" t="s">
        <v>1878</v>
      </c>
      <c r="B43" s="43" t="s">
        <v>2023</v>
      </c>
      <c r="C43" s="133">
        <f>C44+C45+C46</f>
        <v>8400000</v>
      </c>
      <c r="D43" s="10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11"/>
    </row>
    <row r="44" spans="1:22" s="12" customFormat="1" ht="12.75">
      <c r="A44" s="13" t="s">
        <v>1695</v>
      </c>
      <c r="B44" s="31" t="s">
        <v>2024</v>
      </c>
      <c r="C44" s="99">
        <v>6300000</v>
      </c>
      <c r="D44" s="10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11"/>
    </row>
    <row r="45" spans="1:22" s="12" customFormat="1" ht="12.75">
      <c r="A45" s="13" t="s">
        <v>1696</v>
      </c>
      <c r="B45" s="31" t="s">
        <v>2025</v>
      </c>
      <c r="C45" s="99">
        <v>2100000</v>
      </c>
      <c r="D45" s="10"/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11"/>
    </row>
    <row r="46" spans="1:22" s="12" customFormat="1" ht="12.75">
      <c r="A46" s="13" t="s">
        <v>1959</v>
      </c>
      <c r="B46" s="31" t="s">
        <v>2026</v>
      </c>
      <c r="C46" s="99"/>
      <c r="D46" s="10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11"/>
    </row>
    <row r="47" spans="1:22" s="12" customFormat="1" ht="12.75">
      <c r="A47" s="42" t="s">
        <v>1879</v>
      </c>
      <c r="B47" s="43" t="s">
        <v>2027</v>
      </c>
      <c r="C47" s="133">
        <f>C48+C49+C50</f>
        <v>4200000</v>
      </c>
      <c r="D47" s="10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11"/>
    </row>
    <row r="48" spans="1:22" s="12" customFormat="1" ht="12.75">
      <c r="A48" s="44" t="s">
        <v>1697</v>
      </c>
      <c r="B48" s="45" t="s">
        <v>2028</v>
      </c>
      <c r="C48" s="99">
        <v>2100000</v>
      </c>
      <c r="D48" s="10"/>
      <c r="E48" s="1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/>
      <c r="V48" s="11"/>
    </row>
    <row r="49" spans="1:22" s="12" customFormat="1" ht="12.75">
      <c r="A49" s="44" t="s">
        <v>1698</v>
      </c>
      <c r="B49" s="45" t="s">
        <v>2029</v>
      </c>
      <c r="C49" s="99">
        <v>1050000</v>
      </c>
      <c r="D49" s="10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11"/>
    </row>
    <row r="50" spans="1:22" s="12" customFormat="1" ht="12.75">
      <c r="A50" s="44" t="s">
        <v>1699</v>
      </c>
      <c r="B50" s="45" t="s">
        <v>2030</v>
      </c>
      <c r="C50" s="99">
        <f>C51</f>
        <v>1050000</v>
      </c>
      <c r="D50" s="10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1"/>
    </row>
    <row r="51" spans="1:22" s="12" customFormat="1" ht="12.75">
      <c r="A51" s="13" t="s">
        <v>2031</v>
      </c>
      <c r="B51" s="33" t="s">
        <v>2032</v>
      </c>
      <c r="C51" s="99">
        <v>1050000</v>
      </c>
      <c r="D51" s="10"/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11"/>
    </row>
    <row r="52" spans="1:22" s="12" customFormat="1" ht="12.75">
      <c r="A52" s="13" t="s">
        <v>2033</v>
      </c>
      <c r="B52" s="46" t="s">
        <v>2034</v>
      </c>
      <c r="C52" s="99"/>
      <c r="D52" s="10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11"/>
    </row>
    <row r="53" spans="1:22" s="12" customFormat="1" ht="12.75">
      <c r="A53" s="13" t="s">
        <v>2035</v>
      </c>
      <c r="B53" s="35" t="s">
        <v>312</v>
      </c>
      <c r="C53" s="99"/>
      <c r="D53" s="10"/>
      <c r="E53" s="1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11"/>
    </row>
    <row r="54" spans="1:22" s="12" customFormat="1" ht="12.75">
      <c r="A54" s="13" t="s">
        <v>2036</v>
      </c>
      <c r="B54" s="35" t="s">
        <v>2039</v>
      </c>
      <c r="C54" s="99"/>
      <c r="D54" s="10"/>
      <c r="E54" s="1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11"/>
    </row>
    <row r="55" spans="1:22" s="12" customFormat="1" ht="12.75">
      <c r="A55" s="13" t="s">
        <v>2040</v>
      </c>
      <c r="B55" s="33" t="s">
        <v>2042</v>
      </c>
      <c r="C55" s="99"/>
      <c r="D55" s="10"/>
      <c r="E55" s="1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</row>
    <row r="56" spans="1:22" s="12" customFormat="1" ht="12.75">
      <c r="A56" s="44" t="s">
        <v>1700</v>
      </c>
      <c r="B56" s="45" t="s">
        <v>2088</v>
      </c>
      <c r="C56" s="99"/>
      <c r="D56" s="10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</row>
    <row r="57" spans="1:22" s="12" customFormat="1" ht="12.75">
      <c r="A57" s="44" t="s">
        <v>1701</v>
      </c>
      <c r="B57" s="45" t="s">
        <v>297</v>
      </c>
      <c r="C57" s="99"/>
      <c r="D57" s="10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</row>
    <row r="58" spans="1:22" s="12" customFormat="1" ht="12.75">
      <c r="A58" s="44" t="s">
        <v>1702</v>
      </c>
      <c r="B58" s="45" t="s">
        <v>2044</v>
      </c>
      <c r="C58" s="99"/>
      <c r="D58" s="10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</row>
    <row r="59" spans="1:22" s="12" customFormat="1" ht="12.75">
      <c r="A59" s="13" t="s">
        <v>1703</v>
      </c>
      <c r="B59" s="33" t="s">
        <v>687</v>
      </c>
      <c r="C59" s="99"/>
      <c r="D59" s="10"/>
      <c r="E59" s="1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</row>
    <row r="60" spans="1:22" s="12" customFormat="1" ht="12.75">
      <c r="A60" s="13" t="s">
        <v>1704</v>
      </c>
      <c r="B60" s="33" t="s">
        <v>2045</v>
      </c>
      <c r="C60" s="99"/>
      <c r="D60" s="10"/>
      <c r="E60" s="1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</row>
    <row r="61" spans="1:22" s="12" customFormat="1" ht="12.75">
      <c r="A61" s="13" t="s">
        <v>1705</v>
      </c>
      <c r="B61" s="33" t="s">
        <v>685</v>
      </c>
      <c r="C61" s="99"/>
      <c r="D61" s="10"/>
      <c r="E61" s="1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</row>
    <row r="62" spans="1:22" s="12" customFormat="1" ht="12.75">
      <c r="A62" s="13" t="s">
        <v>1706</v>
      </c>
      <c r="B62" s="33" t="s">
        <v>2046</v>
      </c>
      <c r="C62" s="99"/>
      <c r="D62" s="10"/>
      <c r="E62" s="1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</row>
    <row r="63" spans="1:22" s="12" customFormat="1" ht="12.75">
      <c r="A63" s="13" t="s">
        <v>1707</v>
      </c>
      <c r="B63" s="33" t="s">
        <v>2047</v>
      </c>
      <c r="C63" s="99"/>
      <c r="D63" s="10"/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</row>
    <row r="64" spans="1:22" s="12" customFormat="1" ht="12.75">
      <c r="A64" s="44" t="s">
        <v>1708</v>
      </c>
      <c r="B64" s="45" t="s">
        <v>313</v>
      </c>
      <c r="C64" s="99"/>
      <c r="D64" s="10"/>
      <c r="E64" s="1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</row>
    <row r="65" spans="1:22" s="12" customFormat="1" ht="12.75">
      <c r="A65" s="44" t="s">
        <v>1709</v>
      </c>
      <c r="B65" s="45" t="s">
        <v>2049</v>
      </c>
      <c r="C65" s="99"/>
      <c r="D65" s="10"/>
      <c r="E65" s="1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</row>
    <row r="66" spans="1:22" s="12" customFormat="1" ht="12.75">
      <c r="A66" s="44" t="s">
        <v>2050</v>
      </c>
      <c r="B66" s="45" t="s">
        <v>2058</v>
      </c>
      <c r="C66" s="99"/>
      <c r="D66" s="10"/>
      <c r="E66" s="1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</row>
    <row r="67" spans="1:22" s="12" customFormat="1" ht="12.75">
      <c r="A67" s="44" t="s">
        <v>2052</v>
      </c>
      <c r="B67" s="45" t="s">
        <v>1981</v>
      </c>
      <c r="C67" s="99">
        <v>630000</v>
      </c>
      <c r="D67" s="10"/>
      <c r="E67" s="11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</row>
    <row r="68" spans="1:22" s="12" customFormat="1" ht="12.75">
      <c r="A68" s="42" t="s">
        <v>1892</v>
      </c>
      <c r="B68" s="43" t="s">
        <v>2059</v>
      </c>
      <c r="C68" s="99"/>
      <c r="D68" s="10"/>
      <c r="E68" s="11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</row>
    <row r="69" spans="1:22" s="12" customFormat="1" ht="12.75">
      <c r="A69" s="29" t="s">
        <v>1948</v>
      </c>
      <c r="B69" s="38" t="s">
        <v>2060</v>
      </c>
      <c r="C69" s="99"/>
      <c r="D69" s="10"/>
      <c r="E69" s="11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</row>
    <row r="70" spans="1:22" s="12" customFormat="1" ht="12.75">
      <c r="A70" s="13" t="s">
        <v>1920</v>
      </c>
      <c r="B70" s="15" t="s">
        <v>2074</v>
      </c>
      <c r="C70" s="99"/>
      <c r="D70" s="10"/>
      <c r="E70" s="11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</row>
    <row r="71" spans="1:22" s="12" customFormat="1" ht="12.75">
      <c r="A71" s="29" t="s">
        <v>2076</v>
      </c>
      <c r="B71" s="38" t="s">
        <v>2091</v>
      </c>
      <c r="C71" s="99">
        <f>367000+1050000</f>
        <v>1417000</v>
      </c>
      <c r="D71" s="10"/>
      <c r="E71" s="11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</row>
    <row r="72" spans="1:22" s="12" customFormat="1" ht="12.75">
      <c r="A72" s="9" t="s">
        <v>1961</v>
      </c>
      <c r="B72" s="9" t="s">
        <v>1962</v>
      </c>
      <c r="C72" s="133">
        <f>C73+C109</f>
        <v>68370724</v>
      </c>
      <c r="D72" s="10">
        <f>68370724-68119684</f>
        <v>251040</v>
      </c>
      <c r="E72" s="1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</row>
    <row r="73" spans="1:22" s="12" customFormat="1" ht="12.75">
      <c r="A73" s="29" t="s">
        <v>1906</v>
      </c>
      <c r="B73" s="38" t="s">
        <v>1351</v>
      </c>
      <c r="C73" s="133">
        <f>C74+C98+C103</f>
        <v>57681471</v>
      </c>
      <c r="D73" s="10"/>
      <c r="E73" s="11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</row>
    <row r="74" spans="1:22" s="12" customFormat="1" ht="12.75">
      <c r="A74" s="42" t="s">
        <v>1921</v>
      </c>
      <c r="B74" s="43" t="s">
        <v>1352</v>
      </c>
      <c r="C74" s="133">
        <f>C75+C76+C77+C78+C79</f>
        <v>43640897</v>
      </c>
      <c r="D74" s="10"/>
      <c r="E74" s="11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</row>
    <row r="75" spans="1:22" s="12" customFormat="1" ht="12.75">
      <c r="A75" s="13" t="s">
        <v>1710</v>
      </c>
      <c r="B75" s="31" t="s">
        <v>1353</v>
      </c>
      <c r="C75" s="99">
        <v>36351000</v>
      </c>
      <c r="D75" s="10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11"/>
    </row>
    <row r="76" spans="1:22" s="12" customFormat="1" ht="12.75">
      <c r="A76" s="13" t="s">
        <v>1711</v>
      </c>
      <c r="B76" s="31" t="s">
        <v>1287</v>
      </c>
      <c r="C76" s="99"/>
      <c r="D76" s="10"/>
      <c r="E76" s="1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1"/>
      <c r="V76" s="11"/>
    </row>
    <row r="77" spans="1:22" s="12" customFormat="1" ht="12.75">
      <c r="A77" s="13" t="s">
        <v>1712</v>
      </c>
      <c r="B77" s="31" t="s">
        <v>1288</v>
      </c>
      <c r="C77" s="99">
        <f>2996997+1606500</f>
        <v>4603497</v>
      </c>
      <c r="D77" s="10"/>
      <c r="E77" s="11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11"/>
    </row>
    <row r="78" spans="1:22" s="12" customFormat="1" ht="12.75">
      <c r="A78" s="13" t="s">
        <v>1713</v>
      </c>
      <c r="B78" s="31" t="s">
        <v>1289</v>
      </c>
      <c r="C78" s="99">
        <v>2000000</v>
      </c>
      <c r="D78" s="10"/>
      <c r="E78" s="11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1"/>
      <c r="V78" s="11"/>
    </row>
    <row r="79" spans="1:22" s="12" customFormat="1" ht="12.75">
      <c r="A79" s="13" t="s">
        <v>1714</v>
      </c>
      <c r="B79" s="31" t="s">
        <v>1291</v>
      </c>
      <c r="C79" s="99">
        <v>686400</v>
      </c>
      <c r="D79" s="10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11"/>
    </row>
    <row r="80" spans="1:22" s="12" customFormat="1" ht="12.75">
      <c r="A80" s="13" t="s">
        <v>1715</v>
      </c>
      <c r="B80" s="31" t="s">
        <v>1292</v>
      </c>
      <c r="C80" s="99"/>
      <c r="D80" s="10"/>
      <c r="E80" s="1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11"/>
    </row>
    <row r="81" spans="1:22" s="12" customFormat="1" ht="12.75">
      <c r="A81" s="13" t="s">
        <v>1716</v>
      </c>
      <c r="B81" s="31" t="s">
        <v>1293</v>
      </c>
      <c r="C81" s="99"/>
      <c r="D81" s="10"/>
      <c r="E81" s="11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1"/>
      <c r="V81" s="11"/>
    </row>
    <row r="82" spans="1:22" s="12" customFormat="1" ht="12.75">
      <c r="A82" s="13" t="s">
        <v>660</v>
      </c>
      <c r="B82" s="31" t="s">
        <v>1294</v>
      </c>
      <c r="C82" s="99"/>
      <c r="D82" s="10"/>
      <c r="E82" s="1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</row>
    <row r="83" spans="1:22" s="12" customFormat="1" ht="12.75">
      <c r="A83" s="13" t="s">
        <v>661</v>
      </c>
      <c r="B83" s="31" t="s">
        <v>1295</v>
      </c>
      <c r="C83" s="99"/>
      <c r="D83" s="10"/>
      <c r="E83" s="11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11"/>
    </row>
    <row r="84" spans="1:22" s="12" customFormat="1" ht="12.75">
      <c r="A84" s="42" t="s">
        <v>1899</v>
      </c>
      <c r="B84" s="43" t="s">
        <v>1296</v>
      </c>
      <c r="C84" s="99"/>
      <c r="D84" s="10"/>
      <c r="E84" s="11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11"/>
    </row>
    <row r="85" spans="1:22" s="12" customFormat="1" ht="12.75">
      <c r="A85" s="42" t="s">
        <v>1922</v>
      </c>
      <c r="B85" s="43" t="s">
        <v>1297</v>
      </c>
      <c r="C85" s="99"/>
      <c r="D85" s="10"/>
      <c r="E85" s="11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11"/>
    </row>
    <row r="86" spans="1:22" s="12" customFormat="1" ht="12.75">
      <c r="A86" s="13" t="s">
        <v>662</v>
      </c>
      <c r="B86" s="31" t="s">
        <v>1298</v>
      </c>
      <c r="C86" s="99"/>
      <c r="D86" s="10"/>
      <c r="E86" s="11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1"/>
      <c r="V86" s="11"/>
    </row>
    <row r="87" spans="1:22" s="12" customFormat="1" ht="12.75">
      <c r="A87" s="13" t="s">
        <v>663</v>
      </c>
      <c r="B87" s="31" t="s">
        <v>2004</v>
      </c>
      <c r="C87" s="99"/>
      <c r="D87" s="10"/>
      <c r="E87" s="11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1"/>
      <c r="V87" s="11"/>
    </row>
    <row r="88" spans="1:22" s="12" customFormat="1" ht="12.75">
      <c r="A88" s="13" t="s">
        <v>664</v>
      </c>
      <c r="B88" s="31" t="s">
        <v>2005</v>
      </c>
      <c r="C88" s="99"/>
      <c r="D88" s="10"/>
      <c r="E88" s="11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1"/>
      <c r="V88" s="11"/>
    </row>
    <row r="89" spans="1:22" s="12" customFormat="1" ht="12.75">
      <c r="A89" s="13" t="s">
        <v>665</v>
      </c>
      <c r="B89" s="31" t="s">
        <v>2007</v>
      </c>
      <c r="C89" s="99"/>
      <c r="D89" s="10"/>
      <c r="E89" s="11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11"/>
    </row>
    <row r="90" spans="1:22" s="12" customFormat="1" ht="12.75">
      <c r="A90" s="42" t="s">
        <v>1934</v>
      </c>
      <c r="B90" s="43" t="s">
        <v>2008</v>
      </c>
      <c r="C90" s="99"/>
      <c r="D90" s="10"/>
      <c r="E90" s="1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1"/>
      <c r="V90" s="11"/>
    </row>
    <row r="91" spans="1:22" s="12" customFormat="1" ht="12.75">
      <c r="A91" s="44" t="s">
        <v>666</v>
      </c>
      <c r="B91" s="45" t="s">
        <v>359</v>
      </c>
      <c r="C91" s="99"/>
      <c r="D91" s="10"/>
      <c r="E91" s="11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11"/>
    </row>
    <row r="92" spans="1:22" s="12" customFormat="1" ht="12.75">
      <c r="A92" s="13" t="s">
        <v>667</v>
      </c>
      <c r="B92" s="46" t="s">
        <v>2009</v>
      </c>
      <c r="C92" s="99"/>
      <c r="D92" s="10"/>
      <c r="E92" s="11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1"/>
      <c r="V92" s="11"/>
    </row>
    <row r="93" spans="1:22" s="12" customFormat="1" ht="12.75">
      <c r="A93" s="13" t="s">
        <v>1963</v>
      </c>
      <c r="B93" s="35" t="s">
        <v>610</v>
      </c>
      <c r="C93" s="99"/>
      <c r="D93" s="10"/>
      <c r="E93" s="11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</row>
    <row r="94" spans="1:22" s="12" customFormat="1" ht="12.75">
      <c r="A94" s="13" t="s">
        <v>1964</v>
      </c>
      <c r="B94" s="35" t="s">
        <v>612</v>
      </c>
      <c r="C94" s="99"/>
      <c r="D94" s="10"/>
      <c r="E94" s="11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1"/>
      <c r="V94" s="11"/>
    </row>
    <row r="95" spans="1:22" s="12" customFormat="1" ht="12.75">
      <c r="A95" s="13" t="s">
        <v>1965</v>
      </c>
      <c r="B95" s="35" t="s">
        <v>614</v>
      </c>
      <c r="C95" s="99"/>
      <c r="D95" s="10"/>
      <c r="E95" s="1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1"/>
    </row>
    <row r="96" spans="1:22" s="12" customFormat="1" ht="12.75">
      <c r="A96" s="13" t="s">
        <v>1966</v>
      </c>
      <c r="B96" s="35" t="s">
        <v>616</v>
      </c>
      <c r="C96" s="99"/>
      <c r="D96" s="10"/>
      <c r="E96" s="11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1"/>
      <c r="V96" s="11"/>
    </row>
    <row r="97" spans="1:22" s="12" customFormat="1" ht="12.75">
      <c r="A97" s="44" t="s">
        <v>668</v>
      </c>
      <c r="B97" s="45" t="s">
        <v>360</v>
      </c>
      <c r="C97" s="99"/>
      <c r="D97" s="10"/>
      <c r="E97" s="11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11"/>
    </row>
    <row r="98" spans="1:22" s="12" customFormat="1" ht="12.75">
      <c r="A98" s="39" t="s">
        <v>669</v>
      </c>
      <c r="B98" s="46" t="s">
        <v>2009</v>
      </c>
      <c r="C98" s="133">
        <f>C99+C100+C101+C102</f>
        <v>10768984</v>
      </c>
      <c r="D98" s="10"/>
      <c r="E98" s="11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  <c r="V98" s="11"/>
    </row>
    <row r="99" spans="1:22" s="12" customFormat="1" ht="12.75">
      <c r="A99" s="13" t="s">
        <v>1967</v>
      </c>
      <c r="B99" s="35" t="s">
        <v>610</v>
      </c>
      <c r="C99" s="99">
        <v>2908080</v>
      </c>
      <c r="D99" s="10"/>
      <c r="E99" s="11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11"/>
    </row>
    <row r="100" spans="1:22" s="12" customFormat="1" ht="12.75">
      <c r="A100" s="13" t="s">
        <v>1968</v>
      </c>
      <c r="B100" s="35" t="s">
        <v>612</v>
      </c>
      <c r="C100" s="99">
        <v>4225804</v>
      </c>
      <c r="D100" s="10"/>
      <c r="E100" s="11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1"/>
      <c r="V100" s="11"/>
    </row>
    <row r="101" spans="1:22" s="12" customFormat="1" ht="12.75">
      <c r="A101" s="13" t="s">
        <v>1969</v>
      </c>
      <c r="B101" s="35" t="s">
        <v>614</v>
      </c>
      <c r="C101" s="99">
        <v>181755</v>
      </c>
      <c r="D101" s="10"/>
      <c r="E101" s="11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1"/>
      <c r="V101" s="11"/>
    </row>
    <row r="102" spans="1:22" s="12" customFormat="1" ht="12.75">
      <c r="A102" s="13" t="s">
        <v>1970</v>
      </c>
      <c r="B102" s="35" t="s">
        <v>616</v>
      </c>
      <c r="C102" s="99">
        <v>3453345</v>
      </c>
      <c r="D102" s="10"/>
      <c r="E102" s="11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11"/>
    </row>
    <row r="103" spans="1:22" s="12" customFormat="1" ht="12.75">
      <c r="A103" s="44" t="s">
        <v>670</v>
      </c>
      <c r="B103" s="45" t="s">
        <v>2021</v>
      </c>
      <c r="C103" s="133">
        <f>C104+C105+C106+C107+C108</f>
        <v>3271590</v>
      </c>
      <c r="D103" s="10"/>
      <c r="E103" s="1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1"/>
      <c r="V103" s="11"/>
    </row>
    <row r="104" spans="1:22" s="12" customFormat="1" ht="12.75">
      <c r="A104" s="13" t="s">
        <v>671</v>
      </c>
      <c r="B104" s="33" t="s">
        <v>1627</v>
      </c>
      <c r="C104" s="99">
        <v>181755</v>
      </c>
      <c r="D104" s="10"/>
      <c r="E104" s="1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</row>
    <row r="105" spans="1:22" s="12" customFormat="1" ht="12.75">
      <c r="A105" s="13" t="s">
        <v>672</v>
      </c>
      <c r="B105" s="33" t="s">
        <v>1629</v>
      </c>
      <c r="C105" s="99">
        <v>1090530</v>
      </c>
      <c r="D105" s="10"/>
      <c r="E105" s="1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11"/>
    </row>
    <row r="106" spans="1:22" s="12" customFormat="1" ht="12.75">
      <c r="A106" s="13" t="s">
        <v>673</v>
      </c>
      <c r="B106" s="33" t="s">
        <v>1631</v>
      </c>
      <c r="C106" s="99">
        <v>181755</v>
      </c>
      <c r="D106" s="10"/>
      <c r="E106" s="11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11"/>
    </row>
    <row r="107" spans="1:22" s="12" customFormat="1" ht="12.75">
      <c r="A107" s="13" t="s">
        <v>674</v>
      </c>
      <c r="B107" s="33" t="s">
        <v>1633</v>
      </c>
      <c r="C107" s="99">
        <v>1454040</v>
      </c>
      <c r="D107" s="10"/>
      <c r="E107" s="11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1"/>
      <c r="V107" s="11"/>
    </row>
    <row r="108" spans="1:22" s="12" customFormat="1" ht="12.75">
      <c r="A108" s="13" t="s">
        <v>675</v>
      </c>
      <c r="B108" s="33" t="s">
        <v>316</v>
      </c>
      <c r="C108" s="99">
        <v>363510</v>
      </c>
      <c r="D108" s="10"/>
      <c r="E108" s="11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11"/>
    </row>
    <row r="109" spans="1:22" s="12" customFormat="1" ht="12.75">
      <c r="A109" s="29" t="s">
        <v>1907</v>
      </c>
      <c r="B109" s="38" t="s">
        <v>2022</v>
      </c>
      <c r="C109" s="133">
        <f>C110+C114+C119+C132+C134</f>
        <v>10689253</v>
      </c>
      <c r="D109" s="10">
        <f>8514253-10689253</f>
        <v>-2175000</v>
      </c>
      <c r="E109" s="11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1"/>
      <c r="V109" s="11"/>
    </row>
    <row r="110" spans="1:22" s="12" customFormat="1" ht="12.75">
      <c r="A110" s="42" t="s">
        <v>1880</v>
      </c>
      <c r="B110" s="50" t="s">
        <v>2023</v>
      </c>
      <c r="C110" s="133">
        <f>C111+C112+C113</f>
        <v>1050000</v>
      </c>
      <c r="D110" s="10"/>
      <c r="E110" s="11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1"/>
      <c r="V110" s="11"/>
    </row>
    <row r="111" spans="1:22" s="12" customFormat="1" ht="12.75">
      <c r="A111" s="13" t="s">
        <v>676</v>
      </c>
      <c r="B111" s="34" t="s">
        <v>2024</v>
      </c>
      <c r="C111" s="99"/>
      <c r="D111" s="10"/>
      <c r="E111" s="11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1"/>
      <c r="V111" s="11"/>
    </row>
    <row r="112" spans="1:22" s="12" customFormat="1" ht="12.75">
      <c r="A112" s="13" t="s">
        <v>677</v>
      </c>
      <c r="B112" s="34" t="s">
        <v>2025</v>
      </c>
      <c r="C112" s="135">
        <v>1050000</v>
      </c>
      <c r="D112" s="10"/>
      <c r="E112" s="1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1"/>
      <c r="V112" s="11"/>
    </row>
    <row r="113" spans="1:22" s="12" customFormat="1" ht="12.75">
      <c r="A113" s="13" t="s">
        <v>1971</v>
      </c>
      <c r="B113" s="34" t="s">
        <v>2026</v>
      </c>
      <c r="C113" s="99"/>
      <c r="D113" s="10"/>
      <c r="E113" s="11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1"/>
      <c r="V113" s="11"/>
    </row>
    <row r="114" spans="1:22" s="12" customFormat="1" ht="12.75">
      <c r="A114" s="42" t="s">
        <v>1881</v>
      </c>
      <c r="B114" s="50" t="s">
        <v>2027</v>
      </c>
      <c r="C114" s="133">
        <f>C115+C116+C117+C118</f>
        <v>1100000</v>
      </c>
      <c r="D114" s="10"/>
      <c r="E114" s="11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1"/>
      <c r="V114" s="11"/>
    </row>
    <row r="115" spans="1:22" s="12" customFormat="1" ht="12.75">
      <c r="A115" s="44" t="s">
        <v>678</v>
      </c>
      <c r="B115" s="52" t="s">
        <v>2028</v>
      </c>
      <c r="C115" s="135">
        <v>800000</v>
      </c>
      <c r="D115" s="10"/>
      <c r="E115" s="11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1"/>
      <c r="V115" s="11"/>
    </row>
    <row r="116" spans="1:22" s="12" customFormat="1" ht="12.75">
      <c r="A116" s="44" t="s">
        <v>679</v>
      </c>
      <c r="B116" s="52" t="s">
        <v>2029</v>
      </c>
      <c r="C116" s="135">
        <v>300000</v>
      </c>
      <c r="D116" s="10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1"/>
      <c r="V116" s="11"/>
    </row>
    <row r="117" spans="1:22" s="12" customFormat="1" ht="12.75">
      <c r="A117" s="44" t="s">
        <v>680</v>
      </c>
      <c r="B117" s="52" t="s">
        <v>2030</v>
      </c>
      <c r="C117" s="99"/>
      <c r="D117" s="10"/>
      <c r="E117" s="1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1"/>
      <c r="V117" s="11"/>
    </row>
    <row r="118" spans="1:22" s="12" customFormat="1" ht="12.75">
      <c r="A118" s="13" t="s">
        <v>681</v>
      </c>
      <c r="B118" s="36" t="s">
        <v>2032</v>
      </c>
      <c r="C118" s="99"/>
      <c r="D118" s="10"/>
      <c r="E118" s="11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1"/>
      <c r="V118" s="11"/>
    </row>
    <row r="119" spans="1:22" s="12" customFormat="1" ht="12.75">
      <c r="A119" s="13" t="s">
        <v>1974</v>
      </c>
      <c r="B119" s="46" t="s">
        <v>2034</v>
      </c>
      <c r="C119" s="136">
        <f>C120+C121+C122</f>
        <v>575000</v>
      </c>
      <c r="D119" s="10"/>
      <c r="E119" s="11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1"/>
      <c r="V119" s="11"/>
    </row>
    <row r="120" spans="1:22" s="12" customFormat="1" ht="12.75">
      <c r="A120" s="13" t="s">
        <v>1972</v>
      </c>
      <c r="B120" s="37" t="s">
        <v>317</v>
      </c>
      <c r="C120" s="99">
        <v>575000</v>
      </c>
      <c r="D120" s="10"/>
      <c r="E120" s="11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1"/>
      <c r="V120" s="11"/>
    </row>
    <row r="121" spans="1:22" s="12" customFormat="1" ht="12.75">
      <c r="A121" s="13" t="s">
        <v>1973</v>
      </c>
      <c r="B121" s="37" t="s">
        <v>2039</v>
      </c>
      <c r="C121" s="99"/>
      <c r="D121" s="10"/>
      <c r="E121" s="1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1"/>
      <c r="V121" s="11"/>
    </row>
    <row r="122" spans="1:22" s="12" customFormat="1" ht="12.75">
      <c r="A122" s="13" t="s">
        <v>1975</v>
      </c>
      <c r="B122" s="36" t="s">
        <v>2042</v>
      </c>
      <c r="C122" s="99"/>
      <c r="D122" s="10"/>
      <c r="E122" s="11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1"/>
      <c r="V122" s="11"/>
    </row>
    <row r="123" spans="1:22" s="12" customFormat="1" ht="12.75">
      <c r="A123" s="44" t="s">
        <v>682</v>
      </c>
      <c r="B123" s="52" t="s">
        <v>2088</v>
      </c>
      <c r="C123" s="99"/>
      <c r="D123" s="10"/>
      <c r="E123" s="11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1"/>
      <c r="V123" s="11"/>
    </row>
    <row r="124" spans="1:22" s="12" customFormat="1" ht="12.75">
      <c r="A124" s="44" t="s">
        <v>1736</v>
      </c>
      <c r="B124" s="52" t="s">
        <v>297</v>
      </c>
      <c r="C124" s="99"/>
      <c r="D124" s="10"/>
      <c r="E124" s="11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1"/>
      <c r="V124" s="11"/>
    </row>
    <row r="125" spans="1:22" s="12" customFormat="1" ht="12.75">
      <c r="A125" s="44" t="s">
        <v>1737</v>
      </c>
      <c r="B125" s="52" t="s">
        <v>2044</v>
      </c>
      <c r="C125" s="99"/>
      <c r="D125" s="10"/>
      <c r="E125" s="1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1"/>
      <c r="V125" s="11"/>
    </row>
    <row r="126" spans="1:22" s="12" customFormat="1" ht="12.75">
      <c r="A126" s="13" t="s">
        <v>1738</v>
      </c>
      <c r="B126" s="36" t="s">
        <v>687</v>
      </c>
      <c r="C126" s="99"/>
      <c r="D126" s="10"/>
      <c r="E126" s="11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1"/>
      <c r="V126" s="11"/>
    </row>
    <row r="127" spans="1:22" s="12" customFormat="1" ht="12.75">
      <c r="A127" s="13" t="s">
        <v>1739</v>
      </c>
      <c r="B127" s="36" t="s">
        <v>2045</v>
      </c>
      <c r="C127" s="99"/>
      <c r="D127" s="10"/>
      <c r="E127" s="11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1"/>
      <c r="V127" s="11"/>
    </row>
    <row r="128" spans="1:22" s="12" customFormat="1" ht="12.75">
      <c r="A128" s="13" t="s">
        <v>1740</v>
      </c>
      <c r="B128" s="36" t="s">
        <v>685</v>
      </c>
      <c r="C128" s="99"/>
      <c r="D128" s="10"/>
      <c r="E128" s="11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1"/>
      <c r="V128" s="11"/>
    </row>
    <row r="129" spans="1:22" s="12" customFormat="1" ht="12.75">
      <c r="A129" s="13" t="s">
        <v>1741</v>
      </c>
      <c r="B129" s="36" t="s">
        <v>2046</v>
      </c>
      <c r="C129" s="99"/>
      <c r="D129" s="10"/>
      <c r="E129" s="1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1"/>
      <c r="V129" s="11"/>
    </row>
    <row r="130" spans="1:22" s="12" customFormat="1" ht="12.75">
      <c r="A130" s="13" t="s">
        <v>1742</v>
      </c>
      <c r="B130" s="36" t="s">
        <v>2047</v>
      </c>
      <c r="C130" s="99"/>
      <c r="D130" s="10"/>
      <c r="E130" s="11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1"/>
      <c r="V130" s="11"/>
    </row>
    <row r="131" spans="1:22" s="12" customFormat="1" ht="12.75">
      <c r="A131" s="44" t="s">
        <v>1976</v>
      </c>
      <c r="B131" s="52" t="s">
        <v>313</v>
      </c>
      <c r="C131" s="99"/>
      <c r="D131" s="10"/>
      <c r="E131" s="11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1"/>
      <c r="V131" s="11"/>
    </row>
    <row r="132" spans="1:22" s="12" customFormat="1" ht="12.75">
      <c r="A132" s="44" t="s">
        <v>1977</v>
      </c>
      <c r="B132" s="52" t="s">
        <v>2049</v>
      </c>
      <c r="C132" s="135">
        <v>2700000</v>
      </c>
      <c r="D132" s="10"/>
      <c r="E132" s="11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1"/>
      <c r="V132" s="11"/>
    </row>
    <row r="133" spans="1:22" s="12" customFormat="1" ht="12.75">
      <c r="A133" s="44" t="s">
        <v>1978</v>
      </c>
      <c r="B133" s="52" t="s">
        <v>2058</v>
      </c>
      <c r="C133" s="99"/>
      <c r="D133" s="10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1"/>
      <c r="V133" s="11"/>
    </row>
    <row r="134" spans="1:22" s="12" customFormat="1" ht="12.75">
      <c r="A134" s="44" t="s">
        <v>1979</v>
      </c>
      <c r="B134" s="45" t="s">
        <v>1981</v>
      </c>
      <c r="C134" s="99">
        <f>2764253+600000+300000+1600000</f>
        <v>5264253</v>
      </c>
      <c r="D134" s="10"/>
      <c r="E134" s="11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1"/>
      <c r="V134" s="11"/>
    </row>
    <row r="135" spans="1:22" s="12" customFormat="1" ht="12.75">
      <c r="A135" s="42" t="s">
        <v>1980</v>
      </c>
      <c r="B135" s="43" t="s">
        <v>2059</v>
      </c>
      <c r="C135" s="99"/>
      <c r="D135" s="10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1"/>
      <c r="V135" s="11"/>
    </row>
    <row r="136" spans="1:22" s="12" customFormat="1" ht="12.75">
      <c r="A136" s="29" t="s">
        <v>1949</v>
      </c>
      <c r="B136" s="38" t="s">
        <v>2060</v>
      </c>
      <c r="C136" s="99"/>
      <c r="D136" s="10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1"/>
      <c r="V136" s="11"/>
    </row>
    <row r="137" spans="1:22" s="12" customFormat="1" ht="12.75">
      <c r="A137" s="13" t="s">
        <v>1743</v>
      </c>
      <c r="B137" s="32" t="s">
        <v>2074</v>
      </c>
      <c r="C137" s="99"/>
      <c r="D137" s="10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1"/>
      <c r="V137" s="11"/>
    </row>
    <row r="138" spans="1:22" s="12" customFormat="1" ht="12.75">
      <c r="A138" s="29" t="s">
        <v>1744</v>
      </c>
      <c r="B138" s="38" t="s">
        <v>2091</v>
      </c>
      <c r="C138" s="99"/>
      <c r="D138" s="10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1"/>
      <c r="V138" s="11"/>
    </row>
    <row r="139" spans="1:22" s="12" customFormat="1" ht="12.75">
      <c r="A139" s="9" t="s">
        <v>1983</v>
      </c>
      <c r="B139" s="9" t="s">
        <v>1982</v>
      </c>
      <c r="C139" s="10"/>
      <c r="D139" s="10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1"/>
      <c r="V139" s="11"/>
    </row>
    <row r="140" spans="1:22" s="12" customFormat="1" ht="12.75">
      <c r="A140" s="29" t="s">
        <v>1908</v>
      </c>
      <c r="B140" s="38" t="s">
        <v>1351</v>
      </c>
      <c r="C140" s="10"/>
      <c r="D140" s="10"/>
      <c r="E140" s="11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1"/>
      <c r="V140" s="11"/>
    </row>
    <row r="141" spans="1:22" s="12" customFormat="1" ht="12.75">
      <c r="A141" s="42" t="s">
        <v>1923</v>
      </c>
      <c r="B141" s="48" t="s">
        <v>1352</v>
      </c>
      <c r="C141" s="10"/>
      <c r="D141" s="10"/>
      <c r="E141" s="11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1"/>
      <c r="V141" s="11"/>
    </row>
    <row r="142" spans="1:22" s="12" customFormat="1" ht="12.75">
      <c r="A142" s="13" t="s">
        <v>1745</v>
      </c>
      <c r="B142" s="15" t="s">
        <v>1353</v>
      </c>
      <c r="C142" s="10"/>
      <c r="D142" s="10"/>
      <c r="E142" s="11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1"/>
      <c r="V142" s="11"/>
    </row>
    <row r="143" spans="1:22" s="12" customFormat="1" ht="12.75">
      <c r="A143" s="13" t="s">
        <v>1746</v>
      </c>
      <c r="B143" s="15" t="s">
        <v>1287</v>
      </c>
      <c r="C143" s="10"/>
      <c r="D143" s="10"/>
      <c r="E143" s="11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1"/>
      <c r="V143" s="11"/>
    </row>
    <row r="144" spans="1:22" s="12" customFormat="1" ht="12.75">
      <c r="A144" s="13" t="s">
        <v>1747</v>
      </c>
      <c r="B144" s="15" t="s">
        <v>1288</v>
      </c>
      <c r="C144" s="10"/>
      <c r="D144" s="10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1"/>
      <c r="V144" s="11"/>
    </row>
    <row r="145" spans="1:22" s="12" customFormat="1" ht="12.75">
      <c r="A145" s="13" t="s">
        <v>1748</v>
      </c>
      <c r="B145" s="15" t="s">
        <v>1289</v>
      </c>
      <c r="C145" s="10"/>
      <c r="D145" s="10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1"/>
      <c r="V145" s="11"/>
    </row>
    <row r="146" spans="1:22" s="12" customFormat="1" ht="12.75">
      <c r="A146" s="13" t="s">
        <v>1749</v>
      </c>
      <c r="B146" s="15" t="s">
        <v>1291</v>
      </c>
      <c r="C146" s="10"/>
      <c r="D146" s="10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1"/>
      <c r="V146" s="11"/>
    </row>
    <row r="147" spans="1:22" s="12" customFormat="1" ht="12.75">
      <c r="A147" s="13" t="s">
        <v>1750</v>
      </c>
      <c r="B147" s="15" t="s">
        <v>1292</v>
      </c>
      <c r="C147" s="10"/>
      <c r="D147" s="10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1"/>
      <c r="V147" s="11"/>
    </row>
    <row r="148" spans="1:22" s="12" customFormat="1" ht="12.75">
      <c r="A148" s="13" t="s">
        <v>1751</v>
      </c>
      <c r="B148" s="15" t="s">
        <v>1293</v>
      </c>
      <c r="C148" s="10"/>
      <c r="D148" s="10"/>
      <c r="E148" s="11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1"/>
      <c r="V148" s="11"/>
    </row>
    <row r="149" spans="1:22" s="12" customFormat="1" ht="12.75">
      <c r="A149" s="13" t="s">
        <v>1752</v>
      </c>
      <c r="B149" s="15" t="s">
        <v>1294</v>
      </c>
      <c r="C149" s="10"/>
      <c r="D149" s="10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1"/>
      <c r="V149" s="11"/>
    </row>
    <row r="150" spans="1:22" s="12" customFormat="1" ht="12.75">
      <c r="A150" s="13" t="s">
        <v>1753</v>
      </c>
      <c r="B150" s="15" t="s">
        <v>1295</v>
      </c>
      <c r="C150" s="10"/>
      <c r="D150" s="10"/>
      <c r="E150" s="11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1"/>
      <c r="V150" s="11"/>
    </row>
    <row r="151" spans="1:22" s="12" customFormat="1" ht="12.75">
      <c r="A151" s="42" t="s">
        <v>1900</v>
      </c>
      <c r="B151" s="48" t="s">
        <v>1296</v>
      </c>
      <c r="C151" s="10"/>
      <c r="D151" s="10"/>
      <c r="E151" s="11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1"/>
      <c r="V151" s="11"/>
    </row>
    <row r="152" spans="1:22" s="12" customFormat="1" ht="12.75">
      <c r="A152" s="42" t="s">
        <v>1924</v>
      </c>
      <c r="B152" s="48" t="s">
        <v>1297</v>
      </c>
      <c r="C152" s="10"/>
      <c r="D152" s="10"/>
      <c r="E152" s="11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1"/>
      <c r="V152" s="11"/>
    </row>
    <row r="153" spans="1:22" s="12" customFormat="1" ht="12.75">
      <c r="A153" s="13" t="s">
        <v>1754</v>
      </c>
      <c r="B153" s="15" t="s">
        <v>1298</v>
      </c>
      <c r="C153" s="10"/>
      <c r="D153" s="10"/>
      <c r="E153" s="11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1"/>
      <c r="V153" s="11"/>
    </row>
    <row r="154" spans="1:22" s="12" customFormat="1" ht="12.75">
      <c r="A154" s="13" t="s">
        <v>1755</v>
      </c>
      <c r="B154" s="15" t="s">
        <v>2004</v>
      </c>
      <c r="C154" s="10"/>
      <c r="D154" s="10"/>
      <c r="E154" s="11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1"/>
      <c r="V154" s="11"/>
    </row>
    <row r="155" spans="1:22" s="12" customFormat="1" ht="12.75">
      <c r="A155" s="13" t="s">
        <v>1756</v>
      </c>
      <c r="B155" s="15" t="s">
        <v>2005</v>
      </c>
      <c r="C155" s="10"/>
      <c r="D155" s="10"/>
      <c r="E155" s="1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1"/>
      <c r="V155" s="11"/>
    </row>
    <row r="156" spans="1:22" s="12" customFormat="1" ht="12.75">
      <c r="A156" s="13" t="s">
        <v>1757</v>
      </c>
      <c r="B156" s="15" t="s">
        <v>2007</v>
      </c>
      <c r="C156" s="10"/>
      <c r="D156" s="10"/>
      <c r="E156" s="1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1"/>
      <c r="V156" s="11"/>
    </row>
    <row r="157" spans="1:22" s="12" customFormat="1" ht="12.75">
      <c r="A157" s="42" t="s">
        <v>1935</v>
      </c>
      <c r="B157" s="48" t="s">
        <v>2008</v>
      </c>
      <c r="C157" s="10"/>
      <c r="D157" s="10"/>
      <c r="E157" s="1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1"/>
      <c r="V157" s="11"/>
    </row>
    <row r="158" spans="1:22" s="12" customFormat="1" ht="12.75">
      <c r="A158" s="13" t="s">
        <v>1758</v>
      </c>
      <c r="B158" s="51" t="s">
        <v>359</v>
      </c>
      <c r="C158" s="10"/>
      <c r="D158" s="10"/>
      <c r="E158" s="11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1"/>
      <c r="V158" s="11"/>
    </row>
    <row r="159" spans="1:22" s="12" customFormat="1" ht="12.75">
      <c r="A159" s="13" t="s">
        <v>1759</v>
      </c>
      <c r="B159" s="54" t="s">
        <v>2009</v>
      </c>
      <c r="C159" s="10"/>
      <c r="D159" s="10"/>
      <c r="E159" s="1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1"/>
      <c r="V159" s="11"/>
    </row>
    <row r="160" spans="1:22" s="12" customFormat="1" ht="12.75">
      <c r="A160" s="13" t="s">
        <v>1984</v>
      </c>
      <c r="B160" s="33" t="s">
        <v>610</v>
      </c>
      <c r="C160" s="10"/>
      <c r="D160" s="10"/>
      <c r="E160" s="11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1"/>
      <c r="V160" s="11"/>
    </row>
    <row r="161" spans="1:22" s="12" customFormat="1" ht="12.75">
      <c r="A161" s="13" t="s">
        <v>1985</v>
      </c>
      <c r="B161" s="33" t="s">
        <v>612</v>
      </c>
      <c r="C161" s="10"/>
      <c r="D161" s="10"/>
      <c r="E161" s="11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1"/>
      <c r="V161" s="11"/>
    </row>
    <row r="162" spans="1:22" s="12" customFormat="1" ht="12.75">
      <c r="A162" s="13" t="s">
        <v>1986</v>
      </c>
      <c r="B162" s="33" t="s">
        <v>614</v>
      </c>
      <c r="C162" s="10"/>
      <c r="D162" s="10"/>
      <c r="E162" s="11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1"/>
      <c r="V162" s="11"/>
    </row>
    <row r="163" spans="1:22" s="12" customFormat="1" ht="12.75">
      <c r="A163" s="13" t="s">
        <v>1987</v>
      </c>
      <c r="B163" s="33" t="s">
        <v>616</v>
      </c>
      <c r="C163" s="10"/>
      <c r="D163" s="10"/>
      <c r="E163" s="11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1"/>
      <c r="V163" s="11"/>
    </row>
    <row r="164" spans="1:22" s="12" customFormat="1" ht="12.75">
      <c r="A164" s="13" t="s">
        <v>1760</v>
      </c>
      <c r="B164" s="51" t="s">
        <v>360</v>
      </c>
      <c r="C164" s="10"/>
      <c r="D164" s="10"/>
      <c r="E164" s="11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1"/>
      <c r="V164" s="11"/>
    </row>
    <row r="165" spans="1:22" s="12" customFormat="1" ht="12.75">
      <c r="A165" s="13" t="s">
        <v>1761</v>
      </c>
      <c r="B165" s="54" t="s">
        <v>2009</v>
      </c>
      <c r="C165" s="10"/>
      <c r="D165" s="10"/>
      <c r="E165" s="11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1"/>
      <c r="V165" s="11"/>
    </row>
    <row r="166" spans="1:22" s="12" customFormat="1" ht="12.75">
      <c r="A166" s="13" t="s">
        <v>1988</v>
      </c>
      <c r="B166" s="33" t="s">
        <v>610</v>
      </c>
      <c r="C166" s="10"/>
      <c r="D166" s="10"/>
      <c r="E166" s="11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1"/>
      <c r="V166" s="11"/>
    </row>
    <row r="167" spans="1:22" s="12" customFormat="1" ht="12.75">
      <c r="A167" s="13" t="s">
        <v>1989</v>
      </c>
      <c r="B167" s="33" t="s">
        <v>612</v>
      </c>
      <c r="C167" s="10"/>
      <c r="D167" s="10"/>
      <c r="E167" s="11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1"/>
      <c r="V167" s="11"/>
    </row>
    <row r="168" spans="1:22" s="12" customFormat="1" ht="12.75">
      <c r="A168" s="13" t="s">
        <v>1990</v>
      </c>
      <c r="B168" s="33" t="s">
        <v>614</v>
      </c>
      <c r="C168" s="10"/>
      <c r="D168" s="10"/>
      <c r="E168" s="11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1"/>
      <c r="V168" s="11"/>
    </row>
    <row r="169" spans="1:22" s="12" customFormat="1" ht="12.75">
      <c r="A169" s="13" t="s">
        <v>1991</v>
      </c>
      <c r="B169" s="33" t="s">
        <v>616</v>
      </c>
      <c r="C169" s="10"/>
      <c r="D169" s="10"/>
      <c r="E169" s="1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1"/>
      <c r="V169" s="11"/>
    </row>
    <row r="170" spans="1:22" s="12" customFormat="1" ht="12.75">
      <c r="A170" s="13" t="s">
        <v>1762</v>
      </c>
      <c r="B170" s="51" t="s">
        <v>2021</v>
      </c>
      <c r="C170" s="10"/>
      <c r="D170" s="10"/>
      <c r="E170" s="11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1"/>
      <c r="V170" s="11"/>
    </row>
    <row r="171" spans="1:22" s="12" customFormat="1" ht="12.75">
      <c r="A171" s="13" t="s">
        <v>1763</v>
      </c>
      <c r="B171" s="31" t="s">
        <v>1627</v>
      </c>
      <c r="C171" s="10"/>
      <c r="D171" s="10"/>
      <c r="E171" s="11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1"/>
      <c r="V171" s="11"/>
    </row>
    <row r="172" spans="1:22" s="12" customFormat="1" ht="12.75">
      <c r="A172" s="13" t="s">
        <v>1764</v>
      </c>
      <c r="B172" s="34" t="s">
        <v>1629</v>
      </c>
      <c r="C172" s="10"/>
      <c r="D172" s="10"/>
      <c r="E172" s="11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1"/>
      <c r="V172" s="11"/>
    </row>
    <row r="173" spans="1:22" s="12" customFormat="1" ht="12.75">
      <c r="A173" s="13" t="s">
        <v>1765</v>
      </c>
      <c r="B173" s="34" t="s">
        <v>1631</v>
      </c>
      <c r="C173" s="10"/>
      <c r="D173" s="10"/>
      <c r="E173" s="11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1"/>
      <c r="V173" s="11"/>
    </row>
    <row r="174" spans="1:22" s="12" customFormat="1" ht="12.75">
      <c r="A174" s="13" t="s">
        <v>1766</v>
      </c>
      <c r="B174" s="34" t="s">
        <v>1633</v>
      </c>
      <c r="C174" s="10"/>
      <c r="D174" s="10"/>
      <c r="E174" s="11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1"/>
      <c r="V174" s="11"/>
    </row>
    <row r="175" spans="1:22" s="12" customFormat="1" ht="12.75">
      <c r="A175" s="13" t="s">
        <v>1767</v>
      </c>
      <c r="B175" s="34" t="s">
        <v>316</v>
      </c>
      <c r="C175" s="10"/>
      <c r="D175" s="10"/>
      <c r="E175" s="11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1"/>
      <c r="V175" s="11"/>
    </row>
    <row r="176" spans="1:22" s="12" customFormat="1" ht="12.75">
      <c r="A176" s="29" t="s">
        <v>1909</v>
      </c>
      <c r="B176" s="53" t="s">
        <v>2022</v>
      </c>
      <c r="C176" s="10"/>
      <c r="D176" s="10"/>
      <c r="E176" s="11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1"/>
      <c r="V176" s="11"/>
    </row>
    <row r="177" spans="1:22" s="12" customFormat="1" ht="12.75">
      <c r="A177" s="42" t="s">
        <v>1882</v>
      </c>
      <c r="B177" s="47" t="s">
        <v>2023</v>
      </c>
      <c r="C177" s="10"/>
      <c r="D177" s="10"/>
      <c r="E177" s="11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1"/>
      <c r="V177" s="11"/>
    </row>
    <row r="178" spans="1:22" s="12" customFormat="1" ht="12.75">
      <c r="A178" s="13" t="s">
        <v>1768</v>
      </c>
      <c r="B178" s="32" t="s">
        <v>2024</v>
      </c>
      <c r="C178" s="10"/>
      <c r="D178" s="10"/>
      <c r="E178" s="11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1"/>
      <c r="V178" s="11"/>
    </row>
    <row r="179" spans="1:22" s="12" customFormat="1" ht="12.75">
      <c r="A179" s="13" t="s">
        <v>1769</v>
      </c>
      <c r="B179" s="32" t="s">
        <v>2025</v>
      </c>
      <c r="C179" s="10"/>
      <c r="D179" s="10"/>
      <c r="E179" s="11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1"/>
      <c r="V179" s="11"/>
    </row>
    <row r="180" spans="1:22" s="12" customFormat="1" ht="12.75">
      <c r="A180" s="13" t="s">
        <v>1992</v>
      </c>
      <c r="B180" s="32" t="s">
        <v>2026</v>
      </c>
      <c r="C180" s="10"/>
      <c r="D180" s="10"/>
      <c r="E180" s="11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1"/>
      <c r="V180" s="11"/>
    </row>
    <row r="181" spans="1:22" s="12" customFormat="1" ht="12.75">
      <c r="A181" s="42" t="s">
        <v>1883</v>
      </c>
      <c r="B181" s="47" t="s">
        <v>2027</v>
      </c>
      <c r="C181" s="10"/>
      <c r="D181" s="10"/>
      <c r="E181" s="11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1"/>
      <c r="V181" s="11"/>
    </row>
    <row r="182" spans="1:22" s="12" customFormat="1" ht="12.75">
      <c r="A182" s="44" t="s">
        <v>1770</v>
      </c>
      <c r="B182" s="49" t="s">
        <v>2028</v>
      </c>
      <c r="C182" s="10"/>
      <c r="D182" s="10"/>
      <c r="E182" s="11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1"/>
      <c r="V182" s="11"/>
    </row>
    <row r="183" spans="1:22" s="12" customFormat="1" ht="12.75">
      <c r="A183" s="44" t="s">
        <v>707</v>
      </c>
      <c r="B183" s="49" t="s">
        <v>2029</v>
      </c>
      <c r="C183" s="10"/>
      <c r="D183" s="10"/>
      <c r="E183" s="11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1"/>
      <c r="V183" s="11"/>
    </row>
    <row r="184" spans="1:22" s="12" customFormat="1" ht="12.75">
      <c r="A184" s="44" t="s">
        <v>708</v>
      </c>
      <c r="B184" s="49" t="s">
        <v>2030</v>
      </c>
      <c r="C184" s="10"/>
      <c r="D184" s="10"/>
      <c r="E184" s="11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1"/>
      <c r="V184" s="11"/>
    </row>
    <row r="185" spans="1:22" s="12" customFormat="1" ht="12.75">
      <c r="A185" s="13" t="s">
        <v>709</v>
      </c>
      <c r="B185" s="34" t="s">
        <v>2032</v>
      </c>
      <c r="C185" s="10"/>
      <c r="D185" s="10"/>
      <c r="E185" s="11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1"/>
      <c r="V185" s="11"/>
    </row>
    <row r="186" spans="1:22" s="12" customFormat="1" ht="12.75">
      <c r="A186" s="13" t="s">
        <v>710</v>
      </c>
      <c r="B186" s="34" t="s">
        <v>2034</v>
      </c>
      <c r="C186" s="10"/>
      <c r="D186" s="10"/>
      <c r="E186" s="11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1"/>
      <c r="V186" s="11"/>
    </row>
    <row r="187" spans="1:22" s="12" customFormat="1" ht="12.75">
      <c r="A187" s="13" t="s">
        <v>711</v>
      </c>
      <c r="B187" s="34" t="s">
        <v>2042</v>
      </c>
      <c r="C187" s="10"/>
      <c r="D187" s="10"/>
      <c r="E187" s="11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1"/>
      <c r="V187" s="11"/>
    </row>
    <row r="188" spans="1:22" s="12" customFormat="1" ht="12.75">
      <c r="A188" s="44" t="s">
        <v>712</v>
      </c>
      <c r="B188" s="49" t="s">
        <v>2088</v>
      </c>
      <c r="C188" s="10"/>
      <c r="D188" s="10"/>
      <c r="E188" s="11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1"/>
      <c r="V188" s="11"/>
    </row>
    <row r="189" spans="1:22" s="12" customFormat="1" ht="12.75">
      <c r="A189" s="44" t="s">
        <v>713</v>
      </c>
      <c r="B189" s="49" t="s">
        <v>297</v>
      </c>
      <c r="C189" s="10"/>
      <c r="D189" s="10"/>
      <c r="E189" s="11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1"/>
      <c r="V189" s="11"/>
    </row>
    <row r="190" spans="1:22" s="12" customFormat="1" ht="12.75">
      <c r="A190" s="44" t="s">
        <v>714</v>
      </c>
      <c r="B190" s="49" t="s">
        <v>2044</v>
      </c>
      <c r="C190" s="10"/>
      <c r="D190" s="10"/>
      <c r="E190" s="1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1"/>
      <c r="V190" s="11"/>
    </row>
    <row r="191" spans="1:22" s="12" customFormat="1" ht="12.75">
      <c r="A191" s="13" t="s">
        <v>715</v>
      </c>
      <c r="B191" s="34" t="s">
        <v>687</v>
      </c>
      <c r="C191" s="10"/>
      <c r="D191" s="10"/>
      <c r="E191" s="11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1"/>
      <c r="V191" s="11"/>
    </row>
    <row r="192" spans="1:22" s="12" customFormat="1" ht="12.75">
      <c r="A192" s="13" t="s">
        <v>716</v>
      </c>
      <c r="B192" s="34" t="s">
        <v>2045</v>
      </c>
      <c r="C192" s="10"/>
      <c r="D192" s="10"/>
      <c r="E192" s="11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1"/>
      <c r="V192" s="11"/>
    </row>
    <row r="193" spans="1:22" s="12" customFormat="1" ht="12.75">
      <c r="A193" s="13" t="s">
        <v>717</v>
      </c>
      <c r="B193" s="34" t="s">
        <v>685</v>
      </c>
      <c r="C193" s="10"/>
      <c r="D193" s="10"/>
      <c r="E193" s="11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1"/>
      <c r="V193" s="11"/>
    </row>
    <row r="194" spans="1:22" s="12" customFormat="1" ht="12.75">
      <c r="A194" s="13" t="s">
        <v>718</v>
      </c>
      <c r="B194" s="34" t="s">
        <v>2046</v>
      </c>
      <c r="C194" s="10"/>
      <c r="D194" s="10"/>
      <c r="E194" s="1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1"/>
      <c r="V194" s="11"/>
    </row>
    <row r="195" spans="1:22" s="12" customFormat="1" ht="12.75">
      <c r="A195" s="13" t="s">
        <v>719</v>
      </c>
      <c r="B195" s="34" t="s">
        <v>2047</v>
      </c>
      <c r="C195" s="10"/>
      <c r="D195" s="10"/>
      <c r="E195" s="1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1"/>
      <c r="V195" s="11"/>
    </row>
    <row r="196" spans="1:22" s="12" customFormat="1" ht="12.75">
      <c r="A196" s="44" t="s">
        <v>720</v>
      </c>
      <c r="B196" s="49" t="s">
        <v>313</v>
      </c>
      <c r="C196" s="10"/>
      <c r="D196" s="10"/>
      <c r="E196" s="11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1"/>
      <c r="V196" s="11"/>
    </row>
    <row r="197" spans="1:22" s="12" customFormat="1" ht="12.75">
      <c r="A197" s="44" t="s">
        <v>1993</v>
      </c>
      <c r="B197" s="49" t="s">
        <v>2049</v>
      </c>
      <c r="C197" s="10"/>
      <c r="D197" s="10"/>
      <c r="E197" s="11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1"/>
      <c r="V197" s="11"/>
    </row>
    <row r="198" spans="1:22" s="12" customFormat="1" ht="12.75">
      <c r="A198" s="44" t="s">
        <v>1994</v>
      </c>
      <c r="B198" s="49" t="s">
        <v>2057</v>
      </c>
      <c r="C198" s="10"/>
      <c r="D198" s="10"/>
      <c r="E198" s="11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1"/>
      <c r="V198" s="11"/>
    </row>
    <row r="199" spans="1:22" s="12" customFormat="1" ht="12.75">
      <c r="A199" s="44" t="s">
        <v>1995</v>
      </c>
      <c r="B199" s="49" t="s">
        <v>2058</v>
      </c>
      <c r="C199" s="10"/>
      <c r="D199" s="10"/>
      <c r="E199" s="11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1"/>
      <c r="V199" s="11"/>
    </row>
    <row r="200" spans="1:22" s="12" customFormat="1" ht="12.75">
      <c r="A200" s="42" t="s">
        <v>1893</v>
      </c>
      <c r="B200" s="48" t="s">
        <v>2059</v>
      </c>
      <c r="C200" s="10"/>
      <c r="D200" s="10"/>
      <c r="E200" s="11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1"/>
      <c r="V200" s="11"/>
    </row>
    <row r="201" spans="1:22" s="12" customFormat="1" ht="12.75">
      <c r="A201" s="29" t="s">
        <v>1950</v>
      </c>
      <c r="B201" s="53" t="s">
        <v>2060</v>
      </c>
      <c r="C201" s="10"/>
      <c r="D201" s="10"/>
      <c r="E201" s="11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1"/>
      <c r="V201" s="11"/>
    </row>
    <row r="202" spans="1:22" s="12" customFormat="1" ht="12.75">
      <c r="A202" s="13" t="s">
        <v>721</v>
      </c>
      <c r="B202" s="30" t="s">
        <v>2074</v>
      </c>
      <c r="C202" s="10"/>
      <c r="D202" s="10"/>
      <c r="E202" s="11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1"/>
      <c r="V202" s="11"/>
    </row>
    <row r="203" spans="1:22" s="12" customFormat="1" ht="12.75">
      <c r="A203" s="29" t="s">
        <v>722</v>
      </c>
      <c r="B203" s="53" t="s">
        <v>2091</v>
      </c>
      <c r="C203" s="10"/>
      <c r="D203" s="10"/>
      <c r="E203" s="11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1"/>
      <c r="V203" s="11"/>
    </row>
    <row r="204" spans="1:22" s="12" customFormat="1" ht="12.75">
      <c r="A204" s="55" t="s">
        <v>1996</v>
      </c>
      <c r="B204" s="55" t="s">
        <v>1997</v>
      </c>
      <c r="C204" s="99"/>
      <c r="D204" s="10"/>
      <c r="E204" s="11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1"/>
      <c r="V204" s="11"/>
    </row>
    <row r="205" spans="1:22" s="12" customFormat="1" ht="12.75">
      <c r="A205" s="9">
        <v>4</v>
      </c>
      <c r="B205" s="9" t="s">
        <v>1998</v>
      </c>
      <c r="C205" s="99"/>
      <c r="D205" s="10"/>
      <c r="E205" s="11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1"/>
      <c r="V205" s="11"/>
    </row>
    <row r="206" spans="1:22" s="12" customFormat="1" ht="12.75">
      <c r="A206" s="29" t="s">
        <v>1910</v>
      </c>
      <c r="B206" s="53" t="s">
        <v>1351</v>
      </c>
      <c r="C206" s="99"/>
      <c r="D206" s="10"/>
      <c r="E206" s="11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1"/>
      <c r="V206" s="11"/>
    </row>
    <row r="207" spans="1:22" s="12" customFormat="1" ht="12.75">
      <c r="A207" s="13" t="s">
        <v>1925</v>
      </c>
      <c r="B207" s="48" t="s">
        <v>1352</v>
      </c>
      <c r="C207" s="99"/>
      <c r="D207" s="10"/>
      <c r="E207" s="11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1"/>
      <c r="V207" s="11"/>
    </row>
    <row r="208" spans="1:22" s="12" customFormat="1" ht="12.75">
      <c r="A208" s="13" t="s">
        <v>723</v>
      </c>
      <c r="B208" s="15" t="s">
        <v>1353</v>
      </c>
      <c r="C208" s="99"/>
      <c r="D208" s="99">
        <v>135863000</v>
      </c>
      <c r="E208" s="11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1"/>
      <c r="V208" s="11"/>
    </row>
    <row r="209" spans="1:22" s="12" customFormat="1" ht="12.75">
      <c r="A209" s="13" t="s">
        <v>724</v>
      </c>
      <c r="B209" s="15" t="s">
        <v>318</v>
      </c>
      <c r="C209" s="99"/>
      <c r="D209" s="99"/>
      <c r="E209" s="11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1"/>
      <c r="V209" s="11"/>
    </row>
    <row r="210" spans="1:22" s="12" customFormat="1" ht="12.75">
      <c r="A210" s="13" t="s">
        <v>725</v>
      </c>
      <c r="B210" s="15" t="s">
        <v>1287</v>
      </c>
      <c r="C210" s="99"/>
      <c r="D210" s="99"/>
      <c r="E210" s="11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1"/>
      <c r="V210" s="11"/>
    </row>
    <row r="211" spans="1:22" s="12" customFormat="1" ht="12.75">
      <c r="A211" s="13" t="s">
        <v>726</v>
      </c>
      <c r="B211" s="15" t="s">
        <v>1288</v>
      </c>
      <c r="C211" s="99"/>
      <c r="D211" s="99">
        <f>12113000+6178000</f>
        <v>18291000</v>
      </c>
      <c r="E211" s="11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1"/>
      <c r="V211" s="11"/>
    </row>
    <row r="212" spans="1:22" s="12" customFormat="1" ht="12.75">
      <c r="A212" s="13" t="s">
        <v>727</v>
      </c>
      <c r="B212" s="15" t="s">
        <v>1289</v>
      </c>
      <c r="C212" s="99"/>
      <c r="D212" s="99">
        <v>4200000</v>
      </c>
      <c r="E212" s="11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1"/>
      <c r="V212" s="11"/>
    </row>
    <row r="213" spans="1:22" s="12" customFormat="1" ht="12.75">
      <c r="A213" s="13" t="s">
        <v>728</v>
      </c>
      <c r="B213" s="15" t="s">
        <v>1290</v>
      </c>
      <c r="C213" s="99"/>
      <c r="D213" s="99">
        <v>20040000</v>
      </c>
      <c r="E213" s="11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1"/>
      <c r="V213" s="11"/>
    </row>
    <row r="214" spans="1:22" s="12" customFormat="1" ht="12.75">
      <c r="A214" s="13" t="s">
        <v>729</v>
      </c>
      <c r="B214" s="15" t="s">
        <v>1291</v>
      </c>
      <c r="C214" s="99"/>
      <c r="D214" s="99">
        <v>3416000</v>
      </c>
      <c r="E214" s="11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1"/>
      <c r="V214" s="11"/>
    </row>
    <row r="215" spans="1:22" s="12" customFormat="1" ht="12.75">
      <c r="A215" s="13" t="s">
        <v>1776</v>
      </c>
      <c r="B215" s="15" t="s">
        <v>1292</v>
      </c>
      <c r="C215" s="99"/>
      <c r="D215" s="99"/>
      <c r="E215" s="11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1"/>
      <c r="V215" s="11"/>
    </row>
    <row r="216" spans="1:22" s="12" customFormat="1" ht="12.75">
      <c r="A216" s="13" t="s">
        <v>1363</v>
      </c>
      <c r="B216" s="15" t="s">
        <v>1293</v>
      </c>
      <c r="C216" s="99"/>
      <c r="D216" s="99"/>
      <c r="E216" s="11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1"/>
      <c r="V216" s="11"/>
    </row>
    <row r="217" spans="1:22" s="12" customFormat="1" ht="12.75">
      <c r="A217" s="13" t="s">
        <v>1364</v>
      </c>
      <c r="B217" s="15" t="s">
        <v>1294</v>
      </c>
      <c r="C217" s="99"/>
      <c r="D217" s="99"/>
      <c r="E217" s="11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1"/>
      <c r="V217" s="11"/>
    </row>
    <row r="218" spans="1:22" s="12" customFormat="1" ht="12.75">
      <c r="A218" s="13" t="s">
        <v>1365</v>
      </c>
      <c r="B218" s="15" t="s">
        <v>1295</v>
      </c>
      <c r="C218" s="99"/>
      <c r="D218" s="99"/>
      <c r="E218" s="11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1"/>
      <c r="V218" s="11"/>
    </row>
    <row r="219" spans="1:22" s="12" customFormat="1" ht="12.75">
      <c r="A219" s="13" t="s">
        <v>1901</v>
      </c>
      <c r="B219" s="48" t="s">
        <v>1296</v>
      </c>
      <c r="C219" s="99"/>
      <c r="D219" s="99"/>
      <c r="E219" s="11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1"/>
      <c r="V219" s="11"/>
    </row>
    <row r="220" spans="1:22" s="12" customFormat="1" ht="12.75">
      <c r="A220" s="13" t="s">
        <v>1926</v>
      </c>
      <c r="B220" s="48" t="s">
        <v>1297</v>
      </c>
      <c r="C220" s="99"/>
      <c r="D220" s="99"/>
      <c r="E220" s="11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1"/>
      <c r="V220" s="11"/>
    </row>
    <row r="221" spans="1:22" s="12" customFormat="1" ht="12.75">
      <c r="A221" s="13" t="s">
        <v>1777</v>
      </c>
      <c r="B221" s="15" t="s">
        <v>1298</v>
      </c>
      <c r="C221" s="99"/>
      <c r="D221" s="99">
        <v>50400000</v>
      </c>
      <c r="E221" s="11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1"/>
      <c r="V221" s="11"/>
    </row>
    <row r="222" spans="1:22" s="12" customFormat="1" ht="12.75">
      <c r="A222" s="13" t="s">
        <v>1778</v>
      </c>
      <c r="B222" s="15" t="s">
        <v>2003</v>
      </c>
      <c r="C222" s="99"/>
      <c r="D222" s="99">
        <v>1500000</v>
      </c>
      <c r="E222" s="11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1"/>
      <c r="V222" s="11"/>
    </row>
    <row r="223" spans="1:22" s="12" customFormat="1" ht="12.75">
      <c r="A223" s="13" t="s">
        <v>1779</v>
      </c>
      <c r="B223" s="15" t="s">
        <v>2004</v>
      </c>
      <c r="C223" s="99"/>
      <c r="D223" s="99">
        <v>1500000</v>
      </c>
      <c r="E223" s="11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1"/>
      <c r="V223" s="11"/>
    </row>
    <row r="224" spans="1:22" s="12" customFormat="1" ht="12.75">
      <c r="A224" s="13" t="s">
        <v>1780</v>
      </c>
      <c r="B224" s="15" t="s">
        <v>2005</v>
      </c>
      <c r="C224" s="99"/>
      <c r="D224" s="99"/>
      <c r="E224" s="11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1"/>
      <c r="V224" s="11"/>
    </row>
    <row r="225" spans="1:22" s="12" customFormat="1" ht="12.75">
      <c r="A225" s="13" t="s">
        <v>1781</v>
      </c>
      <c r="B225" s="15" t="s">
        <v>2007</v>
      </c>
      <c r="C225" s="99"/>
      <c r="D225" s="99"/>
      <c r="E225" s="11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1"/>
      <c r="V225" s="11"/>
    </row>
    <row r="226" spans="1:22" s="12" customFormat="1" ht="12.75">
      <c r="A226" s="13" t="s">
        <v>1936</v>
      </c>
      <c r="B226" s="48" t="s">
        <v>2008</v>
      </c>
      <c r="C226" s="99"/>
      <c r="D226" s="99"/>
      <c r="E226" s="11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1"/>
      <c r="V226" s="11"/>
    </row>
    <row r="227" spans="1:22" s="12" customFormat="1" ht="12.75">
      <c r="A227" s="13" t="s">
        <v>1790</v>
      </c>
      <c r="B227" s="73" t="s">
        <v>359</v>
      </c>
      <c r="C227" s="99"/>
      <c r="D227" s="99"/>
      <c r="E227" s="11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1"/>
      <c r="V227" s="11"/>
    </row>
    <row r="228" spans="1:22" s="12" customFormat="1" ht="12.75">
      <c r="A228" s="13" t="s">
        <v>1791</v>
      </c>
      <c r="B228" s="31" t="s">
        <v>2009</v>
      </c>
      <c r="C228" s="99"/>
      <c r="D228" s="99"/>
      <c r="E228" s="11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1"/>
      <c r="V228" s="11"/>
    </row>
    <row r="229" spans="1:22" s="12" customFormat="1" ht="12.75">
      <c r="A229" s="13" t="s">
        <v>479</v>
      </c>
      <c r="B229" s="35" t="s">
        <v>610</v>
      </c>
      <c r="C229" s="99"/>
      <c r="D229" s="99"/>
      <c r="E229" s="1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1"/>
      <c r="V229" s="11"/>
    </row>
    <row r="230" spans="1:22" s="12" customFormat="1" ht="12.75">
      <c r="A230" s="13" t="s">
        <v>480</v>
      </c>
      <c r="B230" s="35" t="s">
        <v>2011</v>
      </c>
      <c r="C230" s="99"/>
      <c r="D230" s="99"/>
      <c r="E230" s="11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1"/>
      <c r="V230" s="11"/>
    </row>
    <row r="231" spans="1:22" s="12" customFormat="1" ht="12.75">
      <c r="A231" s="13" t="s">
        <v>481</v>
      </c>
      <c r="B231" s="35" t="s">
        <v>2012</v>
      </c>
      <c r="C231" s="99"/>
      <c r="D231" s="99"/>
      <c r="E231" s="11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1"/>
      <c r="V231" s="11"/>
    </row>
    <row r="232" spans="1:22" s="12" customFormat="1" ht="12.75">
      <c r="A232" s="13" t="s">
        <v>482</v>
      </c>
      <c r="B232" s="35" t="s">
        <v>612</v>
      </c>
      <c r="C232" s="99"/>
      <c r="D232" s="99"/>
      <c r="E232" s="11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1"/>
      <c r="V232" s="11"/>
    </row>
    <row r="233" spans="1:22" s="12" customFormat="1" ht="12.75">
      <c r="A233" s="13" t="s">
        <v>483</v>
      </c>
      <c r="B233" s="35" t="s">
        <v>614</v>
      </c>
      <c r="C233" s="99"/>
      <c r="D233" s="99"/>
      <c r="E233" s="11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1"/>
      <c r="V233" s="11"/>
    </row>
    <row r="234" spans="1:22" s="12" customFormat="1" ht="12.75">
      <c r="A234" s="13" t="s">
        <v>484</v>
      </c>
      <c r="B234" s="35" t="s">
        <v>616</v>
      </c>
      <c r="C234" s="99"/>
      <c r="D234" s="99"/>
      <c r="E234" s="11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1"/>
      <c r="V234" s="11"/>
    </row>
    <row r="235" spans="1:22" s="12" customFormat="1" ht="12.75">
      <c r="A235" s="13" t="s">
        <v>1792</v>
      </c>
      <c r="B235" s="74" t="s">
        <v>360</v>
      </c>
      <c r="C235" s="99"/>
      <c r="D235" s="99"/>
      <c r="E235" s="11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1"/>
      <c r="V235" s="11"/>
    </row>
    <row r="236" spans="1:22" s="12" customFormat="1" ht="12.75">
      <c r="A236" s="13" t="s">
        <v>1793</v>
      </c>
      <c r="B236" s="33" t="s">
        <v>2009</v>
      </c>
      <c r="C236" s="99"/>
      <c r="D236" s="99"/>
      <c r="E236" s="11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1"/>
      <c r="V236" s="11"/>
    </row>
    <row r="237" spans="1:22" s="12" customFormat="1" ht="12.75">
      <c r="A237" s="13" t="s">
        <v>485</v>
      </c>
      <c r="B237" s="35" t="s">
        <v>610</v>
      </c>
      <c r="C237" s="99"/>
      <c r="D237" s="99"/>
      <c r="E237" s="11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1"/>
      <c r="V237" s="11"/>
    </row>
    <row r="238" spans="1:22" s="12" customFormat="1" ht="12.75">
      <c r="A238" s="13" t="s">
        <v>486</v>
      </c>
      <c r="B238" s="35" t="s">
        <v>2011</v>
      </c>
      <c r="C238" s="99"/>
      <c r="D238" s="99">
        <v>11550000</v>
      </c>
      <c r="E238" s="11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1"/>
      <c r="V238" s="11"/>
    </row>
    <row r="239" spans="1:22" s="12" customFormat="1" ht="12.75">
      <c r="A239" s="13" t="s">
        <v>487</v>
      </c>
      <c r="B239" s="35" t="s">
        <v>2012</v>
      </c>
      <c r="C239" s="99"/>
      <c r="D239" s="99"/>
      <c r="E239" s="11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1"/>
      <c r="V239" s="11"/>
    </row>
    <row r="240" spans="1:22" s="12" customFormat="1" ht="12.75">
      <c r="A240" s="13" t="s">
        <v>488</v>
      </c>
      <c r="B240" s="35" t="s">
        <v>612</v>
      </c>
      <c r="C240" s="99"/>
      <c r="D240" s="99">
        <v>16990000</v>
      </c>
      <c r="E240" s="11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1"/>
      <c r="V240" s="11"/>
    </row>
    <row r="241" spans="1:22" s="12" customFormat="1" ht="12.75">
      <c r="A241" s="13" t="s">
        <v>489</v>
      </c>
      <c r="B241" s="35" t="s">
        <v>614</v>
      </c>
      <c r="C241" s="99"/>
      <c r="D241" s="99">
        <v>70700</v>
      </c>
      <c r="E241" s="11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1"/>
      <c r="V241" s="11"/>
    </row>
    <row r="242" spans="1:22" s="12" customFormat="1" ht="12.75">
      <c r="A242" s="13" t="s">
        <v>490</v>
      </c>
      <c r="B242" s="35" t="s">
        <v>616</v>
      </c>
      <c r="C242" s="99"/>
      <c r="D242" s="99">
        <v>14500000</v>
      </c>
      <c r="E242" s="11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1"/>
      <c r="V242" s="11"/>
    </row>
    <row r="243" spans="1:22" s="12" customFormat="1" ht="12.75">
      <c r="A243" s="13" t="s">
        <v>1794</v>
      </c>
      <c r="B243" s="74" t="s">
        <v>2021</v>
      </c>
      <c r="C243" s="99"/>
      <c r="D243" s="99"/>
      <c r="E243" s="11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1"/>
      <c r="V243" s="11"/>
    </row>
    <row r="244" spans="1:22" s="12" customFormat="1" ht="12.75">
      <c r="A244" s="13" t="s">
        <v>1795</v>
      </c>
      <c r="B244" s="33" t="s">
        <v>1627</v>
      </c>
      <c r="C244" s="99"/>
      <c r="D244" s="99">
        <v>680000</v>
      </c>
      <c r="E244" s="11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1"/>
      <c r="V244" s="11"/>
    </row>
    <row r="245" spans="1:22" s="12" customFormat="1" ht="12.75">
      <c r="A245" s="13" t="s">
        <v>1796</v>
      </c>
      <c r="B245" s="33" t="s">
        <v>1629</v>
      </c>
      <c r="C245" s="99"/>
      <c r="D245" s="99">
        <v>4800000</v>
      </c>
      <c r="E245" s="11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1"/>
      <c r="V245" s="11"/>
    </row>
    <row r="246" spans="1:22" s="12" customFormat="1" ht="12.75">
      <c r="A246" s="13" t="s">
        <v>1797</v>
      </c>
      <c r="B246" s="33" t="s">
        <v>1631</v>
      </c>
      <c r="C246" s="99"/>
      <c r="D246" s="99">
        <v>680000</v>
      </c>
      <c r="E246" s="11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1"/>
      <c r="V246" s="11"/>
    </row>
    <row r="247" spans="1:22" s="12" customFormat="1" ht="12.75">
      <c r="A247" s="13" t="s">
        <v>1798</v>
      </c>
      <c r="B247" s="33" t="s">
        <v>1633</v>
      </c>
      <c r="C247" s="99"/>
      <c r="D247" s="99">
        <v>5435000</v>
      </c>
      <c r="E247" s="11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1"/>
      <c r="V247" s="11"/>
    </row>
    <row r="248" spans="1:22" s="12" customFormat="1" ht="12.75">
      <c r="A248" s="13" t="s">
        <v>1799</v>
      </c>
      <c r="B248" s="33" t="s">
        <v>316</v>
      </c>
      <c r="C248" s="99"/>
      <c r="D248" s="99">
        <v>1360000</v>
      </c>
      <c r="E248" s="11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1"/>
      <c r="V248" s="11"/>
    </row>
    <row r="249" spans="1:22" s="12" customFormat="1" ht="12.75">
      <c r="A249" s="29" t="s">
        <v>1911</v>
      </c>
      <c r="B249" s="53" t="s">
        <v>2022</v>
      </c>
      <c r="C249" s="99"/>
      <c r="D249" s="99"/>
      <c r="E249" s="11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1"/>
      <c r="V249" s="11"/>
    </row>
    <row r="250" spans="1:22" s="12" customFormat="1" ht="12.75">
      <c r="A250" s="42" t="s">
        <v>1884</v>
      </c>
      <c r="B250" s="47" t="s">
        <v>2023</v>
      </c>
      <c r="C250" s="99"/>
      <c r="D250" s="99"/>
      <c r="E250" s="11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1"/>
      <c r="V250" s="11"/>
    </row>
    <row r="251" spans="1:22" s="12" customFormat="1" ht="12.75">
      <c r="A251" s="13" t="s">
        <v>1800</v>
      </c>
      <c r="B251" s="31" t="s">
        <v>2024</v>
      </c>
      <c r="C251" s="99">
        <v>4000000</v>
      </c>
      <c r="D251" s="99"/>
      <c r="E251" s="11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1"/>
      <c r="V251" s="11"/>
    </row>
    <row r="252" spans="1:22" s="12" customFormat="1" ht="12.75">
      <c r="A252" s="13" t="s">
        <v>1801</v>
      </c>
      <c r="B252" s="31" t="s">
        <v>2025</v>
      </c>
      <c r="C252" s="99">
        <v>7000000</v>
      </c>
      <c r="D252" s="99"/>
      <c r="E252" s="11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1"/>
      <c r="V252" s="11"/>
    </row>
    <row r="253" spans="1:22" s="12" customFormat="1" ht="12.75">
      <c r="A253" s="13" t="s">
        <v>457</v>
      </c>
      <c r="B253" s="31" t="s">
        <v>2026</v>
      </c>
      <c r="C253" s="99"/>
      <c r="D253" s="99"/>
      <c r="E253" s="11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1"/>
      <c r="V253" s="11"/>
    </row>
    <row r="254" spans="1:22" s="12" customFormat="1" ht="12.75">
      <c r="A254" s="42" t="s">
        <v>1885</v>
      </c>
      <c r="B254" s="47" t="s">
        <v>2027</v>
      </c>
      <c r="C254" s="99"/>
      <c r="D254" s="99"/>
      <c r="E254" s="11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1"/>
      <c r="V254" s="11"/>
    </row>
    <row r="255" spans="1:22" s="12" customFormat="1" ht="12.75">
      <c r="A255" s="44" t="s">
        <v>1802</v>
      </c>
      <c r="B255" s="45" t="s">
        <v>2028</v>
      </c>
      <c r="C255" s="99"/>
      <c r="D255" s="99"/>
      <c r="E255" s="11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1"/>
      <c r="V255" s="11"/>
    </row>
    <row r="256" spans="1:22" s="12" customFormat="1" ht="12.75">
      <c r="A256" s="44" t="s">
        <v>1803</v>
      </c>
      <c r="B256" s="45" t="s">
        <v>2029</v>
      </c>
      <c r="C256" s="99"/>
      <c r="D256" s="99"/>
      <c r="E256" s="11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1"/>
      <c r="V256" s="11"/>
    </row>
    <row r="257" spans="1:22" s="12" customFormat="1" ht="12.75">
      <c r="A257" s="44" t="s">
        <v>1804</v>
      </c>
      <c r="B257" s="45" t="s">
        <v>2030</v>
      </c>
      <c r="C257" s="99"/>
      <c r="D257" s="99"/>
      <c r="E257" s="11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1"/>
      <c r="V257" s="11"/>
    </row>
    <row r="258" spans="1:22" s="12" customFormat="1" ht="12.75">
      <c r="A258" s="13" t="s">
        <v>1805</v>
      </c>
      <c r="B258" s="33" t="s">
        <v>2032</v>
      </c>
      <c r="C258" s="99"/>
      <c r="D258" s="99"/>
      <c r="E258" s="11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1"/>
      <c r="V258" s="11"/>
    </row>
    <row r="259" spans="1:22" s="12" customFormat="1" ht="12.75">
      <c r="A259" s="13" t="s">
        <v>1806</v>
      </c>
      <c r="B259" s="33" t="s">
        <v>2034</v>
      </c>
      <c r="C259" s="99"/>
      <c r="D259" s="99"/>
      <c r="E259" s="11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1"/>
      <c r="V259" s="11"/>
    </row>
    <row r="260" spans="1:22" s="12" customFormat="1" ht="12.75">
      <c r="A260" s="13" t="s">
        <v>458</v>
      </c>
      <c r="B260" s="35" t="s">
        <v>2037</v>
      </c>
      <c r="C260" s="99">
        <v>500000</v>
      </c>
      <c r="D260" s="99"/>
      <c r="E260" s="11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1"/>
      <c r="V260" s="11"/>
    </row>
    <row r="261" spans="1:22" s="12" customFormat="1" ht="12.75">
      <c r="A261" s="13" t="s">
        <v>459</v>
      </c>
      <c r="B261" s="35" t="s">
        <v>2038</v>
      </c>
      <c r="C261" s="99">
        <v>12000000</v>
      </c>
      <c r="D261" s="99"/>
      <c r="E261" s="11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1"/>
      <c r="V261" s="11"/>
    </row>
    <row r="262" spans="1:22" s="12" customFormat="1" ht="12.75">
      <c r="A262" s="13" t="s">
        <v>460</v>
      </c>
      <c r="B262" s="35" t="s">
        <v>2039</v>
      </c>
      <c r="C262" s="99"/>
      <c r="D262" s="99"/>
      <c r="E262" s="11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1"/>
      <c r="V262" s="11"/>
    </row>
    <row r="263" spans="1:22" s="12" customFormat="1" ht="25.5">
      <c r="A263" s="13" t="s">
        <v>1807</v>
      </c>
      <c r="B263" s="31" t="s">
        <v>2041</v>
      </c>
      <c r="C263" s="99"/>
      <c r="D263" s="99"/>
      <c r="E263" s="11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1"/>
      <c r="V263" s="11"/>
    </row>
    <row r="264" spans="1:22" s="12" customFormat="1" ht="12.75">
      <c r="A264" s="13" t="s">
        <v>461</v>
      </c>
      <c r="B264" s="31" t="s">
        <v>2042</v>
      </c>
      <c r="C264" s="99"/>
      <c r="D264" s="99"/>
      <c r="E264" s="11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1"/>
      <c r="V264" s="11"/>
    </row>
    <row r="265" spans="1:22" s="12" customFormat="1" ht="12.75">
      <c r="A265" s="44" t="s">
        <v>1808</v>
      </c>
      <c r="B265" s="45" t="s">
        <v>2043</v>
      </c>
      <c r="C265" s="99"/>
      <c r="D265" s="99"/>
      <c r="E265" s="11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1"/>
      <c r="V265" s="11"/>
    </row>
    <row r="266" spans="1:22" s="12" customFormat="1" ht="12.75">
      <c r="A266" s="44" t="s">
        <v>462</v>
      </c>
      <c r="B266" s="45" t="s">
        <v>297</v>
      </c>
      <c r="C266" s="99"/>
      <c r="D266" s="99"/>
      <c r="E266" s="11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1"/>
      <c r="V266" s="11"/>
    </row>
    <row r="267" spans="1:22" s="12" customFormat="1" ht="12.75">
      <c r="A267" s="44" t="s">
        <v>463</v>
      </c>
      <c r="B267" s="45" t="s">
        <v>2044</v>
      </c>
      <c r="C267" s="99"/>
      <c r="D267" s="99"/>
      <c r="E267" s="11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1"/>
      <c r="V267" s="11"/>
    </row>
    <row r="268" spans="1:22" s="12" customFormat="1" ht="12.75">
      <c r="A268" s="13" t="s">
        <v>469</v>
      </c>
      <c r="B268" s="33" t="s">
        <v>687</v>
      </c>
      <c r="C268" s="99"/>
      <c r="D268" s="99"/>
      <c r="E268" s="11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1"/>
      <c r="V268" s="11"/>
    </row>
    <row r="269" spans="1:22" s="12" customFormat="1" ht="12.75">
      <c r="A269" s="13" t="s">
        <v>470</v>
      </c>
      <c r="B269" s="33" t="s">
        <v>2045</v>
      </c>
      <c r="C269" s="99"/>
      <c r="D269" s="99"/>
      <c r="E269" s="11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1"/>
      <c r="V269" s="11"/>
    </row>
    <row r="270" spans="1:22" s="12" customFormat="1" ht="12.75">
      <c r="A270" s="13" t="s">
        <v>471</v>
      </c>
      <c r="B270" s="33" t="s">
        <v>685</v>
      </c>
      <c r="C270" s="99"/>
      <c r="D270" s="99"/>
      <c r="E270" s="11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1"/>
      <c r="V270" s="11"/>
    </row>
    <row r="271" spans="1:22" s="12" customFormat="1" ht="12.75">
      <c r="A271" s="13" t="s">
        <v>472</v>
      </c>
      <c r="B271" s="33" t="s">
        <v>2046</v>
      </c>
      <c r="C271" s="99"/>
      <c r="D271" s="99"/>
      <c r="E271" s="11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1"/>
      <c r="V271" s="11"/>
    </row>
    <row r="272" spans="1:22" s="12" customFormat="1" ht="12.75">
      <c r="A272" s="13" t="s">
        <v>473</v>
      </c>
      <c r="B272" s="33" t="s">
        <v>2047</v>
      </c>
      <c r="C272" s="99"/>
      <c r="D272" s="99"/>
      <c r="E272" s="11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1"/>
      <c r="V272" s="11"/>
    </row>
    <row r="273" spans="1:22" s="12" customFormat="1" ht="12.75">
      <c r="A273" s="44" t="s">
        <v>464</v>
      </c>
      <c r="B273" s="45" t="s">
        <v>2048</v>
      </c>
      <c r="C273" s="99"/>
      <c r="D273" s="99"/>
      <c r="E273" s="11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1"/>
      <c r="V273" s="11"/>
    </row>
    <row r="274" spans="1:22" s="12" customFormat="1" ht="12.75">
      <c r="A274" s="44" t="s">
        <v>465</v>
      </c>
      <c r="B274" s="45" t="s">
        <v>2049</v>
      </c>
      <c r="C274" s="99">
        <v>12000000</v>
      </c>
      <c r="D274" s="99"/>
      <c r="E274" s="11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1"/>
      <c r="V274" s="11"/>
    </row>
    <row r="275" spans="1:22" s="12" customFormat="1" ht="12.75">
      <c r="A275" s="44" t="s">
        <v>466</v>
      </c>
      <c r="B275" s="45" t="s">
        <v>2051</v>
      </c>
      <c r="C275" s="99">
        <v>100000</v>
      </c>
      <c r="D275" s="99"/>
      <c r="E275" s="11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1"/>
      <c r="V275" s="11"/>
    </row>
    <row r="276" spans="1:22" s="12" customFormat="1" ht="12.75">
      <c r="A276" s="44" t="s">
        <v>467</v>
      </c>
      <c r="B276" s="45" t="s">
        <v>2053</v>
      </c>
      <c r="C276" s="99">
        <v>8000000</v>
      </c>
      <c r="D276" s="99"/>
      <c r="E276" s="11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1"/>
      <c r="V276" s="11"/>
    </row>
    <row r="277" spans="1:22" s="12" customFormat="1" ht="12.75">
      <c r="A277" s="44" t="s">
        <v>468</v>
      </c>
      <c r="B277" s="45" t="s">
        <v>2054</v>
      </c>
      <c r="C277" s="99">
        <v>500000</v>
      </c>
      <c r="D277" s="99"/>
      <c r="E277" s="11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1"/>
      <c r="V277" s="11"/>
    </row>
    <row r="278" spans="1:22" s="12" customFormat="1" ht="12.75">
      <c r="A278" s="13" t="s">
        <v>474</v>
      </c>
      <c r="B278" s="33" t="s">
        <v>314</v>
      </c>
      <c r="C278" s="99"/>
      <c r="D278" s="99"/>
      <c r="E278" s="11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1"/>
      <c r="V278" s="11"/>
    </row>
    <row r="279" spans="1:22" s="12" customFormat="1" ht="12.75">
      <c r="A279" s="13" t="s">
        <v>475</v>
      </c>
      <c r="B279" s="33" t="s">
        <v>2055</v>
      </c>
      <c r="C279" s="99"/>
      <c r="D279" s="99"/>
      <c r="E279" s="11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1"/>
      <c r="V279" s="11"/>
    </row>
    <row r="280" spans="1:22" s="12" customFormat="1" ht="12.75">
      <c r="A280" s="13" t="s">
        <v>476</v>
      </c>
      <c r="B280" s="33" t="s">
        <v>2056</v>
      </c>
      <c r="C280" s="99"/>
      <c r="D280" s="99"/>
      <c r="E280" s="11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1"/>
      <c r="V280" s="11"/>
    </row>
    <row r="281" spans="1:22" s="12" customFormat="1" ht="12.75">
      <c r="A281" s="44" t="s">
        <v>477</v>
      </c>
      <c r="B281" s="45" t="s">
        <v>2057</v>
      </c>
      <c r="C281" s="99"/>
      <c r="D281" s="99"/>
      <c r="E281" s="11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1"/>
      <c r="V281" s="11"/>
    </row>
    <row r="282" spans="1:22" s="12" customFormat="1" ht="12.75">
      <c r="A282" s="44" t="s">
        <v>478</v>
      </c>
      <c r="B282" s="45" t="s">
        <v>2058</v>
      </c>
      <c r="C282" s="99"/>
      <c r="D282" s="99"/>
      <c r="E282" s="11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1"/>
      <c r="V282" s="11"/>
    </row>
    <row r="283" spans="1:22" s="12" customFormat="1" ht="12.75">
      <c r="A283" s="42" t="s">
        <v>1894</v>
      </c>
      <c r="B283" s="47" t="s">
        <v>2059</v>
      </c>
      <c r="C283" s="99"/>
      <c r="D283" s="99"/>
      <c r="E283" s="11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1"/>
      <c r="V283" s="11"/>
    </row>
    <row r="284" spans="1:22" s="12" customFormat="1" ht="12.75">
      <c r="A284" s="29" t="s">
        <v>1951</v>
      </c>
      <c r="B284" s="53" t="s">
        <v>2060</v>
      </c>
      <c r="C284" s="99"/>
      <c r="D284" s="99"/>
      <c r="E284" s="11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1"/>
      <c r="V284" s="11"/>
    </row>
    <row r="285" spans="1:22" s="12" customFormat="1" ht="12.75">
      <c r="A285" s="13" t="s">
        <v>1956</v>
      </c>
      <c r="B285" s="15" t="s">
        <v>2061</v>
      </c>
      <c r="C285" s="99">
        <v>15290000</v>
      </c>
      <c r="D285" s="99"/>
      <c r="E285" s="11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1"/>
      <c r="V285" s="11"/>
    </row>
    <row r="286" spans="1:22" s="12" customFormat="1" ht="12.75">
      <c r="A286" s="13" t="s">
        <v>1937</v>
      </c>
      <c r="B286" s="15" t="s">
        <v>2062</v>
      </c>
      <c r="C286" s="99">
        <v>10000000</v>
      </c>
      <c r="D286" s="10"/>
      <c r="E286" s="11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1"/>
      <c r="V286" s="11"/>
    </row>
    <row r="287" spans="1:22" s="12" customFormat="1" ht="12.75">
      <c r="A287" s="13" t="s">
        <v>1938</v>
      </c>
      <c r="B287" s="15" t="s">
        <v>2063</v>
      </c>
      <c r="C287" s="99"/>
      <c r="D287" s="10"/>
      <c r="E287" s="11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1"/>
      <c r="V287" s="11"/>
    </row>
    <row r="288" spans="1:22" s="12" customFormat="1" ht="12.75">
      <c r="A288" s="13" t="s">
        <v>1369</v>
      </c>
      <c r="B288" s="31" t="s">
        <v>2064</v>
      </c>
      <c r="C288" s="99">
        <v>500000</v>
      </c>
      <c r="D288" s="10"/>
      <c r="E288" s="11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1"/>
      <c r="V288" s="11"/>
    </row>
    <row r="289" spans="1:22" s="12" customFormat="1" ht="12.75">
      <c r="A289" s="13" t="s">
        <v>1370</v>
      </c>
      <c r="B289" s="33" t="s">
        <v>1235</v>
      </c>
      <c r="C289" s="99"/>
      <c r="D289" s="10"/>
      <c r="E289" s="11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1"/>
      <c r="V289" s="11"/>
    </row>
    <row r="290" spans="1:22" s="12" customFormat="1" ht="12.75">
      <c r="A290" s="13" t="s">
        <v>438</v>
      </c>
      <c r="B290" s="33" t="s">
        <v>1236</v>
      </c>
      <c r="C290" s="99"/>
      <c r="D290" s="10"/>
      <c r="E290" s="11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1"/>
      <c r="V290" s="11"/>
    </row>
    <row r="291" spans="1:22" s="12" customFormat="1" ht="12.75">
      <c r="A291" s="13" t="s">
        <v>1954</v>
      </c>
      <c r="B291" s="15" t="s">
        <v>2065</v>
      </c>
      <c r="C291" s="99"/>
      <c r="D291" s="10"/>
      <c r="E291" s="11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1"/>
      <c r="V291" s="11"/>
    </row>
    <row r="292" spans="1:22" s="12" customFormat="1" ht="25.5">
      <c r="A292" s="13" t="s">
        <v>1932</v>
      </c>
      <c r="B292" s="15" t="s">
        <v>2066</v>
      </c>
      <c r="C292" s="99"/>
      <c r="D292" s="10"/>
      <c r="E292" s="11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1"/>
      <c r="V292" s="11"/>
    </row>
    <row r="293" spans="1:22" s="12" customFormat="1" ht="12.75">
      <c r="A293" s="13" t="s">
        <v>1809</v>
      </c>
      <c r="B293" s="31" t="s">
        <v>2067</v>
      </c>
      <c r="C293" s="99"/>
      <c r="D293" s="10"/>
      <c r="E293" s="11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1"/>
      <c r="V293" s="11"/>
    </row>
    <row r="294" spans="1:22" s="12" customFormat="1" ht="12.75">
      <c r="A294" s="13" t="s">
        <v>439</v>
      </c>
      <c r="B294" s="31" t="s">
        <v>2068</v>
      </c>
      <c r="C294" s="99"/>
      <c r="D294" s="10"/>
      <c r="E294" s="11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1"/>
      <c r="V294" s="11"/>
    </row>
    <row r="295" spans="1:22" s="12" customFormat="1" ht="12.75">
      <c r="A295" s="13" t="s">
        <v>440</v>
      </c>
      <c r="B295" s="31" t="s">
        <v>2069</v>
      </c>
      <c r="C295" s="99"/>
      <c r="D295" s="10"/>
      <c r="E295" s="11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1"/>
      <c r="V295" s="11"/>
    </row>
    <row r="296" spans="1:22" s="12" customFormat="1" ht="12.75">
      <c r="A296" s="13" t="s">
        <v>441</v>
      </c>
      <c r="B296" s="31" t="s">
        <v>2070</v>
      </c>
      <c r="C296" s="99"/>
      <c r="D296" s="10"/>
      <c r="E296" s="11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1"/>
      <c r="V296" s="11"/>
    </row>
    <row r="297" spans="1:22" s="12" customFormat="1" ht="12.75">
      <c r="A297" s="13" t="s">
        <v>442</v>
      </c>
      <c r="B297" s="15" t="s">
        <v>2071</v>
      </c>
      <c r="C297" s="99"/>
      <c r="D297" s="10"/>
      <c r="E297" s="11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1"/>
      <c r="V297" s="11"/>
    </row>
    <row r="298" spans="1:22" s="12" customFormat="1" ht="12.75">
      <c r="A298" s="13" t="s">
        <v>445</v>
      </c>
      <c r="B298" s="15" t="s">
        <v>444</v>
      </c>
      <c r="C298" s="99"/>
      <c r="D298" s="10"/>
      <c r="E298" s="11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1"/>
      <c r="V298" s="11"/>
    </row>
    <row r="299" spans="1:22" s="12" customFormat="1" ht="12.75">
      <c r="A299" s="13" t="s">
        <v>446</v>
      </c>
      <c r="B299" s="15" t="s">
        <v>443</v>
      </c>
      <c r="C299" s="99"/>
      <c r="D299" s="10"/>
      <c r="E299" s="11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1"/>
      <c r="V299" s="11"/>
    </row>
    <row r="300" spans="1:22" s="12" customFormat="1" ht="12.75">
      <c r="A300" s="13" t="s">
        <v>447</v>
      </c>
      <c r="B300" s="15" t="s">
        <v>455</v>
      </c>
      <c r="C300" s="99"/>
      <c r="D300" s="10"/>
      <c r="E300" s="11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1"/>
      <c r="V300" s="11"/>
    </row>
    <row r="301" spans="1:22" s="12" customFormat="1" ht="25.5">
      <c r="A301" s="13" t="s">
        <v>448</v>
      </c>
      <c r="B301" s="15" t="s">
        <v>456</v>
      </c>
      <c r="C301" s="99"/>
      <c r="D301" s="10"/>
      <c r="E301" s="11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1"/>
      <c r="V301" s="11"/>
    </row>
    <row r="302" spans="1:22" s="12" customFormat="1" ht="12.75">
      <c r="A302" s="13" t="s">
        <v>449</v>
      </c>
      <c r="B302" s="15" t="s">
        <v>2072</v>
      </c>
      <c r="C302" s="99"/>
      <c r="D302" s="10"/>
      <c r="E302" s="11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1"/>
      <c r="V302" s="11"/>
    </row>
    <row r="303" spans="1:22" s="12" customFormat="1" ht="12.75">
      <c r="A303" s="13" t="s">
        <v>450</v>
      </c>
      <c r="B303" s="15" t="s">
        <v>2073</v>
      </c>
      <c r="C303" s="99"/>
      <c r="D303" s="10"/>
      <c r="E303" s="11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1"/>
      <c r="V303" s="11"/>
    </row>
    <row r="304" spans="1:22" s="12" customFormat="1" ht="12.75">
      <c r="A304" s="13" t="s">
        <v>451</v>
      </c>
      <c r="B304" s="15" t="s">
        <v>454</v>
      </c>
      <c r="C304" s="99"/>
      <c r="D304" s="10"/>
      <c r="E304" s="11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1"/>
      <c r="V304" s="11"/>
    </row>
    <row r="305" spans="1:22" s="12" customFormat="1" ht="12.75">
      <c r="A305" s="13" t="s">
        <v>452</v>
      </c>
      <c r="B305" s="15" t="s">
        <v>2074</v>
      </c>
      <c r="C305" s="99">
        <v>100000</v>
      </c>
      <c r="D305" s="10"/>
      <c r="E305" s="11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1"/>
      <c r="V305" s="11"/>
    </row>
    <row r="306" spans="1:22" s="12" customFormat="1" ht="12.75">
      <c r="A306" s="13" t="s">
        <v>453</v>
      </c>
      <c r="B306" s="15" t="s">
        <v>2075</v>
      </c>
      <c r="C306" s="99"/>
      <c r="D306" s="10"/>
      <c r="E306" s="11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1"/>
      <c r="V306" s="11"/>
    </row>
    <row r="307" spans="1:22" s="12" customFormat="1" ht="12.75">
      <c r="A307" s="29" t="s">
        <v>1955</v>
      </c>
      <c r="B307" s="53" t="s">
        <v>2077</v>
      </c>
      <c r="C307" s="99"/>
      <c r="D307" s="10"/>
      <c r="E307" s="11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1"/>
      <c r="V307" s="11"/>
    </row>
    <row r="308" spans="1:22" s="12" customFormat="1" ht="12.75">
      <c r="A308" s="13" t="s">
        <v>1939</v>
      </c>
      <c r="B308" s="15" t="s">
        <v>2078</v>
      </c>
      <c r="C308" s="99"/>
      <c r="D308" s="10"/>
      <c r="E308" s="11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1"/>
      <c r="V308" s="11"/>
    </row>
    <row r="309" spans="1:22" s="12" customFormat="1" ht="12.75">
      <c r="A309" s="13" t="s">
        <v>1940</v>
      </c>
      <c r="B309" s="15" t="s">
        <v>2079</v>
      </c>
      <c r="C309" s="99"/>
      <c r="D309" s="10"/>
      <c r="E309" s="11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1"/>
      <c r="V309" s="11"/>
    </row>
    <row r="310" spans="1:22" s="12" customFormat="1" ht="12.75">
      <c r="A310" s="13" t="s">
        <v>1941</v>
      </c>
      <c r="B310" s="15" t="s">
        <v>2080</v>
      </c>
      <c r="C310" s="99"/>
      <c r="D310" s="10"/>
      <c r="E310" s="11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1"/>
      <c r="V310" s="11"/>
    </row>
    <row r="311" spans="1:22" s="12" customFormat="1" ht="12.75">
      <c r="A311" s="29" t="s">
        <v>1952</v>
      </c>
      <c r="B311" s="53" t="s">
        <v>2081</v>
      </c>
      <c r="C311" s="99"/>
      <c r="D311" s="10"/>
      <c r="E311" s="11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1"/>
      <c r="V311" s="11"/>
    </row>
    <row r="312" spans="1:22" s="12" customFormat="1" ht="12.75">
      <c r="A312" s="13" t="s">
        <v>1947</v>
      </c>
      <c r="B312" s="15" t="s">
        <v>2082</v>
      </c>
      <c r="C312" s="99"/>
      <c r="D312" s="10"/>
      <c r="E312" s="11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1"/>
      <c r="V312" s="11"/>
    </row>
    <row r="313" spans="1:22" s="12" customFormat="1" ht="12.75">
      <c r="A313" s="13" t="s">
        <v>1366</v>
      </c>
      <c r="B313" s="15" t="s">
        <v>2022</v>
      </c>
      <c r="C313" s="99"/>
      <c r="D313" s="10"/>
      <c r="E313" s="11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1"/>
      <c r="V313" s="11"/>
    </row>
    <row r="314" spans="1:22" s="12" customFormat="1" ht="12.75">
      <c r="A314" s="13" t="s">
        <v>1367</v>
      </c>
      <c r="B314" s="15" t="s">
        <v>2083</v>
      </c>
      <c r="C314" s="99"/>
      <c r="D314" s="10"/>
      <c r="E314" s="11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1"/>
      <c r="V314" s="11"/>
    </row>
    <row r="315" spans="1:22" s="12" customFormat="1" ht="12.75">
      <c r="A315" s="13" t="s">
        <v>1368</v>
      </c>
      <c r="B315" s="15" t="s">
        <v>2084</v>
      </c>
      <c r="C315" s="99"/>
      <c r="D315" s="10"/>
      <c r="E315" s="11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1"/>
      <c r="V315" s="11"/>
    </row>
    <row r="316" spans="1:22" s="12" customFormat="1" ht="12.75">
      <c r="A316" s="29" t="s">
        <v>1953</v>
      </c>
      <c r="B316" s="53" t="s">
        <v>2091</v>
      </c>
      <c r="C316" s="99"/>
      <c r="D316" s="10"/>
      <c r="E316" s="11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1"/>
      <c r="V316" s="11"/>
    </row>
    <row r="317" spans="1:22" s="12" customFormat="1" ht="12.75">
      <c r="A317" s="16" t="s">
        <v>1942</v>
      </c>
      <c r="B317" s="16" t="s">
        <v>1431</v>
      </c>
      <c r="C317" s="99"/>
      <c r="D317" s="10"/>
      <c r="E317" s="11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1"/>
      <c r="V317" s="11"/>
    </row>
    <row r="318" spans="1:22" s="12" customFormat="1" ht="12.75">
      <c r="A318" s="29" t="s">
        <v>1912</v>
      </c>
      <c r="B318" s="38" t="s">
        <v>1351</v>
      </c>
      <c r="C318" s="99"/>
      <c r="D318" s="10"/>
      <c r="E318" s="11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1"/>
      <c r="V318" s="11"/>
    </row>
    <row r="319" spans="1:22" s="12" customFormat="1" ht="12.75">
      <c r="A319" s="13" t="s">
        <v>1927</v>
      </c>
      <c r="B319" s="15" t="s">
        <v>1352</v>
      </c>
      <c r="C319" s="99"/>
      <c r="D319" s="10"/>
      <c r="E319" s="11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1"/>
      <c r="V319" s="11"/>
    </row>
    <row r="320" spans="1:22" s="12" customFormat="1" ht="12.75">
      <c r="A320" s="13" t="s">
        <v>1810</v>
      </c>
      <c r="B320" s="15" t="s">
        <v>1353</v>
      </c>
      <c r="C320" s="99"/>
      <c r="D320" s="10"/>
      <c r="E320" s="11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1"/>
      <c r="V320" s="11"/>
    </row>
    <row r="321" spans="1:22" s="12" customFormat="1" ht="12.75">
      <c r="A321" s="13" t="s">
        <v>491</v>
      </c>
      <c r="B321" s="15" t="s">
        <v>318</v>
      </c>
      <c r="C321" s="99"/>
      <c r="D321" s="10"/>
      <c r="E321" s="11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1"/>
      <c r="V321" s="11"/>
    </row>
    <row r="322" spans="1:22" s="12" customFormat="1" ht="12.75">
      <c r="A322" s="13" t="s">
        <v>492</v>
      </c>
      <c r="B322" s="15" t="s">
        <v>1287</v>
      </c>
      <c r="C322" s="99"/>
      <c r="D322" s="10"/>
      <c r="E322" s="11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1"/>
      <c r="V322" s="11"/>
    </row>
    <row r="323" spans="1:22" s="12" customFormat="1" ht="12.75">
      <c r="A323" s="13" t="s">
        <v>493</v>
      </c>
      <c r="B323" s="15" t="s">
        <v>1288</v>
      </c>
      <c r="C323" s="99"/>
      <c r="D323" s="10"/>
      <c r="E323" s="11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1"/>
      <c r="V323" s="11"/>
    </row>
    <row r="324" spans="1:22" s="12" customFormat="1" ht="12.75">
      <c r="A324" s="13" t="s">
        <v>494</v>
      </c>
      <c r="B324" s="15" t="s">
        <v>1289</v>
      </c>
      <c r="C324" s="99"/>
      <c r="D324" s="10"/>
      <c r="E324" s="11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1"/>
      <c r="V324" s="11"/>
    </row>
    <row r="325" spans="1:22" s="12" customFormat="1" ht="12.75">
      <c r="A325" s="13" t="s">
        <v>495</v>
      </c>
      <c r="B325" s="15" t="s">
        <v>1291</v>
      </c>
      <c r="C325" s="99"/>
      <c r="D325" s="10"/>
      <c r="E325" s="11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1"/>
      <c r="V325" s="11"/>
    </row>
    <row r="326" spans="1:22" s="12" customFormat="1" ht="12.75">
      <c r="A326" s="13" t="s">
        <v>496</v>
      </c>
      <c r="B326" s="15" t="s">
        <v>1292</v>
      </c>
      <c r="C326" s="99"/>
      <c r="D326" s="10"/>
      <c r="E326" s="11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1"/>
      <c r="V326" s="11"/>
    </row>
    <row r="327" spans="1:22" s="12" customFormat="1" ht="12.75">
      <c r="A327" s="13" t="s">
        <v>497</v>
      </c>
      <c r="B327" s="15" t="s">
        <v>1293</v>
      </c>
      <c r="C327" s="99"/>
      <c r="D327" s="10"/>
      <c r="E327" s="11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1"/>
      <c r="V327" s="11"/>
    </row>
    <row r="328" spans="1:22" s="12" customFormat="1" ht="12.75">
      <c r="A328" s="13" t="s">
        <v>498</v>
      </c>
      <c r="B328" s="15" t="s">
        <v>1294</v>
      </c>
      <c r="C328" s="99"/>
      <c r="D328" s="10"/>
      <c r="E328" s="11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1"/>
      <c r="V328" s="11"/>
    </row>
    <row r="329" spans="1:22" s="12" customFormat="1" ht="12.75">
      <c r="A329" s="13" t="s">
        <v>499</v>
      </c>
      <c r="B329" s="15" t="s">
        <v>1295</v>
      </c>
      <c r="C329" s="99"/>
      <c r="D329" s="10"/>
      <c r="E329" s="11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1"/>
      <c r="V329" s="11"/>
    </row>
    <row r="330" spans="1:22" s="12" customFormat="1" ht="12.75">
      <c r="A330" s="76" t="s">
        <v>1902</v>
      </c>
      <c r="B330" s="48" t="s">
        <v>1296</v>
      </c>
      <c r="C330" s="99"/>
      <c r="D330" s="10"/>
      <c r="E330" s="11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1"/>
      <c r="V330" s="11"/>
    </row>
    <row r="331" spans="1:22" s="12" customFormat="1" ht="12.75">
      <c r="A331" s="76" t="s">
        <v>1928</v>
      </c>
      <c r="B331" s="48" t="s">
        <v>1297</v>
      </c>
      <c r="C331" s="99"/>
      <c r="D331" s="10"/>
      <c r="E331" s="11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1"/>
      <c r="V331" s="11"/>
    </row>
    <row r="332" spans="1:22" s="12" customFormat="1" ht="12.75">
      <c r="A332" s="13" t="s">
        <v>1811</v>
      </c>
      <c r="B332" s="15" t="s">
        <v>1298</v>
      </c>
      <c r="C332" s="99"/>
      <c r="D332" s="10"/>
      <c r="E332" s="11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1"/>
      <c r="V332" s="11"/>
    </row>
    <row r="333" spans="1:22" s="12" customFormat="1" ht="12.75">
      <c r="A333" s="13" t="s">
        <v>500</v>
      </c>
      <c r="B333" s="15" t="s">
        <v>2004</v>
      </c>
      <c r="C333" s="99"/>
      <c r="D333" s="10"/>
      <c r="E333" s="11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1"/>
      <c r="V333" s="11"/>
    </row>
    <row r="334" spans="1:22" s="12" customFormat="1" ht="12.75">
      <c r="A334" s="13" t="s">
        <v>501</v>
      </c>
      <c r="B334" s="15" t="s">
        <v>2005</v>
      </c>
      <c r="C334" s="99"/>
      <c r="D334" s="10"/>
      <c r="E334" s="11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1"/>
      <c r="V334" s="11"/>
    </row>
    <row r="335" spans="1:22" s="12" customFormat="1" ht="12.75">
      <c r="A335" s="13" t="s">
        <v>502</v>
      </c>
      <c r="B335" s="15" t="s">
        <v>2007</v>
      </c>
      <c r="C335" s="99"/>
      <c r="D335" s="10"/>
      <c r="E335" s="11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1"/>
      <c r="V335" s="11"/>
    </row>
    <row r="336" spans="1:22" s="12" customFormat="1" ht="12.75">
      <c r="A336" s="76" t="s">
        <v>1943</v>
      </c>
      <c r="B336" s="48" t="s">
        <v>2008</v>
      </c>
      <c r="C336" s="99"/>
      <c r="D336" s="10"/>
      <c r="E336" s="11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1"/>
      <c r="V336" s="11"/>
    </row>
    <row r="337" spans="1:22" s="12" customFormat="1" ht="12.75">
      <c r="A337" s="77" t="s">
        <v>1812</v>
      </c>
      <c r="B337" s="73" t="s">
        <v>359</v>
      </c>
      <c r="C337" s="99"/>
      <c r="D337" s="10"/>
      <c r="E337" s="11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1"/>
      <c r="V337" s="11"/>
    </row>
    <row r="338" spans="1:22" s="12" customFormat="1" ht="12.75">
      <c r="A338" s="13" t="s">
        <v>1813</v>
      </c>
      <c r="B338" s="31" t="s">
        <v>2009</v>
      </c>
      <c r="C338" s="99"/>
      <c r="D338" s="10"/>
      <c r="E338" s="11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1"/>
      <c r="V338" s="11"/>
    </row>
    <row r="339" spans="1:22" s="12" customFormat="1" ht="12.75">
      <c r="A339" s="13" t="s">
        <v>1814</v>
      </c>
      <c r="B339" s="33" t="s">
        <v>610</v>
      </c>
      <c r="C339" s="99"/>
      <c r="D339" s="10"/>
      <c r="E339" s="11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1"/>
      <c r="V339" s="11"/>
    </row>
    <row r="340" spans="1:22" s="12" customFormat="1" ht="12.75">
      <c r="A340" s="13" t="s">
        <v>1814</v>
      </c>
      <c r="B340" s="33" t="s">
        <v>612</v>
      </c>
      <c r="C340" s="99"/>
      <c r="D340" s="10"/>
      <c r="E340" s="11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1"/>
      <c r="V340" s="11"/>
    </row>
    <row r="341" spans="1:22" s="12" customFormat="1" ht="12.75">
      <c r="A341" s="13" t="s">
        <v>1814</v>
      </c>
      <c r="B341" s="33" t="s">
        <v>614</v>
      </c>
      <c r="C341" s="99"/>
      <c r="D341" s="10"/>
      <c r="E341" s="11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1"/>
      <c r="V341" s="11"/>
    </row>
    <row r="342" spans="1:22" s="12" customFormat="1" ht="12.75">
      <c r="A342" s="13" t="s">
        <v>1814</v>
      </c>
      <c r="B342" s="33" t="s">
        <v>616</v>
      </c>
      <c r="C342" s="99"/>
      <c r="D342" s="10"/>
      <c r="E342" s="11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1"/>
      <c r="V342" s="11"/>
    </row>
    <row r="343" spans="1:22" s="12" customFormat="1" ht="12.75">
      <c r="A343" s="77" t="s">
        <v>1815</v>
      </c>
      <c r="B343" s="73" t="s">
        <v>360</v>
      </c>
      <c r="C343" s="99"/>
      <c r="D343" s="10"/>
      <c r="E343" s="11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1"/>
      <c r="V343" s="11"/>
    </row>
    <row r="344" spans="1:22" s="12" customFormat="1" ht="12.75">
      <c r="A344" s="13" t="s">
        <v>1816</v>
      </c>
      <c r="B344" s="31" t="s">
        <v>2009</v>
      </c>
      <c r="C344" s="99"/>
      <c r="D344" s="10"/>
      <c r="E344" s="11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1"/>
      <c r="V344" s="11"/>
    </row>
    <row r="345" spans="1:22" s="12" customFormat="1" ht="12.75">
      <c r="A345" s="13" t="s">
        <v>1817</v>
      </c>
      <c r="B345" s="33" t="s">
        <v>610</v>
      </c>
      <c r="C345" s="99"/>
      <c r="D345" s="10"/>
      <c r="E345" s="11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1"/>
      <c r="V345" s="11"/>
    </row>
    <row r="346" spans="1:22" s="12" customFormat="1" ht="12.75">
      <c r="A346" s="13" t="s">
        <v>1817</v>
      </c>
      <c r="B346" s="33" t="s">
        <v>612</v>
      </c>
      <c r="C346" s="99"/>
      <c r="D346" s="10"/>
      <c r="E346" s="11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1"/>
      <c r="V346" s="11"/>
    </row>
    <row r="347" spans="1:22" s="12" customFormat="1" ht="12.75">
      <c r="A347" s="13" t="s">
        <v>1817</v>
      </c>
      <c r="B347" s="33" t="s">
        <v>614</v>
      </c>
      <c r="C347" s="99"/>
      <c r="D347" s="10"/>
      <c r="E347" s="11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1"/>
      <c r="V347" s="11"/>
    </row>
    <row r="348" spans="1:22" s="12" customFormat="1" ht="12.75">
      <c r="A348" s="13" t="s">
        <v>1817</v>
      </c>
      <c r="B348" s="33" t="s">
        <v>616</v>
      </c>
      <c r="C348" s="99"/>
      <c r="D348" s="10"/>
      <c r="E348" s="11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1"/>
      <c r="V348" s="11"/>
    </row>
    <row r="349" spans="1:22" s="12" customFormat="1" ht="12.75">
      <c r="A349" s="77" t="s">
        <v>1818</v>
      </c>
      <c r="B349" s="73" t="s">
        <v>2021</v>
      </c>
      <c r="C349" s="99"/>
      <c r="D349" s="10"/>
      <c r="E349" s="11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1"/>
      <c r="V349" s="11"/>
    </row>
    <row r="350" spans="1:22" s="12" customFormat="1" ht="12.75">
      <c r="A350" s="13" t="s">
        <v>1819</v>
      </c>
      <c r="B350" s="31" t="s">
        <v>1627</v>
      </c>
      <c r="C350" s="99"/>
      <c r="D350" s="10"/>
      <c r="E350" s="11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1"/>
      <c r="V350" s="11"/>
    </row>
    <row r="351" spans="1:22" s="12" customFormat="1" ht="12.75">
      <c r="A351" s="13" t="s">
        <v>1820</v>
      </c>
      <c r="B351" s="31" t="s">
        <v>1629</v>
      </c>
      <c r="C351" s="99"/>
      <c r="D351" s="10"/>
      <c r="E351" s="11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1"/>
      <c r="V351" s="11"/>
    </row>
    <row r="352" spans="1:22" s="12" customFormat="1" ht="12.75">
      <c r="A352" s="13" t="s">
        <v>1821</v>
      </c>
      <c r="B352" s="31" t="s">
        <v>1631</v>
      </c>
      <c r="C352" s="99"/>
      <c r="D352" s="10"/>
      <c r="E352" s="11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1"/>
      <c r="V352" s="11"/>
    </row>
    <row r="353" spans="1:22" s="12" customFormat="1" ht="12.75">
      <c r="A353" s="13" t="s">
        <v>1822</v>
      </c>
      <c r="B353" s="31" t="s">
        <v>1633</v>
      </c>
      <c r="C353" s="99"/>
      <c r="D353" s="10"/>
      <c r="E353" s="11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1"/>
      <c r="V353" s="11"/>
    </row>
    <row r="354" spans="1:22" s="12" customFormat="1" ht="12.75">
      <c r="A354" s="13" t="s">
        <v>1823</v>
      </c>
      <c r="B354" s="31" t="s">
        <v>316</v>
      </c>
      <c r="C354" s="99"/>
      <c r="D354" s="10"/>
      <c r="E354" s="11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1"/>
      <c r="V354" s="11"/>
    </row>
    <row r="355" spans="1:22" s="12" customFormat="1" ht="12.75">
      <c r="A355" s="29" t="s">
        <v>1913</v>
      </c>
      <c r="B355" s="38" t="s">
        <v>2022</v>
      </c>
      <c r="C355" s="99"/>
      <c r="D355" s="10"/>
      <c r="E355" s="11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1"/>
      <c r="V355" s="11"/>
    </row>
    <row r="356" spans="1:22" s="12" customFormat="1" ht="12.75">
      <c r="A356" s="13" t="s">
        <v>1886</v>
      </c>
      <c r="B356" s="78" t="s">
        <v>2023</v>
      </c>
      <c r="C356" s="99"/>
      <c r="D356" s="10"/>
      <c r="E356" s="11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1"/>
      <c r="V356" s="11"/>
    </row>
    <row r="357" spans="1:22" s="12" customFormat="1" ht="12.75">
      <c r="A357" s="13" t="s">
        <v>1824</v>
      </c>
      <c r="B357" s="34" t="s">
        <v>2024</v>
      </c>
      <c r="C357" s="99"/>
      <c r="D357" s="10"/>
      <c r="E357" s="11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1"/>
      <c r="V357" s="11"/>
    </row>
    <row r="358" spans="1:22" s="12" customFormat="1" ht="12.75">
      <c r="A358" s="13" t="s">
        <v>1825</v>
      </c>
      <c r="B358" s="34" t="s">
        <v>2025</v>
      </c>
      <c r="C358" s="99"/>
      <c r="D358" s="10"/>
      <c r="E358" s="11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1"/>
      <c r="V358" s="11"/>
    </row>
    <row r="359" spans="1:22" s="12" customFormat="1" ht="12.75">
      <c r="A359" s="13" t="s">
        <v>503</v>
      </c>
      <c r="B359" s="34" t="s">
        <v>2026</v>
      </c>
      <c r="C359" s="99"/>
      <c r="D359" s="10"/>
      <c r="E359" s="11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1"/>
      <c r="V359" s="11"/>
    </row>
    <row r="360" spans="1:22" s="12" customFormat="1" ht="12.75">
      <c r="A360" s="13" t="s">
        <v>1887</v>
      </c>
      <c r="B360" s="78" t="s">
        <v>2027</v>
      </c>
      <c r="C360" s="99"/>
      <c r="D360" s="10"/>
      <c r="E360" s="11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1"/>
      <c r="V360" s="11"/>
    </row>
    <row r="361" spans="1:22" s="12" customFormat="1" ht="12.75">
      <c r="A361" s="13" t="s">
        <v>1826</v>
      </c>
      <c r="B361" s="34" t="s">
        <v>2028</v>
      </c>
      <c r="C361" s="99"/>
      <c r="D361" s="10"/>
      <c r="E361" s="11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1"/>
      <c r="V361" s="11"/>
    </row>
    <row r="362" spans="1:22" s="12" customFormat="1" ht="12.75">
      <c r="A362" s="13" t="s">
        <v>1827</v>
      </c>
      <c r="B362" s="34" t="s">
        <v>2029</v>
      </c>
      <c r="C362" s="99"/>
      <c r="D362" s="10"/>
      <c r="E362" s="11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1"/>
      <c r="V362" s="11"/>
    </row>
    <row r="363" spans="1:22" s="12" customFormat="1" ht="12.75">
      <c r="A363" s="13" t="s">
        <v>1828</v>
      </c>
      <c r="B363" s="34" t="s">
        <v>2030</v>
      </c>
      <c r="C363" s="99"/>
      <c r="D363" s="10"/>
      <c r="E363" s="11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1"/>
      <c r="V363" s="11"/>
    </row>
    <row r="364" spans="1:22" s="12" customFormat="1" ht="12.75">
      <c r="A364" s="13" t="s">
        <v>1829</v>
      </c>
      <c r="B364" s="36" t="s">
        <v>2032</v>
      </c>
      <c r="C364" s="99"/>
      <c r="D364" s="10"/>
      <c r="E364" s="11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1"/>
      <c r="V364" s="11"/>
    </row>
    <row r="365" spans="1:22" s="12" customFormat="1" ht="12.75">
      <c r="A365" s="13" t="s">
        <v>1830</v>
      </c>
      <c r="B365" s="36" t="s">
        <v>2042</v>
      </c>
      <c r="C365" s="99"/>
      <c r="D365" s="10"/>
      <c r="E365" s="11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1"/>
      <c r="V365" s="11"/>
    </row>
    <row r="366" spans="1:22" s="12" customFormat="1" ht="12.75">
      <c r="A366" s="13" t="s">
        <v>1831</v>
      </c>
      <c r="B366" s="34" t="s">
        <v>2088</v>
      </c>
      <c r="C366" s="99"/>
      <c r="D366" s="10"/>
      <c r="E366" s="11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1"/>
      <c r="V366" s="11"/>
    </row>
    <row r="367" spans="1:22" s="12" customFormat="1" ht="12.75">
      <c r="A367" s="13" t="s">
        <v>1832</v>
      </c>
      <c r="B367" s="34" t="s">
        <v>297</v>
      </c>
      <c r="C367" s="99"/>
      <c r="D367" s="10"/>
      <c r="E367" s="11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1"/>
      <c r="V367" s="11"/>
    </row>
    <row r="368" spans="1:22" s="12" customFormat="1" ht="12.75">
      <c r="A368" s="13" t="s">
        <v>1444</v>
      </c>
      <c r="B368" s="34" t="s">
        <v>2044</v>
      </c>
      <c r="C368" s="99"/>
      <c r="D368" s="10"/>
      <c r="E368" s="11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1"/>
      <c r="V368" s="11"/>
    </row>
    <row r="369" spans="1:22" s="12" customFormat="1" ht="12.75">
      <c r="A369" s="13" t="s">
        <v>1445</v>
      </c>
      <c r="B369" s="36" t="s">
        <v>687</v>
      </c>
      <c r="C369" s="99"/>
      <c r="D369" s="10"/>
      <c r="E369" s="11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1"/>
      <c r="V369" s="11"/>
    </row>
    <row r="370" spans="1:22" s="12" customFormat="1" ht="12.75">
      <c r="A370" s="13" t="s">
        <v>1446</v>
      </c>
      <c r="B370" s="36" t="s">
        <v>2045</v>
      </c>
      <c r="C370" s="99"/>
      <c r="D370" s="10"/>
      <c r="E370" s="11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1"/>
      <c r="V370" s="11"/>
    </row>
    <row r="371" spans="1:22" s="12" customFormat="1" ht="12.75">
      <c r="A371" s="13" t="s">
        <v>1447</v>
      </c>
      <c r="B371" s="36" t="s">
        <v>685</v>
      </c>
      <c r="C371" s="99"/>
      <c r="D371" s="10"/>
      <c r="E371" s="11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1"/>
      <c r="V371" s="11"/>
    </row>
    <row r="372" spans="1:22" s="12" customFormat="1" ht="12.75">
      <c r="A372" s="13" t="s">
        <v>1448</v>
      </c>
      <c r="B372" s="36" t="s">
        <v>2046</v>
      </c>
      <c r="C372" s="99"/>
      <c r="D372" s="10"/>
      <c r="E372" s="11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1"/>
      <c r="V372" s="11"/>
    </row>
    <row r="373" spans="1:22" s="12" customFormat="1" ht="12.75">
      <c r="A373" s="13" t="s">
        <v>1449</v>
      </c>
      <c r="B373" s="36" t="s">
        <v>2047</v>
      </c>
      <c r="C373" s="99"/>
      <c r="D373" s="10"/>
      <c r="E373" s="11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1"/>
      <c r="V373" s="11"/>
    </row>
    <row r="374" spans="1:22" s="12" customFormat="1" ht="12.75">
      <c r="A374" s="13" t="s">
        <v>1450</v>
      </c>
      <c r="B374" s="34" t="s">
        <v>313</v>
      </c>
      <c r="C374" s="99"/>
      <c r="D374" s="10"/>
      <c r="E374" s="11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1"/>
      <c r="V374" s="11"/>
    </row>
    <row r="375" spans="1:22" s="12" customFormat="1" ht="12.75">
      <c r="A375" s="13" t="s">
        <v>1451</v>
      </c>
      <c r="B375" s="34" t="s">
        <v>2049</v>
      </c>
      <c r="C375" s="99"/>
      <c r="D375" s="10"/>
      <c r="E375" s="11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1"/>
      <c r="V375" s="11"/>
    </row>
    <row r="376" spans="1:22" s="12" customFormat="1" ht="12.75">
      <c r="A376" s="13" t="s">
        <v>1452</v>
      </c>
      <c r="B376" s="34" t="s">
        <v>2057</v>
      </c>
      <c r="C376" s="99"/>
      <c r="D376" s="10"/>
      <c r="E376" s="11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1"/>
      <c r="V376" s="11"/>
    </row>
    <row r="377" spans="1:22" s="12" customFormat="1" ht="12.75">
      <c r="A377" s="13" t="s">
        <v>1453</v>
      </c>
      <c r="B377" s="34" t="s">
        <v>2058</v>
      </c>
      <c r="C377" s="99"/>
      <c r="D377" s="10"/>
      <c r="E377" s="11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1"/>
      <c r="V377" s="11"/>
    </row>
    <row r="378" spans="1:22" s="12" customFormat="1" ht="12.75">
      <c r="A378" s="13" t="s">
        <v>1895</v>
      </c>
      <c r="B378" s="78" t="s">
        <v>2059</v>
      </c>
      <c r="C378" s="99"/>
      <c r="D378" s="10"/>
      <c r="E378" s="11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1"/>
      <c r="V378" s="11"/>
    </row>
    <row r="379" spans="1:22" s="12" customFormat="1" ht="12.75">
      <c r="A379" s="29" t="s">
        <v>535</v>
      </c>
      <c r="B379" s="38" t="s">
        <v>2060</v>
      </c>
      <c r="C379" s="99"/>
      <c r="D379" s="10"/>
      <c r="E379" s="11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1"/>
      <c r="V379" s="11"/>
    </row>
    <row r="380" spans="1:22" s="12" customFormat="1" ht="12.75">
      <c r="A380" s="13" t="s">
        <v>537</v>
      </c>
      <c r="B380" s="32" t="s">
        <v>1371</v>
      </c>
      <c r="C380" s="99"/>
      <c r="D380" s="10"/>
      <c r="E380" s="11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1"/>
      <c r="V380" s="11"/>
    </row>
    <row r="381" spans="1:22" s="12" customFormat="1" ht="12.75">
      <c r="A381" s="13" t="s">
        <v>538</v>
      </c>
      <c r="B381" s="32" t="s">
        <v>2074</v>
      </c>
      <c r="C381" s="99"/>
      <c r="D381" s="10"/>
      <c r="E381" s="11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1"/>
      <c r="V381" s="11"/>
    </row>
    <row r="382" spans="1:22" s="12" customFormat="1" ht="12.75">
      <c r="A382" s="29" t="s">
        <v>536</v>
      </c>
      <c r="B382" s="38" t="s">
        <v>2091</v>
      </c>
      <c r="C382" s="99"/>
      <c r="D382" s="10"/>
      <c r="E382" s="11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1"/>
      <c r="V382" s="11"/>
    </row>
    <row r="383" spans="1:22" s="12" customFormat="1" ht="12.75">
      <c r="A383" s="9" t="s">
        <v>1944</v>
      </c>
      <c r="B383" s="9" t="s">
        <v>1432</v>
      </c>
      <c r="C383" s="99"/>
      <c r="D383" s="10"/>
      <c r="E383" s="11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1"/>
      <c r="V383" s="11"/>
    </row>
    <row r="384" spans="1:22" s="12" customFormat="1" ht="12.75">
      <c r="A384" s="29" t="s">
        <v>1914</v>
      </c>
      <c r="B384" s="38" t="s">
        <v>1351</v>
      </c>
      <c r="C384" s="99"/>
      <c r="D384" s="10"/>
      <c r="E384" s="11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1"/>
      <c r="V384" s="11"/>
    </row>
    <row r="385" spans="1:22" s="12" customFormat="1" ht="12.75">
      <c r="A385" s="76" t="s">
        <v>1929</v>
      </c>
      <c r="B385" s="43" t="s">
        <v>1352</v>
      </c>
      <c r="C385" s="99"/>
      <c r="D385" s="10"/>
      <c r="E385" s="11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1"/>
      <c r="V385" s="11"/>
    </row>
    <row r="386" spans="1:22" s="12" customFormat="1" ht="12.75">
      <c r="A386" s="13" t="s">
        <v>1833</v>
      </c>
      <c r="B386" s="31" t="s">
        <v>1353</v>
      </c>
      <c r="C386" s="10"/>
      <c r="D386" s="10"/>
      <c r="E386" s="11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1"/>
      <c r="V386" s="11"/>
    </row>
    <row r="387" spans="1:22" s="12" customFormat="1" ht="12.75">
      <c r="A387" s="13" t="s">
        <v>558</v>
      </c>
      <c r="B387" s="31" t="s">
        <v>318</v>
      </c>
      <c r="C387" s="10"/>
      <c r="D387" s="10"/>
      <c r="E387" s="11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1"/>
      <c r="V387" s="11"/>
    </row>
    <row r="388" spans="1:22" s="12" customFormat="1" ht="12.75">
      <c r="A388" s="13" t="s">
        <v>559</v>
      </c>
      <c r="B388" s="31" t="s">
        <v>1287</v>
      </c>
      <c r="C388" s="10"/>
      <c r="D388" s="10"/>
      <c r="E388" s="11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1"/>
      <c r="V388" s="11"/>
    </row>
    <row r="389" spans="1:22" s="12" customFormat="1" ht="12.75">
      <c r="A389" s="13" t="s">
        <v>560</v>
      </c>
      <c r="B389" s="31" t="s">
        <v>1288</v>
      </c>
      <c r="C389" s="10"/>
      <c r="D389" s="10"/>
      <c r="E389" s="11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1"/>
      <c r="V389" s="11"/>
    </row>
    <row r="390" spans="1:22" s="12" customFormat="1" ht="12.75">
      <c r="A390" s="13" t="s">
        <v>561</v>
      </c>
      <c r="B390" s="31" t="s">
        <v>1289</v>
      </c>
      <c r="C390" s="10"/>
      <c r="D390" s="10"/>
      <c r="E390" s="11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1"/>
      <c r="V390" s="11"/>
    </row>
    <row r="391" spans="1:22" s="12" customFormat="1" ht="12.75">
      <c r="A391" s="13" t="s">
        <v>562</v>
      </c>
      <c r="B391" s="31" t="s">
        <v>1291</v>
      </c>
      <c r="C391" s="10"/>
      <c r="D391" s="10"/>
      <c r="E391" s="11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1"/>
      <c r="V391" s="11"/>
    </row>
    <row r="392" spans="1:22" s="12" customFormat="1" ht="12.75">
      <c r="A392" s="13" t="s">
        <v>563</v>
      </c>
      <c r="B392" s="31" t="s">
        <v>1292</v>
      </c>
      <c r="C392" s="10"/>
      <c r="D392" s="10"/>
      <c r="E392" s="11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1"/>
      <c r="V392" s="11"/>
    </row>
    <row r="393" spans="1:22" s="12" customFormat="1" ht="12.75">
      <c r="A393" s="13" t="s">
        <v>564</v>
      </c>
      <c r="B393" s="31" t="s">
        <v>1293</v>
      </c>
      <c r="C393" s="10"/>
      <c r="D393" s="10"/>
      <c r="E393" s="11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1"/>
      <c r="V393" s="11"/>
    </row>
    <row r="394" spans="1:22" s="12" customFormat="1" ht="12.75">
      <c r="A394" s="13" t="s">
        <v>565</v>
      </c>
      <c r="B394" s="31" t="s">
        <v>1294</v>
      </c>
      <c r="C394" s="10"/>
      <c r="D394" s="10"/>
      <c r="E394" s="11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1"/>
      <c r="V394" s="11"/>
    </row>
    <row r="395" spans="1:22" s="12" customFormat="1" ht="12.75">
      <c r="A395" s="13" t="s">
        <v>566</v>
      </c>
      <c r="B395" s="31" t="s">
        <v>1295</v>
      </c>
      <c r="C395" s="10"/>
      <c r="D395" s="10"/>
      <c r="E395" s="11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1"/>
      <c r="V395" s="11"/>
    </row>
    <row r="396" spans="1:22" s="12" customFormat="1" ht="12.75">
      <c r="A396" s="76" t="s">
        <v>1903</v>
      </c>
      <c r="B396" s="43" t="s">
        <v>1296</v>
      </c>
      <c r="C396" s="10"/>
      <c r="D396" s="10"/>
      <c r="E396" s="11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1"/>
      <c r="V396" s="11"/>
    </row>
    <row r="397" spans="1:22" s="12" customFormat="1" ht="12.75">
      <c r="A397" s="76" t="s">
        <v>1930</v>
      </c>
      <c r="B397" s="43" t="s">
        <v>1297</v>
      </c>
      <c r="C397" s="10"/>
      <c r="D397" s="10"/>
      <c r="E397" s="11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1"/>
      <c r="V397" s="11"/>
    </row>
    <row r="398" spans="1:22" s="12" customFormat="1" ht="12.75">
      <c r="A398" s="13" t="s">
        <v>1834</v>
      </c>
      <c r="B398" s="31" t="s">
        <v>1298</v>
      </c>
      <c r="C398" s="10"/>
      <c r="D398" s="10"/>
      <c r="E398" s="11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1"/>
      <c r="V398" s="11"/>
    </row>
    <row r="399" spans="1:22" s="12" customFormat="1" ht="12.75">
      <c r="A399" s="13" t="s">
        <v>1835</v>
      </c>
      <c r="B399" s="31" t="s">
        <v>2004</v>
      </c>
      <c r="C399" s="10"/>
      <c r="D399" s="10"/>
      <c r="E399" s="11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1"/>
      <c r="V399" s="11"/>
    </row>
    <row r="400" spans="1:22" s="12" customFormat="1" ht="12.75">
      <c r="A400" s="13" t="s">
        <v>1836</v>
      </c>
      <c r="B400" s="31" t="s">
        <v>2005</v>
      </c>
      <c r="C400" s="10"/>
      <c r="D400" s="10"/>
      <c r="E400" s="11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1"/>
      <c r="V400" s="11"/>
    </row>
    <row r="401" spans="1:22" s="12" customFormat="1" ht="12.75">
      <c r="A401" s="13" t="s">
        <v>1837</v>
      </c>
      <c r="B401" s="31" t="s">
        <v>2007</v>
      </c>
      <c r="C401" s="10"/>
      <c r="D401" s="10"/>
      <c r="E401" s="11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1"/>
      <c r="V401" s="11"/>
    </row>
    <row r="402" spans="1:22" s="12" customFormat="1" ht="12.75">
      <c r="A402" s="76" t="s">
        <v>1945</v>
      </c>
      <c r="B402" s="43" t="s">
        <v>2008</v>
      </c>
      <c r="C402" s="10"/>
      <c r="D402" s="10"/>
      <c r="E402" s="11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1"/>
      <c r="V402" s="11"/>
    </row>
    <row r="403" spans="1:22" s="12" customFormat="1" ht="12.75">
      <c r="A403" s="77" t="s">
        <v>1838</v>
      </c>
      <c r="B403" s="74" t="s">
        <v>359</v>
      </c>
      <c r="C403" s="10"/>
      <c r="D403" s="10"/>
      <c r="E403" s="11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1"/>
      <c r="V403" s="11"/>
    </row>
    <row r="404" spans="1:22" s="12" customFormat="1" ht="12.75">
      <c r="A404" s="13" t="s">
        <v>1839</v>
      </c>
      <c r="B404" s="33" t="s">
        <v>2009</v>
      </c>
      <c r="C404" s="10"/>
      <c r="D404" s="10"/>
      <c r="E404" s="11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1"/>
      <c r="V404" s="11"/>
    </row>
    <row r="405" spans="1:22" s="12" customFormat="1" ht="12.75">
      <c r="A405" s="13" t="s">
        <v>567</v>
      </c>
      <c r="B405" s="35" t="s">
        <v>610</v>
      </c>
      <c r="C405" s="10"/>
      <c r="D405" s="10"/>
      <c r="E405" s="11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1"/>
      <c r="V405" s="11"/>
    </row>
    <row r="406" spans="1:22" s="12" customFormat="1" ht="12.75">
      <c r="A406" s="13" t="s">
        <v>568</v>
      </c>
      <c r="B406" s="35" t="s">
        <v>612</v>
      </c>
      <c r="C406" s="10"/>
      <c r="D406" s="10"/>
      <c r="E406" s="11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1"/>
      <c r="V406" s="11"/>
    </row>
    <row r="407" spans="1:22" s="12" customFormat="1" ht="12.75">
      <c r="A407" s="13" t="s">
        <v>569</v>
      </c>
      <c r="B407" s="35" t="s">
        <v>614</v>
      </c>
      <c r="C407" s="10"/>
      <c r="D407" s="10"/>
      <c r="E407" s="11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1"/>
      <c r="V407" s="11"/>
    </row>
    <row r="408" spans="1:22" s="12" customFormat="1" ht="12.75">
      <c r="A408" s="13" t="s">
        <v>570</v>
      </c>
      <c r="B408" s="35" t="s">
        <v>616</v>
      </c>
      <c r="C408" s="10"/>
      <c r="D408" s="10"/>
      <c r="E408" s="11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1"/>
      <c r="V408" s="11"/>
    </row>
    <row r="409" spans="1:22" s="12" customFormat="1" ht="12.75">
      <c r="A409" s="77" t="s">
        <v>1840</v>
      </c>
      <c r="B409" s="74" t="s">
        <v>360</v>
      </c>
      <c r="C409" s="10"/>
      <c r="D409" s="10"/>
      <c r="E409" s="11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1"/>
      <c r="V409" s="11"/>
    </row>
    <row r="410" spans="1:22" s="12" customFormat="1" ht="12.75">
      <c r="A410" s="13" t="s">
        <v>1841</v>
      </c>
      <c r="B410" s="33" t="s">
        <v>2009</v>
      </c>
      <c r="C410" s="10"/>
      <c r="D410" s="10"/>
      <c r="E410" s="11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1"/>
      <c r="V410" s="11"/>
    </row>
    <row r="411" spans="1:22" s="12" customFormat="1" ht="12.75">
      <c r="A411" s="13" t="s">
        <v>571</v>
      </c>
      <c r="B411" s="35" t="s">
        <v>610</v>
      </c>
      <c r="C411" s="10"/>
      <c r="D411" s="10"/>
      <c r="E411" s="11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1"/>
      <c r="V411" s="11"/>
    </row>
    <row r="412" spans="1:22" s="12" customFormat="1" ht="12.75">
      <c r="A412" s="13" t="s">
        <v>572</v>
      </c>
      <c r="B412" s="35" t="s">
        <v>612</v>
      </c>
      <c r="C412" s="10"/>
      <c r="D412" s="10"/>
      <c r="E412" s="11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1"/>
      <c r="V412" s="11"/>
    </row>
    <row r="413" spans="1:22" s="12" customFormat="1" ht="12.75">
      <c r="A413" s="13" t="s">
        <v>573</v>
      </c>
      <c r="B413" s="35" t="s">
        <v>614</v>
      </c>
      <c r="C413" s="10"/>
      <c r="D413" s="10"/>
      <c r="E413" s="11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1"/>
      <c r="V413" s="11"/>
    </row>
    <row r="414" spans="1:22" s="12" customFormat="1" ht="12.75">
      <c r="A414" s="13" t="s">
        <v>574</v>
      </c>
      <c r="B414" s="35" t="s">
        <v>616</v>
      </c>
      <c r="C414" s="10"/>
      <c r="D414" s="10"/>
      <c r="E414" s="11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1"/>
      <c r="V414" s="11"/>
    </row>
    <row r="415" spans="1:22" s="12" customFormat="1" ht="12.75">
      <c r="A415" s="77" t="s">
        <v>1842</v>
      </c>
      <c r="B415" s="74" t="s">
        <v>2021</v>
      </c>
      <c r="C415" s="10"/>
      <c r="D415" s="10"/>
      <c r="E415" s="11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1"/>
      <c r="V415" s="11"/>
    </row>
    <row r="416" spans="1:22" s="12" customFormat="1" ht="12.75">
      <c r="A416" s="13" t="s">
        <v>1843</v>
      </c>
      <c r="B416" s="33" t="s">
        <v>1627</v>
      </c>
      <c r="C416" s="10"/>
      <c r="D416" s="10"/>
      <c r="E416" s="11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1"/>
      <c r="V416" s="11"/>
    </row>
    <row r="417" spans="1:22" s="12" customFormat="1" ht="12.75">
      <c r="A417" s="13" t="s">
        <v>1844</v>
      </c>
      <c r="B417" s="33" t="s">
        <v>1629</v>
      </c>
      <c r="C417" s="10"/>
      <c r="D417" s="10"/>
      <c r="E417" s="11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1"/>
      <c r="V417" s="11"/>
    </row>
    <row r="418" spans="1:22" s="12" customFormat="1" ht="12.75">
      <c r="A418" s="13" t="s">
        <v>1845</v>
      </c>
      <c r="B418" s="33" t="s">
        <v>1631</v>
      </c>
      <c r="C418" s="10"/>
      <c r="D418" s="10"/>
      <c r="E418" s="11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1"/>
      <c r="V418" s="11"/>
    </row>
    <row r="419" spans="1:22" s="12" customFormat="1" ht="12.75">
      <c r="A419" s="13" t="s">
        <v>1846</v>
      </c>
      <c r="B419" s="33" t="s">
        <v>1633</v>
      </c>
      <c r="C419" s="10"/>
      <c r="D419" s="10"/>
      <c r="E419" s="11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1"/>
      <c r="V419" s="11"/>
    </row>
    <row r="420" spans="1:22" s="12" customFormat="1" ht="12.75">
      <c r="A420" s="13" t="s">
        <v>1847</v>
      </c>
      <c r="B420" s="33" t="s">
        <v>316</v>
      </c>
      <c r="C420" s="10"/>
      <c r="D420" s="10"/>
      <c r="E420" s="11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1"/>
      <c r="V420" s="11"/>
    </row>
    <row r="421" spans="1:22" s="12" customFormat="1" ht="12.75">
      <c r="A421" s="29" t="s">
        <v>1915</v>
      </c>
      <c r="B421" s="38" t="s">
        <v>2022</v>
      </c>
      <c r="C421" s="10"/>
      <c r="D421" s="10"/>
      <c r="E421" s="11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1"/>
      <c r="V421" s="11"/>
    </row>
    <row r="422" spans="1:22" s="12" customFormat="1" ht="12.75">
      <c r="A422" s="13" t="s">
        <v>1888</v>
      </c>
      <c r="B422" s="78" t="s">
        <v>2023</v>
      </c>
      <c r="C422" s="10"/>
      <c r="D422" s="10"/>
      <c r="E422" s="11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1"/>
      <c r="V422" s="11"/>
    </row>
    <row r="423" spans="1:22" s="12" customFormat="1" ht="12.75">
      <c r="A423" s="13" t="s">
        <v>1848</v>
      </c>
      <c r="B423" s="34" t="s">
        <v>2024</v>
      </c>
      <c r="C423" s="10"/>
      <c r="D423" s="10"/>
      <c r="E423" s="11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1"/>
      <c r="V423" s="11"/>
    </row>
    <row r="424" spans="1:22" s="12" customFormat="1" ht="12.75">
      <c r="A424" s="13" t="s">
        <v>1849</v>
      </c>
      <c r="B424" s="34" t="s">
        <v>2025</v>
      </c>
      <c r="C424" s="10"/>
      <c r="D424" s="10"/>
      <c r="E424" s="11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1"/>
      <c r="V424" s="11"/>
    </row>
    <row r="425" spans="1:22" s="12" customFormat="1" ht="12.75">
      <c r="A425" s="13" t="s">
        <v>1434</v>
      </c>
      <c r="B425" s="34" t="s">
        <v>2026</v>
      </c>
      <c r="C425" s="10"/>
      <c r="D425" s="10"/>
      <c r="E425" s="11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1"/>
      <c r="V425" s="11"/>
    </row>
    <row r="426" spans="1:22" s="12" customFormat="1" ht="12.75">
      <c r="A426" s="13" t="s">
        <v>1889</v>
      </c>
      <c r="B426" s="78" t="s">
        <v>2027</v>
      </c>
      <c r="C426" s="10"/>
      <c r="D426" s="10"/>
      <c r="E426" s="11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1"/>
      <c r="V426" s="11"/>
    </row>
    <row r="427" spans="1:22" s="12" customFormat="1" ht="12.75">
      <c r="A427" s="13" t="s">
        <v>1850</v>
      </c>
      <c r="B427" s="34" t="s">
        <v>2028</v>
      </c>
      <c r="C427" s="10"/>
      <c r="D427" s="10"/>
      <c r="E427" s="11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1"/>
      <c r="V427" s="11"/>
    </row>
    <row r="428" spans="1:22" s="12" customFormat="1" ht="12.75">
      <c r="A428" s="13" t="s">
        <v>1851</v>
      </c>
      <c r="B428" s="34" t="s">
        <v>2029</v>
      </c>
      <c r="C428" s="10"/>
      <c r="D428" s="10"/>
      <c r="E428" s="11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1"/>
      <c r="V428" s="11"/>
    </row>
    <row r="429" spans="1:22" s="12" customFormat="1" ht="12.75">
      <c r="A429" s="13" t="s">
        <v>1852</v>
      </c>
      <c r="B429" s="34" t="s">
        <v>2030</v>
      </c>
      <c r="C429" s="10"/>
      <c r="D429" s="10"/>
      <c r="E429" s="11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1"/>
      <c r="V429" s="11"/>
    </row>
    <row r="430" spans="1:22" s="12" customFormat="1" ht="12.75">
      <c r="A430" s="13" t="s">
        <v>1853</v>
      </c>
      <c r="B430" s="36" t="s">
        <v>2032</v>
      </c>
      <c r="C430" s="10"/>
      <c r="D430" s="10"/>
      <c r="E430" s="11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1"/>
      <c r="V430" s="11"/>
    </row>
    <row r="431" spans="1:22" s="12" customFormat="1" ht="12.75">
      <c r="A431" s="13" t="s">
        <v>1854</v>
      </c>
      <c r="B431" s="36" t="s">
        <v>2042</v>
      </c>
      <c r="C431" s="10"/>
      <c r="D431" s="10"/>
      <c r="E431" s="11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1"/>
      <c r="V431" s="11"/>
    </row>
    <row r="432" spans="1:22" s="12" customFormat="1" ht="12.75">
      <c r="A432" s="13" t="s">
        <v>1855</v>
      </c>
      <c r="B432" s="34" t="s">
        <v>2088</v>
      </c>
      <c r="C432" s="10"/>
      <c r="D432" s="10"/>
      <c r="E432" s="11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1"/>
      <c r="V432" s="11"/>
    </row>
    <row r="433" spans="1:22" s="12" customFormat="1" ht="12.75">
      <c r="A433" s="13" t="s">
        <v>1856</v>
      </c>
      <c r="B433" s="34" t="s">
        <v>297</v>
      </c>
      <c r="C433" s="10"/>
      <c r="D433" s="10"/>
      <c r="E433" s="11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1"/>
      <c r="V433" s="11"/>
    </row>
    <row r="434" spans="1:22" s="12" customFormat="1" ht="12.75">
      <c r="A434" s="13" t="s">
        <v>1435</v>
      </c>
      <c r="B434" s="34" t="s">
        <v>2044</v>
      </c>
      <c r="C434" s="10"/>
      <c r="D434" s="10"/>
      <c r="E434" s="11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1"/>
      <c r="V434" s="11"/>
    </row>
    <row r="435" spans="1:22" s="12" customFormat="1" ht="12.75">
      <c r="A435" s="13" t="s">
        <v>1439</v>
      </c>
      <c r="B435" s="36" t="s">
        <v>687</v>
      </c>
      <c r="C435" s="10"/>
      <c r="D435" s="10"/>
      <c r="E435" s="11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1"/>
      <c r="V435" s="11"/>
    </row>
    <row r="436" spans="1:22" s="12" customFormat="1" ht="12.75">
      <c r="A436" s="13" t="s">
        <v>1440</v>
      </c>
      <c r="B436" s="36" t="s">
        <v>2045</v>
      </c>
      <c r="C436" s="10"/>
      <c r="D436" s="10"/>
      <c r="E436" s="11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1"/>
      <c r="V436" s="11"/>
    </row>
    <row r="437" spans="1:22" s="12" customFormat="1" ht="12.75">
      <c r="A437" s="13" t="s">
        <v>1441</v>
      </c>
      <c r="B437" s="36" t="s">
        <v>685</v>
      </c>
      <c r="C437" s="10"/>
      <c r="D437" s="10"/>
      <c r="E437" s="11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1"/>
      <c r="V437" s="11"/>
    </row>
    <row r="438" spans="1:22" s="12" customFormat="1" ht="12.75">
      <c r="A438" s="13" t="s">
        <v>1442</v>
      </c>
      <c r="B438" s="36" t="s">
        <v>2046</v>
      </c>
      <c r="C438" s="10"/>
      <c r="D438" s="10"/>
      <c r="E438" s="11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1"/>
      <c r="V438" s="11"/>
    </row>
    <row r="439" spans="1:22" s="12" customFormat="1" ht="12.75">
      <c r="A439" s="13" t="s">
        <v>1443</v>
      </c>
      <c r="B439" s="36" t="s">
        <v>2047</v>
      </c>
      <c r="C439" s="10"/>
      <c r="D439" s="10"/>
      <c r="E439" s="11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1"/>
      <c r="V439" s="11"/>
    </row>
    <row r="440" spans="1:22" s="12" customFormat="1" ht="12.75">
      <c r="A440" s="13" t="s">
        <v>1857</v>
      </c>
      <c r="B440" s="34" t="s">
        <v>313</v>
      </c>
      <c r="C440" s="10"/>
      <c r="D440" s="10"/>
      <c r="E440" s="11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1"/>
      <c r="V440" s="11"/>
    </row>
    <row r="441" spans="1:22" s="12" customFormat="1" ht="12.75">
      <c r="A441" s="13" t="s">
        <v>1436</v>
      </c>
      <c r="B441" s="34" t="s">
        <v>2049</v>
      </c>
      <c r="C441" s="10"/>
      <c r="D441" s="10"/>
      <c r="E441" s="11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1"/>
      <c r="V441" s="11"/>
    </row>
    <row r="442" spans="1:22" s="12" customFormat="1" ht="12.75">
      <c r="A442" s="13" t="s">
        <v>1437</v>
      </c>
      <c r="B442" s="34" t="s">
        <v>2057</v>
      </c>
      <c r="C442" s="10"/>
      <c r="D442" s="10"/>
      <c r="E442" s="11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1"/>
      <c r="V442" s="11"/>
    </row>
    <row r="443" spans="1:22" s="12" customFormat="1" ht="12.75">
      <c r="A443" s="13" t="s">
        <v>1438</v>
      </c>
      <c r="B443" s="34" t="s">
        <v>2058</v>
      </c>
      <c r="C443" s="10"/>
      <c r="D443" s="10"/>
      <c r="E443" s="11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1"/>
      <c r="V443" s="11"/>
    </row>
    <row r="444" spans="1:22" s="12" customFormat="1" ht="12.75">
      <c r="A444" s="13" t="s">
        <v>1896</v>
      </c>
      <c r="B444" s="78" t="s">
        <v>2059</v>
      </c>
      <c r="C444" s="10"/>
      <c r="D444" s="10"/>
      <c r="E444" s="11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1"/>
      <c r="V444" s="11"/>
    </row>
    <row r="445" spans="1:22" s="12" customFormat="1" ht="12.75">
      <c r="A445" s="29" t="s">
        <v>539</v>
      </c>
      <c r="B445" s="38" t="s">
        <v>2060</v>
      </c>
      <c r="C445" s="10"/>
      <c r="D445" s="10"/>
      <c r="E445" s="11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1"/>
      <c r="V445" s="11"/>
    </row>
    <row r="446" spans="1:22" s="12" customFormat="1" ht="12.75">
      <c r="A446" s="13" t="s">
        <v>540</v>
      </c>
      <c r="B446" s="32" t="s">
        <v>2074</v>
      </c>
      <c r="C446" s="10"/>
      <c r="D446" s="10"/>
      <c r="E446" s="11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1"/>
      <c r="V446" s="11"/>
    </row>
    <row r="447" spans="1:22" s="12" customFormat="1" ht="12.75">
      <c r="A447" s="29" t="s">
        <v>541</v>
      </c>
      <c r="B447" s="38" t="s">
        <v>1372</v>
      </c>
      <c r="C447" s="10"/>
      <c r="D447" s="10"/>
      <c r="E447" s="11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1"/>
      <c r="V447" s="11"/>
    </row>
    <row r="448" spans="1:22" s="12" customFormat="1" ht="25.5">
      <c r="A448" s="9">
        <v>7</v>
      </c>
      <c r="B448" s="9" t="s">
        <v>1433</v>
      </c>
      <c r="C448" s="10"/>
      <c r="D448" s="10"/>
      <c r="E448" s="11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1"/>
      <c r="V448" s="11"/>
    </row>
    <row r="449" spans="1:22" s="12" customFormat="1" ht="12.75">
      <c r="A449" s="29" t="s">
        <v>1916</v>
      </c>
      <c r="B449" s="38" t="s">
        <v>1351</v>
      </c>
      <c r="C449" s="10"/>
      <c r="D449" s="10"/>
      <c r="E449" s="11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1"/>
      <c r="V449" s="11"/>
    </row>
    <row r="450" spans="1:22" s="12" customFormat="1" ht="12.75">
      <c r="A450" s="13" t="s">
        <v>1931</v>
      </c>
      <c r="B450" s="43" t="s">
        <v>1352</v>
      </c>
      <c r="C450" s="10"/>
      <c r="D450" s="10"/>
      <c r="E450" s="11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1"/>
      <c r="V450" s="11"/>
    </row>
    <row r="451" spans="1:22" s="12" customFormat="1" ht="12.75">
      <c r="A451" s="13" t="s">
        <v>1858</v>
      </c>
      <c r="B451" s="31" t="s">
        <v>1353</v>
      </c>
      <c r="C451" s="10"/>
      <c r="D451" s="10"/>
      <c r="E451" s="11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1"/>
      <c r="V451" s="11"/>
    </row>
    <row r="452" spans="1:22" s="12" customFormat="1" ht="12.75">
      <c r="A452" s="13" t="s">
        <v>1454</v>
      </c>
      <c r="B452" s="31" t="s">
        <v>318</v>
      </c>
      <c r="C452" s="10"/>
      <c r="D452" s="10"/>
      <c r="E452" s="11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1"/>
      <c r="V452" s="11"/>
    </row>
    <row r="453" spans="1:22" s="12" customFormat="1" ht="12.75">
      <c r="A453" s="13" t="s">
        <v>1455</v>
      </c>
      <c r="B453" s="31" t="s">
        <v>1287</v>
      </c>
      <c r="C453" s="10"/>
      <c r="D453" s="10"/>
      <c r="E453" s="11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1"/>
      <c r="V453" s="11"/>
    </row>
    <row r="454" spans="1:22" s="12" customFormat="1" ht="12.75">
      <c r="A454" s="13" t="s">
        <v>1456</v>
      </c>
      <c r="B454" s="31" t="s">
        <v>1288</v>
      </c>
      <c r="C454" s="10"/>
      <c r="D454" s="10"/>
      <c r="E454" s="11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1"/>
      <c r="V454" s="11"/>
    </row>
    <row r="455" spans="1:22" s="12" customFormat="1" ht="12.75">
      <c r="A455" s="13" t="s">
        <v>1457</v>
      </c>
      <c r="B455" s="31" t="s">
        <v>1289</v>
      </c>
      <c r="C455" s="10"/>
      <c r="D455" s="10"/>
      <c r="E455" s="11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1"/>
      <c r="V455" s="11"/>
    </row>
    <row r="456" spans="1:22" s="12" customFormat="1" ht="12.75">
      <c r="A456" s="13" t="s">
        <v>1458</v>
      </c>
      <c r="B456" s="31" t="s">
        <v>1291</v>
      </c>
      <c r="C456" s="10"/>
      <c r="D456" s="10"/>
      <c r="E456" s="11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1"/>
      <c r="V456" s="11"/>
    </row>
    <row r="457" spans="1:22" s="12" customFormat="1" ht="12.75">
      <c r="A457" s="13" t="s">
        <v>1459</v>
      </c>
      <c r="B457" s="31" t="s">
        <v>1292</v>
      </c>
      <c r="C457" s="10"/>
      <c r="D457" s="10"/>
      <c r="E457" s="11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1"/>
      <c r="V457" s="11"/>
    </row>
    <row r="458" spans="1:22" s="12" customFormat="1" ht="12.75">
      <c r="A458" s="13" t="s">
        <v>1460</v>
      </c>
      <c r="B458" s="31" t="s">
        <v>1293</v>
      </c>
      <c r="C458" s="10"/>
      <c r="D458" s="10"/>
      <c r="E458" s="11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1"/>
      <c r="V458" s="11"/>
    </row>
    <row r="459" spans="1:22" s="12" customFormat="1" ht="12.75">
      <c r="A459" s="13" t="s">
        <v>1461</v>
      </c>
      <c r="B459" s="31" t="s">
        <v>1294</v>
      </c>
      <c r="C459" s="10"/>
      <c r="D459" s="10"/>
      <c r="E459" s="11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1"/>
      <c r="V459" s="11"/>
    </row>
    <row r="460" spans="1:22" s="12" customFormat="1" ht="12.75">
      <c r="A460" s="13" t="s">
        <v>1462</v>
      </c>
      <c r="B460" s="31" t="s">
        <v>1295</v>
      </c>
      <c r="C460" s="10"/>
      <c r="D460" s="10"/>
      <c r="E460" s="11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1"/>
      <c r="V460" s="11"/>
    </row>
    <row r="461" spans="1:22" s="12" customFormat="1" ht="12.75">
      <c r="A461" s="76" t="s">
        <v>1463</v>
      </c>
      <c r="B461" s="43" t="s">
        <v>1296</v>
      </c>
      <c r="C461" s="10"/>
      <c r="D461" s="10"/>
      <c r="E461" s="11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1"/>
      <c r="V461" s="11"/>
    </row>
    <row r="462" spans="1:22" s="12" customFormat="1" ht="12.75">
      <c r="A462" s="76" t="s">
        <v>1464</v>
      </c>
      <c r="B462" s="43" t="s">
        <v>1297</v>
      </c>
      <c r="C462" s="10"/>
      <c r="D462" s="10"/>
      <c r="E462" s="11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1"/>
      <c r="V462" s="11"/>
    </row>
    <row r="463" spans="1:22" s="12" customFormat="1" ht="12.75">
      <c r="A463" s="13" t="s">
        <v>1859</v>
      </c>
      <c r="B463" s="31" t="s">
        <v>1298</v>
      </c>
      <c r="C463" s="10"/>
      <c r="D463" s="10"/>
      <c r="E463" s="11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1"/>
      <c r="V463" s="11"/>
    </row>
    <row r="464" spans="1:22" s="12" customFormat="1" ht="12.75">
      <c r="A464" s="13" t="s">
        <v>1860</v>
      </c>
      <c r="B464" s="31" t="s">
        <v>2004</v>
      </c>
      <c r="C464" s="10"/>
      <c r="D464" s="10"/>
      <c r="E464" s="11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1"/>
      <c r="V464" s="11"/>
    </row>
    <row r="465" spans="1:22" s="12" customFormat="1" ht="12.75">
      <c r="A465" s="13" t="s">
        <v>1861</v>
      </c>
      <c r="B465" s="31" t="s">
        <v>2005</v>
      </c>
      <c r="C465" s="10"/>
      <c r="D465" s="10"/>
      <c r="E465" s="11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1"/>
      <c r="V465" s="11"/>
    </row>
    <row r="466" spans="1:22" s="12" customFormat="1" ht="12.75">
      <c r="A466" s="13" t="s">
        <v>1862</v>
      </c>
      <c r="B466" s="31" t="s">
        <v>2007</v>
      </c>
      <c r="C466" s="10"/>
      <c r="D466" s="10"/>
      <c r="E466" s="11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1"/>
      <c r="V466" s="11"/>
    </row>
    <row r="467" spans="1:22" s="12" customFormat="1" ht="12.75">
      <c r="A467" s="76" t="s">
        <v>1946</v>
      </c>
      <c r="B467" s="43" t="s">
        <v>2008</v>
      </c>
      <c r="C467" s="10"/>
      <c r="D467" s="10"/>
      <c r="E467" s="11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1"/>
      <c r="V467" s="11"/>
    </row>
    <row r="468" spans="1:22" s="12" customFormat="1" ht="12.75">
      <c r="A468" s="13" t="s">
        <v>1863</v>
      </c>
      <c r="B468" s="75" t="s">
        <v>359</v>
      </c>
      <c r="C468" s="10"/>
      <c r="D468" s="10"/>
      <c r="E468" s="11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1"/>
      <c r="V468" s="11"/>
    </row>
    <row r="469" spans="1:22" s="12" customFormat="1" ht="12.75">
      <c r="A469" s="13" t="s">
        <v>1864</v>
      </c>
      <c r="B469" s="33" t="s">
        <v>2009</v>
      </c>
      <c r="C469" s="10"/>
      <c r="D469" s="10"/>
      <c r="E469" s="11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1"/>
      <c r="V469" s="11"/>
    </row>
    <row r="470" spans="1:22" s="12" customFormat="1" ht="12.75">
      <c r="A470" s="13" t="s">
        <v>1465</v>
      </c>
      <c r="B470" s="35" t="s">
        <v>610</v>
      </c>
      <c r="C470" s="10"/>
      <c r="D470" s="10"/>
      <c r="E470" s="11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1"/>
      <c r="V470" s="11"/>
    </row>
    <row r="471" spans="1:22" s="12" customFormat="1" ht="12.75">
      <c r="A471" s="13" t="s">
        <v>1466</v>
      </c>
      <c r="B471" s="35" t="s">
        <v>612</v>
      </c>
      <c r="C471" s="10"/>
      <c r="D471" s="10"/>
      <c r="E471" s="11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1"/>
      <c r="V471" s="11"/>
    </row>
    <row r="472" spans="1:22" s="12" customFormat="1" ht="12.75">
      <c r="A472" s="13" t="s">
        <v>1467</v>
      </c>
      <c r="B472" s="35" t="s">
        <v>614</v>
      </c>
      <c r="C472" s="10"/>
      <c r="D472" s="10"/>
      <c r="E472" s="11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1"/>
      <c r="V472" s="11"/>
    </row>
    <row r="473" spans="1:22" s="12" customFormat="1" ht="12.75">
      <c r="A473" s="13" t="s">
        <v>1468</v>
      </c>
      <c r="B473" s="35" t="s">
        <v>616</v>
      </c>
      <c r="C473" s="10"/>
      <c r="D473" s="10"/>
      <c r="E473" s="11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1"/>
      <c r="V473" s="11"/>
    </row>
    <row r="474" spans="1:22" s="12" customFormat="1" ht="12.75">
      <c r="A474" s="13" t="s">
        <v>1865</v>
      </c>
      <c r="B474" s="75" t="s">
        <v>360</v>
      </c>
      <c r="C474" s="10"/>
      <c r="D474" s="10"/>
      <c r="E474" s="11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1"/>
      <c r="V474" s="11"/>
    </row>
    <row r="475" spans="1:22" s="12" customFormat="1" ht="12.75">
      <c r="A475" s="13" t="s">
        <v>1866</v>
      </c>
      <c r="B475" s="33" t="s">
        <v>2009</v>
      </c>
      <c r="C475" s="10"/>
      <c r="D475" s="10"/>
      <c r="E475" s="11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1"/>
      <c r="V475" s="11"/>
    </row>
    <row r="476" spans="1:22" s="12" customFormat="1" ht="12.75">
      <c r="A476" s="13" t="s">
        <v>1469</v>
      </c>
      <c r="B476" s="35" t="s">
        <v>610</v>
      </c>
      <c r="C476" s="10"/>
      <c r="D476" s="10"/>
      <c r="E476" s="11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1"/>
      <c r="V476" s="11"/>
    </row>
    <row r="477" spans="1:22" s="12" customFormat="1" ht="12.75">
      <c r="A477" s="13" t="s">
        <v>1470</v>
      </c>
      <c r="B477" s="35" t="s">
        <v>612</v>
      </c>
      <c r="C477" s="10"/>
      <c r="D477" s="10"/>
      <c r="E477" s="11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1"/>
      <c r="V477" s="11"/>
    </row>
    <row r="478" spans="1:22" s="12" customFormat="1" ht="12.75">
      <c r="A478" s="13" t="s">
        <v>1471</v>
      </c>
      <c r="B478" s="35" t="s">
        <v>614</v>
      </c>
      <c r="C478" s="10"/>
      <c r="D478" s="10"/>
      <c r="E478" s="11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1"/>
      <c r="V478" s="11"/>
    </row>
    <row r="479" spans="1:22" s="12" customFormat="1" ht="12.75">
      <c r="A479" s="13" t="s">
        <v>1472</v>
      </c>
      <c r="B479" s="35" t="s">
        <v>616</v>
      </c>
      <c r="C479" s="10"/>
      <c r="D479" s="10"/>
      <c r="E479" s="11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1"/>
      <c r="V479" s="11"/>
    </row>
    <row r="480" spans="1:22" s="12" customFormat="1" ht="12.75">
      <c r="A480" s="13" t="s">
        <v>1867</v>
      </c>
      <c r="B480" s="75" t="s">
        <v>2021</v>
      </c>
      <c r="C480" s="10"/>
      <c r="D480" s="10"/>
      <c r="E480" s="11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1"/>
      <c r="V480" s="11"/>
    </row>
    <row r="481" spans="1:22" s="12" customFormat="1" ht="12.75">
      <c r="A481" s="13" t="s">
        <v>1868</v>
      </c>
      <c r="B481" s="31" t="s">
        <v>1627</v>
      </c>
      <c r="C481" s="10"/>
      <c r="D481" s="10"/>
      <c r="E481" s="11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1"/>
      <c r="V481" s="11"/>
    </row>
    <row r="482" spans="1:22" s="12" customFormat="1" ht="12.75">
      <c r="A482" s="13" t="s">
        <v>1869</v>
      </c>
      <c r="B482" s="31" t="s">
        <v>1629</v>
      </c>
      <c r="C482" s="10"/>
      <c r="D482" s="10"/>
      <c r="E482" s="11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1"/>
      <c r="V482" s="11"/>
    </row>
    <row r="483" spans="1:22" s="12" customFormat="1" ht="12.75">
      <c r="A483" s="13" t="s">
        <v>1870</v>
      </c>
      <c r="B483" s="31" t="s">
        <v>1631</v>
      </c>
      <c r="C483" s="10"/>
      <c r="D483" s="10"/>
      <c r="E483" s="11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1"/>
      <c r="V483" s="11"/>
    </row>
    <row r="484" spans="1:22" s="12" customFormat="1" ht="12.75">
      <c r="A484" s="13" t="s">
        <v>1871</v>
      </c>
      <c r="B484" s="31" t="s">
        <v>1633</v>
      </c>
      <c r="C484" s="10"/>
      <c r="D484" s="10"/>
      <c r="E484" s="11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1"/>
      <c r="V484" s="11"/>
    </row>
    <row r="485" spans="1:22" s="12" customFormat="1" ht="12.75">
      <c r="A485" s="13" t="s">
        <v>1872</v>
      </c>
      <c r="B485" s="31" t="s">
        <v>316</v>
      </c>
      <c r="C485" s="10"/>
      <c r="D485" s="10"/>
      <c r="E485" s="11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1"/>
      <c r="V485" s="11"/>
    </row>
    <row r="486" spans="1:22" s="12" customFormat="1" ht="12.75">
      <c r="A486" s="29" t="s">
        <v>1917</v>
      </c>
      <c r="B486" s="38" t="s">
        <v>2022</v>
      </c>
      <c r="C486" s="10"/>
      <c r="D486" s="10"/>
      <c r="E486" s="11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1"/>
      <c r="V486" s="11"/>
    </row>
    <row r="487" spans="1:22" s="12" customFormat="1" ht="12.75">
      <c r="A487" s="44" t="s">
        <v>1890</v>
      </c>
      <c r="B487" s="51" t="s">
        <v>2023</v>
      </c>
      <c r="C487" s="10"/>
      <c r="D487" s="10"/>
      <c r="E487" s="11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1"/>
      <c r="V487" s="11"/>
    </row>
    <row r="488" spans="1:22" s="12" customFormat="1" ht="12.75">
      <c r="A488" s="13" t="s">
        <v>1873</v>
      </c>
      <c r="B488" s="31" t="s">
        <v>2024</v>
      </c>
      <c r="C488" s="10"/>
      <c r="D488" s="10"/>
      <c r="E488" s="11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1"/>
      <c r="V488" s="11"/>
    </row>
    <row r="489" spans="1:22" s="12" customFormat="1" ht="12.75">
      <c r="A489" s="13" t="s">
        <v>1473</v>
      </c>
      <c r="B489" s="31" t="s">
        <v>2025</v>
      </c>
      <c r="C489" s="10"/>
      <c r="D489" s="10"/>
      <c r="E489" s="11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1"/>
      <c r="V489" s="11"/>
    </row>
    <row r="490" spans="1:22" s="12" customFormat="1" ht="12.75">
      <c r="A490" s="13" t="s">
        <v>1474</v>
      </c>
      <c r="B490" s="31" t="s">
        <v>2026</v>
      </c>
      <c r="C490" s="10"/>
      <c r="D490" s="10"/>
      <c r="E490" s="11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1"/>
      <c r="V490" s="11"/>
    </row>
    <row r="491" spans="1:22" s="12" customFormat="1" ht="12.75">
      <c r="A491" s="44" t="s">
        <v>1891</v>
      </c>
      <c r="B491" s="51" t="s">
        <v>2027</v>
      </c>
      <c r="C491" s="10"/>
      <c r="D491" s="10"/>
      <c r="E491" s="11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1"/>
      <c r="V491" s="11"/>
    </row>
    <row r="492" spans="1:22" s="12" customFormat="1" ht="12.75">
      <c r="A492" s="13" t="s">
        <v>1874</v>
      </c>
      <c r="B492" s="31" t="s">
        <v>2028</v>
      </c>
      <c r="C492" s="10"/>
      <c r="D492" s="10"/>
      <c r="E492" s="11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1"/>
      <c r="V492" s="11"/>
    </row>
    <row r="493" spans="1:22" s="12" customFormat="1" ht="12.75">
      <c r="A493" s="13" t="s">
        <v>1875</v>
      </c>
      <c r="B493" s="31" t="s">
        <v>2029</v>
      </c>
      <c r="C493" s="10"/>
      <c r="D493" s="10"/>
      <c r="E493" s="11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1"/>
      <c r="V493" s="11"/>
    </row>
    <row r="494" spans="1:22" s="12" customFormat="1" ht="12.75">
      <c r="A494" s="13" t="s">
        <v>1876</v>
      </c>
      <c r="B494" s="31" t="s">
        <v>2030</v>
      </c>
      <c r="C494" s="10"/>
      <c r="D494" s="10"/>
      <c r="E494" s="11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1"/>
      <c r="V494" s="11"/>
    </row>
    <row r="495" spans="1:22" s="12" customFormat="1" ht="12.75">
      <c r="A495" s="13" t="s">
        <v>1877</v>
      </c>
      <c r="B495" s="33" t="s">
        <v>2032</v>
      </c>
      <c r="C495" s="10"/>
      <c r="D495" s="10"/>
      <c r="E495" s="11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1"/>
      <c r="V495" s="11"/>
    </row>
    <row r="496" spans="1:22" s="12" customFormat="1" ht="12.75">
      <c r="A496" s="13" t="s">
        <v>1475</v>
      </c>
      <c r="B496" s="33" t="s">
        <v>2034</v>
      </c>
      <c r="C496" s="10"/>
      <c r="D496" s="10"/>
      <c r="E496" s="11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1"/>
      <c r="V496" s="11"/>
    </row>
    <row r="497" spans="1:22" s="12" customFormat="1" ht="12.75">
      <c r="A497" s="13" t="s">
        <v>1476</v>
      </c>
      <c r="B497" s="33" t="s">
        <v>2042</v>
      </c>
      <c r="C497" s="10"/>
      <c r="D497" s="10"/>
      <c r="E497" s="11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1"/>
      <c r="V497" s="11"/>
    </row>
    <row r="498" spans="1:22" s="12" customFormat="1" ht="12.75">
      <c r="A498" s="13" t="s">
        <v>1477</v>
      </c>
      <c r="B498" s="31" t="s">
        <v>2088</v>
      </c>
      <c r="C498" s="10"/>
      <c r="D498" s="10"/>
      <c r="E498" s="11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1"/>
      <c r="V498" s="11"/>
    </row>
    <row r="499" spans="1:22" s="12" customFormat="1" ht="12.75">
      <c r="A499" s="13" t="s">
        <v>1478</v>
      </c>
      <c r="B499" s="31" t="s">
        <v>297</v>
      </c>
      <c r="C499" s="10"/>
      <c r="D499" s="10"/>
      <c r="E499" s="11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1"/>
      <c r="V499" s="11"/>
    </row>
    <row r="500" spans="1:22" s="12" customFormat="1" ht="12.75">
      <c r="A500" s="13" t="s">
        <v>543</v>
      </c>
      <c r="B500" s="31" t="s">
        <v>2044</v>
      </c>
      <c r="C500" s="10"/>
      <c r="D500" s="10"/>
      <c r="E500" s="11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1"/>
      <c r="V500" s="11"/>
    </row>
    <row r="501" spans="1:22" s="12" customFormat="1" ht="12.75">
      <c r="A501" s="13" t="s">
        <v>544</v>
      </c>
      <c r="B501" s="33" t="s">
        <v>687</v>
      </c>
      <c r="C501" s="10"/>
      <c r="D501" s="10"/>
      <c r="E501" s="11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1"/>
      <c r="V501" s="11"/>
    </row>
    <row r="502" spans="1:22" s="12" customFormat="1" ht="12.75">
      <c r="A502" s="13" t="s">
        <v>1479</v>
      </c>
      <c r="B502" s="33" t="s">
        <v>2045</v>
      </c>
      <c r="C502" s="10"/>
      <c r="D502" s="10"/>
      <c r="E502" s="11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1"/>
      <c r="V502" s="11"/>
    </row>
    <row r="503" spans="1:22" s="12" customFormat="1" ht="12.75">
      <c r="A503" s="13" t="s">
        <v>1480</v>
      </c>
      <c r="B503" s="33" t="s">
        <v>685</v>
      </c>
      <c r="C503" s="10"/>
      <c r="D503" s="10"/>
      <c r="E503" s="11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1"/>
      <c r="V503" s="11"/>
    </row>
    <row r="504" spans="1:22" s="12" customFormat="1" ht="12.75">
      <c r="A504" s="13" t="s">
        <v>1481</v>
      </c>
      <c r="B504" s="33" t="s">
        <v>2046</v>
      </c>
      <c r="C504" s="10"/>
      <c r="D504" s="10"/>
      <c r="E504" s="11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1"/>
      <c r="V504" s="11"/>
    </row>
    <row r="505" spans="1:22" s="12" customFormat="1" ht="12.75">
      <c r="A505" s="13" t="s">
        <v>1482</v>
      </c>
      <c r="B505" s="33" t="s">
        <v>2047</v>
      </c>
      <c r="C505" s="10"/>
      <c r="D505" s="10"/>
      <c r="E505" s="11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1"/>
      <c r="V505" s="11"/>
    </row>
    <row r="506" spans="1:22" s="12" customFormat="1" ht="12.75">
      <c r="A506" s="13" t="s">
        <v>531</v>
      </c>
      <c r="B506" s="31" t="s">
        <v>313</v>
      </c>
      <c r="C506" s="10"/>
      <c r="D506" s="10"/>
      <c r="E506" s="11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1"/>
      <c r="V506" s="11"/>
    </row>
    <row r="507" spans="1:22" s="12" customFormat="1" ht="12.75">
      <c r="A507" s="13" t="s">
        <v>1483</v>
      </c>
      <c r="B507" s="31" t="s">
        <v>2049</v>
      </c>
      <c r="C507" s="10"/>
      <c r="D507" s="10"/>
      <c r="E507" s="11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1"/>
      <c r="V507" s="11"/>
    </row>
    <row r="508" spans="1:22" s="12" customFormat="1" ht="12.75">
      <c r="A508" s="13" t="s">
        <v>1484</v>
      </c>
      <c r="B508" s="31" t="s">
        <v>2057</v>
      </c>
      <c r="C508" s="10"/>
      <c r="D508" s="10"/>
      <c r="E508" s="11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1"/>
      <c r="V508" s="11"/>
    </row>
    <row r="509" spans="1:22" s="12" customFormat="1" ht="12.75">
      <c r="A509" s="13" t="s">
        <v>1485</v>
      </c>
      <c r="B509" s="31" t="s">
        <v>2058</v>
      </c>
      <c r="C509" s="10"/>
      <c r="D509" s="10"/>
      <c r="E509" s="11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1"/>
      <c r="V509" s="11"/>
    </row>
    <row r="510" spans="1:22" ht="12.75">
      <c r="A510" s="44" t="s">
        <v>1897</v>
      </c>
      <c r="B510" s="51" t="s">
        <v>2059</v>
      </c>
      <c r="C510" s="10"/>
      <c r="D510" s="10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</row>
    <row r="511" spans="1:22" ht="12.75">
      <c r="A511" s="29" t="s">
        <v>532</v>
      </c>
      <c r="B511" s="38" t="s">
        <v>2060</v>
      </c>
      <c r="C511" s="10"/>
      <c r="D511" s="10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</row>
    <row r="512" spans="1:22" ht="12.75">
      <c r="A512" s="13" t="s">
        <v>533</v>
      </c>
      <c r="B512" s="15" t="s">
        <v>2074</v>
      </c>
      <c r="C512" s="10"/>
      <c r="D512" s="10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</row>
    <row r="513" spans="1:22" ht="12.75">
      <c r="A513" s="29" t="s">
        <v>534</v>
      </c>
      <c r="B513" s="38" t="s">
        <v>2091</v>
      </c>
      <c r="C513" s="10"/>
      <c r="D513" s="10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</row>
    <row r="514" spans="1:22" ht="12.75">
      <c r="A514" s="29" t="s">
        <v>542</v>
      </c>
      <c r="B514" s="38" t="s">
        <v>315</v>
      </c>
      <c r="C514" s="10"/>
      <c r="D514" s="10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</row>
    <row r="515" spans="1:22" ht="12.75">
      <c r="A515" s="44" t="s">
        <v>545</v>
      </c>
      <c r="B515" s="79" t="s">
        <v>2082</v>
      </c>
      <c r="C515" s="10"/>
      <c r="D515" s="10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</row>
    <row r="516" spans="1:22" ht="12.75">
      <c r="A516" s="13" t="s">
        <v>546</v>
      </c>
      <c r="B516" s="15" t="s">
        <v>2085</v>
      </c>
      <c r="C516" s="10"/>
      <c r="D516" s="10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</row>
    <row r="517" spans="1:22" ht="12.75">
      <c r="A517" s="13" t="s">
        <v>547</v>
      </c>
      <c r="B517" s="15" t="s">
        <v>2086</v>
      </c>
      <c r="C517" s="10"/>
      <c r="D517" s="10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spans="1:22" ht="12.75">
      <c r="A518" s="44" t="s">
        <v>548</v>
      </c>
      <c r="B518" s="79" t="s">
        <v>2022</v>
      </c>
      <c r="C518" s="10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spans="1:22" ht="12.75">
      <c r="A519" s="13" t="s">
        <v>549</v>
      </c>
      <c r="B519" s="72" t="s">
        <v>2087</v>
      </c>
      <c r="C519" s="10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spans="1:22" ht="12.75">
      <c r="A520" s="13" t="s">
        <v>551</v>
      </c>
      <c r="B520" s="72" t="s">
        <v>2053</v>
      </c>
      <c r="C520" s="10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spans="1:22" ht="12.75">
      <c r="A521" s="13" t="s">
        <v>552</v>
      </c>
      <c r="B521" s="72" t="s">
        <v>2044</v>
      </c>
      <c r="C521" s="10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  <row r="522" spans="1:22" ht="12.75">
      <c r="A522" s="13" t="s">
        <v>553</v>
      </c>
      <c r="B522" s="72" t="s">
        <v>2030</v>
      </c>
      <c r="C522" s="10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</row>
    <row r="523" spans="1:22" ht="12.75">
      <c r="A523" s="13" t="s">
        <v>554</v>
      </c>
      <c r="B523" s="72" t="s">
        <v>2088</v>
      </c>
      <c r="C523" s="10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</row>
    <row r="524" spans="1:22" ht="12.75">
      <c r="A524" s="13" t="s">
        <v>555</v>
      </c>
      <c r="B524" s="72" t="s">
        <v>297</v>
      </c>
      <c r="C524" s="10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</row>
    <row r="525" spans="1:22" ht="12.75">
      <c r="A525" s="13" t="s">
        <v>556</v>
      </c>
      <c r="B525" s="72" t="s">
        <v>2089</v>
      </c>
      <c r="C525" s="10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spans="1:22" ht="12.75">
      <c r="A526" s="13" t="s">
        <v>557</v>
      </c>
      <c r="B526" s="72" t="s">
        <v>2090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</row>
    <row r="527" spans="1:4" ht="12.75">
      <c r="A527" s="17"/>
      <c r="B527" s="12"/>
      <c r="C527" s="12"/>
      <c r="D527" s="12"/>
    </row>
    <row r="528" spans="1:4" ht="12.75">
      <c r="A528" s="17"/>
      <c r="B528" s="12"/>
      <c r="C528" s="12"/>
      <c r="D528" s="12"/>
    </row>
    <row r="529" spans="1:4" ht="12.75">
      <c r="A529" s="17"/>
      <c r="B529" s="12"/>
      <c r="C529" s="12"/>
      <c r="D529" s="12"/>
    </row>
    <row r="530" spans="1:4" ht="12.75">
      <c r="A530" s="17"/>
      <c r="B530" s="12"/>
      <c r="C530" s="12"/>
      <c r="D530" s="12"/>
    </row>
    <row r="531" spans="1:4" ht="12.75">
      <c r="A531" s="17"/>
      <c r="B531" s="12"/>
      <c r="C531" s="12"/>
      <c r="D531" s="12"/>
    </row>
    <row r="532" spans="1:4" ht="12.75">
      <c r="A532" s="17"/>
      <c r="B532" s="12"/>
      <c r="C532" s="12"/>
      <c r="D532" s="12"/>
    </row>
    <row r="533" spans="1:4" ht="12.75">
      <c r="A533" s="17"/>
      <c r="B533" s="12"/>
      <c r="C533" s="12"/>
      <c r="D533" s="12"/>
    </row>
    <row r="534" spans="1:4" ht="12.75">
      <c r="A534" s="17"/>
      <c r="B534" s="12"/>
      <c r="C534" s="12"/>
      <c r="D534" s="12"/>
    </row>
    <row r="535" spans="1:4" ht="12.75">
      <c r="A535" s="17"/>
      <c r="B535" s="12"/>
      <c r="C535" s="12"/>
      <c r="D535" s="12"/>
    </row>
    <row r="536" spans="1:4" ht="12.75">
      <c r="A536" s="17"/>
      <c r="B536" s="12"/>
      <c r="C536" s="12"/>
      <c r="D536" s="12"/>
    </row>
    <row r="537" spans="1:4" ht="12.75">
      <c r="A537" s="17"/>
      <c r="B537" s="12"/>
      <c r="C537" s="12"/>
      <c r="D537" s="12"/>
    </row>
    <row r="538" spans="1:4" ht="12.75">
      <c r="A538" s="17"/>
      <c r="B538" s="12"/>
      <c r="C538" s="12"/>
      <c r="D538" s="12"/>
    </row>
    <row r="539" spans="1:4" ht="12.75">
      <c r="A539" s="17"/>
      <c r="B539" s="12"/>
      <c r="C539" s="12"/>
      <c r="D539" s="12"/>
    </row>
    <row r="540" spans="1:4" ht="12.75">
      <c r="A540" s="17"/>
      <c r="B540" s="12"/>
      <c r="C540" s="12"/>
      <c r="D540" s="12"/>
    </row>
    <row r="541" spans="1:4" ht="12.75">
      <c r="A541" s="17"/>
      <c r="B541" s="12"/>
      <c r="C541" s="12"/>
      <c r="D541" s="12"/>
    </row>
    <row r="542" spans="1:4" ht="12.75">
      <c r="A542" s="17"/>
      <c r="B542" s="12"/>
      <c r="C542" s="12"/>
      <c r="D542" s="12"/>
    </row>
    <row r="543" spans="1:4" ht="12.75">
      <c r="A543" s="17"/>
      <c r="B543" s="12"/>
      <c r="C543" s="12"/>
      <c r="D543" s="12"/>
    </row>
    <row r="544" spans="1:4" ht="12.75">
      <c r="A544" s="17"/>
      <c r="B544" s="12"/>
      <c r="C544" s="12"/>
      <c r="D544" s="12"/>
    </row>
    <row r="545" spans="1:4" ht="12.75">
      <c r="A545" s="17"/>
      <c r="B545" s="12"/>
      <c r="C545" s="12"/>
      <c r="D545" s="12"/>
    </row>
    <row r="546" spans="1:4" ht="12.75">
      <c r="A546" s="17"/>
      <c r="B546" s="12"/>
      <c r="C546" s="12"/>
      <c r="D546" s="12"/>
    </row>
    <row r="547" spans="1:4" ht="12.75">
      <c r="A547" s="17"/>
      <c r="B547" s="12"/>
      <c r="C547" s="12"/>
      <c r="D547" s="12"/>
    </row>
    <row r="548" spans="1:4" ht="12.75">
      <c r="A548" s="17"/>
      <c r="B548" s="12"/>
      <c r="C548" s="12"/>
      <c r="D548" s="12"/>
    </row>
    <row r="549" spans="1:4" ht="12.75">
      <c r="A549" s="17"/>
      <c r="B549" s="12"/>
      <c r="C549" s="12"/>
      <c r="D549" s="12"/>
    </row>
    <row r="550" spans="1:4" ht="12.75">
      <c r="A550" s="17"/>
      <c r="B550" s="12"/>
      <c r="C550" s="12"/>
      <c r="D550" s="12"/>
    </row>
    <row r="551" spans="1:4" ht="12.75">
      <c r="A551" s="17"/>
      <c r="B551" s="12"/>
      <c r="C551" s="12"/>
      <c r="D551" s="12"/>
    </row>
    <row r="552" spans="1:4" ht="12.75">
      <c r="A552" s="17"/>
      <c r="B552" s="12"/>
      <c r="C552" s="12"/>
      <c r="D552" s="12"/>
    </row>
    <row r="553" spans="1:4" ht="12.75">
      <c r="A553" s="17"/>
      <c r="B553" s="12"/>
      <c r="C553" s="12"/>
      <c r="D553" s="12"/>
    </row>
    <row r="554" spans="1:4" ht="12.75">
      <c r="A554" s="17"/>
      <c r="B554" s="12"/>
      <c r="C554" s="12"/>
      <c r="D554" s="12"/>
    </row>
    <row r="555" spans="1:4" ht="12.75">
      <c r="A555" s="17"/>
      <c r="B555" s="12"/>
      <c r="C555" s="12"/>
      <c r="D555" s="12"/>
    </row>
    <row r="556" spans="1:4" ht="12.75">
      <c r="A556" s="17"/>
      <c r="B556" s="12"/>
      <c r="C556" s="12"/>
      <c r="D556" s="12"/>
    </row>
    <row r="557" spans="1:4" ht="12.75">
      <c r="A557" s="17"/>
      <c r="B557" s="12"/>
      <c r="C557" s="12"/>
      <c r="D557" s="12"/>
    </row>
    <row r="558" spans="1:4" ht="12.75">
      <c r="A558" s="17"/>
      <c r="B558" s="12"/>
      <c r="C558" s="12"/>
      <c r="D558" s="12"/>
    </row>
    <row r="559" spans="1:4" ht="12.75">
      <c r="A559" s="17"/>
      <c r="B559" s="12"/>
      <c r="C559" s="12"/>
      <c r="D559" s="12"/>
    </row>
    <row r="560" spans="1:4" ht="12.75">
      <c r="A560" s="17"/>
      <c r="B560" s="12"/>
      <c r="C560" s="12"/>
      <c r="D560" s="12"/>
    </row>
    <row r="561" spans="1:4" ht="12.75">
      <c r="A561" s="17"/>
      <c r="B561" s="12"/>
      <c r="C561" s="12"/>
      <c r="D561" s="12"/>
    </row>
    <row r="562" spans="1:4" ht="12.75">
      <c r="A562" s="17"/>
      <c r="B562" s="12"/>
      <c r="C562" s="12"/>
      <c r="D562" s="12"/>
    </row>
    <row r="563" spans="1:4" ht="12.75">
      <c r="A563" s="17"/>
      <c r="B563" s="12"/>
      <c r="C563" s="12"/>
      <c r="D563" s="12"/>
    </row>
    <row r="564" spans="1:4" ht="12.75">
      <c r="A564" s="17"/>
      <c r="B564" s="12"/>
      <c r="C564" s="12"/>
      <c r="D564" s="12"/>
    </row>
    <row r="565" spans="1:4" ht="12.75">
      <c r="A565" s="17"/>
      <c r="B565" s="12"/>
      <c r="C565" s="12"/>
      <c r="D565" s="12"/>
    </row>
    <row r="566" spans="1:4" ht="12.75">
      <c r="A566" s="17"/>
      <c r="B566" s="12"/>
      <c r="C566" s="12"/>
      <c r="D566" s="12"/>
    </row>
    <row r="567" spans="1:4" ht="12.75">
      <c r="A567" s="17"/>
      <c r="B567" s="12"/>
      <c r="C567" s="12"/>
      <c r="D567" s="12"/>
    </row>
    <row r="568" spans="1:4" ht="12.75">
      <c r="A568" s="17"/>
      <c r="B568" s="12"/>
      <c r="C568" s="12"/>
      <c r="D568" s="12"/>
    </row>
    <row r="569" spans="1:4" ht="12.75">
      <c r="A569" s="17"/>
      <c r="B569" s="12"/>
      <c r="C569" s="12"/>
      <c r="D569" s="12"/>
    </row>
    <row r="570" spans="1:4" ht="12.75">
      <c r="A570" s="17"/>
      <c r="B570" s="12"/>
      <c r="C570" s="12"/>
      <c r="D570" s="12"/>
    </row>
    <row r="571" spans="1:4" ht="12.75">
      <c r="A571" s="17"/>
      <c r="B571" s="12"/>
      <c r="C571" s="12"/>
      <c r="D571" s="12"/>
    </row>
    <row r="572" spans="1:4" ht="12.75">
      <c r="A572" s="17"/>
      <c r="B572" s="12"/>
      <c r="C572" s="12"/>
      <c r="D572" s="12"/>
    </row>
    <row r="573" spans="1:4" ht="12.75">
      <c r="A573" s="17"/>
      <c r="C573" s="12"/>
      <c r="D573" s="12"/>
    </row>
    <row r="574" spans="1:4" ht="12.75">
      <c r="A574" s="17"/>
      <c r="C574" s="12"/>
      <c r="D574" s="12"/>
    </row>
    <row r="575" spans="1:4" ht="12.75">
      <c r="A575" s="17"/>
      <c r="C575" s="12"/>
      <c r="D575" s="12"/>
    </row>
    <row r="576" spans="1:4" ht="12.75">
      <c r="A576" s="17"/>
      <c r="C576" s="12"/>
      <c r="D576" s="12"/>
    </row>
    <row r="577" spans="1:4" ht="12.75">
      <c r="A577" s="17"/>
      <c r="C577" s="12"/>
      <c r="D577" s="12"/>
    </row>
    <row r="578" spans="1:4" ht="12.75">
      <c r="A578" s="17"/>
      <c r="C578" s="12"/>
      <c r="D578" s="12"/>
    </row>
    <row r="579" spans="1:4" ht="12.75">
      <c r="A579" s="17"/>
      <c r="C579" s="12"/>
      <c r="D579" s="12"/>
    </row>
    <row r="580" spans="1:4" ht="12.75">
      <c r="A580" s="17"/>
      <c r="C580" s="12"/>
      <c r="D580" s="12"/>
    </row>
    <row r="581" spans="1:4" ht="12.75">
      <c r="A581" s="17"/>
      <c r="C581" s="12"/>
      <c r="D581" s="12"/>
    </row>
    <row r="582" spans="1:4" ht="12.75">
      <c r="A582" s="17"/>
      <c r="C582" s="12"/>
      <c r="D582" s="12"/>
    </row>
    <row r="583" spans="1:4" ht="12.75">
      <c r="A583" s="17"/>
      <c r="C583" s="12"/>
      <c r="D583" s="12"/>
    </row>
    <row r="584" spans="1:4" ht="12.75">
      <c r="A584" s="17"/>
      <c r="C584" s="12"/>
      <c r="D584" s="12"/>
    </row>
    <row r="585" spans="1:4" ht="12.75">
      <c r="A585" s="17"/>
      <c r="C585" s="12"/>
      <c r="D585" s="12"/>
    </row>
    <row r="586" spans="1:4" ht="12.75">
      <c r="A586" s="17"/>
      <c r="C586" s="12"/>
      <c r="D586" s="12"/>
    </row>
    <row r="587" spans="1:4" ht="12.75">
      <c r="A587" s="17"/>
      <c r="C587" s="12"/>
      <c r="D587" s="12"/>
    </row>
    <row r="588" spans="1:4" ht="12.75">
      <c r="A588" s="17"/>
      <c r="C588" s="12"/>
      <c r="D588" s="12"/>
    </row>
    <row r="589" spans="1:4" ht="12.75">
      <c r="A589" s="17"/>
      <c r="C589" s="12"/>
      <c r="D589" s="12"/>
    </row>
    <row r="590" spans="1:4" ht="12.75">
      <c r="A590" s="17"/>
      <c r="C590" s="12"/>
      <c r="D590" s="12"/>
    </row>
    <row r="591" spans="1:4" ht="12.75">
      <c r="A591" s="17"/>
      <c r="C591" s="12"/>
      <c r="D591" s="12"/>
    </row>
    <row r="592" spans="1:4" ht="12.75">
      <c r="A592" s="17"/>
      <c r="C592" s="12"/>
      <c r="D592" s="12"/>
    </row>
    <row r="593" spans="1:4" ht="12.75">
      <c r="A593" s="17"/>
      <c r="C593" s="12"/>
      <c r="D593" s="12"/>
    </row>
    <row r="594" spans="1:4" ht="12.75">
      <c r="A594" s="17"/>
      <c r="C594" s="12"/>
      <c r="D594" s="12"/>
    </row>
    <row r="595" spans="1:4" ht="12.75">
      <c r="A595" s="18"/>
      <c r="C595" s="12"/>
      <c r="D595" s="12"/>
    </row>
    <row r="596" spans="1:4" ht="12.75">
      <c r="A596" s="18"/>
      <c r="C596" s="12"/>
      <c r="D596" s="12"/>
    </row>
    <row r="597" spans="1:4" ht="12.75">
      <c r="A597" s="18"/>
      <c r="C597" s="12"/>
      <c r="D597" s="12"/>
    </row>
    <row r="598" spans="1:4" ht="12.75">
      <c r="A598" s="18"/>
      <c r="C598" s="12"/>
      <c r="D598" s="12"/>
    </row>
    <row r="599" spans="1:4" ht="12.75">
      <c r="A599" s="18"/>
      <c r="C599" s="12"/>
      <c r="D599" s="12"/>
    </row>
    <row r="600" spans="1:4" ht="12.75">
      <c r="A600" s="18"/>
      <c r="C600" s="12"/>
      <c r="D600" s="12"/>
    </row>
    <row r="601" spans="1:4" ht="12.75">
      <c r="A601" s="18"/>
      <c r="C601" s="12"/>
      <c r="D601" s="12"/>
    </row>
    <row r="602" spans="1:4" ht="12.75">
      <c r="A602" s="18"/>
      <c r="C602" s="12"/>
      <c r="D602" s="12"/>
    </row>
    <row r="603" spans="1:4" ht="12.75">
      <c r="A603" s="18"/>
      <c r="C603" s="12"/>
      <c r="D603" s="12"/>
    </row>
    <row r="604" spans="1:4" ht="12.75">
      <c r="A604" s="18"/>
      <c r="C604" s="12"/>
      <c r="D604" s="12"/>
    </row>
    <row r="605" spans="1:4" ht="12.75">
      <c r="A605" s="18"/>
      <c r="C605" s="12"/>
      <c r="D605" s="12"/>
    </row>
    <row r="606" spans="1:4" ht="12.75">
      <c r="A606" s="18"/>
      <c r="C606" s="12"/>
      <c r="D606" s="12"/>
    </row>
    <row r="607" spans="1:4" ht="12.75">
      <c r="A607" s="18"/>
      <c r="C607" s="12"/>
      <c r="D607" s="12"/>
    </row>
    <row r="608" spans="1:4" ht="12.75">
      <c r="A608" s="18"/>
      <c r="C608" s="12"/>
      <c r="D608" s="12"/>
    </row>
    <row r="609" spans="1:4" ht="12.75">
      <c r="A609" s="18"/>
      <c r="C609" s="12"/>
      <c r="D609" s="12"/>
    </row>
    <row r="610" spans="1:4" ht="12.75">
      <c r="A610" s="18"/>
      <c r="C610" s="12"/>
      <c r="D610" s="12"/>
    </row>
    <row r="611" ht="12.75">
      <c r="A611" s="18"/>
    </row>
    <row r="612" ht="12.75">
      <c r="A612" s="18"/>
    </row>
    <row r="613" ht="12.75">
      <c r="A613" s="18"/>
    </row>
    <row r="614" ht="12.75">
      <c r="A614" s="18"/>
    </row>
    <row r="615" ht="12.75">
      <c r="A615" s="18"/>
    </row>
    <row r="616" ht="12.75">
      <c r="A616" s="18"/>
    </row>
    <row r="617" ht="12.75">
      <c r="A617" s="18"/>
    </row>
    <row r="618" ht="12.75">
      <c r="A618" s="18"/>
    </row>
    <row r="619" ht="12.75">
      <c r="A619" s="18"/>
    </row>
    <row r="620" ht="12.75">
      <c r="A620" s="18"/>
    </row>
    <row r="621" ht="12.75">
      <c r="A621" s="18"/>
    </row>
    <row r="622" ht="12.75">
      <c r="A622" s="18"/>
    </row>
    <row r="623" ht="12.75">
      <c r="A623" s="18"/>
    </row>
    <row r="624" ht="12.75">
      <c r="A624" s="18"/>
    </row>
    <row r="625" ht="12.75">
      <c r="A625" s="18"/>
    </row>
    <row r="626" ht="12.75">
      <c r="A626" s="18"/>
    </row>
    <row r="627" ht="12.75">
      <c r="A627" s="18"/>
    </row>
    <row r="628" ht="12.75">
      <c r="A628" s="18"/>
    </row>
    <row r="629" ht="12.75">
      <c r="A629" s="18"/>
    </row>
  </sheetData>
  <sheetProtection/>
  <mergeCells count="1">
    <mergeCell ref="A1:U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05"/>
  <sheetViews>
    <sheetView zoomScalePageLayoutView="0" workbookViewId="0" topLeftCell="A22">
      <selection activeCell="C11" sqref="C11"/>
    </sheetView>
  </sheetViews>
  <sheetFormatPr defaultColWidth="11.421875" defaultRowHeight="15"/>
  <cols>
    <col min="2" max="2" width="71.140625" style="0" customWidth="1"/>
  </cols>
  <sheetData>
    <row r="1" spans="1:2" ht="15">
      <c r="A1" s="20" t="s">
        <v>1585</v>
      </c>
      <c r="B1" s="21" t="s">
        <v>1960</v>
      </c>
    </row>
    <row r="2" spans="1:2" ht="15">
      <c r="A2" s="4" t="s">
        <v>1586</v>
      </c>
      <c r="B2" s="5" t="s">
        <v>1587</v>
      </c>
    </row>
    <row r="3" spans="1:2" ht="14.25" customHeight="1">
      <c r="A3" s="80" t="s">
        <v>1588</v>
      </c>
      <c r="B3" s="81" t="s">
        <v>1589</v>
      </c>
    </row>
    <row r="4" spans="1:2" ht="15.75" customHeight="1">
      <c r="A4" s="25" t="s">
        <v>1590</v>
      </c>
      <c r="B4" s="7" t="s">
        <v>1591</v>
      </c>
    </row>
    <row r="5" spans="1:2" ht="15.75" customHeight="1">
      <c r="A5" s="25" t="s">
        <v>1592</v>
      </c>
      <c r="B5" s="7" t="s">
        <v>1593</v>
      </c>
    </row>
    <row r="6" spans="1:2" ht="18.75" customHeight="1">
      <c r="A6" s="25" t="s">
        <v>1594</v>
      </c>
      <c r="B6" s="7" t="s">
        <v>1595</v>
      </c>
    </row>
    <row r="7" spans="1:2" ht="15">
      <c r="A7" s="25" t="s">
        <v>1596</v>
      </c>
      <c r="B7" s="7" t="s">
        <v>1597</v>
      </c>
    </row>
    <row r="8" spans="1:2" ht="15">
      <c r="A8" s="80" t="s">
        <v>1598</v>
      </c>
      <c r="B8" s="81" t="s">
        <v>1599</v>
      </c>
    </row>
    <row r="9" spans="1:2" ht="15">
      <c r="A9" s="82" t="s">
        <v>1600</v>
      </c>
      <c r="B9" s="83" t="s">
        <v>606</v>
      </c>
    </row>
    <row r="10" spans="1:2" ht="21" customHeight="1">
      <c r="A10" s="25" t="s">
        <v>607</v>
      </c>
      <c r="B10" s="7" t="s">
        <v>608</v>
      </c>
    </row>
    <row r="11" spans="1:2" ht="15">
      <c r="A11" s="25" t="s">
        <v>609</v>
      </c>
      <c r="B11" s="7" t="s">
        <v>610</v>
      </c>
    </row>
    <row r="12" spans="1:2" ht="15">
      <c r="A12" s="25" t="s">
        <v>611</v>
      </c>
      <c r="B12" s="7" t="s">
        <v>612</v>
      </c>
    </row>
    <row r="13" spans="1:2" ht="15">
      <c r="A13" s="25" t="s">
        <v>613</v>
      </c>
      <c r="B13" s="7" t="s">
        <v>614</v>
      </c>
    </row>
    <row r="14" spans="1:2" ht="15">
      <c r="A14" s="25" t="s">
        <v>615</v>
      </c>
      <c r="B14" s="7" t="s">
        <v>616</v>
      </c>
    </row>
    <row r="15" spans="1:2" ht="15">
      <c r="A15" s="82" t="s">
        <v>617</v>
      </c>
      <c r="B15" s="83" t="s">
        <v>618</v>
      </c>
    </row>
    <row r="16" spans="1:2" ht="24" customHeight="1">
      <c r="A16" s="25" t="s">
        <v>619</v>
      </c>
      <c r="B16" s="7" t="s">
        <v>608</v>
      </c>
    </row>
    <row r="17" spans="1:2" ht="15">
      <c r="A17" s="25" t="s">
        <v>620</v>
      </c>
      <c r="B17" s="7" t="s">
        <v>610</v>
      </c>
    </row>
    <row r="18" spans="1:2" ht="15">
      <c r="A18" s="25" t="s">
        <v>621</v>
      </c>
      <c r="B18" s="7" t="s">
        <v>612</v>
      </c>
    </row>
    <row r="19" spans="1:2" ht="15">
      <c r="A19" s="25" t="s">
        <v>622</v>
      </c>
      <c r="B19" s="7" t="s">
        <v>614</v>
      </c>
    </row>
    <row r="20" spans="1:2" ht="15">
      <c r="A20" s="25" t="s">
        <v>623</v>
      </c>
      <c r="B20" s="7" t="s">
        <v>616</v>
      </c>
    </row>
    <row r="21" spans="1:2" ht="15">
      <c r="A21" s="25" t="s">
        <v>1624</v>
      </c>
      <c r="B21" s="7" t="s">
        <v>1625</v>
      </c>
    </row>
    <row r="22" spans="1:2" ht="15">
      <c r="A22" s="25" t="s">
        <v>1626</v>
      </c>
      <c r="B22" s="7" t="s">
        <v>1627</v>
      </c>
    </row>
    <row r="23" spans="1:2" ht="15">
      <c r="A23" s="25" t="s">
        <v>1628</v>
      </c>
      <c r="B23" s="7" t="s">
        <v>1629</v>
      </c>
    </row>
    <row r="24" spans="1:2" ht="15">
      <c r="A24" s="25" t="s">
        <v>1630</v>
      </c>
      <c r="B24" s="7" t="s">
        <v>1631</v>
      </c>
    </row>
    <row r="25" spans="1:2" ht="15">
      <c r="A25" s="25" t="s">
        <v>1632</v>
      </c>
      <c r="B25" s="7" t="s">
        <v>1633</v>
      </c>
    </row>
    <row r="26" spans="1:2" ht="15">
      <c r="A26" s="25" t="s">
        <v>1634</v>
      </c>
      <c r="B26" s="7" t="s">
        <v>1635</v>
      </c>
    </row>
    <row r="27" spans="1:2" ht="15">
      <c r="A27" s="82" t="s">
        <v>1636</v>
      </c>
      <c r="B27" s="83" t="s">
        <v>1637</v>
      </c>
    </row>
    <row r="28" spans="1:2" ht="15">
      <c r="A28" s="25" t="s">
        <v>1638</v>
      </c>
      <c r="B28" s="7" t="s">
        <v>608</v>
      </c>
    </row>
    <row r="29" spans="1:2" ht="15">
      <c r="A29" s="25" t="s">
        <v>1639</v>
      </c>
      <c r="B29" s="7" t="s">
        <v>610</v>
      </c>
    </row>
    <row r="30" spans="1:2" ht="15">
      <c r="A30" s="25" t="s">
        <v>1640</v>
      </c>
      <c r="B30" s="7" t="s">
        <v>612</v>
      </c>
    </row>
    <row r="31" spans="1:2" ht="15">
      <c r="A31" s="25" t="s">
        <v>1641</v>
      </c>
      <c r="B31" s="7" t="s">
        <v>614</v>
      </c>
    </row>
    <row r="32" spans="1:2" ht="15">
      <c r="A32" s="25" t="s">
        <v>1642</v>
      </c>
      <c r="B32" s="7" t="s">
        <v>616</v>
      </c>
    </row>
    <row r="33" spans="1:2" ht="15">
      <c r="A33" s="82" t="s">
        <v>1643</v>
      </c>
      <c r="B33" s="83" t="s">
        <v>1644</v>
      </c>
    </row>
    <row r="34" spans="1:2" ht="15">
      <c r="A34" s="25" t="s">
        <v>1645</v>
      </c>
      <c r="B34" s="7" t="s">
        <v>608</v>
      </c>
    </row>
    <row r="35" spans="1:2" ht="15">
      <c r="A35" s="25" t="s">
        <v>1646</v>
      </c>
      <c r="B35" s="7" t="s">
        <v>610</v>
      </c>
    </row>
    <row r="36" spans="1:2" ht="15">
      <c r="A36" s="25" t="s">
        <v>1647</v>
      </c>
      <c r="B36" s="7" t="s">
        <v>612</v>
      </c>
    </row>
    <row r="37" spans="1:2" ht="15">
      <c r="A37" s="25" t="s">
        <v>1648</v>
      </c>
      <c r="B37" s="7" t="s">
        <v>614</v>
      </c>
    </row>
    <row r="38" spans="1:2" ht="15">
      <c r="A38" s="25" t="s">
        <v>1649</v>
      </c>
      <c r="B38" s="7" t="s">
        <v>616</v>
      </c>
    </row>
    <row r="39" spans="1:2" ht="15">
      <c r="A39" s="25" t="s">
        <v>1650</v>
      </c>
      <c r="B39" s="7" t="s">
        <v>1625</v>
      </c>
    </row>
    <row r="40" spans="1:2" ht="15">
      <c r="A40" s="25" t="s">
        <v>1651</v>
      </c>
      <c r="B40" s="7" t="s">
        <v>1627</v>
      </c>
    </row>
    <row r="41" spans="1:2" ht="15">
      <c r="A41" s="25" t="s">
        <v>1652</v>
      </c>
      <c r="B41" s="7" t="s">
        <v>1629</v>
      </c>
    </row>
    <row r="42" spans="1:2" ht="15">
      <c r="A42" s="25" t="s">
        <v>1653</v>
      </c>
      <c r="B42" s="7" t="s">
        <v>1631</v>
      </c>
    </row>
    <row r="43" spans="1:2" ht="15">
      <c r="A43" s="25" t="s">
        <v>1654</v>
      </c>
      <c r="B43" s="7" t="s">
        <v>1633</v>
      </c>
    </row>
    <row r="44" spans="1:2" ht="15">
      <c r="A44" s="25" t="s">
        <v>1655</v>
      </c>
      <c r="B44" s="7" t="s">
        <v>1635</v>
      </c>
    </row>
    <row r="45" spans="1:2" ht="15">
      <c r="A45" s="82" t="s">
        <v>1656</v>
      </c>
      <c r="B45" s="83" t="s">
        <v>1595</v>
      </c>
    </row>
    <row r="46" spans="1:2" ht="15">
      <c r="A46" s="25" t="s">
        <v>1657</v>
      </c>
      <c r="B46" s="7" t="s">
        <v>608</v>
      </c>
    </row>
    <row r="47" spans="1:2" ht="15">
      <c r="A47" s="25" t="s">
        <v>1658</v>
      </c>
      <c r="B47" s="7" t="s">
        <v>610</v>
      </c>
    </row>
    <row r="48" spans="1:2" ht="15">
      <c r="A48" s="25" t="s">
        <v>1659</v>
      </c>
      <c r="B48" s="7" t="s">
        <v>612</v>
      </c>
    </row>
    <row r="49" spans="1:2" ht="15">
      <c r="A49" s="25" t="s">
        <v>1660</v>
      </c>
      <c r="B49" s="7" t="s">
        <v>614</v>
      </c>
    </row>
    <row r="50" spans="1:2" ht="15">
      <c r="A50" s="25" t="s">
        <v>644</v>
      </c>
      <c r="B50" s="7" t="s">
        <v>616</v>
      </c>
    </row>
    <row r="51" spans="1:2" ht="15">
      <c r="A51" s="25" t="s">
        <v>645</v>
      </c>
      <c r="B51" s="7" t="s">
        <v>1625</v>
      </c>
    </row>
    <row r="52" spans="1:2" ht="15">
      <c r="A52" s="25" t="s">
        <v>646</v>
      </c>
      <c r="B52" s="7" t="s">
        <v>1627</v>
      </c>
    </row>
    <row r="53" spans="1:2" ht="15">
      <c r="A53" s="25" t="s">
        <v>647</v>
      </c>
      <c r="B53" s="7" t="s">
        <v>1629</v>
      </c>
    </row>
    <row r="54" spans="1:2" ht="15">
      <c r="A54" s="25" t="s">
        <v>648</v>
      </c>
      <c r="B54" s="7" t="s">
        <v>1631</v>
      </c>
    </row>
    <row r="55" spans="1:2" ht="15">
      <c r="A55" s="25" t="s">
        <v>649</v>
      </c>
      <c r="B55" s="7" t="s">
        <v>1633</v>
      </c>
    </row>
    <row r="56" spans="1:2" ht="15">
      <c r="A56" s="25" t="s">
        <v>650</v>
      </c>
      <c r="B56" s="7" t="s">
        <v>1635</v>
      </c>
    </row>
    <row r="57" spans="1:2" ht="15">
      <c r="A57" s="80" t="s">
        <v>651</v>
      </c>
      <c r="B57" s="81" t="s">
        <v>652</v>
      </c>
    </row>
    <row r="58" spans="1:2" ht="15">
      <c r="A58" s="80" t="s">
        <v>653</v>
      </c>
      <c r="B58" s="81" t="s">
        <v>654</v>
      </c>
    </row>
    <row r="59" spans="1:2" ht="39" customHeight="1">
      <c r="A59" s="25" t="s">
        <v>655</v>
      </c>
      <c r="B59" s="7" t="s">
        <v>656</v>
      </c>
    </row>
    <row r="60" spans="1:2" ht="24.75" customHeight="1">
      <c r="A60" s="25" t="s">
        <v>657</v>
      </c>
      <c r="B60" s="7" t="s">
        <v>658</v>
      </c>
    </row>
    <row r="61" spans="1:2" ht="26.25" customHeight="1">
      <c r="A61" s="25" t="s">
        <v>659</v>
      </c>
      <c r="B61" s="7" t="s">
        <v>1685</v>
      </c>
    </row>
    <row r="62" spans="1:2" ht="46.5" customHeight="1">
      <c r="A62" s="25" t="s">
        <v>1686</v>
      </c>
      <c r="B62" s="7" t="s">
        <v>1687</v>
      </c>
    </row>
    <row r="63" spans="1:2" ht="25.5">
      <c r="A63" s="25" t="s">
        <v>1688</v>
      </c>
      <c r="B63" s="7" t="s">
        <v>1689</v>
      </c>
    </row>
    <row r="64" spans="1:2" ht="15">
      <c r="A64" s="25" t="s">
        <v>1690</v>
      </c>
      <c r="B64" s="7" t="s">
        <v>683</v>
      </c>
    </row>
    <row r="65" spans="1:2" ht="15">
      <c r="A65" s="25" t="s">
        <v>684</v>
      </c>
      <c r="B65" s="7" t="s">
        <v>685</v>
      </c>
    </row>
    <row r="66" spans="1:2" ht="15">
      <c r="A66" s="25" t="s">
        <v>686</v>
      </c>
      <c r="B66" s="7" t="s">
        <v>687</v>
      </c>
    </row>
    <row r="67" spans="1:2" ht="15">
      <c r="A67" s="25" t="s">
        <v>688</v>
      </c>
      <c r="B67" s="7" t="s">
        <v>689</v>
      </c>
    </row>
    <row r="68" spans="1:2" ht="15">
      <c r="A68" s="25" t="s">
        <v>690</v>
      </c>
      <c r="B68" s="7" t="s">
        <v>698</v>
      </c>
    </row>
    <row r="69" spans="1:2" ht="15">
      <c r="A69" s="25" t="s">
        <v>699</v>
      </c>
      <c r="B69" s="7" t="s">
        <v>700</v>
      </c>
    </row>
    <row r="70" spans="1:2" ht="15">
      <c r="A70" s="25" t="s">
        <v>701</v>
      </c>
      <c r="B70" s="7" t="s">
        <v>1180</v>
      </c>
    </row>
    <row r="71" spans="1:2" ht="15">
      <c r="A71" s="25" t="s">
        <v>702</v>
      </c>
      <c r="B71" s="7" t="s">
        <v>703</v>
      </c>
    </row>
    <row r="72" spans="1:2" ht="15">
      <c r="A72" s="97" t="s">
        <v>704</v>
      </c>
      <c r="B72" s="98" t="s">
        <v>705</v>
      </c>
    </row>
    <row r="73" spans="1:2" ht="15">
      <c r="A73" s="25" t="s">
        <v>706</v>
      </c>
      <c r="B73" s="7" t="s">
        <v>1717</v>
      </c>
    </row>
    <row r="74" spans="1:2" ht="15">
      <c r="A74" s="25" t="s">
        <v>1718</v>
      </c>
      <c r="B74" s="7" t="s">
        <v>1719</v>
      </c>
    </row>
    <row r="75" spans="1:2" ht="25.5">
      <c r="A75" s="25" t="s">
        <v>1720</v>
      </c>
      <c r="B75" s="7" t="s">
        <v>1721</v>
      </c>
    </row>
    <row r="76" spans="1:2" ht="15">
      <c r="A76" s="25" t="s">
        <v>1722</v>
      </c>
      <c r="B76" s="7" t="s">
        <v>1723</v>
      </c>
    </row>
    <row r="77" spans="1:2" ht="15">
      <c r="A77" s="25" t="s">
        <v>1724</v>
      </c>
      <c r="B77" s="7" t="s">
        <v>1725</v>
      </c>
    </row>
    <row r="78" spans="1:2" ht="15">
      <c r="A78" s="25" t="s">
        <v>1726</v>
      </c>
      <c r="B78" s="7" t="s">
        <v>1727</v>
      </c>
    </row>
    <row r="79" spans="1:2" ht="25.5">
      <c r="A79" s="25" t="s">
        <v>1728</v>
      </c>
      <c r="B79" s="7" t="s">
        <v>1729</v>
      </c>
    </row>
    <row r="80" spans="1:2" ht="25.5">
      <c r="A80" s="25" t="s">
        <v>1730</v>
      </c>
      <c r="B80" s="7" t="s">
        <v>1181</v>
      </c>
    </row>
    <row r="81" spans="1:2" ht="15">
      <c r="A81" s="80" t="s">
        <v>625</v>
      </c>
      <c r="B81" s="80" t="s">
        <v>624</v>
      </c>
    </row>
    <row r="82" spans="1:2" ht="15">
      <c r="A82" s="25" t="s">
        <v>626</v>
      </c>
      <c r="B82" s="7" t="s">
        <v>1731</v>
      </c>
    </row>
    <row r="83" spans="1:2" ht="25.5">
      <c r="A83" s="25" t="s">
        <v>627</v>
      </c>
      <c r="B83" s="7" t="s">
        <v>2001</v>
      </c>
    </row>
    <row r="84" spans="1:2" ht="15">
      <c r="A84" s="25" t="s">
        <v>628</v>
      </c>
      <c r="B84" s="7" t="s">
        <v>1182</v>
      </c>
    </row>
    <row r="85" spans="1:2" ht="15">
      <c r="A85" s="25" t="s">
        <v>629</v>
      </c>
      <c r="B85" s="7" t="s">
        <v>1312</v>
      </c>
    </row>
    <row r="86" spans="1:2" ht="15">
      <c r="A86" s="25" t="s">
        <v>630</v>
      </c>
      <c r="B86" s="7" t="s">
        <v>1732</v>
      </c>
    </row>
    <row r="87" spans="1:2" ht="15">
      <c r="A87" s="25" t="s">
        <v>631</v>
      </c>
      <c r="B87" s="7" t="s">
        <v>1187</v>
      </c>
    </row>
    <row r="88" spans="1:2" ht="15">
      <c r="A88" s="25" t="s">
        <v>632</v>
      </c>
      <c r="B88" s="7" t="s">
        <v>1188</v>
      </c>
    </row>
    <row r="89" spans="1:2" ht="15">
      <c r="A89" s="4" t="s">
        <v>1733</v>
      </c>
      <c r="B89" s="5" t="s">
        <v>1734</v>
      </c>
    </row>
    <row r="90" spans="1:2" ht="15">
      <c r="A90" s="80" t="s">
        <v>1735</v>
      </c>
      <c r="B90" s="81" t="s">
        <v>731</v>
      </c>
    </row>
    <row r="91" spans="1:2" ht="15">
      <c r="A91" s="25" t="s">
        <v>732</v>
      </c>
      <c r="B91" s="7" t="s">
        <v>733</v>
      </c>
    </row>
    <row r="92" spans="1:2" ht="15">
      <c r="A92" s="25" t="s">
        <v>734</v>
      </c>
      <c r="B92" s="7" t="s">
        <v>735</v>
      </c>
    </row>
    <row r="93" spans="1:2" ht="15">
      <c r="A93" s="25" t="s">
        <v>736</v>
      </c>
      <c r="B93" s="7" t="s">
        <v>739</v>
      </c>
    </row>
    <row r="94" spans="1:2" ht="15">
      <c r="A94" s="25" t="s">
        <v>738</v>
      </c>
      <c r="B94" s="7" t="s">
        <v>737</v>
      </c>
    </row>
    <row r="95" spans="1:2" ht="15">
      <c r="A95" s="25" t="s">
        <v>740</v>
      </c>
      <c r="B95" s="7" t="s">
        <v>741</v>
      </c>
    </row>
    <row r="96" spans="1:2" ht="15">
      <c r="A96" s="25" t="s">
        <v>742</v>
      </c>
      <c r="B96" s="7" t="s">
        <v>1184</v>
      </c>
    </row>
    <row r="97" spans="1:2" ht="15">
      <c r="A97" s="25" t="s">
        <v>1183</v>
      </c>
      <c r="B97" s="7" t="s">
        <v>1186</v>
      </c>
    </row>
    <row r="98" spans="1:2" ht="15">
      <c r="A98" s="25" t="s">
        <v>1519</v>
      </c>
      <c r="B98" s="81" t="s">
        <v>550</v>
      </c>
    </row>
    <row r="99" spans="1:2" ht="15">
      <c r="A99" s="82" t="s">
        <v>1389</v>
      </c>
      <c r="B99" s="83" t="s">
        <v>508</v>
      </c>
    </row>
    <row r="100" spans="1:2" ht="15">
      <c r="A100" s="84" t="s">
        <v>743</v>
      </c>
      <c r="B100" s="85" t="s">
        <v>509</v>
      </c>
    </row>
    <row r="101" spans="1:2" ht="15">
      <c r="A101" s="90" t="s">
        <v>744</v>
      </c>
      <c r="B101" s="26" t="s">
        <v>387</v>
      </c>
    </row>
    <row r="102" spans="1:2" ht="15">
      <c r="A102" s="90" t="s">
        <v>745</v>
      </c>
      <c r="B102" s="26" t="s">
        <v>388</v>
      </c>
    </row>
    <row r="103" spans="1:2" ht="15">
      <c r="A103" s="90" t="s">
        <v>746</v>
      </c>
      <c r="B103" s="26" t="s">
        <v>389</v>
      </c>
    </row>
    <row r="104" spans="1:2" ht="15">
      <c r="A104" s="90" t="s">
        <v>747</v>
      </c>
      <c r="B104" s="26" t="s">
        <v>390</v>
      </c>
    </row>
    <row r="105" spans="1:2" ht="15">
      <c r="A105" s="84" t="s">
        <v>1391</v>
      </c>
      <c r="B105" s="85" t="s">
        <v>510</v>
      </c>
    </row>
    <row r="106" spans="1:2" ht="15">
      <c r="A106" s="90" t="s">
        <v>1562</v>
      </c>
      <c r="B106" s="26" t="s">
        <v>387</v>
      </c>
    </row>
    <row r="107" spans="1:2" ht="15">
      <c r="A107" s="90" t="s">
        <v>1563</v>
      </c>
      <c r="B107" s="26" t="s">
        <v>388</v>
      </c>
    </row>
    <row r="108" spans="1:2" ht="15">
      <c r="A108" s="90" t="s">
        <v>1564</v>
      </c>
      <c r="B108" s="26" t="s">
        <v>389</v>
      </c>
    </row>
    <row r="109" spans="1:2" ht="15">
      <c r="A109" s="90" t="s">
        <v>1565</v>
      </c>
      <c r="B109" s="26" t="s">
        <v>390</v>
      </c>
    </row>
    <row r="110" spans="1:2" ht="15">
      <c r="A110" s="84" t="s">
        <v>1620</v>
      </c>
      <c r="B110" s="85" t="s">
        <v>511</v>
      </c>
    </row>
    <row r="111" spans="1:2" ht="15">
      <c r="A111" s="90" t="s">
        <v>757</v>
      </c>
      <c r="B111" s="26" t="s">
        <v>387</v>
      </c>
    </row>
    <row r="112" spans="1:2" ht="15">
      <c r="A112" s="90" t="s">
        <v>758</v>
      </c>
      <c r="B112" s="26" t="s">
        <v>388</v>
      </c>
    </row>
    <row r="113" spans="1:2" ht="15">
      <c r="A113" s="90" t="s">
        <v>504</v>
      </c>
      <c r="B113" s="26" t="s">
        <v>389</v>
      </c>
    </row>
    <row r="114" spans="1:2" ht="15">
      <c r="A114" s="90" t="s">
        <v>505</v>
      </c>
      <c r="B114" s="26" t="s">
        <v>390</v>
      </c>
    </row>
    <row r="115" spans="1:2" ht="15">
      <c r="A115" s="82" t="s">
        <v>1390</v>
      </c>
      <c r="B115" s="83" t="s">
        <v>512</v>
      </c>
    </row>
    <row r="116" spans="1:2" ht="15">
      <c r="A116" s="84" t="s">
        <v>1772</v>
      </c>
      <c r="B116" s="85" t="s">
        <v>513</v>
      </c>
    </row>
    <row r="117" spans="1:2" ht="15">
      <c r="A117" s="90" t="s">
        <v>1773</v>
      </c>
      <c r="B117" s="26" t="s">
        <v>387</v>
      </c>
    </row>
    <row r="118" spans="1:2" ht="15">
      <c r="A118" s="90" t="s">
        <v>1774</v>
      </c>
      <c r="B118" s="26" t="s">
        <v>388</v>
      </c>
    </row>
    <row r="119" spans="1:2" ht="15">
      <c r="A119" s="90" t="s">
        <v>1560</v>
      </c>
      <c r="B119" s="26" t="s">
        <v>389</v>
      </c>
    </row>
    <row r="120" spans="1:2" ht="15">
      <c r="A120" s="90" t="s">
        <v>1561</v>
      </c>
      <c r="B120" s="26" t="s">
        <v>390</v>
      </c>
    </row>
    <row r="121" spans="1:2" ht="15">
      <c r="A121" s="84" t="s">
        <v>1391</v>
      </c>
      <c r="B121" s="85" t="s">
        <v>514</v>
      </c>
    </row>
    <row r="122" spans="1:2" ht="15">
      <c r="A122" s="90" t="s">
        <v>1562</v>
      </c>
      <c r="B122" s="26" t="s">
        <v>387</v>
      </c>
    </row>
    <row r="123" spans="1:2" ht="15">
      <c r="A123" s="90" t="s">
        <v>1563</v>
      </c>
      <c r="B123" s="26" t="s">
        <v>388</v>
      </c>
    </row>
    <row r="124" spans="1:2" ht="15">
      <c r="A124" s="90" t="s">
        <v>1564</v>
      </c>
      <c r="B124" s="26" t="s">
        <v>389</v>
      </c>
    </row>
    <row r="125" spans="1:2" ht="15">
      <c r="A125" s="90" t="s">
        <v>1565</v>
      </c>
      <c r="B125" s="26" t="s">
        <v>390</v>
      </c>
    </row>
    <row r="126" spans="1:2" ht="15">
      <c r="A126" s="84" t="s">
        <v>756</v>
      </c>
      <c r="B126" s="85" t="s">
        <v>515</v>
      </c>
    </row>
    <row r="127" spans="1:2" ht="15">
      <c r="A127" s="90" t="s">
        <v>757</v>
      </c>
      <c r="B127" s="26" t="s">
        <v>387</v>
      </c>
    </row>
    <row r="128" spans="1:2" ht="15">
      <c r="A128" s="90" t="s">
        <v>758</v>
      </c>
      <c r="B128" s="26" t="s">
        <v>388</v>
      </c>
    </row>
    <row r="129" spans="1:2" ht="15">
      <c r="A129" s="90" t="s">
        <v>504</v>
      </c>
      <c r="B129" s="26" t="s">
        <v>389</v>
      </c>
    </row>
    <row r="130" spans="1:2" ht="15">
      <c r="A130" s="90" t="s">
        <v>505</v>
      </c>
      <c r="B130" s="26" t="s">
        <v>390</v>
      </c>
    </row>
    <row r="131" spans="1:2" ht="15">
      <c r="A131" s="84" t="s">
        <v>759</v>
      </c>
      <c r="B131" s="85" t="s">
        <v>516</v>
      </c>
    </row>
    <row r="132" spans="1:2" ht="15">
      <c r="A132" s="90" t="s">
        <v>760</v>
      </c>
      <c r="B132" s="26" t="s">
        <v>387</v>
      </c>
    </row>
    <row r="133" spans="1:2" ht="15">
      <c r="A133" s="90" t="s">
        <v>761</v>
      </c>
      <c r="B133" s="26" t="s">
        <v>388</v>
      </c>
    </row>
    <row r="134" spans="1:2" ht="15">
      <c r="A134" s="90" t="s">
        <v>506</v>
      </c>
      <c r="B134" s="26" t="s">
        <v>389</v>
      </c>
    </row>
    <row r="135" spans="1:2" ht="15">
      <c r="A135" s="90" t="s">
        <v>507</v>
      </c>
      <c r="B135" s="26" t="s">
        <v>390</v>
      </c>
    </row>
    <row r="136" spans="1:2" ht="15">
      <c r="A136" s="82" t="s">
        <v>1392</v>
      </c>
      <c r="B136" s="83" t="s">
        <v>770</v>
      </c>
    </row>
    <row r="137" spans="1:2" ht="15">
      <c r="A137" s="84" t="s">
        <v>763</v>
      </c>
      <c r="B137" s="85" t="s">
        <v>517</v>
      </c>
    </row>
    <row r="138" spans="1:2" ht="15">
      <c r="A138" s="90" t="s">
        <v>764</v>
      </c>
      <c r="B138" s="26" t="s">
        <v>387</v>
      </c>
    </row>
    <row r="139" spans="1:2" ht="15">
      <c r="A139" s="90" t="s">
        <v>765</v>
      </c>
      <c r="B139" s="26" t="s">
        <v>388</v>
      </c>
    </row>
    <row r="140" spans="1:2" ht="15">
      <c r="A140" s="90" t="s">
        <v>1557</v>
      </c>
      <c r="B140" s="26" t="s">
        <v>389</v>
      </c>
    </row>
    <row r="141" spans="1:2" ht="15">
      <c r="A141" s="90" t="s">
        <v>1558</v>
      </c>
      <c r="B141" s="26" t="s">
        <v>390</v>
      </c>
    </row>
    <row r="142" spans="1:2" ht="15">
      <c r="A142" s="84" t="s">
        <v>766</v>
      </c>
      <c r="B142" s="85" t="s">
        <v>518</v>
      </c>
    </row>
    <row r="143" spans="1:2" ht="15">
      <c r="A143" s="90" t="s">
        <v>767</v>
      </c>
      <c r="B143" s="26" t="s">
        <v>387</v>
      </c>
    </row>
    <row r="144" spans="1:2" ht="15">
      <c r="A144" s="90" t="s">
        <v>768</v>
      </c>
      <c r="B144" s="26" t="s">
        <v>388</v>
      </c>
    </row>
    <row r="145" spans="1:2" ht="15">
      <c r="A145" s="90" t="s">
        <v>769</v>
      </c>
      <c r="B145" s="26" t="s">
        <v>389</v>
      </c>
    </row>
    <row r="146" spans="1:2" ht="15">
      <c r="A146" s="90" t="s">
        <v>1559</v>
      </c>
      <c r="B146" s="26" t="s">
        <v>390</v>
      </c>
    </row>
    <row r="147" spans="1:2" ht="15">
      <c r="A147" s="82" t="s">
        <v>1393</v>
      </c>
      <c r="B147" s="83" t="s">
        <v>519</v>
      </c>
    </row>
    <row r="148" spans="1:2" ht="15">
      <c r="A148" s="84" t="s">
        <v>1394</v>
      </c>
      <c r="B148" s="85" t="s">
        <v>520</v>
      </c>
    </row>
    <row r="149" spans="1:2" ht="15">
      <c r="A149" s="90" t="s">
        <v>1549</v>
      </c>
      <c r="B149" s="26" t="s">
        <v>387</v>
      </c>
    </row>
    <row r="150" spans="1:2" ht="15">
      <c r="A150" s="90" t="s">
        <v>1550</v>
      </c>
      <c r="B150" s="26" t="s">
        <v>388</v>
      </c>
    </row>
    <row r="151" spans="1:2" ht="15">
      <c r="A151" s="90" t="s">
        <v>1551</v>
      </c>
      <c r="B151" s="26" t="s">
        <v>389</v>
      </c>
    </row>
    <row r="152" spans="1:2" ht="15">
      <c r="A152" s="90" t="s">
        <v>1552</v>
      </c>
      <c r="B152" s="26" t="s">
        <v>390</v>
      </c>
    </row>
    <row r="153" spans="1:2" ht="15">
      <c r="A153" s="84" t="s">
        <v>1395</v>
      </c>
      <c r="B153" s="85" t="s">
        <v>521</v>
      </c>
    </row>
    <row r="154" spans="1:2" ht="15">
      <c r="A154" s="90" t="s">
        <v>1553</v>
      </c>
      <c r="B154" s="26" t="s">
        <v>387</v>
      </c>
    </row>
    <row r="155" spans="1:2" ht="15">
      <c r="A155" s="90" t="s">
        <v>1554</v>
      </c>
      <c r="B155" s="26" t="s">
        <v>388</v>
      </c>
    </row>
    <row r="156" spans="1:2" ht="15">
      <c r="A156" s="90" t="s">
        <v>1555</v>
      </c>
      <c r="B156" s="26" t="s">
        <v>389</v>
      </c>
    </row>
    <row r="157" spans="1:2" ht="15">
      <c r="A157" s="90" t="s">
        <v>1556</v>
      </c>
      <c r="B157" s="26" t="s">
        <v>390</v>
      </c>
    </row>
    <row r="158" spans="1:2" ht="15">
      <c r="A158" s="82" t="s">
        <v>1396</v>
      </c>
      <c r="B158" s="83" t="s">
        <v>522</v>
      </c>
    </row>
    <row r="159" spans="1:2" ht="15">
      <c r="A159" s="84" t="s">
        <v>1397</v>
      </c>
      <c r="B159" s="85" t="s">
        <v>523</v>
      </c>
    </row>
    <row r="160" spans="1:2" ht="15">
      <c r="A160" s="90" t="s">
        <v>1525</v>
      </c>
      <c r="B160" s="26" t="s">
        <v>387</v>
      </c>
    </row>
    <row r="161" spans="1:2" ht="15">
      <c r="A161" s="90" t="s">
        <v>1526</v>
      </c>
      <c r="B161" s="26" t="s">
        <v>388</v>
      </c>
    </row>
    <row r="162" spans="1:2" ht="15">
      <c r="A162" s="90" t="s">
        <v>1527</v>
      </c>
      <c r="B162" s="26" t="s">
        <v>389</v>
      </c>
    </row>
    <row r="163" spans="1:2" ht="15">
      <c r="A163" s="90" t="s">
        <v>1528</v>
      </c>
      <c r="B163" s="26" t="s">
        <v>390</v>
      </c>
    </row>
    <row r="164" spans="1:2" ht="15">
      <c r="A164" s="84" t="s">
        <v>1398</v>
      </c>
      <c r="B164" s="85" t="s">
        <v>524</v>
      </c>
    </row>
    <row r="165" spans="1:2" ht="15">
      <c r="A165" s="90" t="s">
        <v>1529</v>
      </c>
      <c r="B165" s="26" t="s">
        <v>387</v>
      </c>
    </row>
    <row r="166" spans="1:2" ht="15">
      <c r="A166" s="90" t="s">
        <v>1530</v>
      </c>
      <c r="B166" s="26" t="s">
        <v>388</v>
      </c>
    </row>
    <row r="167" spans="1:2" ht="15">
      <c r="A167" s="90" t="s">
        <v>1531</v>
      </c>
      <c r="B167" s="26" t="s">
        <v>389</v>
      </c>
    </row>
    <row r="168" spans="1:2" ht="15">
      <c r="A168" s="90" t="s">
        <v>1532</v>
      </c>
      <c r="B168" s="26" t="s">
        <v>390</v>
      </c>
    </row>
    <row r="169" spans="1:2" ht="15">
      <c r="A169" s="84" t="s">
        <v>1399</v>
      </c>
      <c r="B169" s="85" t="s">
        <v>525</v>
      </c>
    </row>
    <row r="170" spans="1:2" ht="15">
      <c r="A170" s="90" t="s">
        <v>1533</v>
      </c>
      <c r="B170" s="26" t="s">
        <v>387</v>
      </c>
    </row>
    <row r="171" spans="1:2" ht="15">
      <c r="A171" s="90" t="s">
        <v>1534</v>
      </c>
      <c r="B171" s="26" t="s">
        <v>388</v>
      </c>
    </row>
    <row r="172" spans="1:2" ht="15">
      <c r="A172" s="90" t="s">
        <v>1535</v>
      </c>
      <c r="B172" s="26" t="s">
        <v>389</v>
      </c>
    </row>
    <row r="173" spans="1:2" ht="15">
      <c r="A173" s="90" t="s">
        <v>1536</v>
      </c>
      <c r="B173" s="26" t="s">
        <v>390</v>
      </c>
    </row>
    <row r="174" spans="1:2" ht="15">
      <c r="A174" s="84" t="s">
        <v>1400</v>
      </c>
      <c r="B174" s="85" t="s">
        <v>526</v>
      </c>
    </row>
    <row r="175" spans="1:2" ht="15">
      <c r="A175" s="90" t="s">
        <v>1537</v>
      </c>
      <c r="B175" s="26" t="s">
        <v>387</v>
      </c>
    </row>
    <row r="176" spans="1:2" ht="15">
      <c r="A176" s="90" t="s">
        <v>1538</v>
      </c>
      <c r="B176" s="26" t="s">
        <v>388</v>
      </c>
    </row>
    <row r="177" spans="1:2" ht="15">
      <c r="A177" s="90" t="s">
        <v>1539</v>
      </c>
      <c r="B177" s="26" t="s">
        <v>389</v>
      </c>
    </row>
    <row r="178" spans="1:2" ht="15">
      <c r="A178" s="90" t="s">
        <v>1540</v>
      </c>
      <c r="B178" s="26" t="s">
        <v>390</v>
      </c>
    </row>
    <row r="179" spans="1:2" ht="15">
      <c r="A179" s="84" t="s">
        <v>1523</v>
      </c>
      <c r="B179" s="85" t="s">
        <v>527</v>
      </c>
    </row>
    <row r="180" spans="1:2" ht="15">
      <c r="A180" s="90" t="s">
        <v>1541</v>
      </c>
      <c r="B180" s="26" t="s">
        <v>387</v>
      </c>
    </row>
    <row r="181" spans="1:2" ht="15">
      <c r="A181" s="90" t="s">
        <v>1542</v>
      </c>
      <c r="B181" s="26" t="s">
        <v>388</v>
      </c>
    </row>
    <row r="182" spans="1:2" ht="15">
      <c r="A182" s="90" t="s">
        <v>1543</v>
      </c>
      <c r="B182" s="26" t="s">
        <v>389</v>
      </c>
    </row>
    <row r="183" spans="1:2" ht="15">
      <c r="A183" s="90" t="s">
        <v>1544</v>
      </c>
      <c r="B183" s="26" t="s">
        <v>390</v>
      </c>
    </row>
    <row r="184" spans="1:2" ht="15">
      <c r="A184" s="84" t="s">
        <v>1524</v>
      </c>
      <c r="B184" s="85" t="s">
        <v>528</v>
      </c>
    </row>
    <row r="185" spans="1:2" ht="15">
      <c r="A185" s="90" t="s">
        <v>1545</v>
      </c>
      <c r="B185" s="26" t="s">
        <v>387</v>
      </c>
    </row>
    <row r="186" spans="1:2" ht="15">
      <c r="A186" s="90" t="s">
        <v>1546</v>
      </c>
      <c r="B186" s="26" t="s">
        <v>388</v>
      </c>
    </row>
    <row r="187" spans="1:2" ht="15">
      <c r="A187" s="90" t="s">
        <v>1547</v>
      </c>
      <c r="B187" s="26" t="s">
        <v>389</v>
      </c>
    </row>
    <row r="188" spans="1:2" ht="15">
      <c r="A188" s="90" t="s">
        <v>1548</v>
      </c>
      <c r="B188" s="26" t="s">
        <v>390</v>
      </c>
    </row>
    <row r="189" spans="1:2" ht="15">
      <c r="A189" s="82" t="s">
        <v>1401</v>
      </c>
      <c r="B189" s="83" t="s">
        <v>529</v>
      </c>
    </row>
    <row r="190" spans="1:2" ht="15">
      <c r="A190" s="84" t="s">
        <v>1402</v>
      </c>
      <c r="B190" s="85" t="s">
        <v>530</v>
      </c>
    </row>
    <row r="191" spans="1:2" ht="15">
      <c r="A191" s="90" t="s">
        <v>1501</v>
      </c>
      <c r="B191" s="26" t="s">
        <v>387</v>
      </c>
    </row>
    <row r="192" spans="1:2" ht="15">
      <c r="A192" s="90" t="s">
        <v>1502</v>
      </c>
      <c r="B192" s="26" t="s">
        <v>388</v>
      </c>
    </row>
    <row r="193" spans="1:2" ht="15">
      <c r="A193" s="90" t="s">
        <v>1503</v>
      </c>
      <c r="B193" s="26" t="s">
        <v>389</v>
      </c>
    </row>
    <row r="194" spans="1:2" ht="15">
      <c r="A194" s="90" t="s">
        <v>1504</v>
      </c>
      <c r="B194" s="26" t="s">
        <v>390</v>
      </c>
    </row>
    <row r="195" spans="1:2" ht="15">
      <c r="A195" s="84" t="s">
        <v>1403</v>
      </c>
      <c r="B195" s="85" t="s">
        <v>1601</v>
      </c>
    </row>
    <row r="196" spans="1:2" ht="15">
      <c r="A196" s="90" t="s">
        <v>1505</v>
      </c>
      <c r="B196" s="26" t="s">
        <v>387</v>
      </c>
    </row>
    <row r="197" spans="1:2" ht="15">
      <c r="A197" s="90" t="s">
        <v>1506</v>
      </c>
      <c r="B197" s="26" t="s">
        <v>388</v>
      </c>
    </row>
    <row r="198" spans="1:2" ht="15">
      <c r="A198" s="90" t="s">
        <v>1507</v>
      </c>
      <c r="B198" s="26" t="s">
        <v>389</v>
      </c>
    </row>
    <row r="199" spans="1:2" ht="15">
      <c r="A199" s="90" t="s">
        <v>1508</v>
      </c>
      <c r="B199" s="26" t="s">
        <v>390</v>
      </c>
    </row>
    <row r="200" spans="1:2" ht="15">
      <c r="A200" s="84" t="s">
        <v>1404</v>
      </c>
      <c r="B200" s="85" t="s">
        <v>1602</v>
      </c>
    </row>
    <row r="201" spans="1:2" ht="15">
      <c r="A201" s="90" t="s">
        <v>1509</v>
      </c>
      <c r="B201" s="26" t="s">
        <v>387</v>
      </c>
    </row>
    <row r="202" spans="1:2" ht="15">
      <c r="A202" s="90" t="s">
        <v>1510</v>
      </c>
      <c r="B202" s="26" t="s">
        <v>388</v>
      </c>
    </row>
    <row r="203" spans="1:2" ht="15">
      <c r="A203" s="90" t="s">
        <v>1511</v>
      </c>
      <c r="B203" s="26" t="s">
        <v>389</v>
      </c>
    </row>
    <row r="204" spans="1:2" ht="15">
      <c r="A204" s="90" t="s">
        <v>1512</v>
      </c>
      <c r="B204" s="26" t="s">
        <v>390</v>
      </c>
    </row>
    <row r="205" spans="1:2" ht="15">
      <c r="A205" s="84" t="s">
        <v>1405</v>
      </c>
      <c r="B205" s="85" t="s">
        <v>1603</v>
      </c>
    </row>
    <row r="206" spans="1:2" ht="15">
      <c r="A206" s="90" t="s">
        <v>1513</v>
      </c>
      <c r="B206" s="26" t="s">
        <v>387</v>
      </c>
    </row>
    <row r="207" spans="1:2" ht="15">
      <c r="A207" s="90" t="s">
        <v>1514</v>
      </c>
      <c r="B207" s="26" t="s">
        <v>388</v>
      </c>
    </row>
    <row r="208" spans="1:2" ht="15">
      <c r="A208" s="90" t="s">
        <v>1515</v>
      </c>
      <c r="B208" s="26" t="s">
        <v>389</v>
      </c>
    </row>
    <row r="209" spans="1:2" ht="15">
      <c r="A209" s="90" t="s">
        <v>1516</v>
      </c>
      <c r="B209" s="26" t="s">
        <v>390</v>
      </c>
    </row>
    <row r="210" spans="1:2" ht="15">
      <c r="A210" s="84" t="s">
        <v>1500</v>
      </c>
      <c r="B210" s="85" t="s">
        <v>1604</v>
      </c>
    </row>
    <row r="211" spans="1:2" ht="15">
      <c r="A211" s="90" t="s">
        <v>1517</v>
      </c>
      <c r="B211" s="26" t="s">
        <v>387</v>
      </c>
    </row>
    <row r="212" spans="1:2" ht="15">
      <c r="A212" s="90" t="s">
        <v>1518</v>
      </c>
      <c r="B212" s="26" t="s">
        <v>388</v>
      </c>
    </row>
    <row r="213" spans="1:2" ht="15">
      <c r="A213" s="90" t="s">
        <v>1521</v>
      </c>
      <c r="B213" s="26" t="s">
        <v>389</v>
      </c>
    </row>
    <row r="214" spans="1:2" ht="15">
      <c r="A214" s="90" t="s">
        <v>1522</v>
      </c>
      <c r="B214" s="26" t="s">
        <v>390</v>
      </c>
    </row>
    <row r="215" spans="1:2" ht="15">
      <c r="A215" s="82" t="s">
        <v>378</v>
      </c>
      <c r="B215" s="83" t="s">
        <v>1605</v>
      </c>
    </row>
    <row r="216" spans="1:2" ht="15">
      <c r="A216" s="84" t="s">
        <v>1490</v>
      </c>
      <c r="B216" s="85" t="s">
        <v>1606</v>
      </c>
    </row>
    <row r="217" spans="1:2" ht="15">
      <c r="A217" s="90" t="s">
        <v>1492</v>
      </c>
      <c r="B217" s="26" t="s">
        <v>387</v>
      </c>
    </row>
    <row r="218" spans="1:2" ht="15">
      <c r="A218" s="90" t="s">
        <v>1493</v>
      </c>
      <c r="B218" s="26" t="s">
        <v>388</v>
      </c>
    </row>
    <row r="219" spans="1:2" ht="15">
      <c r="A219" s="90" t="s">
        <v>1494</v>
      </c>
      <c r="B219" s="26" t="s">
        <v>389</v>
      </c>
    </row>
    <row r="220" spans="1:2" ht="15">
      <c r="A220" s="90" t="s">
        <v>1495</v>
      </c>
      <c r="B220" s="26" t="s">
        <v>390</v>
      </c>
    </row>
    <row r="221" spans="1:2" ht="15">
      <c r="A221" s="84" t="s">
        <v>1491</v>
      </c>
      <c r="B221" s="85" t="s">
        <v>1607</v>
      </c>
    </row>
    <row r="222" spans="1:2" ht="15">
      <c r="A222" s="90" t="s">
        <v>1496</v>
      </c>
      <c r="B222" s="26" t="s">
        <v>387</v>
      </c>
    </row>
    <row r="223" spans="1:2" ht="15">
      <c r="A223" s="90" t="s">
        <v>1497</v>
      </c>
      <c r="B223" s="26" t="s">
        <v>388</v>
      </c>
    </row>
    <row r="224" spans="1:2" ht="15">
      <c r="A224" s="90" t="s">
        <v>1498</v>
      </c>
      <c r="B224" s="26" t="s">
        <v>389</v>
      </c>
    </row>
    <row r="225" spans="1:2" ht="15">
      <c r="A225" s="90" t="s">
        <v>1499</v>
      </c>
      <c r="B225" s="26" t="s">
        <v>390</v>
      </c>
    </row>
    <row r="226" spans="1:2" ht="15">
      <c r="A226" s="82" t="s">
        <v>379</v>
      </c>
      <c r="B226" s="83" t="s">
        <v>1608</v>
      </c>
    </row>
    <row r="227" spans="1:2" ht="15">
      <c r="A227" s="84" t="s">
        <v>422</v>
      </c>
      <c r="B227" s="85" t="s">
        <v>1609</v>
      </c>
    </row>
    <row r="228" spans="1:2" ht="15">
      <c r="A228" s="90" t="s">
        <v>423</v>
      </c>
      <c r="B228" s="26" t="s">
        <v>387</v>
      </c>
    </row>
    <row r="229" spans="1:2" ht="15">
      <c r="A229" s="90" t="s">
        <v>424</v>
      </c>
      <c r="B229" s="26" t="s">
        <v>388</v>
      </c>
    </row>
    <row r="230" spans="1:2" ht="15">
      <c r="A230" s="90" t="s">
        <v>425</v>
      </c>
      <c r="B230" s="26" t="s">
        <v>389</v>
      </c>
    </row>
    <row r="231" spans="1:2" ht="15">
      <c r="A231" s="90" t="s">
        <v>426</v>
      </c>
      <c r="B231" s="26" t="s">
        <v>390</v>
      </c>
    </row>
    <row r="232" spans="1:2" ht="15">
      <c r="A232" s="84" t="s">
        <v>427</v>
      </c>
      <c r="B232" s="85" t="s">
        <v>1610</v>
      </c>
    </row>
    <row r="233" spans="1:2" ht="15">
      <c r="A233" s="90" t="s">
        <v>428</v>
      </c>
      <c r="B233" s="26" t="s">
        <v>387</v>
      </c>
    </row>
    <row r="234" spans="1:2" ht="15">
      <c r="A234" s="90" t="s">
        <v>429</v>
      </c>
      <c r="B234" s="26" t="s">
        <v>388</v>
      </c>
    </row>
    <row r="235" spans="1:2" ht="15">
      <c r="A235" s="90" t="s">
        <v>430</v>
      </c>
      <c r="B235" s="26" t="s">
        <v>389</v>
      </c>
    </row>
    <row r="236" spans="1:2" ht="15">
      <c r="A236" s="90" t="s">
        <v>431</v>
      </c>
      <c r="B236" s="26" t="s">
        <v>390</v>
      </c>
    </row>
    <row r="237" spans="1:2" ht="15">
      <c r="A237" s="84" t="s">
        <v>432</v>
      </c>
      <c r="B237" s="85" t="s">
        <v>1611</v>
      </c>
    </row>
    <row r="238" spans="1:2" ht="15">
      <c r="A238" s="90" t="s">
        <v>1486</v>
      </c>
      <c r="B238" s="26" t="s">
        <v>387</v>
      </c>
    </row>
    <row r="239" spans="1:2" ht="15">
      <c r="A239" s="90" t="s">
        <v>1487</v>
      </c>
      <c r="B239" s="26" t="s">
        <v>388</v>
      </c>
    </row>
    <row r="240" spans="1:2" ht="15">
      <c r="A240" s="90" t="s">
        <v>1488</v>
      </c>
      <c r="B240" s="26" t="s">
        <v>389</v>
      </c>
    </row>
    <row r="241" spans="1:2" ht="15">
      <c r="A241" s="90" t="s">
        <v>1489</v>
      </c>
      <c r="B241" s="26" t="s">
        <v>390</v>
      </c>
    </row>
    <row r="242" spans="1:2" ht="15">
      <c r="A242" s="82" t="s">
        <v>380</v>
      </c>
      <c r="B242" s="83" t="s">
        <v>1612</v>
      </c>
    </row>
    <row r="243" spans="1:2" ht="15">
      <c r="A243" s="84" t="s">
        <v>406</v>
      </c>
      <c r="B243" s="85" t="s">
        <v>1613</v>
      </c>
    </row>
    <row r="244" spans="1:2" ht="15">
      <c r="A244" s="90" t="s">
        <v>407</v>
      </c>
      <c r="B244" s="26" t="s">
        <v>387</v>
      </c>
    </row>
    <row r="245" spans="1:2" ht="15">
      <c r="A245" s="90" t="s">
        <v>408</v>
      </c>
      <c r="B245" s="26" t="s">
        <v>388</v>
      </c>
    </row>
    <row r="246" spans="1:2" ht="15">
      <c r="A246" s="90" t="s">
        <v>409</v>
      </c>
      <c r="B246" s="26" t="s">
        <v>389</v>
      </c>
    </row>
    <row r="247" spans="1:2" ht="15">
      <c r="A247" s="90" t="s">
        <v>410</v>
      </c>
      <c r="B247" s="26" t="s">
        <v>390</v>
      </c>
    </row>
    <row r="248" spans="1:2" ht="15">
      <c r="A248" s="84" t="s">
        <v>411</v>
      </c>
      <c r="B248" s="85" t="s">
        <v>1614</v>
      </c>
    </row>
    <row r="249" spans="1:2" ht="15">
      <c r="A249" s="90" t="s">
        <v>412</v>
      </c>
      <c r="B249" s="26" t="s">
        <v>387</v>
      </c>
    </row>
    <row r="250" spans="1:2" ht="15">
      <c r="A250" s="90" t="s">
        <v>413</v>
      </c>
      <c r="B250" s="26" t="s">
        <v>388</v>
      </c>
    </row>
    <row r="251" spans="1:2" ht="15">
      <c r="A251" s="90" t="s">
        <v>414</v>
      </c>
      <c r="B251" s="26" t="s">
        <v>389</v>
      </c>
    </row>
    <row r="252" spans="1:2" ht="15">
      <c r="A252" s="90" t="s">
        <v>415</v>
      </c>
      <c r="B252" s="26" t="s">
        <v>390</v>
      </c>
    </row>
    <row r="253" spans="1:2" ht="15">
      <c r="A253" s="84" t="s">
        <v>416</v>
      </c>
      <c r="B253" s="85" t="s">
        <v>1615</v>
      </c>
    </row>
    <row r="254" spans="1:2" ht="15">
      <c r="A254" s="90" t="s">
        <v>417</v>
      </c>
      <c r="B254" s="26" t="s">
        <v>387</v>
      </c>
    </row>
    <row r="255" spans="1:2" ht="15">
      <c r="A255" s="90" t="s">
        <v>418</v>
      </c>
      <c r="B255" s="26" t="s">
        <v>388</v>
      </c>
    </row>
    <row r="256" spans="1:2" ht="15">
      <c r="A256" s="90" t="s">
        <v>419</v>
      </c>
      <c r="B256" s="26" t="s">
        <v>389</v>
      </c>
    </row>
    <row r="257" spans="1:2" ht="15">
      <c r="A257" s="90" t="s">
        <v>420</v>
      </c>
      <c r="B257" s="26" t="s">
        <v>390</v>
      </c>
    </row>
    <row r="258" spans="1:2" ht="15">
      <c r="A258" s="82" t="s">
        <v>381</v>
      </c>
      <c r="B258" s="83" t="s">
        <v>1616</v>
      </c>
    </row>
    <row r="259" spans="1:2" ht="15">
      <c r="A259" s="84" t="s">
        <v>391</v>
      </c>
      <c r="B259" s="85" t="s">
        <v>1617</v>
      </c>
    </row>
    <row r="260" spans="1:2" ht="15">
      <c r="A260" s="90" t="s">
        <v>402</v>
      </c>
      <c r="B260" s="26" t="s">
        <v>387</v>
      </c>
    </row>
    <row r="261" spans="1:2" ht="15">
      <c r="A261" s="90" t="s">
        <v>403</v>
      </c>
      <c r="B261" s="26" t="s">
        <v>421</v>
      </c>
    </row>
    <row r="262" spans="1:2" ht="15">
      <c r="A262" s="90" t="s">
        <v>404</v>
      </c>
      <c r="B262" s="26" t="s">
        <v>389</v>
      </c>
    </row>
    <row r="263" spans="1:2" ht="15">
      <c r="A263" s="90" t="s">
        <v>405</v>
      </c>
      <c r="B263" s="26" t="s">
        <v>390</v>
      </c>
    </row>
    <row r="264" spans="1:2" ht="15">
      <c r="A264" s="84" t="s">
        <v>392</v>
      </c>
      <c r="B264" s="85" t="s">
        <v>1618</v>
      </c>
    </row>
    <row r="265" spans="1:2" ht="15">
      <c r="A265" s="90" t="s">
        <v>398</v>
      </c>
      <c r="B265" s="26" t="s">
        <v>387</v>
      </c>
    </row>
    <row r="266" spans="1:2" ht="15">
      <c r="A266" s="90" t="s">
        <v>399</v>
      </c>
      <c r="B266" s="26" t="s">
        <v>421</v>
      </c>
    </row>
    <row r="267" spans="1:2" ht="15">
      <c r="A267" s="90" t="s">
        <v>400</v>
      </c>
      <c r="B267" s="26" t="s">
        <v>389</v>
      </c>
    </row>
    <row r="268" spans="1:2" ht="15">
      <c r="A268" s="90" t="s">
        <v>401</v>
      </c>
      <c r="B268" s="26" t="s">
        <v>390</v>
      </c>
    </row>
    <row r="269" spans="1:2" ht="15">
      <c r="A269" s="84" t="s">
        <v>393</v>
      </c>
      <c r="B269" s="85" t="s">
        <v>1619</v>
      </c>
    </row>
    <row r="270" spans="1:2" ht="15">
      <c r="A270" s="90" t="s">
        <v>394</v>
      </c>
      <c r="B270" s="26" t="s">
        <v>387</v>
      </c>
    </row>
    <row r="271" spans="1:2" ht="15">
      <c r="A271" s="90" t="s">
        <v>395</v>
      </c>
      <c r="B271" s="26" t="s">
        <v>421</v>
      </c>
    </row>
    <row r="272" spans="1:2" ht="15">
      <c r="A272" s="90" t="s">
        <v>396</v>
      </c>
      <c r="B272" s="26" t="s">
        <v>389</v>
      </c>
    </row>
    <row r="273" spans="1:2" ht="15">
      <c r="A273" s="90" t="s">
        <v>397</v>
      </c>
      <c r="B273" s="26" t="s">
        <v>390</v>
      </c>
    </row>
    <row r="274" spans="1:2" ht="15">
      <c r="A274" s="82" t="s">
        <v>382</v>
      </c>
      <c r="B274" s="83" t="s">
        <v>1681</v>
      </c>
    </row>
    <row r="275" spans="1:2" ht="15">
      <c r="A275" s="90" t="s">
        <v>383</v>
      </c>
      <c r="B275" s="26" t="s">
        <v>387</v>
      </c>
    </row>
    <row r="276" spans="1:2" ht="15">
      <c r="A276" s="90" t="s">
        <v>384</v>
      </c>
      <c r="B276" s="26" t="s">
        <v>421</v>
      </c>
    </row>
    <row r="277" spans="1:2" ht="15">
      <c r="A277" s="90" t="s">
        <v>385</v>
      </c>
      <c r="B277" s="26" t="s">
        <v>389</v>
      </c>
    </row>
    <row r="278" spans="1:2" ht="15">
      <c r="A278" s="90" t="s">
        <v>386</v>
      </c>
      <c r="B278" s="26" t="s">
        <v>1682</v>
      </c>
    </row>
    <row r="279" spans="1:2" ht="15">
      <c r="A279" s="90" t="s">
        <v>1683</v>
      </c>
      <c r="B279" s="26" t="s">
        <v>1732</v>
      </c>
    </row>
    <row r="280" spans="1:2" ht="15">
      <c r="A280" s="90" t="s">
        <v>1684</v>
      </c>
      <c r="B280" s="26" t="s">
        <v>1185</v>
      </c>
    </row>
    <row r="281" spans="1:2" ht="25.5">
      <c r="A281" s="80" t="s">
        <v>771</v>
      </c>
      <c r="B281" s="81" t="s">
        <v>1385</v>
      </c>
    </row>
    <row r="282" spans="1:2" ht="15">
      <c r="A282" s="82" t="s">
        <v>772</v>
      </c>
      <c r="B282" s="83" t="s">
        <v>1386</v>
      </c>
    </row>
    <row r="283" spans="1:2" ht="15">
      <c r="A283" s="90" t="s">
        <v>1406</v>
      </c>
      <c r="B283" s="91" t="s">
        <v>1427</v>
      </c>
    </row>
    <row r="284" spans="1:2" ht="15">
      <c r="A284" s="90" t="s">
        <v>1407</v>
      </c>
      <c r="B284" s="91" t="s">
        <v>1428</v>
      </c>
    </row>
    <row r="285" spans="1:2" ht="15">
      <c r="A285" s="90" t="s">
        <v>1408</v>
      </c>
      <c r="B285" s="91" t="s">
        <v>1429</v>
      </c>
    </row>
    <row r="286" spans="1:2" ht="25.5">
      <c r="A286" s="90" t="s">
        <v>1409</v>
      </c>
      <c r="B286" s="91" t="s">
        <v>374</v>
      </c>
    </row>
    <row r="287" spans="1:2" ht="15">
      <c r="A287" s="82" t="s">
        <v>1415</v>
      </c>
      <c r="B287" s="83" t="s">
        <v>1387</v>
      </c>
    </row>
    <row r="288" spans="1:2" ht="15">
      <c r="A288" s="84" t="s">
        <v>773</v>
      </c>
      <c r="B288" s="92" t="s">
        <v>1427</v>
      </c>
    </row>
    <row r="289" spans="1:2" ht="15">
      <c r="A289" s="90" t="s">
        <v>1423</v>
      </c>
      <c r="B289" s="91" t="s">
        <v>375</v>
      </c>
    </row>
    <row r="290" spans="1:2" ht="15">
      <c r="A290" s="90" t="s">
        <v>1416</v>
      </c>
      <c r="B290" s="91" t="s">
        <v>376</v>
      </c>
    </row>
    <row r="291" spans="1:2" ht="15">
      <c r="A291" s="84" t="s">
        <v>1417</v>
      </c>
      <c r="B291" s="92" t="s">
        <v>1428</v>
      </c>
    </row>
    <row r="292" spans="1:2" ht="15">
      <c r="A292" s="90" t="s">
        <v>1425</v>
      </c>
      <c r="B292" s="91" t="s">
        <v>375</v>
      </c>
    </row>
    <row r="293" spans="1:2" ht="15">
      <c r="A293" s="90" t="s">
        <v>1426</v>
      </c>
      <c r="B293" s="91" t="s">
        <v>376</v>
      </c>
    </row>
    <row r="294" spans="1:2" ht="15">
      <c r="A294" s="84" t="s">
        <v>1418</v>
      </c>
      <c r="B294" s="92" t="s">
        <v>1429</v>
      </c>
    </row>
    <row r="295" spans="1:2" ht="15">
      <c r="A295" s="90" t="s">
        <v>1424</v>
      </c>
      <c r="B295" s="91" t="s">
        <v>375</v>
      </c>
    </row>
    <row r="296" spans="1:2" ht="15">
      <c r="A296" s="90" t="s">
        <v>1419</v>
      </c>
      <c r="B296" s="91" t="s">
        <v>376</v>
      </c>
    </row>
    <row r="297" spans="1:2" ht="25.5">
      <c r="A297" s="84" t="s">
        <v>1420</v>
      </c>
      <c r="B297" s="92" t="s">
        <v>377</v>
      </c>
    </row>
    <row r="298" spans="1:2" ht="15">
      <c r="A298" s="90" t="s">
        <v>1421</v>
      </c>
      <c r="B298" s="91" t="s">
        <v>375</v>
      </c>
    </row>
    <row r="299" spans="1:2" ht="15">
      <c r="A299" s="90" t="s">
        <v>1422</v>
      </c>
      <c r="B299" s="91" t="s">
        <v>376</v>
      </c>
    </row>
    <row r="300" spans="1:2" ht="15">
      <c r="A300" s="82" t="s">
        <v>1680</v>
      </c>
      <c r="B300" s="83" t="s">
        <v>1732</v>
      </c>
    </row>
    <row r="301" spans="1:2" ht="15">
      <c r="A301" s="82" t="s">
        <v>774</v>
      </c>
      <c r="B301" s="83" t="s">
        <v>1679</v>
      </c>
    </row>
    <row r="302" spans="1:2" ht="15">
      <c r="A302" s="80" t="s">
        <v>775</v>
      </c>
      <c r="B302" s="81" t="s">
        <v>776</v>
      </c>
    </row>
    <row r="303" spans="1:2" ht="15">
      <c r="A303" s="90" t="s">
        <v>777</v>
      </c>
      <c r="B303" s="93" t="s">
        <v>1410</v>
      </c>
    </row>
    <row r="304" spans="1:2" ht="15">
      <c r="A304" s="90" t="s">
        <v>778</v>
      </c>
      <c r="B304" s="93" t="s">
        <v>779</v>
      </c>
    </row>
    <row r="305" spans="1:2" ht="15">
      <c r="A305" s="90" t="s">
        <v>780</v>
      </c>
      <c r="B305" s="93" t="s">
        <v>1411</v>
      </c>
    </row>
    <row r="306" spans="1:2" ht="15">
      <c r="A306" s="90" t="s">
        <v>781</v>
      </c>
      <c r="B306" s="93" t="s">
        <v>1412</v>
      </c>
    </row>
    <row r="307" spans="1:2" ht="15">
      <c r="A307" s="90" t="s">
        <v>782</v>
      </c>
      <c r="B307" s="93" t="s">
        <v>1413</v>
      </c>
    </row>
    <row r="308" spans="1:2" ht="15">
      <c r="A308" s="90" t="s">
        <v>783</v>
      </c>
      <c r="B308" s="93" t="s">
        <v>1414</v>
      </c>
    </row>
    <row r="309" spans="1:2" ht="15">
      <c r="A309" s="90" t="s">
        <v>784</v>
      </c>
      <c r="B309" s="93" t="s">
        <v>786</v>
      </c>
    </row>
    <row r="310" spans="1:2" ht="15">
      <c r="A310" s="90" t="s">
        <v>785</v>
      </c>
      <c r="B310" s="93" t="s">
        <v>788</v>
      </c>
    </row>
    <row r="311" spans="1:2" ht="15">
      <c r="A311" s="90" t="s">
        <v>787</v>
      </c>
      <c r="B311" s="93" t="s">
        <v>790</v>
      </c>
    </row>
    <row r="312" spans="1:2" ht="15">
      <c r="A312" s="90" t="s">
        <v>789</v>
      </c>
      <c r="B312" s="93" t="s">
        <v>1732</v>
      </c>
    </row>
    <row r="313" spans="1:2" ht="15">
      <c r="A313" s="90" t="s">
        <v>1677</v>
      </c>
      <c r="B313" s="93" t="s">
        <v>1678</v>
      </c>
    </row>
    <row r="314" spans="1:2" ht="15">
      <c r="A314" s="4" t="s">
        <v>791</v>
      </c>
      <c r="B314" s="94" t="s">
        <v>1325</v>
      </c>
    </row>
    <row r="315" spans="1:2" ht="15">
      <c r="A315" s="80" t="s">
        <v>792</v>
      </c>
      <c r="B315" s="95" t="s">
        <v>793</v>
      </c>
    </row>
    <row r="316" spans="1:2" ht="15">
      <c r="A316" s="25" t="s">
        <v>794</v>
      </c>
      <c r="B316" s="96" t="s">
        <v>795</v>
      </c>
    </row>
    <row r="317" spans="1:2" ht="15">
      <c r="A317" s="25" t="s">
        <v>796</v>
      </c>
      <c r="B317" s="96" t="s">
        <v>797</v>
      </c>
    </row>
    <row r="318" spans="1:2" ht="15">
      <c r="A318" s="25" t="s">
        <v>798</v>
      </c>
      <c r="B318" s="96" t="s">
        <v>799</v>
      </c>
    </row>
    <row r="319" spans="1:2" ht="25.5">
      <c r="A319" s="25" t="s">
        <v>800</v>
      </c>
      <c r="B319" s="96" t="s">
        <v>801</v>
      </c>
    </row>
    <row r="320" spans="1:2" ht="25.5">
      <c r="A320" s="25" t="s">
        <v>802</v>
      </c>
      <c r="B320" s="96" t="s">
        <v>803</v>
      </c>
    </row>
    <row r="321" spans="1:2" ht="15">
      <c r="A321" s="25" t="s">
        <v>804</v>
      </c>
      <c r="B321" s="96" t="s">
        <v>805</v>
      </c>
    </row>
    <row r="322" spans="1:2" ht="15">
      <c r="A322" s="25" t="s">
        <v>806</v>
      </c>
      <c r="B322" s="96" t="s">
        <v>807</v>
      </c>
    </row>
    <row r="323" spans="1:2" ht="15">
      <c r="A323" s="25" t="s">
        <v>808</v>
      </c>
      <c r="B323" s="96" t="s">
        <v>809</v>
      </c>
    </row>
    <row r="324" spans="1:2" ht="15">
      <c r="A324" s="25" t="s">
        <v>810</v>
      </c>
      <c r="B324" s="96" t="s">
        <v>811</v>
      </c>
    </row>
    <row r="325" spans="1:2" ht="15">
      <c r="A325" s="25" t="s">
        <v>812</v>
      </c>
      <c r="B325" s="96" t="s">
        <v>813</v>
      </c>
    </row>
    <row r="326" spans="1:2" ht="15">
      <c r="A326" s="25" t="s">
        <v>814</v>
      </c>
      <c r="B326" s="96" t="s">
        <v>815</v>
      </c>
    </row>
    <row r="327" spans="1:2" ht="15">
      <c r="A327" s="25" t="s">
        <v>816</v>
      </c>
      <c r="B327" s="96" t="s">
        <v>817</v>
      </c>
    </row>
    <row r="328" spans="1:2" ht="15">
      <c r="A328" s="25" t="s">
        <v>818</v>
      </c>
      <c r="B328" s="96" t="s">
        <v>819</v>
      </c>
    </row>
    <row r="329" spans="1:2" ht="15">
      <c r="A329" s="25" t="s">
        <v>820</v>
      </c>
      <c r="B329" s="96" t="s">
        <v>821</v>
      </c>
    </row>
    <row r="330" spans="1:2" ht="15">
      <c r="A330" s="25" t="s">
        <v>822</v>
      </c>
      <c r="B330" s="96" t="s">
        <v>823</v>
      </c>
    </row>
    <row r="331" spans="1:2" ht="15">
      <c r="A331" s="25" t="s">
        <v>824</v>
      </c>
      <c r="B331" s="96" t="s">
        <v>825</v>
      </c>
    </row>
    <row r="332" spans="1:2" ht="15">
      <c r="A332" s="25" t="s">
        <v>826</v>
      </c>
      <c r="B332" s="96" t="s">
        <v>827</v>
      </c>
    </row>
    <row r="333" spans="1:2" ht="15">
      <c r="A333" s="25" t="s">
        <v>828</v>
      </c>
      <c r="B333" s="96" t="s">
        <v>1732</v>
      </c>
    </row>
    <row r="334" spans="1:2" ht="15">
      <c r="A334" s="80" t="s">
        <v>829</v>
      </c>
      <c r="B334" s="81" t="s">
        <v>830</v>
      </c>
    </row>
    <row r="335" spans="1:2" ht="15">
      <c r="A335" s="25" t="s">
        <v>831</v>
      </c>
      <c r="B335" s="7" t="s">
        <v>832</v>
      </c>
    </row>
    <row r="336" spans="1:2" ht="15">
      <c r="A336" s="25" t="s">
        <v>833</v>
      </c>
      <c r="B336" s="7" t="s">
        <v>797</v>
      </c>
    </row>
    <row r="337" spans="1:2" ht="15">
      <c r="A337" s="25" t="s">
        <v>834</v>
      </c>
      <c r="B337" s="7" t="s">
        <v>799</v>
      </c>
    </row>
    <row r="338" spans="1:2" ht="25.5">
      <c r="A338" s="25" t="s">
        <v>835</v>
      </c>
      <c r="B338" s="7" t="s">
        <v>1347</v>
      </c>
    </row>
    <row r="339" spans="1:2" ht="15">
      <c r="A339" s="25" t="s">
        <v>836</v>
      </c>
      <c r="B339" s="7" t="s">
        <v>837</v>
      </c>
    </row>
    <row r="340" spans="1:2" ht="15">
      <c r="A340" s="25" t="s">
        <v>838</v>
      </c>
      <c r="B340" s="7" t="s">
        <v>839</v>
      </c>
    </row>
    <row r="341" spans="1:2" ht="15">
      <c r="A341" s="25" t="s">
        <v>840</v>
      </c>
      <c r="B341" s="7" t="s">
        <v>841</v>
      </c>
    </row>
    <row r="342" spans="1:2" ht="15">
      <c r="A342" s="25" t="s">
        <v>842</v>
      </c>
      <c r="B342" s="7" t="s">
        <v>843</v>
      </c>
    </row>
    <row r="343" spans="1:2" ht="15">
      <c r="A343" s="25" t="s">
        <v>844</v>
      </c>
      <c r="B343" s="7" t="s">
        <v>845</v>
      </c>
    </row>
    <row r="344" spans="1:2" ht="15">
      <c r="A344" s="25" t="s">
        <v>846</v>
      </c>
      <c r="B344" s="7" t="s">
        <v>847</v>
      </c>
    </row>
    <row r="345" spans="1:2" ht="15">
      <c r="A345" s="25" t="s">
        <v>848</v>
      </c>
      <c r="B345" s="7" t="s">
        <v>849</v>
      </c>
    </row>
    <row r="346" spans="1:2" ht="15">
      <c r="A346" s="25" t="s">
        <v>850</v>
      </c>
      <c r="B346" s="7" t="s">
        <v>851</v>
      </c>
    </row>
    <row r="347" spans="1:2" ht="15">
      <c r="A347" s="25" t="s">
        <v>852</v>
      </c>
      <c r="B347" s="7" t="s">
        <v>853</v>
      </c>
    </row>
    <row r="348" spans="1:2" ht="15">
      <c r="A348" s="25" t="s">
        <v>854</v>
      </c>
      <c r="B348" s="7" t="s">
        <v>855</v>
      </c>
    </row>
    <row r="349" spans="1:2" ht="15">
      <c r="A349" s="25" t="s">
        <v>856</v>
      </c>
      <c r="B349" s="7" t="s">
        <v>857</v>
      </c>
    </row>
    <row r="350" spans="1:2" ht="15">
      <c r="A350" s="25" t="s">
        <v>858</v>
      </c>
      <c r="B350" s="7" t="s">
        <v>859</v>
      </c>
    </row>
    <row r="351" spans="1:2" ht="15">
      <c r="A351" s="25" t="s">
        <v>860</v>
      </c>
      <c r="B351" s="7" t="s">
        <v>861</v>
      </c>
    </row>
    <row r="352" spans="1:2" ht="15">
      <c r="A352" s="25" t="s">
        <v>862</v>
      </c>
      <c r="B352" s="7" t="s">
        <v>863</v>
      </c>
    </row>
    <row r="353" spans="1:2" ht="15">
      <c r="A353" s="25" t="s">
        <v>864</v>
      </c>
      <c r="B353" s="7" t="s">
        <v>865</v>
      </c>
    </row>
    <row r="354" spans="1:2" ht="15">
      <c r="A354" s="25" t="s">
        <v>866</v>
      </c>
      <c r="B354" s="7" t="s">
        <v>827</v>
      </c>
    </row>
    <row r="355" spans="1:2" ht="15">
      <c r="A355" s="25" t="s">
        <v>867</v>
      </c>
      <c r="B355" s="7" t="s">
        <v>1732</v>
      </c>
    </row>
    <row r="356" spans="1:2" ht="15">
      <c r="A356" s="80" t="s">
        <v>868</v>
      </c>
      <c r="B356" s="81" t="s">
        <v>869</v>
      </c>
    </row>
    <row r="357" spans="1:2" ht="15">
      <c r="A357" s="25" t="s">
        <v>870</v>
      </c>
      <c r="B357" s="7" t="s">
        <v>871</v>
      </c>
    </row>
    <row r="358" spans="1:2" ht="15">
      <c r="A358" s="25" t="s">
        <v>872</v>
      </c>
      <c r="B358" s="7" t="s">
        <v>797</v>
      </c>
    </row>
    <row r="359" spans="1:2" ht="15">
      <c r="A359" s="25" t="s">
        <v>873</v>
      </c>
      <c r="B359" s="7" t="s">
        <v>799</v>
      </c>
    </row>
    <row r="360" spans="1:2" ht="25.5">
      <c r="A360" s="25" t="s">
        <v>874</v>
      </c>
      <c r="B360" s="7" t="s">
        <v>875</v>
      </c>
    </row>
    <row r="361" spans="1:2" ht="15">
      <c r="A361" s="25" t="s">
        <v>876</v>
      </c>
      <c r="B361" s="7" t="s">
        <v>877</v>
      </c>
    </row>
    <row r="362" spans="1:2" ht="15">
      <c r="A362" s="25" t="s">
        <v>878</v>
      </c>
      <c r="B362" s="7" t="s">
        <v>879</v>
      </c>
    </row>
    <row r="363" spans="1:2" ht="15">
      <c r="A363" s="25" t="s">
        <v>880</v>
      </c>
      <c r="B363" s="7" t="s">
        <v>881</v>
      </c>
    </row>
    <row r="364" spans="1:2" ht="15">
      <c r="A364" s="25" t="s">
        <v>882</v>
      </c>
      <c r="B364" s="7" t="s">
        <v>883</v>
      </c>
    </row>
    <row r="365" spans="1:2" ht="15">
      <c r="A365" s="25" t="s">
        <v>884</v>
      </c>
      <c r="B365" s="7" t="s">
        <v>827</v>
      </c>
    </row>
    <row r="366" spans="1:2" ht="15">
      <c r="A366" s="25" t="s">
        <v>885</v>
      </c>
      <c r="B366" s="7" t="s">
        <v>1732</v>
      </c>
    </row>
    <row r="367" spans="1:2" ht="15">
      <c r="A367" s="80" t="s">
        <v>886</v>
      </c>
      <c r="B367" s="81" t="s">
        <v>887</v>
      </c>
    </row>
    <row r="368" spans="1:2" ht="15">
      <c r="A368" s="80" t="s">
        <v>888</v>
      </c>
      <c r="B368" s="81" t="s">
        <v>889</v>
      </c>
    </row>
    <row r="369" spans="1:2" ht="15">
      <c r="A369" s="80" t="s">
        <v>1189</v>
      </c>
      <c r="B369" s="81" t="s">
        <v>1190</v>
      </c>
    </row>
    <row r="370" spans="1:2" ht="15">
      <c r="A370" s="4" t="s">
        <v>890</v>
      </c>
      <c r="B370" s="5" t="s">
        <v>891</v>
      </c>
    </row>
    <row r="371" spans="1:2" ht="25.5">
      <c r="A371" s="25" t="s">
        <v>892</v>
      </c>
      <c r="B371" s="7" t="s">
        <v>893</v>
      </c>
    </row>
    <row r="372" spans="1:2" ht="25.5">
      <c r="A372" s="25" t="s">
        <v>894</v>
      </c>
      <c r="B372" s="7" t="s">
        <v>895</v>
      </c>
    </row>
    <row r="373" spans="1:2" ht="15">
      <c r="A373" s="25" t="s">
        <v>896</v>
      </c>
      <c r="B373" s="7" t="s">
        <v>897</v>
      </c>
    </row>
    <row r="374" spans="1:2" ht="15">
      <c r="A374" s="25" t="s">
        <v>898</v>
      </c>
      <c r="B374" s="7" t="s">
        <v>899</v>
      </c>
    </row>
    <row r="375" spans="1:2" ht="15">
      <c r="A375" s="25" t="s">
        <v>900</v>
      </c>
      <c r="B375" s="7" t="s">
        <v>901</v>
      </c>
    </row>
    <row r="376" spans="1:2" ht="15">
      <c r="A376" s="25" t="s">
        <v>902</v>
      </c>
      <c r="B376" s="7" t="s">
        <v>1732</v>
      </c>
    </row>
    <row r="377" spans="1:2" ht="15">
      <c r="A377" s="25" t="s">
        <v>1191</v>
      </c>
      <c r="B377" s="7" t="s">
        <v>1192</v>
      </c>
    </row>
    <row r="378" spans="1:2" ht="15">
      <c r="A378" s="4" t="s">
        <v>903</v>
      </c>
      <c r="B378" s="5" t="s">
        <v>904</v>
      </c>
    </row>
    <row r="379" spans="1:2" ht="15">
      <c r="A379" s="25" t="s">
        <v>905</v>
      </c>
      <c r="B379" s="7" t="s">
        <v>906</v>
      </c>
    </row>
    <row r="380" spans="1:2" ht="15">
      <c r="A380" s="25" t="s">
        <v>907</v>
      </c>
      <c r="B380" s="7" t="s">
        <v>908</v>
      </c>
    </row>
    <row r="381" spans="1:2" ht="15">
      <c r="A381" s="25" t="s">
        <v>909</v>
      </c>
      <c r="B381" s="7" t="s">
        <v>910</v>
      </c>
    </row>
    <row r="382" spans="1:2" ht="15">
      <c r="A382" s="25" t="s">
        <v>911</v>
      </c>
      <c r="B382" s="7" t="s">
        <v>899</v>
      </c>
    </row>
    <row r="383" spans="1:2" ht="15">
      <c r="A383" s="25" t="s">
        <v>912</v>
      </c>
      <c r="B383" s="7" t="s">
        <v>913</v>
      </c>
    </row>
    <row r="384" spans="1:2" ht="15">
      <c r="A384" s="25" t="s">
        <v>914</v>
      </c>
      <c r="B384" s="7" t="s">
        <v>1323</v>
      </c>
    </row>
    <row r="385" spans="1:2" ht="15">
      <c r="A385" s="25" t="s">
        <v>915</v>
      </c>
      <c r="B385" s="7" t="s">
        <v>916</v>
      </c>
    </row>
    <row r="386" spans="1:2" ht="15">
      <c r="A386" s="25" t="s">
        <v>917</v>
      </c>
      <c r="B386" s="7" t="s">
        <v>918</v>
      </c>
    </row>
    <row r="387" spans="1:2" ht="25.5">
      <c r="A387" s="25" t="s">
        <v>919</v>
      </c>
      <c r="B387" s="7" t="s">
        <v>920</v>
      </c>
    </row>
    <row r="388" spans="1:2" ht="15">
      <c r="A388" s="25" t="s">
        <v>921</v>
      </c>
      <c r="B388" s="7" t="s">
        <v>1732</v>
      </c>
    </row>
    <row r="389" spans="1:2" ht="15">
      <c r="A389" s="25" t="s">
        <v>1193</v>
      </c>
      <c r="B389" s="7" t="s">
        <v>1322</v>
      </c>
    </row>
    <row r="390" spans="1:2" ht="15">
      <c r="A390" s="25" t="s">
        <v>1321</v>
      </c>
      <c r="B390" s="7" t="s">
        <v>1194</v>
      </c>
    </row>
    <row r="391" spans="1:2" ht="25.5">
      <c r="A391" s="4" t="s">
        <v>922</v>
      </c>
      <c r="B391" s="5" t="s">
        <v>923</v>
      </c>
    </row>
    <row r="392" spans="1:2" ht="25.5">
      <c r="A392" s="25" t="s">
        <v>924</v>
      </c>
      <c r="B392" s="7" t="s">
        <v>925</v>
      </c>
    </row>
    <row r="393" spans="1:2" ht="15">
      <c r="A393" s="25" t="s">
        <v>926</v>
      </c>
      <c r="B393" s="7" t="s">
        <v>927</v>
      </c>
    </row>
    <row r="394" spans="1:2" ht="38.25">
      <c r="A394" s="25" t="s">
        <v>928</v>
      </c>
      <c r="B394" s="7" t="s">
        <v>929</v>
      </c>
    </row>
    <row r="395" spans="1:2" ht="15">
      <c r="A395" s="25" t="s">
        <v>930</v>
      </c>
      <c r="B395" s="7" t="s">
        <v>899</v>
      </c>
    </row>
    <row r="396" spans="1:2" ht="15">
      <c r="A396" s="25" t="s">
        <v>931</v>
      </c>
      <c r="B396" s="7" t="s">
        <v>932</v>
      </c>
    </row>
    <row r="397" spans="1:2" ht="15">
      <c r="A397" s="25" t="s">
        <v>933</v>
      </c>
      <c r="B397" s="7" t="s">
        <v>934</v>
      </c>
    </row>
    <row r="398" spans="1:2" ht="15">
      <c r="A398" s="25" t="s">
        <v>935</v>
      </c>
      <c r="B398" s="7" t="s">
        <v>936</v>
      </c>
    </row>
    <row r="399" spans="1:2" ht="15">
      <c r="A399" s="25" t="s">
        <v>937</v>
      </c>
      <c r="B399" s="7" t="s">
        <v>938</v>
      </c>
    </row>
    <row r="400" spans="1:2" ht="15">
      <c r="A400" s="25" t="s">
        <v>939</v>
      </c>
      <c r="B400" s="7" t="s">
        <v>940</v>
      </c>
    </row>
    <row r="401" spans="1:2" ht="15">
      <c r="A401" s="25" t="s">
        <v>941</v>
      </c>
      <c r="B401" s="7" t="s">
        <v>1732</v>
      </c>
    </row>
    <row r="402" spans="1:2" ht="15">
      <c r="A402" s="25" t="s">
        <v>1195</v>
      </c>
      <c r="B402" s="7" t="s">
        <v>1196</v>
      </c>
    </row>
    <row r="403" spans="1:2" ht="15">
      <c r="A403" s="4" t="s">
        <v>942</v>
      </c>
      <c r="B403" s="5" t="s">
        <v>943</v>
      </c>
    </row>
    <row r="404" spans="1:2" ht="15">
      <c r="A404" s="25" t="s">
        <v>944</v>
      </c>
      <c r="B404" s="7" t="s">
        <v>945</v>
      </c>
    </row>
    <row r="405" spans="1:2" ht="15">
      <c r="A405" s="25" t="s">
        <v>946</v>
      </c>
      <c r="B405" s="7" t="s">
        <v>947</v>
      </c>
    </row>
    <row r="406" spans="1:2" ht="15">
      <c r="A406" s="25" t="s">
        <v>948</v>
      </c>
      <c r="B406" s="7" t="s">
        <v>949</v>
      </c>
    </row>
    <row r="407" spans="1:2" ht="15">
      <c r="A407" s="25" t="s">
        <v>950</v>
      </c>
      <c r="B407" s="7" t="s">
        <v>951</v>
      </c>
    </row>
    <row r="408" spans="1:2" ht="15">
      <c r="A408" s="25" t="s">
        <v>952</v>
      </c>
      <c r="B408" s="7" t="s">
        <v>953</v>
      </c>
    </row>
    <row r="409" spans="1:2" ht="15">
      <c r="A409" s="25" t="s">
        <v>954</v>
      </c>
      <c r="B409" s="7" t="s">
        <v>955</v>
      </c>
    </row>
    <row r="410" spans="1:2" ht="15">
      <c r="A410" s="25" t="s">
        <v>956</v>
      </c>
      <c r="B410" s="7" t="s">
        <v>957</v>
      </c>
    </row>
    <row r="411" spans="1:2" ht="15">
      <c r="A411" s="25" t="s">
        <v>958</v>
      </c>
      <c r="B411" s="7" t="s">
        <v>899</v>
      </c>
    </row>
    <row r="412" spans="1:2" ht="15">
      <c r="A412" s="25" t="s">
        <v>959</v>
      </c>
      <c r="B412" s="7" t="s">
        <v>1732</v>
      </c>
    </row>
    <row r="413" spans="1:2" ht="15">
      <c r="A413" s="25" t="s">
        <v>1197</v>
      </c>
      <c r="B413" s="7" t="s">
        <v>1198</v>
      </c>
    </row>
    <row r="414" spans="1:2" ht="15">
      <c r="A414" s="4"/>
      <c r="B414" s="5" t="s">
        <v>960</v>
      </c>
    </row>
    <row r="415" spans="1:2" ht="15">
      <c r="A415" s="25" t="s">
        <v>961</v>
      </c>
      <c r="B415" s="7" t="s">
        <v>899</v>
      </c>
    </row>
    <row r="416" spans="1:2" ht="15">
      <c r="A416" s="25" t="s">
        <v>962</v>
      </c>
      <c r="B416" s="7" t="s">
        <v>963</v>
      </c>
    </row>
    <row r="417" spans="1:2" ht="25.5">
      <c r="A417" s="25" t="s">
        <v>964</v>
      </c>
      <c r="B417" s="7" t="s">
        <v>965</v>
      </c>
    </row>
    <row r="418" spans="1:2" ht="15">
      <c r="A418" s="25" t="s">
        <v>966</v>
      </c>
      <c r="B418" s="7" t="s">
        <v>967</v>
      </c>
    </row>
    <row r="419" spans="1:2" ht="15">
      <c r="A419" s="25" t="s">
        <v>968</v>
      </c>
      <c r="B419" s="7" t="s">
        <v>969</v>
      </c>
    </row>
    <row r="420" spans="1:2" ht="25.5">
      <c r="A420" s="25" t="s">
        <v>970</v>
      </c>
      <c r="B420" s="7" t="s">
        <v>971</v>
      </c>
    </row>
    <row r="421" spans="1:2" ht="25.5">
      <c r="A421" s="25" t="s">
        <v>972</v>
      </c>
      <c r="B421" s="7" t="s">
        <v>973</v>
      </c>
    </row>
    <row r="422" spans="1:2" ht="15">
      <c r="A422" s="25" t="s">
        <v>974</v>
      </c>
      <c r="B422" s="7" t="s">
        <v>975</v>
      </c>
    </row>
    <row r="423" spans="1:2" ht="15">
      <c r="A423" s="25" t="s">
        <v>976</v>
      </c>
      <c r="B423" s="7" t="s">
        <v>1732</v>
      </c>
    </row>
    <row r="424" spans="1:2" ht="15">
      <c r="A424" s="25" t="s">
        <v>1199</v>
      </c>
      <c r="B424" s="7" t="s">
        <v>1200</v>
      </c>
    </row>
    <row r="425" spans="1:2" ht="15">
      <c r="A425" s="4" t="s">
        <v>977</v>
      </c>
      <c r="B425" s="5" t="s">
        <v>978</v>
      </c>
    </row>
    <row r="426" spans="1:2" ht="15">
      <c r="A426" s="25" t="s">
        <v>979</v>
      </c>
      <c r="B426" s="7" t="s">
        <v>980</v>
      </c>
    </row>
    <row r="427" spans="1:2" ht="15">
      <c r="A427" s="25" t="s">
        <v>981</v>
      </c>
      <c r="B427" s="7" t="s">
        <v>982</v>
      </c>
    </row>
    <row r="428" spans="1:2" ht="15">
      <c r="A428" s="25" t="s">
        <v>983</v>
      </c>
      <c r="B428" s="7" t="s">
        <v>984</v>
      </c>
    </row>
    <row r="429" spans="1:2" ht="15">
      <c r="A429" s="25" t="s">
        <v>985</v>
      </c>
      <c r="B429" s="7" t="s">
        <v>986</v>
      </c>
    </row>
    <row r="430" spans="1:2" ht="15">
      <c r="A430" s="25" t="s">
        <v>987</v>
      </c>
      <c r="B430" s="7" t="s">
        <v>988</v>
      </c>
    </row>
    <row r="431" spans="1:2" ht="15">
      <c r="A431" s="25" t="s">
        <v>989</v>
      </c>
      <c r="B431" s="7" t="s">
        <v>990</v>
      </c>
    </row>
    <row r="432" spans="1:2" ht="15">
      <c r="A432" s="25" t="s">
        <v>991</v>
      </c>
      <c r="B432" s="7" t="s">
        <v>992</v>
      </c>
    </row>
    <row r="433" spans="1:2" ht="15">
      <c r="A433" s="25" t="s">
        <v>993</v>
      </c>
      <c r="B433" s="7" t="s">
        <v>994</v>
      </c>
    </row>
    <row r="434" spans="1:2" ht="15">
      <c r="A434" s="25" t="s">
        <v>995</v>
      </c>
      <c r="B434" s="7" t="s">
        <v>996</v>
      </c>
    </row>
    <row r="435" spans="1:2" ht="15">
      <c r="A435" s="25" t="s">
        <v>997</v>
      </c>
      <c r="B435" s="7" t="s">
        <v>998</v>
      </c>
    </row>
    <row r="436" spans="1:2" ht="15">
      <c r="A436" s="25" t="s">
        <v>999</v>
      </c>
      <c r="B436" s="7" t="s">
        <v>1000</v>
      </c>
    </row>
    <row r="437" spans="1:2" ht="25.5">
      <c r="A437" s="25" t="s">
        <v>1001</v>
      </c>
      <c r="B437" s="7" t="s">
        <v>1002</v>
      </c>
    </row>
    <row r="438" spans="1:2" ht="15">
      <c r="A438" s="25" t="s">
        <v>1003</v>
      </c>
      <c r="B438" s="7" t="s">
        <v>1732</v>
      </c>
    </row>
    <row r="439" spans="1:2" ht="15">
      <c r="A439" s="25" t="s">
        <v>1201</v>
      </c>
      <c r="B439" s="7" t="s">
        <v>220</v>
      </c>
    </row>
    <row r="440" spans="1:2" ht="15">
      <c r="A440" s="25" t="s">
        <v>221</v>
      </c>
      <c r="B440" s="7" t="s">
        <v>226</v>
      </c>
    </row>
    <row r="441" spans="1:2" ht="15">
      <c r="A441" s="25" t="s">
        <v>225</v>
      </c>
      <c r="B441" s="7" t="s">
        <v>240</v>
      </c>
    </row>
    <row r="442" spans="1:2" ht="15">
      <c r="A442" s="25" t="s">
        <v>227</v>
      </c>
      <c r="B442" s="7" t="s">
        <v>1218</v>
      </c>
    </row>
    <row r="443" spans="1:2" ht="15">
      <c r="A443" s="4" t="s">
        <v>1004</v>
      </c>
      <c r="B443" s="5" t="s">
        <v>1005</v>
      </c>
    </row>
    <row r="444" spans="1:2" ht="15">
      <c r="A444" s="25" t="s">
        <v>1006</v>
      </c>
      <c r="B444" s="7" t="s">
        <v>1007</v>
      </c>
    </row>
    <row r="445" spans="1:2" ht="15">
      <c r="A445" s="25" t="s">
        <v>1008</v>
      </c>
      <c r="B445" s="7" t="s">
        <v>1009</v>
      </c>
    </row>
    <row r="446" spans="1:2" ht="15">
      <c r="A446" s="25" t="s">
        <v>1010</v>
      </c>
      <c r="B446" s="7" t="s">
        <v>1011</v>
      </c>
    </row>
    <row r="447" spans="1:2" ht="15">
      <c r="A447" s="25" t="s">
        <v>1012</v>
      </c>
      <c r="B447" s="7" t="s">
        <v>1013</v>
      </c>
    </row>
    <row r="448" spans="1:2" ht="25.5">
      <c r="A448" s="25" t="s">
        <v>1014</v>
      </c>
      <c r="B448" s="7" t="s">
        <v>1015</v>
      </c>
    </row>
    <row r="449" spans="1:2" ht="15">
      <c r="A449" s="25" t="s">
        <v>1016</v>
      </c>
      <c r="B449" s="7" t="s">
        <v>1017</v>
      </c>
    </row>
    <row r="450" spans="1:2" ht="15">
      <c r="A450" s="25" t="s">
        <v>1018</v>
      </c>
      <c r="B450" s="7" t="s">
        <v>1019</v>
      </c>
    </row>
    <row r="451" spans="1:2" ht="25.5">
      <c r="A451" s="25" t="s">
        <v>1020</v>
      </c>
      <c r="B451" s="7" t="s">
        <v>1021</v>
      </c>
    </row>
    <row r="452" spans="1:2" ht="15">
      <c r="A452" s="25" t="s">
        <v>1022</v>
      </c>
      <c r="B452" s="7" t="s">
        <v>1023</v>
      </c>
    </row>
    <row r="453" spans="1:2" ht="15">
      <c r="A453" s="25" t="s">
        <v>1024</v>
      </c>
      <c r="B453" s="7" t="s">
        <v>1025</v>
      </c>
    </row>
    <row r="454" spans="1:2" ht="25.5">
      <c r="A454" s="25" t="s">
        <v>1026</v>
      </c>
      <c r="B454" s="7" t="s">
        <v>1220</v>
      </c>
    </row>
    <row r="455" spans="1:2" ht="15">
      <c r="A455" s="25" t="s">
        <v>1027</v>
      </c>
      <c r="B455" s="7" t="s">
        <v>1732</v>
      </c>
    </row>
    <row r="456" spans="1:2" ht="25.5">
      <c r="A456" s="25" t="s">
        <v>1179</v>
      </c>
      <c r="B456" s="7" t="s">
        <v>1222</v>
      </c>
    </row>
    <row r="457" spans="1:2" ht="15">
      <c r="A457" s="25" t="s">
        <v>1221</v>
      </c>
      <c r="B457" s="7" t="s">
        <v>1223</v>
      </c>
    </row>
    <row r="458" spans="1:2" ht="15">
      <c r="A458" s="25" t="s">
        <v>1584</v>
      </c>
      <c r="B458" s="7" t="s">
        <v>1224</v>
      </c>
    </row>
    <row r="459" spans="1:2" ht="15">
      <c r="A459" s="4" t="s">
        <v>1028</v>
      </c>
      <c r="B459" s="5" t="s">
        <v>1029</v>
      </c>
    </row>
    <row r="460" spans="1:2" ht="15">
      <c r="A460" s="25" t="s">
        <v>1030</v>
      </c>
      <c r="B460" s="7" t="s">
        <v>899</v>
      </c>
    </row>
    <row r="461" spans="1:2" ht="15">
      <c r="A461" s="25" t="s">
        <v>1031</v>
      </c>
      <c r="B461" s="7" t="s">
        <v>1032</v>
      </c>
    </row>
    <row r="462" spans="1:2" ht="15">
      <c r="A462" s="25" t="s">
        <v>1033</v>
      </c>
      <c r="B462" s="7" t="s">
        <v>1034</v>
      </c>
    </row>
    <row r="463" spans="1:2" ht="15">
      <c r="A463" s="25" t="s">
        <v>1035</v>
      </c>
      <c r="B463" s="7" t="s">
        <v>1036</v>
      </c>
    </row>
    <row r="464" spans="1:2" ht="15">
      <c r="A464" s="25" t="s">
        <v>1037</v>
      </c>
      <c r="B464" s="7" t="s">
        <v>1038</v>
      </c>
    </row>
    <row r="465" spans="1:2" ht="15">
      <c r="A465" s="25" t="s">
        <v>1039</v>
      </c>
      <c r="B465" s="7" t="s">
        <v>1040</v>
      </c>
    </row>
    <row r="466" spans="1:2" ht="15">
      <c r="A466" s="25" t="s">
        <v>1041</v>
      </c>
      <c r="B466" s="7" t="s">
        <v>1042</v>
      </c>
    </row>
    <row r="467" spans="1:2" ht="15">
      <c r="A467" s="25" t="s">
        <v>1043</v>
      </c>
      <c r="B467" s="7" t="s">
        <v>1044</v>
      </c>
    </row>
    <row r="468" spans="1:2" ht="15">
      <c r="A468" s="25" t="s">
        <v>1045</v>
      </c>
      <c r="B468" s="7" t="s">
        <v>1732</v>
      </c>
    </row>
    <row r="469" spans="1:2" ht="15">
      <c r="A469" s="25" t="s">
        <v>1202</v>
      </c>
      <c r="B469" s="7" t="s">
        <v>1217</v>
      </c>
    </row>
    <row r="470" spans="1:2" ht="15">
      <c r="A470" s="4" t="s">
        <v>1046</v>
      </c>
      <c r="B470" s="5" t="s">
        <v>1047</v>
      </c>
    </row>
    <row r="471" spans="1:2" ht="15">
      <c r="A471" s="25" t="s">
        <v>1048</v>
      </c>
      <c r="B471" s="7" t="s">
        <v>1049</v>
      </c>
    </row>
    <row r="472" spans="1:2" ht="15">
      <c r="A472" s="25" t="s">
        <v>1050</v>
      </c>
      <c r="B472" s="7" t="s">
        <v>899</v>
      </c>
    </row>
    <row r="473" spans="1:2" ht="15">
      <c r="A473" s="25" t="s">
        <v>1051</v>
      </c>
      <c r="B473" s="7" t="s">
        <v>1052</v>
      </c>
    </row>
    <row r="474" spans="1:2" ht="15">
      <c r="A474" s="25" t="s">
        <v>1053</v>
      </c>
      <c r="B474" s="7" t="s">
        <v>1054</v>
      </c>
    </row>
    <row r="475" spans="1:2" ht="15">
      <c r="A475" s="25" t="s">
        <v>1055</v>
      </c>
      <c r="B475" s="7" t="s">
        <v>1056</v>
      </c>
    </row>
    <row r="476" spans="1:2" ht="15">
      <c r="A476" s="25" t="s">
        <v>1057</v>
      </c>
      <c r="B476" s="7" t="s">
        <v>1058</v>
      </c>
    </row>
    <row r="477" spans="1:2" ht="15">
      <c r="A477" s="25" t="s">
        <v>1059</v>
      </c>
      <c r="B477" s="7" t="s">
        <v>1060</v>
      </c>
    </row>
    <row r="478" spans="1:2" ht="15">
      <c r="A478" s="25" t="s">
        <v>1061</v>
      </c>
      <c r="B478" s="7" t="s">
        <v>1062</v>
      </c>
    </row>
    <row r="479" spans="1:2" ht="15">
      <c r="A479" s="25" t="s">
        <v>1063</v>
      </c>
      <c r="B479" s="7" t="s">
        <v>1064</v>
      </c>
    </row>
    <row r="480" spans="1:2" ht="15">
      <c r="A480" s="25" t="s">
        <v>1065</v>
      </c>
      <c r="B480" s="7" t="s">
        <v>1066</v>
      </c>
    </row>
    <row r="481" spans="1:2" ht="15">
      <c r="A481" s="25" t="s">
        <v>1067</v>
      </c>
      <c r="B481" s="7" t="s">
        <v>1225</v>
      </c>
    </row>
    <row r="482" spans="1:2" ht="25.5">
      <c r="A482" s="25" t="s">
        <v>1068</v>
      </c>
      <c r="B482" s="7" t="s">
        <v>1219</v>
      </c>
    </row>
    <row r="483" spans="1:2" ht="15">
      <c r="A483" s="25" t="s">
        <v>1069</v>
      </c>
      <c r="B483" s="7" t="s">
        <v>1732</v>
      </c>
    </row>
    <row r="484" spans="1:2" ht="15">
      <c r="A484" s="25" t="s">
        <v>1203</v>
      </c>
      <c r="B484" s="7" t="s">
        <v>1216</v>
      </c>
    </row>
    <row r="485" spans="1:2" ht="15">
      <c r="A485" s="25" t="s">
        <v>1330</v>
      </c>
      <c r="B485" s="7" t="s">
        <v>1331</v>
      </c>
    </row>
    <row r="486" spans="1:2" ht="15">
      <c r="A486" s="4" t="s">
        <v>1070</v>
      </c>
      <c r="B486" s="5" t="s">
        <v>1071</v>
      </c>
    </row>
    <row r="487" spans="1:2" ht="15">
      <c r="A487" s="25" t="s">
        <v>1072</v>
      </c>
      <c r="B487" s="7" t="s">
        <v>1073</v>
      </c>
    </row>
    <row r="488" spans="1:2" ht="15">
      <c r="A488" s="25" t="s">
        <v>1074</v>
      </c>
      <c r="B488" s="7" t="s">
        <v>1075</v>
      </c>
    </row>
    <row r="489" spans="1:2" ht="15">
      <c r="A489" s="25" t="s">
        <v>1076</v>
      </c>
      <c r="B489" s="7" t="s">
        <v>1077</v>
      </c>
    </row>
    <row r="490" spans="1:2" ht="25.5">
      <c r="A490" s="25" t="s">
        <v>1078</v>
      </c>
      <c r="B490" s="7" t="s">
        <v>1079</v>
      </c>
    </row>
    <row r="491" spans="1:2" ht="15">
      <c r="A491" s="25" t="s">
        <v>1080</v>
      </c>
      <c r="B491" s="7" t="s">
        <v>1081</v>
      </c>
    </row>
    <row r="492" spans="1:2" ht="15">
      <c r="A492" s="25" t="s">
        <v>1082</v>
      </c>
      <c r="B492" s="7" t="s">
        <v>1083</v>
      </c>
    </row>
    <row r="493" spans="1:2" ht="15">
      <c r="A493" s="25" t="s">
        <v>1084</v>
      </c>
      <c r="B493" s="7" t="s">
        <v>223</v>
      </c>
    </row>
    <row r="494" spans="1:2" ht="25.5">
      <c r="A494" s="25" t="s">
        <v>1085</v>
      </c>
      <c r="B494" s="7" t="s">
        <v>1086</v>
      </c>
    </row>
    <row r="495" spans="1:2" ht="15">
      <c r="A495" s="25" t="s">
        <v>1087</v>
      </c>
      <c r="B495" s="7" t="s">
        <v>1732</v>
      </c>
    </row>
    <row r="496" spans="1:2" ht="15">
      <c r="A496" s="25" t="s">
        <v>1204</v>
      </c>
      <c r="B496" s="7" t="s">
        <v>224</v>
      </c>
    </row>
    <row r="497" spans="1:2" ht="15">
      <c r="A497" s="25" t="s">
        <v>222</v>
      </c>
      <c r="B497" s="7" t="s">
        <v>1215</v>
      </c>
    </row>
    <row r="498" spans="1:2" ht="15">
      <c r="A498" s="4" t="s">
        <v>1088</v>
      </c>
      <c r="B498" s="5" t="s">
        <v>1089</v>
      </c>
    </row>
    <row r="499" spans="1:2" ht="15">
      <c r="A499" s="80" t="s">
        <v>1090</v>
      </c>
      <c r="B499" s="81" t="s">
        <v>593</v>
      </c>
    </row>
    <row r="500" spans="1:2" ht="15">
      <c r="A500" s="25" t="s">
        <v>1316</v>
      </c>
      <c r="B500" s="7" t="s">
        <v>1319</v>
      </c>
    </row>
    <row r="501" spans="1:2" ht="15">
      <c r="A501" s="25" t="s">
        <v>1317</v>
      </c>
      <c r="B501" s="7" t="s">
        <v>1320</v>
      </c>
    </row>
    <row r="502" spans="1:2" ht="15">
      <c r="A502" s="25" t="s">
        <v>1318</v>
      </c>
      <c r="B502" s="7" t="s">
        <v>1326</v>
      </c>
    </row>
    <row r="503" spans="1:2" ht="15">
      <c r="A503" s="25" t="s">
        <v>1324</v>
      </c>
      <c r="B503" s="7" t="s">
        <v>1622</v>
      </c>
    </row>
    <row r="504" spans="1:2" ht="15">
      <c r="A504" s="25" t="s">
        <v>1621</v>
      </c>
      <c r="B504" s="7" t="s">
        <v>762</v>
      </c>
    </row>
    <row r="505" spans="1:2" ht="15">
      <c r="A505" s="25" t="s">
        <v>1324</v>
      </c>
      <c r="B505" s="7" t="s">
        <v>1771</v>
      </c>
    </row>
    <row r="506" spans="1:2" ht="15">
      <c r="A506" s="80" t="s">
        <v>1091</v>
      </c>
      <c r="B506" s="81" t="s">
        <v>1623</v>
      </c>
    </row>
    <row r="507" spans="1:2" ht="15">
      <c r="A507" s="90" t="s">
        <v>590</v>
      </c>
      <c r="B507" s="7" t="s">
        <v>1622</v>
      </c>
    </row>
    <row r="508" spans="1:2" ht="15">
      <c r="A508" s="90" t="s">
        <v>591</v>
      </c>
      <c r="B508" s="7" t="s">
        <v>762</v>
      </c>
    </row>
    <row r="509" spans="1:2" ht="15">
      <c r="A509" s="90" t="s">
        <v>592</v>
      </c>
      <c r="B509" s="7" t="s">
        <v>1771</v>
      </c>
    </row>
    <row r="510" spans="1:2" ht="15">
      <c r="A510" s="80" t="s">
        <v>1092</v>
      </c>
      <c r="B510" s="81" t="s">
        <v>594</v>
      </c>
    </row>
    <row r="511" spans="1:2" ht="15">
      <c r="A511" s="90" t="s">
        <v>595</v>
      </c>
      <c r="B511" s="7" t="s">
        <v>1622</v>
      </c>
    </row>
    <row r="512" spans="1:2" ht="15">
      <c r="A512" s="90" t="s">
        <v>596</v>
      </c>
      <c r="B512" s="7" t="s">
        <v>762</v>
      </c>
    </row>
    <row r="513" spans="1:2" ht="15">
      <c r="A513" s="90" t="s">
        <v>597</v>
      </c>
      <c r="B513" s="7" t="s">
        <v>1771</v>
      </c>
    </row>
    <row r="514" spans="1:2" ht="15">
      <c r="A514" s="80" t="s">
        <v>1093</v>
      </c>
      <c r="B514" s="81" t="s">
        <v>1094</v>
      </c>
    </row>
    <row r="515" spans="1:2" ht="15">
      <c r="A515" s="90" t="s">
        <v>598</v>
      </c>
      <c r="B515" s="7" t="s">
        <v>1622</v>
      </c>
    </row>
    <row r="516" spans="1:2" ht="15">
      <c r="A516" s="90" t="s">
        <v>599</v>
      </c>
      <c r="B516" s="7" t="s">
        <v>762</v>
      </c>
    </row>
    <row r="517" spans="1:2" ht="15">
      <c r="A517" s="90" t="s">
        <v>600</v>
      </c>
      <c r="B517" s="7" t="s">
        <v>1771</v>
      </c>
    </row>
    <row r="518" spans="1:2" ht="15">
      <c r="A518" s="80" t="s">
        <v>1095</v>
      </c>
      <c r="B518" s="81" t="s">
        <v>601</v>
      </c>
    </row>
    <row r="519" spans="1:2" ht="15">
      <c r="A519" s="90" t="s">
        <v>1670</v>
      </c>
      <c r="B519" s="7" t="s">
        <v>1622</v>
      </c>
    </row>
    <row r="520" spans="1:2" ht="15">
      <c r="A520" s="90" t="s">
        <v>1671</v>
      </c>
      <c r="B520" s="7" t="s">
        <v>762</v>
      </c>
    </row>
    <row r="521" spans="1:2" ht="15">
      <c r="A521" s="90" t="s">
        <v>1672</v>
      </c>
      <c r="B521" s="7" t="s">
        <v>1771</v>
      </c>
    </row>
    <row r="522" spans="1:2" ht="15">
      <c r="A522" s="80" t="s">
        <v>1096</v>
      </c>
      <c r="B522" s="81" t="s">
        <v>1097</v>
      </c>
    </row>
    <row r="523" spans="1:2" ht="15">
      <c r="A523" s="25" t="s">
        <v>228</v>
      </c>
      <c r="B523" s="7" t="s">
        <v>1308</v>
      </c>
    </row>
    <row r="524" spans="1:2" ht="15">
      <c r="A524" s="25" t="s">
        <v>229</v>
      </c>
      <c r="B524" s="7" t="s">
        <v>1311</v>
      </c>
    </row>
    <row r="525" spans="1:2" ht="15">
      <c r="A525" s="25" t="s">
        <v>230</v>
      </c>
      <c r="B525" s="7" t="s">
        <v>1309</v>
      </c>
    </row>
    <row r="526" spans="1:2" ht="15">
      <c r="A526" s="25" t="s">
        <v>1307</v>
      </c>
      <c r="B526" s="7" t="s">
        <v>1310</v>
      </c>
    </row>
    <row r="527" spans="1:2" ht="15">
      <c r="A527" s="80" t="s">
        <v>1098</v>
      </c>
      <c r="B527" s="81" t="s">
        <v>1676</v>
      </c>
    </row>
    <row r="528" spans="1:2" ht="15">
      <c r="A528" s="90" t="s">
        <v>602</v>
      </c>
      <c r="B528" s="7" t="s">
        <v>1622</v>
      </c>
    </row>
    <row r="529" spans="1:2" ht="15">
      <c r="A529" s="90" t="s">
        <v>603</v>
      </c>
      <c r="B529" s="7" t="s">
        <v>762</v>
      </c>
    </row>
    <row r="530" spans="1:2" ht="15">
      <c r="A530" s="90" t="s">
        <v>604</v>
      </c>
      <c r="B530" s="7" t="s">
        <v>1771</v>
      </c>
    </row>
    <row r="531" spans="1:2" ht="15">
      <c r="A531" s="90" t="s">
        <v>1099</v>
      </c>
      <c r="B531" s="7" t="s">
        <v>1100</v>
      </c>
    </row>
    <row r="532" spans="1:2" ht="15">
      <c r="A532" s="90" t="s">
        <v>1101</v>
      </c>
      <c r="B532" s="7" t="s">
        <v>1102</v>
      </c>
    </row>
    <row r="533" spans="1:2" ht="15">
      <c r="A533" s="90" t="s">
        <v>1103</v>
      </c>
      <c r="B533" s="7" t="s">
        <v>307</v>
      </c>
    </row>
    <row r="534" spans="1:2" ht="15">
      <c r="A534" s="90" t="s">
        <v>1104</v>
      </c>
      <c r="B534" s="7" t="s">
        <v>1105</v>
      </c>
    </row>
    <row r="535" spans="1:2" ht="25.5">
      <c r="A535" s="80" t="s">
        <v>1106</v>
      </c>
      <c r="B535" s="81" t="s">
        <v>1107</v>
      </c>
    </row>
    <row r="536" spans="1:2" ht="15">
      <c r="A536" s="90" t="s">
        <v>1673</v>
      </c>
      <c r="B536" s="7" t="s">
        <v>1622</v>
      </c>
    </row>
    <row r="537" spans="1:2" ht="15">
      <c r="A537" s="90" t="s">
        <v>1674</v>
      </c>
      <c r="B537" s="7" t="s">
        <v>762</v>
      </c>
    </row>
    <row r="538" spans="1:2" ht="15">
      <c r="A538" s="90" t="s">
        <v>1675</v>
      </c>
      <c r="B538" s="7" t="s">
        <v>633</v>
      </c>
    </row>
    <row r="539" spans="1:2" ht="15">
      <c r="A539" s="80" t="s">
        <v>1108</v>
      </c>
      <c r="B539" s="81" t="s">
        <v>1732</v>
      </c>
    </row>
    <row r="540" spans="1:2" ht="15">
      <c r="A540" s="80" t="s">
        <v>1205</v>
      </c>
      <c r="B540" s="81" t="s">
        <v>1214</v>
      </c>
    </row>
    <row r="541" spans="1:2" ht="15">
      <c r="A541" s="80" t="s">
        <v>308</v>
      </c>
      <c r="B541" s="81" t="s">
        <v>309</v>
      </c>
    </row>
    <row r="542" spans="1:2" ht="15">
      <c r="A542" s="80" t="s">
        <v>1662</v>
      </c>
      <c r="B542" s="81" t="s">
        <v>1661</v>
      </c>
    </row>
    <row r="543" spans="1:2" ht="15">
      <c r="A543" s="90" t="s">
        <v>1663</v>
      </c>
      <c r="B543" s="7" t="s">
        <v>1622</v>
      </c>
    </row>
    <row r="544" spans="1:2" ht="15">
      <c r="A544" s="90" t="s">
        <v>1664</v>
      </c>
      <c r="B544" s="7" t="s">
        <v>762</v>
      </c>
    </row>
    <row r="545" spans="1:2" ht="15">
      <c r="A545" s="90" t="s">
        <v>1665</v>
      </c>
      <c r="B545" s="7" t="s">
        <v>1771</v>
      </c>
    </row>
    <row r="546" spans="1:2" ht="15">
      <c r="A546" s="80" t="s">
        <v>1666</v>
      </c>
      <c r="B546" s="81" t="s">
        <v>1388</v>
      </c>
    </row>
    <row r="547" spans="1:2" ht="15">
      <c r="A547" s="90" t="s">
        <v>1667</v>
      </c>
      <c r="B547" s="7" t="s">
        <v>1622</v>
      </c>
    </row>
    <row r="548" spans="1:2" ht="15">
      <c r="A548" s="90" t="s">
        <v>1668</v>
      </c>
      <c r="B548" s="7" t="s">
        <v>762</v>
      </c>
    </row>
    <row r="549" spans="1:2" ht="15">
      <c r="A549" s="90" t="s">
        <v>1669</v>
      </c>
      <c r="B549" s="7" t="s">
        <v>1771</v>
      </c>
    </row>
    <row r="550" spans="1:2" ht="15">
      <c r="A550" s="4" t="s">
        <v>1109</v>
      </c>
      <c r="B550" s="5" t="s">
        <v>1110</v>
      </c>
    </row>
    <row r="551" spans="1:2" ht="15">
      <c r="A551" s="25" t="s">
        <v>1111</v>
      </c>
      <c r="B551" s="7" t="s">
        <v>0</v>
      </c>
    </row>
    <row r="552" spans="1:2" ht="15">
      <c r="A552" s="25" t="s">
        <v>1</v>
      </c>
      <c r="B552" s="7" t="s">
        <v>2</v>
      </c>
    </row>
    <row r="553" spans="1:2" ht="15">
      <c r="A553" s="25" t="s">
        <v>3</v>
      </c>
      <c r="B553" s="7" t="s">
        <v>4</v>
      </c>
    </row>
    <row r="554" spans="1:2" ht="25.5">
      <c r="A554" s="25" t="s">
        <v>5</v>
      </c>
      <c r="B554" s="7" t="s">
        <v>1313</v>
      </c>
    </row>
    <row r="555" spans="1:2" ht="25.5">
      <c r="A555" s="25" t="s">
        <v>6</v>
      </c>
      <c r="B555" s="7" t="s">
        <v>1314</v>
      </c>
    </row>
    <row r="556" spans="1:2" ht="15">
      <c r="A556" s="25" t="s">
        <v>7</v>
      </c>
      <c r="B556" s="7" t="s">
        <v>1732</v>
      </c>
    </row>
    <row r="557" spans="1:2" ht="15">
      <c r="A557" s="25" t="s">
        <v>1206</v>
      </c>
      <c r="B557" s="7" t="s">
        <v>1213</v>
      </c>
    </row>
    <row r="558" spans="1:2" ht="15">
      <c r="A558" s="4" t="s">
        <v>8</v>
      </c>
      <c r="B558" s="5" t="s">
        <v>9</v>
      </c>
    </row>
    <row r="559" spans="1:2" ht="25.5">
      <c r="A559" s="25" t="s">
        <v>10</v>
      </c>
      <c r="B559" s="7" t="s">
        <v>11</v>
      </c>
    </row>
    <row r="560" spans="1:2" ht="15">
      <c r="A560" s="25" t="s">
        <v>12</v>
      </c>
      <c r="B560" s="7" t="s">
        <v>13</v>
      </c>
    </row>
    <row r="561" spans="1:2" ht="15">
      <c r="A561" s="25" t="s">
        <v>14</v>
      </c>
      <c r="B561" s="7" t="s">
        <v>15</v>
      </c>
    </row>
    <row r="562" spans="1:2" ht="15">
      <c r="A562" s="25" t="s">
        <v>16</v>
      </c>
      <c r="B562" s="7" t="s">
        <v>1732</v>
      </c>
    </row>
    <row r="563" spans="1:2" ht="15">
      <c r="A563" s="25" t="s">
        <v>1207</v>
      </c>
      <c r="B563" s="7" t="s">
        <v>1212</v>
      </c>
    </row>
    <row r="564" spans="1:2" ht="15">
      <c r="A564" s="4" t="s">
        <v>17</v>
      </c>
      <c r="B564" s="5" t="s">
        <v>18</v>
      </c>
    </row>
    <row r="565" spans="1:2" ht="15">
      <c r="A565" s="25" t="s">
        <v>19</v>
      </c>
      <c r="B565" s="7" t="s">
        <v>20</v>
      </c>
    </row>
    <row r="566" spans="1:2" ht="25.5">
      <c r="A566" s="25" t="s">
        <v>21</v>
      </c>
      <c r="B566" s="7" t="s">
        <v>22</v>
      </c>
    </row>
    <row r="567" spans="1:2" ht="25.5">
      <c r="A567" s="25" t="s">
        <v>23</v>
      </c>
      <c r="B567" s="7" t="s">
        <v>24</v>
      </c>
    </row>
    <row r="568" spans="1:2" ht="25.5">
      <c r="A568" s="80" t="s">
        <v>25</v>
      </c>
      <c r="B568" s="81" t="s">
        <v>26</v>
      </c>
    </row>
    <row r="569" spans="1:2" ht="15">
      <c r="A569" s="25" t="s">
        <v>27</v>
      </c>
      <c r="B569" s="7" t="s">
        <v>28</v>
      </c>
    </row>
    <row r="570" spans="1:2" ht="15">
      <c r="A570" s="25" t="s">
        <v>29</v>
      </c>
      <c r="B570" s="7" t="s">
        <v>30</v>
      </c>
    </row>
    <row r="571" spans="1:2" ht="15">
      <c r="A571" s="80" t="s">
        <v>31</v>
      </c>
      <c r="B571" s="81" t="s">
        <v>32</v>
      </c>
    </row>
    <row r="572" spans="1:2" ht="15">
      <c r="A572" s="25" t="s">
        <v>33</v>
      </c>
      <c r="B572" s="7" t="s">
        <v>34</v>
      </c>
    </row>
    <row r="573" spans="1:2" ht="15">
      <c r="A573" s="25" t="s">
        <v>35</v>
      </c>
      <c r="B573" s="7" t="s">
        <v>36</v>
      </c>
    </row>
    <row r="574" spans="1:2" ht="15">
      <c r="A574" s="25" t="s">
        <v>37</v>
      </c>
      <c r="B574" s="7" t="s">
        <v>38</v>
      </c>
    </row>
    <row r="575" spans="1:2" ht="15">
      <c r="A575" s="25" t="s">
        <v>39</v>
      </c>
      <c r="B575" s="7" t="s">
        <v>40</v>
      </c>
    </row>
    <row r="576" spans="1:2" ht="15">
      <c r="A576" s="25" t="s">
        <v>41</v>
      </c>
      <c r="B576" s="7" t="s">
        <v>42</v>
      </c>
    </row>
    <row r="577" spans="1:2" ht="15">
      <c r="A577" s="25" t="s">
        <v>43</v>
      </c>
      <c r="B577" s="7" t="s">
        <v>44</v>
      </c>
    </row>
    <row r="578" spans="1:2" ht="15">
      <c r="A578" s="25" t="s">
        <v>45</v>
      </c>
      <c r="B578" s="7" t="s">
        <v>46</v>
      </c>
    </row>
    <row r="579" spans="1:2" ht="15">
      <c r="A579" s="25" t="s">
        <v>47</v>
      </c>
      <c r="B579" s="7" t="s">
        <v>48</v>
      </c>
    </row>
    <row r="580" spans="1:2" ht="15">
      <c r="A580" s="25" t="s">
        <v>49</v>
      </c>
      <c r="B580" s="7" t="s">
        <v>50</v>
      </c>
    </row>
    <row r="581" spans="1:2" ht="15">
      <c r="A581" s="25" t="s">
        <v>51</v>
      </c>
      <c r="B581" s="7" t="s">
        <v>1315</v>
      </c>
    </row>
    <row r="582" spans="1:2" ht="15">
      <c r="A582" s="25" t="s">
        <v>52</v>
      </c>
      <c r="B582" s="7" t="s">
        <v>53</v>
      </c>
    </row>
    <row r="583" spans="1:2" ht="15">
      <c r="A583" s="25" t="s">
        <v>54</v>
      </c>
      <c r="B583" s="7" t="s">
        <v>1732</v>
      </c>
    </row>
    <row r="584" spans="1:2" ht="15">
      <c r="A584" s="25" t="s">
        <v>1208</v>
      </c>
      <c r="B584" s="7" t="s">
        <v>1211</v>
      </c>
    </row>
    <row r="585" spans="1:2" ht="15">
      <c r="A585" s="4" t="s">
        <v>55</v>
      </c>
      <c r="B585" s="5" t="s">
        <v>56</v>
      </c>
    </row>
    <row r="586" spans="1:2" ht="15">
      <c r="A586" s="25" t="s">
        <v>57</v>
      </c>
      <c r="B586" s="7" t="s">
        <v>58</v>
      </c>
    </row>
    <row r="587" spans="1:2" ht="15">
      <c r="A587" s="25" t="s">
        <v>59</v>
      </c>
      <c r="B587" s="7" t="s">
        <v>60</v>
      </c>
    </row>
    <row r="588" spans="1:2" ht="25.5">
      <c r="A588" s="25" t="s">
        <v>61</v>
      </c>
      <c r="B588" s="7" t="s">
        <v>62</v>
      </c>
    </row>
    <row r="589" spans="1:2" ht="15">
      <c r="A589" s="25" t="s">
        <v>65</v>
      </c>
      <c r="B589" s="7" t="s">
        <v>1170</v>
      </c>
    </row>
    <row r="590" spans="1:2" ht="15">
      <c r="A590" s="80" t="s">
        <v>63</v>
      </c>
      <c r="B590" s="81" t="s">
        <v>64</v>
      </c>
    </row>
    <row r="591" spans="1:2" ht="15">
      <c r="A591" s="25" t="s">
        <v>235</v>
      </c>
      <c r="B591" s="7" t="s">
        <v>242</v>
      </c>
    </row>
    <row r="592" spans="1:2" ht="15">
      <c r="A592" s="25" t="s">
        <v>236</v>
      </c>
      <c r="B592" s="7" t="s">
        <v>243</v>
      </c>
    </row>
    <row r="593" spans="1:2" ht="15">
      <c r="A593" s="25" t="s">
        <v>237</v>
      </c>
      <c r="B593" s="7" t="s">
        <v>1285</v>
      </c>
    </row>
    <row r="594" spans="1:2" ht="15">
      <c r="A594" s="25" t="s">
        <v>238</v>
      </c>
      <c r="B594" s="7" t="s">
        <v>1171</v>
      </c>
    </row>
    <row r="595" spans="1:2" ht="15">
      <c r="A595" s="25" t="s">
        <v>239</v>
      </c>
      <c r="B595" s="7" t="s">
        <v>1286</v>
      </c>
    </row>
    <row r="596" spans="1:2" ht="25.5">
      <c r="A596" s="25" t="s">
        <v>241</v>
      </c>
      <c r="B596" s="7" t="s">
        <v>1306</v>
      </c>
    </row>
    <row r="597" spans="1:2" ht="15">
      <c r="A597" s="25" t="s">
        <v>1172</v>
      </c>
      <c r="B597" s="7" t="s">
        <v>1732</v>
      </c>
    </row>
    <row r="598" spans="1:2" ht="15">
      <c r="A598" s="25" t="s">
        <v>1209</v>
      </c>
      <c r="B598" s="7" t="s">
        <v>1210</v>
      </c>
    </row>
    <row r="599" spans="1:2" ht="15">
      <c r="A599" s="25" t="s">
        <v>231</v>
      </c>
      <c r="B599" s="7" t="s">
        <v>233</v>
      </c>
    </row>
    <row r="600" spans="1:2" ht="15">
      <c r="A600" s="25" t="s">
        <v>232</v>
      </c>
      <c r="B600" s="7" t="s">
        <v>234</v>
      </c>
    </row>
    <row r="601" spans="1:2" ht="15">
      <c r="A601" s="4" t="s">
        <v>1173</v>
      </c>
      <c r="B601" s="5" t="s">
        <v>1174</v>
      </c>
    </row>
    <row r="602" spans="1:2" ht="25.5">
      <c r="A602" s="25" t="s">
        <v>1175</v>
      </c>
      <c r="B602" s="7" t="s">
        <v>1176</v>
      </c>
    </row>
    <row r="603" spans="1:2" ht="25.5">
      <c r="A603" s="25" t="s">
        <v>1177</v>
      </c>
      <c r="B603" s="7" t="s">
        <v>1178</v>
      </c>
    </row>
    <row r="604" spans="1:2" ht="25.5">
      <c r="A604" s="25" t="s">
        <v>1327</v>
      </c>
      <c r="B604" s="7" t="s">
        <v>1328</v>
      </c>
    </row>
    <row r="605" spans="1:2" ht="25.5">
      <c r="A605" s="25" t="s">
        <v>1583</v>
      </c>
      <c r="B605" s="7" t="s">
        <v>1329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F629"/>
  <sheetViews>
    <sheetView zoomScale="75" zoomScaleNormal="75" zoomScalePageLayoutView="0" workbookViewId="0" topLeftCell="A237">
      <selection activeCell="F2" sqref="C2:F308"/>
    </sheetView>
  </sheetViews>
  <sheetFormatPr defaultColWidth="11.421875" defaultRowHeight="15"/>
  <cols>
    <col min="1" max="1" width="7.421875" style="2" bestFit="1" customWidth="1"/>
    <col min="2" max="2" width="59.28125" style="187" customWidth="1"/>
    <col min="3" max="3" width="19.57421875" style="152" bestFit="1" customWidth="1"/>
    <col min="4" max="4" width="16.7109375" style="150" customWidth="1"/>
    <col min="5" max="5" width="16.28125" style="150" customWidth="1"/>
    <col min="6" max="6" width="16.57421875" style="150" customWidth="1"/>
  </cols>
  <sheetData>
    <row r="1" spans="1:6" ht="15">
      <c r="A1" s="142"/>
      <c r="B1" s="177"/>
      <c r="C1" s="155"/>
      <c r="D1" s="167"/>
      <c r="E1" s="167"/>
      <c r="F1" s="167"/>
    </row>
    <row r="2" spans="1:6" s="141" customFormat="1" ht="60.75" customHeight="1">
      <c r="A2" s="140" t="s">
        <v>695</v>
      </c>
      <c r="B2" s="156" t="s">
        <v>1960</v>
      </c>
      <c r="C2" s="156" t="s">
        <v>696</v>
      </c>
      <c r="D2" s="156" t="s">
        <v>691</v>
      </c>
      <c r="E2" s="156" t="s">
        <v>693</v>
      </c>
      <c r="F2" s="156" t="s">
        <v>697</v>
      </c>
    </row>
    <row r="3" spans="1:3" ht="16.5" customHeight="1">
      <c r="A3" s="169" t="s">
        <v>1999</v>
      </c>
      <c r="B3" s="178" t="s">
        <v>2000</v>
      </c>
      <c r="C3" s="156"/>
    </row>
    <row r="4" spans="1:5" ht="15">
      <c r="A4" s="170" t="s">
        <v>1957</v>
      </c>
      <c r="B4" s="178" t="s">
        <v>1958</v>
      </c>
      <c r="C4" s="157"/>
      <c r="E4" s="100">
        <f>E5+E42</f>
        <v>77938042</v>
      </c>
    </row>
    <row r="5" spans="1:5" ht="15">
      <c r="A5" s="170" t="s">
        <v>1904</v>
      </c>
      <c r="B5" s="178" t="s">
        <v>1351</v>
      </c>
      <c r="C5" s="157"/>
      <c r="E5" s="134">
        <f>E6+E17+E31+E36</f>
        <v>63291042</v>
      </c>
    </row>
    <row r="6" spans="1:5" ht="15">
      <c r="A6" s="171" t="s">
        <v>1918</v>
      </c>
      <c r="B6" s="178" t="s">
        <v>1352</v>
      </c>
      <c r="C6" s="157"/>
      <c r="E6" s="134">
        <f>E7+E8+E9+E10+E11+E12+E13+E14+E15</f>
        <v>8675100</v>
      </c>
    </row>
    <row r="7" spans="1:5" ht="15">
      <c r="A7" s="172" t="s">
        <v>1373</v>
      </c>
      <c r="B7" s="179" t="s">
        <v>1353</v>
      </c>
      <c r="C7" s="158"/>
      <c r="E7" s="99">
        <v>6841800</v>
      </c>
    </row>
    <row r="8" spans="1:5" ht="15">
      <c r="A8" s="172" t="s">
        <v>1374</v>
      </c>
      <c r="B8" s="179" t="s">
        <v>1287</v>
      </c>
      <c r="C8" s="158"/>
      <c r="E8" s="99">
        <v>0</v>
      </c>
    </row>
    <row r="9" spans="1:5" ht="15">
      <c r="A9" s="172" t="s">
        <v>1375</v>
      </c>
      <c r="B9" s="179" t="s">
        <v>1288</v>
      </c>
      <c r="C9" s="158"/>
      <c r="E9" s="99">
        <f>570150+285075</f>
        <v>855225</v>
      </c>
    </row>
    <row r="10" spans="1:5" ht="15">
      <c r="A10" s="172" t="s">
        <v>1376</v>
      </c>
      <c r="B10" s="179" t="s">
        <v>1289</v>
      </c>
      <c r="C10" s="158"/>
      <c r="E10" s="99">
        <v>285075</v>
      </c>
    </row>
    <row r="11" spans="1:5" ht="15">
      <c r="A11" s="172" t="s">
        <v>1377</v>
      </c>
      <c r="B11" s="179" t="s">
        <v>1291</v>
      </c>
      <c r="C11" s="158"/>
      <c r="E11" s="99">
        <v>693000</v>
      </c>
    </row>
    <row r="12" spans="1:5" ht="15.75" customHeight="1">
      <c r="A12" s="172" t="s">
        <v>1378</v>
      </c>
      <c r="B12" s="179" t="s">
        <v>1292</v>
      </c>
      <c r="C12" s="158"/>
      <c r="E12" s="99"/>
    </row>
    <row r="13" spans="1:5" ht="15" customHeight="1">
      <c r="A13" s="172" t="s">
        <v>1379</v>
      </c>
      <c r="B13" s="179" t="s">
        <v>1293</v>
      </c>
      <c r="C13" s="159"/>
      <c r="E13" s="132"/>
    </row>
    <row r="14" spans="1:5" ht="15" customHeight="1">
      <c r="A14" s="172" t="s">
        <v>1380</v>
      </c>
      <c r="B14" s="179" t="s">
        <v>1294</v>
      </c>
      <c r="C14" s="158"/>
      <c r="E14" s="99"/>
    </row>
    <row r="15" spans="1:5" ht="14.25" customHeight="1">
      <c r="A15" s="172" t="s">
        <v>1381</v>
      </c>
      <c r="B15" s="179" t="s">
        <v>1295</v>
      </c>
      <c r="C15" s="158"/>
      <c r="E15" s="99"/>
    </row>
    <row r="16" spans="1:5" ht="12.75" customHeight="1">
      <c r="A16" s="171" t="s">
        <v>1898</v>
      </c>
      <c r="B16" s="178" t="s">
        <v>1296</v>
      </c>
      <c r="C16" s="158"/>
      <c r="E16" s="99"/>
    </row>
    <row r="17" spans="1:5" ht="15">
      <c r="A17" s="171" t="s">
        <v>1919</v>
      </c>
      <c r="B17" s="178" t="s">
        <v>1297</v>
      </c>
      <c r="C17" s="160"/>
      <c r="E17" s="133">
        <f>E18+E19+E20+E21+E22</f>
        <v>51771818</v>
      </c>
    </row>
    <row r="18" spans="1:5" ht="14.25" customHeight="1">
      <c r="A18" s="172" t="s">
        <v>1382</v>
      </c>
      <c r="B18" s="179" t="s">
        <v>1298</v>
      </c>
      <c r="C18" s="158"/>
      <c r="E18" s="99"/>
    </row>
    <row r="19" spans="1:5" ht="15" customHeight="1">
      <c r="A19" s="172" t="s">
        <v>1383</v>
      </c>
      <c r="B19" s="179" t="s">
        <v>2004</v>
      </c>
      <c r="C19" s="158"/>
      <c r="E19" s="99"/>
    </row>
    <row r="20" spans="1:5" ht="12.75" customHeight="1">
      <c r="A20" s="172" t="s">
        <v>1384</v>
      </c>
      <c r="B20" s="179" t="s">
        <v>2005</v>
      </c>
      <c r="C20" s="158"/>
      <c r="E20" s="99"/>
    </row>
    <row r="21" spans="1:5" ht="15">
      <c r="A21" s="172" t="s">
        <v>634</v>
      </c>
      <c r="B21" s="179" t="s">
        <v>2006</v>
      </c>
      <c r="C21" s="158"/>
      <c r="E21" s="99">
        <v>48621818</v>
      </c>
    </row>
    <row r="22" spans="1:5" ht="15">
      <c r="A22" s="172" t="s">
        <v>635</v>
      </c>
      <c r="B22" s="179" t="s">
        <v>2007</v>
      </c>
      <c r="C22" s="158"/>
      <c r="E22" s="99">
        <v>3150000</v>
      </c>
    </row>
    <row r="23" spans="1:5" ht="15" customHeight="1">
      <c r="A23" s="171" t="s">
        <v>1933</v>
      </c>
      <c r="B23" s="178" t="s">
        <v>2008</v>
      </c>
      <c r="C23" s="158"/>
      <c r="E23" s="99"/>
    </row>
    <row r="24" spans="1:5" ht="15" customHeight="1">
      <c r="A24" s="171" t="s">
        <v>636</v>
      </c>
      <c r="B24" s="178" t="s">
        <v>359</v>
      </c>
      <c r="C24" s="158"/>
      <c r="E24" s="99"/>
    </row>
    <row r="25" spans="1:5" ht="14.25" customHeight="1">
      <c r="A25" s="172" t="s">
        <v>637</v>
      </c>
      <c r="B25" s="178" t="s">
        <v>2009</v>
      </c>
      <c r="C25" s="158"/>
      <c r="E25" s="99"/>
    </row>
    <row r="26" spans="1:5" ht="12" customHeight="1">
      <c r="A26" s="172" t="s">
        <v>2010</v>
      </c>
      <c r="B26" s="179" t="s">
        <v>610</v>
      </c>
      <c r="C26" s="158"/>
      <c r="E26" s="99"/>
    </row>
    <row r="27" spans="1:5" ht="15" customHeight="1">
      <c r="A27" s="172" t="s">
        <v>2013</v>
      </c>
      <c r="B27" s="179" t="s">
        <v>612</v>
      </c>
      <c r="C27" s="158"/>
      <c r="E27" s="99"/>
    </row>
    <row r="28" spans="1:5" ht="14.25" customHeight="1">
      <c r="A28" s="172" t="s">
        <v>2014</v>
      </c>
      <c r="B28" s="179" t="s">
        <v>614</v>
      </c>
      <c r="C28" s="158"/>
      <c r="E28" s="99"/>
    </row>
    <row r="29" spans="1:5" ht="15" customHeight="1">
      <c r="A29" s="172" t="s">
        <v>2015</v>
      </c>
      <c r="B29" s="179" t="s">
        <v>616</v>
      </c>
      <c r="C29" s="158"/>
      <c r="E29" s="99"/>
    </row>
    <row r="30" spans="1:5" ht="14.25" customHeight="1">
      <c r="A30" s="170" t="s">
        <v>638</v>
      </c>
      <c r="B30" s="178" t="s">
        <v>360</v>
      </c>
      <c r="C30" s="158"/>
      <c r="E30" s="99"/>
    </row>
    <row r="31" spans="1:5" ht="15">
      <c r="A31" s="172" t="s">
        <v>2016</v>
      </c>
      <c r="B31" s="178" t="s">
        <v>2009</v>
      </c>
      <c r="C31" s="160"/>
      <c r="E31" s="133">
        <f>E32+E33+E34+E35</f>
        <v>2203630</v>
      </c>
    </row>
    <row r="32" spans="1:5" ht="15">
      <c r="A32" s="172" t="s">
        <v>2017</v>
      </c>
      <c r="B32" s="179" t="s">
        <v>610</v>
      </c>
      <c r="C32" s="158"/>
      <c r="E32" s="99">
        <v>596160</v>
      </c>
    </row>
    <row r="33" spans="1:5" ht="15">
      <c r="A33" s="172" t="s">
        <v>2018</v>
      </c>
      <c r="B33" s="179" t="s">
        <v>612</v>
      </c>
      <c r="C33" s="158"/>
      <c r="E33" s="99">
        <v>896125</v>
      </c>
    </row>
    <row r="34" spans="1:5" ht="15">
      <c r="A34" s="172" t="s">
        <v>2019</v>
      </c>
      <c r="B34" s="179" t="s">
        <v>614</v>
      </c>
      <c r="C34" s="158"/>
      <c r="E34" s="99">
        <v>34725</v>
      </c>
    </row>
    <row r="35" spans="1:5" ht="15">
      <c r="A35" s="172" t="s">
        <v>2020</v>
      </c>
      <c r="B35" s="179" t="s">
        <v>616</v>
      </c>
      <c r="C35" s="158"/>
      <c r="E35" s="99">
        <v>676620</v>
      </c>
    </row>
    <row r="36" spans="1:5" ht="15">
      <c r="A36" s="170" t="s">
        <v>639</v>
      </c>
      <c r="B36" s="178" t="s">
        <v>2021</v>
      </c>
      <c r="C36" s="160"/>
      <c r="E36" s="133">
        <f>E37+E38+E39+E40+E41</f>
        <v>640494</v>
      </c>
    </row>
    <row r="37" spans="1:5" ht="15">
      <c r="A37" s="172" t="s">
        <v>640</v>
      </c>
      <c r="B37" s="179" t="s">
        <v>1627</v>
      </c>
      <c r="C37" s="158"/>
      <c r="E37" s="99">
        <v>34974</v>
      </c>
    </row>
    <row r="38" spans="1:5" ht="15">
      <c r="A38" s="172" t="s">
        <v>1691</v>
      </c>
      <c r="B38" s="179" t="s">
        <v>1629</v>
      </c>
      <c r="C38" s="158"/>
      <c r="E38" s="99">
        <v>213210</v>
      </c>
    </row>
    <row r="39" spans="1:5" ht="15">
      <c r="A39" s="172" t="s">
        <v>1692</v>
      </c>
      <c r="B39" s="179" t="s">
        <v>1631</v>
      </c>
      <c r="C39" s="158"/>
      <c r="E39" s="99">
        <v>34974</v>
      </c>
    </row>
    <row r="40" spans="1:5" ht="15">
      <c r="A40" s="172" t="s">
        <v>1693</v>
      </c>
      <c r="B40" s="179" t="s">
        <v>1633</v>
      </c>
      <c r="C40" s="158"/>
      <c r="E40" s="99">
        <v>287040</v>
      </c>
    </row>
    <row r="41" spans="1:5" ht="15">
      <c r="A41" s="172" t="s">
        <v>1694</v>
      </c>
      <c r="B41" s="179" t="s">
        <v>316</v>
      </c>
      <c r="C41" s="158"/>
      <c r="E41" s="99">
        <v>70296</v>
      </c>
    </row>
    <row r="42" spans="1:5" ht="15">
      <c r="A42" s="170" t="s">
        <v>1905</v>
      </c>
      <c r="B42" s="178" t="s">
        <v>2022</v>
      </c>
      <c r="C42" s="160"/>
      <c r="E42" s="160">
        <f>E43+E47+E67+E71</f>
        <v>14647000</v>
      </c>
    </row>
    <row r="43" spans="1:5" ht="15">
      <c r="A43" s="170" t="s">
        <v>1878</v>
      </c>
      <c r="B43" s="178" t="s">
        <v>2023</v>
      </c>
      <c r="C43" s="160"/>
      <c r="E43" s="160">
        <f>E44+E45+E46</f>
        <v>8400000</v>
      </c>
    </row>
    <row r="44" spans="1:5" ht="15">
      <c r="A44" s="173" t="s">
        <v>1695</v>
      </c>
      <c r="B44" s="179" t="s">
        <v>2024</v>
      </c>
      <c r="C44" s="158"/>
      <c r="E44" s="158">
        <v>6300000</v>
      </c>
    </row>
    <row r="45" spans="1:5" ht="15">
      <c r="A45" s="173" t="s">
        <v>1696</v>
      </c>
      <c r="B45" s="179" t="s">
        <v>2025</v>
      </c>
      <c r="C45" s="158"/>
      <c r="E45" s="158">
        <v>2100000</v>
      </c>
    </row>
    <row r="46" spans="1:5" ht="15">
      <c r="A46" s="173" t="s">
        <v>1959</v>
      </c>
      <c r="B46" s="179" t="s">
        <v>2026</v>
      </c>
      <c r="C46" s="158"/>
      <c r="E46" s="158"/>
    </row>
    <row r="47" spans="1:5" ht="15">
      <c r="A47" s="170" t="s">
        <v>1879</v>
      </c>
      <c r="B47" s="178" t="s">
        <v>2027</v>
      </c>
      <c r="C47" s="160"/>
      <c r="E47" s="160">
        <f>E48+E49+E50</f>
        <v>4200000</v>
      </c>
    </row>
    <row r="48" spans="1:5" ht="15">
      <c r="A48" s="170" t="s">
        <v>1697</v>
      </c>
      <c r="B48" s="178" t="s">
        <v>2028</v>
      </c>
      <c r="C48" s="158"/>
      <c r="E48" s="158">
        <v>2100000</v>
      </c>
    </row>
    <row r="49" spans="1:5" ht="15">
      <c r="A49" s="170" t="s">
        <v>1698</v>
      </c>
      <c r="B49" s="178" t="s">
        <v>2029</v>
      </c>
      <c r="C49" s="158"/>
      <c r="E49" s="158">
        <v>1050000</v>
      </c>
    </row>
    <row r="50" spans="1:5" ht="15">
      <c r="A50" s="170" t="s">
        <v>1699</v>
      </c>
      <c r="B50" s="178" t="s">
        <v>2030</v>
      </c>
      <c r="C50" s="158"/>
      <c r="E50" s="158">
        <f>E51</f>
        <v>1050000</v>
      </c>
    </row>
    <row r="51" spans="1:5" ht="15">
      <c r="A51" s="173" t="s">
        <v>2031</v>
      </c>
      <c r="B51" s="179" t="s">
        <v>2032</v>
      </c>
      <c r="C51" s="158"/>
      <c r="E51" s="158">
        <v>1050000</v>
      </c>
    </row>
    <row r="52" spans="1:3" ht="13.5" customHeight="1">
      <c r="A52" s="173" t="s">
        <v>2033</v>
      </c>
      <c r="B52" s="178" t="s">
        <v>2034</v>
      </c>
      <c r="C52" s="158"/>
    </row>
    <row r="53" spans="1:3" ht="12.75" customHeight="1">
      <c r="A53" s="173" t="s">
        <v>2035</v>
      </c>
      <c r="B53" s="179" t="s">
        <v>312</v>
      </c>
      <c r="C53" s="158"/>
    </row>
    <row r="54" spans="1:3" ht="15" customHeight="1">
      <c r="A54" s="173" t="s">
        <v>2036</v>
      </c>
      <c r="B54" s="179" t="s">
        <v>2039</v>
      </c>
      <c r="C54" s="158"/>
    </row>
    <row r="55" spans="1:3" ht="15.75" customHeight="1">
      <c r="A55" s="173" t="s">
        <v>2040</v>
      </c>
      <c r="B55" s="179" t="s">
        <v>2042</v>
      </c>
      <c r="C55" s="158"/>
    </row>
    <row r="56" spans="1:3" ht="19.5" customHeight="1">
      <c r="A56" s="170" t="s">
        <v>1700</v>
      </c>
      <c r="B56" s="178" t="s">
        <v>2088</v>
      </c>
      <c r="C56" s="158"/>
    </row>
    <row r="57" spans="1:3" ht="20.25" customHeight="1">
      <c r="A57" s="170" t="s">
        <v>1701</v>
      </c>
      <c r="B57" s="178" t="s">
        <v>297</v>
      </c>
      <c r="C57" s="158"/>
    </row>
    <row r="58" spans="1:3" ht="17.25" customHeight="1">
      <c r="A58" s="170" t="s">
        <v>1702</v>
      </c>
      <c r="B58" s="178" t="s">
        <v>2044</v>
      </c>
      <c r="C58" s="158"/>
    </row>
    <row r="59" spans="1:3" ht="18" customHeight="1">
      <c r="A59" s="173" t="s">
        <v>1703</v>
      </c>
      <c r="B59" s="179" t="s">
        <v>687</v>
      </c>
      <c r="C59" s="158"/>
    </row>
    <row r="60" spans="1:3" ht="14.25" customHeight="1">
      <c r="A60" s="173" t="s">
        <v>1704</v>
      </c>
      <c r="B60" s="179" t="s">
        <v>2045</v>
      </c>
      <c r="C60" s="158"/>
    </row>
    <row r="61" spans="1:3" ht="12.75" customHeight="1">
      <c r="A61" s="173" t="s">
        <v>1705</v>
      </c>
      <c r="B61" s="179" t="s">
        <v>685</v>
      </c>
      <c r="C61" s="158"/>
    </row>
    <row r="62" spans="1:3" ht="15" customHeight="1">
      <c r="A62" s="173" t="s">
        <v>1706</v>
      </c>
      <c r="B62" s="179" t="s">
        <v>2046</v>
      </c>
      <c r="C62" s="158"/>
    </row>
    <row r="63" spans="1:3" ht="12.75" customHeight="1">
      <c r="A63" s="173" t="s">
        <v>1707</v>
      </c>
      <c r="B63" s="179" t="s">
        <v>2047</v>
      </c>
      <c r="C63" s="158"/>
    </row>
    <row r="64" spans="1:3" ht="14.25" customHeight="1">
      <c r="A64" s="170" t="s">
        <v>1708</v>
      </c>
      <c r="B64" s="178" t="s">
        <v>313</v>
      </c>
      <c r="C64" s="158"/>
    </row>
    <row r="65" spans="1:3" ht="15.75" customHeight="1">
      <c r="A65" s="170" t="s">
        <v>1709</v>
      </c>
      <c r="B65" s="178" t="s">
        <v>2049</v>
      </c>
      <c r="C65" s="158"/>
    </row>
    <row r="66" spans="1:3" ht="12" customHeight="1">
      <c r="A66" s="170" t="s">
        <v>2050</v>
      </c>
      <c r="B66" s="178" t="s">
        <v>2058</v>
      </c>
      <c r="C66" s="158"/>
    </row>
    <row r="67" spans="1:5" ht="15">
      <c r="A67" s="170" t="s">
        <v>2052</v>
      </c>
      <c r="B67" s="178" t="s">
        <v>1981</v>
      </c>
      <c r="C67" s="158"/>
      <c r="E67" s="158">
        <v>630000</v>
      </c>
    </row>
    <row r="68" spans="1:3" ht="19.5" customHeight="1">
      <c r="A68" s="170" t="s">
        <v>1892</v>
      </c>
      <c r="B68" s="178" t="s">
        <v>2059</v>
      </c>
      <c r="C68" s="158"/>
    </row>
    <row r="69" spans="1:3" ht="12.75" customHeight="1">
      <c r="A69" s="170" t="s">
        <v>1948</v>
      </c>
      <c r="B69" s="178" t="s">
        <v>2060</v>
      </c>
      <c r="C69" s="158"/>
    </row>
    <row r="70" spans="1:3" ht="15" customHeight="1">
      <c r="A70" s="173" t="s">
        <v>1920</v>
      </c>
      <c r="B70" s="179" t="s">
        <v>2074</v>
      </c>
      <c r="C70" s="158"/>
    </row>
    <row r="71" spans="1:5" ht="15">
      <c r="A71" s="170" t="s">
        <v>2076</v>
      </c>
      <c r="B71" s="178" t="s">
        <v>2091</v>
      </c>
      <c r="C71" s="158"/>
      <c r="E71" s="158">
        <f>367000+1050000</f>
        <v>1417000</v>
      </c>
    </row>
    <row r="72" spans="1:5" ht="15">
      <c r="A72" s="170" t="s">
        <v>1961</v>
      </c>
      <c r="B72" s="178" t="s">
        <v>1962</v>
      </c>
      <c r="C72" s="160"/>
      <c r="E72" s="160">
        <f>E73+E109</f>
        <v>68370724</v>
      </c>
    </row>
    <row r="73" spans="1:5" ht="15">
      <c r="A73" s="170" t="s">
        <v>1906</v>
      </c>
      <c r="B73" s="178" t="s">
        <v>1351</v>
      </c>
      <c r="C73" s="160"/>
      <c r="E73" s="160">
        <f>E74+E98+E103</f>
        <v>57681471</v>
      </c>
    </row>
    <row r="74" spans="1:5" ht="15">
      <c r="A74" s="170" t="s">
        <v>1921</v>
      </c>
      <c r="B74" s="178" t="s">
        <v>1352</v>
      </c>
      <c r="C74" s="160"/>
      <c r="E74" s="160">
        <f>E75+E76+E77+E78+E79</f>
        <v>43640897</v>
      </c>
    </row>
    <row r="75" spans="1:5" ht="15">
      <c r="A75" s="173" t="s">
        <v>1710</v>
      </c>
      <c r="B75" s="179" t="s">
        <v>1353</v>
      </c>
      <c r="C75" s="158"/>
      <c r="E75" s="158">
        <v>36351000</v>
      </c>
    </row>
    <row r="76" spans="1:5" ht="15.75" customHeight="1">
      <c r="A76" s="173" t="s">
        <v>1711</v>
      </c>
      <c r="B76" s="179" t="s">
        <v>1287</v>
      </c>
      <c r="C76" s="158"/>
      <c r="E76" s="158"/>
    </row>
    <row r="77" spans="1:5" ht="15">
      <c r="A77" s="173" t="s">
        <v>1712</v>
      </c>
      <c r="B77" s="179" t="s">
        <v>1288</v>
      </c>
      <c r="C77" s="158"/>
      <c r="E77" s="158">
        <f>2996997+1606500</f>
        <v>4603497</v>
      </c>
    </row>
    <row r="78" spans="1:5" ht="15">
      <c r="A78" s="173" t="s">
        <v>1713</v>
      </c>
      <c r="B78" s="179" t="s">
        <v>1289</v>
      </c>
      <c r="C78" s="158"/>
      <c r="E78" s="158">
        <v>2000000</v>
      </c>
    </row>
    <row r="79" spans="1:5" ht="15">
      <c r="A79" s="173" t="s">
        <v>1714</v>
      </c>
      <c r="B79" s="179" t="s">
        <v>1291</v>
      </c>
      <c r="C79" s="158"/>
      <c r="E79" s="158">
        <v>686400</v>
      </c>
    </row>
    <row r="80" spans="1:3" ht="15" customHeight="1">
      <c r="A80" s="173" t="s">
        <v>1715</v>
      </c>
      <c r="B80" s="179" t="s">
        <v>1292</v>
      </c>
      <c r="C80" s="158"/>
    </row>
    <row r="81" spans="1:3" ht="18" customHeight="1">
      <c r="A81" s="173" t="s">
        <v>1716</v>
      </c>
      <c r="B81" s="179" t="s">
        <v>1293</v>
      </c>
      <c r="C81" s="158"/>
    </row>
    <row r="82" spans="1:3" ht="14.25" customHeight="1">
      <c r="A82" s="173" t="s">
        <v>660</v>
      </c>
      <c r="B82" s="179" t="s">
        <v>1294</v>
      </c>
      <c r="C82" s="158"/>
    </row>
    <row r="83" spans="1:3" ht="17.25" customHeight="1">
      <c r="A83" s="173" t="s">
        <v>661</v>
      </c>
      <c r="B83" s="179" t="s">
        <v>1295</v>
      </c>
      <c r="C83" s="158"/>
    </row>
    <row r="84" spans="1:3" ht="19.5" customHeight="1">
      <c r="A84" s="170" t="s">
        <v>1899</v>
      </c>
      <c r="B84" s="178" t="s">
        <v>1296</v>
      </c>
      <c r="C84" s="158"/>
    </row>
    <row r="85" spans="1:3" ht="15" customHeight="1">
      <c r="A85" s="170" t="s">
        <v>1922</v>
      </c>
      <c r="B85" s="178" t="s">
        <v>1297</v>
      </c>
      <c r="C85" s="158"/>
    </row>
    <row r="86" spans="1:3" ht="15" customHeight="1">
      <c r="A86" s="173" t="s">
        <v>662</v>
      </c>
      <c r="B86" s="179" t="s">
        <v>1298</v>
      </c>
      <c r="C86" s="158"/>
    </row>
    <row r="87" spans="1:3" ht="12.75" customHeight="1">
      <c r="A87" s="173" t="s">
        <v>663</v>
      </c>
      <c r="B87" s="179" t="s">
        <v>2004</v>
      </c>
      <c r="C87" s="158"/>
    </row>
    <row r="88" spans="1:3" ht="15" customHeight="1">
      <c r="A88" s="173" t="s">
        <v>664</v>
      </c>
      <c r="B88" s="179" t="s">
        <v>2005</v>
      </c>
      <c r="C88" s="158"/>
    </row>
    <row r="89" spans="1:3" ht="18" customHeight="1">
      <c r="A89" s="173" t="s">
        <v>665</v>
      </c>
      <c r="B89" s="179" t="s">
        <v>2007</v>
      </c>
      <c r="C89" s="158"/>
    </row>
    <row r="90" spans="1:3" ht="14.25" customHeight="1">
      <c r="A90" s="170" t="s">
        <v>1934</v>
      </c>
      <c r="B90" s="178" t="s">
        <v>2008</v>
      </c>
      <c r="C90" s="158"/>
    </row>
    <row r="91" spans="1:3" ht="14.25" customHeight="1">
      <c r="A91" s="170" t="s">
        <v>666</v>
      </c>
      <c r="B91" s="178" t="s">
        <v>359</v>
      </c>
      <c r="C91" s="158"/>
    </row>
    <row r="92" spans="1:3" ht="12" customHeight="1">
      <c r="A92" s="173" t="s">
        <v>667</v>
      </c>
      <c r="B92" s="178" t="s">
        <v>2009</v>
      </c>
      <c r="C92" s="158"/>
    </row>
    <row r="93" spans="1:3" ht="14.25" customHeight="1">
      <c r="A93" s="173" t="s">
        <v>1963</v>
      </c>
      <c r="B93" s="179" t="s">
        <v>610</v>
      </c>
      <c r="C93" s="158"/>
    </row>
    <row r="94" spans="1:3" ht="17.25" customHeight="1">
      <c r="A94" s="173" t="s">
        <v>1964</v>
      </c>
      <c r="B94" s="179" t="s">
        <v>612</v>
      </c>
      <c r="C94" s="158"/>
    </row>
    <row r="95" spans="1:3" ht="12.75" customHeight="1">
      <c r="A95" s="173" t="s">
        <v>1965</v>
      </c>
      <c r="B95" s="179" t="s">
        <v>614</v>
      </c>
      <c r="C95" s="158"/>
    </row>
    <row r="96" spans="1:3" ht="15.75" customHeight="1">
      <c r="A96" s="173" t="s">
        <v>1966</v>
      </c>
      <c r="B96" s="179" t="s">
        <v>616</v>
      </c>
      <c r="C96" s="158"/>
    </row>
    <row r="97" spans="1:3" ht="15" customHeight="1">
      <c r="A97" s="170" t="s">
        <v>668</v>
      </c>
      <c r="B97" s="178" t="s">
        <v>360</v>
      </c>
      <c r="C97" s="158"/>
    </row>
    <row r="98" spans="1:5" ht="15">
      <c r="A98" s="173" t="s">
        <v>669</v>
      </c>
      <c r="B98" s="178" t="s">
        <v>2009</v>
      </c>
      <c r="C98" s="160"/>
      <c r="E98" s="160">
        <f>E99+E100+E101+E102</f>
        <v>10768984</v>
      </c>
    </row>
    <row r="99" spans="1:5" ht="15">
      <c r="A99" s="173" t="s">
        <v>1967</v>
      </c>
      <c r="B99" s="179" t="s">
        <v>610</v>
      </c>
      <c r="C99" s="158"/>
      <c r="E99" s="158">
        <v>2908080</v>
      </c>
    </row>
    <row r="100" spans="1:5" ht="15">
      <c r="A100" s="173" t="s">
        <v>1968</v>
      </c>
      <c r="B100" s="179" t="s">
        <v>612</v>
      </c>
      <c r="C100" s="158"/>
      <c r="E100" s="158">
        <v>4225804</v>
      </c>
    </row>
    <row r="101" spans="1:5" ht="15">
      <c r="A101" s="173" t="s">
        <v>1969</v>
      </c>
      <c r="B101" s="179" t="s">
        <v>614</v>
      </c>
      <c r="C101" s="158"/>
      <c r="E101" s="158">
        <v>181755</v>
      </c>
    </row>
    <row r="102" spans="1:5" ht="15">
      <c r="A102" s="173" t="s">
        <v>1970</v>
      </c>
      <c r="B102" s="179" t="s">
        <v>616</v>
      </c>
      <c r="C102" s="158"/>
      <c r="E102" s="158">
        <v>3453345</v>
      </c>
    </row>
    <row r="103" spans="1:5" ht="15">
      <c r="A103" s="171" t="s">
        <v>670</v>
      </c>
      <c r="B103" s="178" t="s">
        <v>2021</v>
      </c>
      <c r="C103" s="160"/>
      <c r="E103" s="160">
        <f>E104+E105+E106+E107+E108</f>
        <v>3271590</v>
      </c>
    </row>
    <row r="104" spans="1:5" ht="15">
      <c r="A104" s="172" t="s">
        <v>671</v>
      </c>
      <c r="B104" s="179" t="s">
        <v>1627</v>
      </c>
      <c r="C104" s="158"/>
      <c r="E104" s="158">
        <v>181755</v>
      </c>
    </row>
    <row r="105" spans="1:5" ht="15">
      <c r="A105" s="172" t="s">
        <v>672</v>
      </c>
      <c r="B105" s="179" t="s">
        <v>1629</v>
      </c>
      <c r="C105" s="158"/>
      <c r="E105" s="158">
        <v>1090530</v>
      </c>
    </row>
    <row r="106" spans="1:5" ht="15">
      <c r="A106" s="172" t="s">
        <v>673</v>
      </c>
      <c r="B106" s="179" t="s">
        <v>1631</v>
      </c>
      <c r="C106" s="158"/>
      <c r="E106" s="158">
        <v>181755</v>
      </c>
    </row>
    <row r="107" spans="1:5" ht="15">
      <c r="A107" s="172" t="s">
        <v>674</v>
      </c>
      <c r="B107" s="179" t="s">
        <v>1633</v>
      </c>
      <c r="C107" s="158"/>
      <c r="E107" s="158">
        <v>1454040</v>
      </c>
    </row>
    <row r="108" spans="1:5" ht="15">
      <c r="A108" s="172" t="s">
        <v>675</v>
      </c>
      <c r="B108" s="179" t="s">
        <v>316</v>
      </c>
      <c r="C108" s="158"/>
      <c r="E108" s="158">
        <v>363510</v>
      </c>
    </row>
    <row r="109" spans="1:5" ht="15">
      <c r="A109" s="174" t="s">
        <v>1907</v>
      </c>
      <c r="B109" s="178" t="s">
        <v>2022</v>
      </c>
      <c r="C109" s="160"/>
      <c r="E109" s="160">
        <f>E110+E114+E119+E132+E134</f>
        <v>10689253</v>
      </c>
    </row>
    <row r="110" spans="1:5" ht="15">
      <c r="A110" s="171" t="s">
        <v>1880</v>
      </c>
      <c r="B110" s="180" t="s">
        <v>2023</v>
      </c>
      <c r="C110" s="160"/>
      <c r="E110" s="160">
        <f>E111+E112+E113</f>
        <v>1050000</v>
      </c>
    </row>
    <row r="111" spans="1:5" ht="15.75" customHeight="1">
      <c r="A111" s="172" t="s">
        <v>676</v>
      </c>
      <c r="B111" s="181" t="s">
        <v>2024</v>
      </c>
      <c r="C111" s="158"/>
      <c r="E111" s="158"/>
    </row>
    <row r="112" spans="1:5" ht="15">
      <c r="A112" s="172" t="s">
        <v>677</v>
      </c>
      <c r="B112" s="181" t="s">
        <v>2025</v>
      </c>
      <c r="C112" s="161"/>
      <c r="E112" s="161">
        <v>1050000</v>
      </c>
    </row>
    <row r="113" spans="1:5" ht="15">
      <c r="A113" s="172" t="s">
        <v>1971</v>
      </c>
      <c r="B113" s="181" t="s">
        <v>2026</v>
      </c>
      <c r="C113" s="161"/>
      <c r="E113" s="161"/>
    </row>
    <row r="114" spans="1:5" ht="15">
      <c r="A114" s="171" t="s">
        <v>1881</v>
      </c>
      <c r="B114" s="180" t="s">
        <v>2027</v>
      </c>
      <c r="C114" s="162"/>
      <c r="E114" s="162">
        <f>E115+E116+E117+E118</f>
        <v>1100000</v>
      </c>
    </row>
    <row r="115" spans="1:5" ht="15">
      <c r="A115" s="171" t="s">
        <v>678</v>
      </c>
      <c r="B115" s="180" t="s">
        <v>2028</v>
      </c>
      <c r="C115" s="161"/>
      <c r="E115" s="161">
        <v>800000</v>
      </c>
    </row>
    <row r="116" spans="1:5" ht="15">
      <c r="A116" s="171" t="s">
        <v>679</v>
      </c>
      <c r="B116" s="180" t="s">
        <v>2029</v>
      </c>
      <c r="C116" s="161"/>
      <c r="E116" s="161">
        <v>300000</v>
      </c>
    </row>
    <row r="117" spans="1:5" ht="18" customHeight="1">
      <c r="A117" s="171" t="s">
        <v>680</v>
      </c>
      <c r="B117" s="180" t="s">
        <v>2030</v>
      </c>
      <c r="C117" s="161"/>
      <c r="E117" s="161"/>
    </row>
    <row r="118" spans="1:5" ht="14.25" customHeight="1">
      <c r="A118" s="172" t="s">
        <v>681</v>
      </c>
      <c r="B118" s="181" t="s">
        <v>2032</v>
      </c>
      <c r="C118" s="161"/>
      <c r="E118" s="161"/>
    </row>
    <row r="119" spans="1:5" ht="15">
      <c r="A119" s="172" t="s">
        <v>1974</v>
      </c>
      <c r="B119" s="178" t="s">
        <v>2034</v>
      </c>
      <c r="C119" s="162"/>
      <c r="E119" s="162">
        <f>E120+E121+E122</f>
        <v>575000</v>
      </c>
    </row>
    <row r="120" spans="1:5" ht="15">
      <c r="A120" s="172" t="s">
        <v>1972</v>
      </c>
      <c r="B120" s="181" t="s">
        <v>317</v>
      </c>
      <c r="C120" s="161"/>
      <c r="E120" s="161">
        <v>575000</v>
      </c>
    </row>
    <row r="121" spans="1:5" ht="15.75" customHeight="1">
      <c r="A121" s="172" t="s">
        <v>1973</v>
      </c>
      <c r="B121" s="181" t="s">
        <v>2039</v>
      </c>
      <c r="C121" s="158"/>
      <c r="E121" s="158"/>
    </row>
    <row r="122" spans="1:5" ht="15" customHeight="1">
      <c r="A122" s="172" t="s">
        <v>1975</v>
      </c>
      <c r="B122" s="181" t="s">
        <v>2042</v>
      </c>
      <c r="C122" s="158"/>
      <c r="E122" s="158"/>
    </row>
    <row r="123" spans="1:5" ht="15.75" customHeight="1">
      <c r="A123" s="171" t="s">
        <v>682</v>
      </c>
      <c r="B123" s="180" t="s">
        <v>2088</v>
      </c>
      <c r="C123" s="158"/>
      <c r="E123" s="158"/>
    </row>
    <row r="124" spans="1:5" ht="15.75" customHeight="1">
      <c r="A124" s="171" t="s">
        <v>1736</v>
      </c>
      <c r="B124" s="180" t="s">
        <v>297</v>
      </c>
      <c r="C124" s="158"/>
      <c r="E124" s="158"/>
    </row>
    <row r="125" spans="1:5" ht="21" customHeight="1">
      <c r="A125" s="171" t="s">
        <v>1737</v>
      </c>
      <c r="B125" s="180" t="s">
        <v>2044</v>
      </c>
      <c r="C125" s="158"/>
      <c r="E125" s="158"/>
    </row>
    <row r="126" spans="1:5" ht="15" customHeight="1">
      <c r="A126" s="172" t="s">
        <v>1738</v>
      </c>
      <c r="B126" s="181" t="s">
        <v>687</v>
      </c>
      <c r="C126" s="158"/>
      <c r="E126" s="158"/>
    </row>
    <row r="127" spans="1:5" ht="18" customHeight="1">
      <c r="A127" s="172" t="s">
        <v>1739</v>
      </c>
      <c r="B127" s="181" t="s">
        <v>2045</v>
      </c>
      <c r="C127" s="158"/>
      <c r="E127" s="158"/>
    </row>
    <row r="128" spans="1:5" ht="14.25" customHeight="1">
      <c r="A128" s="172" t="s">
        <v>1740</v>
      </c>
      <c r="B128" s="181" t="s">
        <v>685</v>
      </c>
      <c r="C128" s="158"/>
      <c r="E128" s="158"/>
    </row>
    <row r="129" spans="1:5" ht="15" customHeight="1">
      <c r="A129" s="172" t="s">
        <v>1741</v>
      </c>
      <c r="B129" s="181" t="s">
        <v>2046</v>
      </c>
      <c r="C129" s="158"/>
      <c r="E129" s="158"/>
    </row>
    <row r="130" spans="1:5" ht="15" customHeight="1">
      <c r="A130" s="172" t="s">
        <v>1742</v>
      </c>
      <c r="B130" s="181" t="s">
        <v>2047</v>
      </c>
      <c r="C130" s="158"/>
      <c r="E130" s="158"/>
    </row>
    <row r="131" spans="1:5" ht="17.25" customHeight="1">
      <c r="A131" s="171" t="s">
        <v>1976</v>
      </c>
      <c r="B131" s="180" t="s">
        <v>313</v>
      </c>
      <c r="C131" s="158"/>
      <c r="E131" s="158"/>
    </row>
    <row r="132" spans="1:5" ht="15">
      <c r="A132" s="171" t="s">
        <v>1977</v>
      </c>
      <c r="B132" s="180" t="s">
        <v>2049</v>
      </c>
      <c r="C132" s="161"/>
      <c r="E132" s="161">
        <v>2700000</v>
      </c>
    </row>
    <row r="133" spans="1:5" ht="15">
      <c r="A133" s="171" t="s">
        <v>1978</v>
      </c>
      <c r="B133" s="180" t="s">
        <v>2058</v>
      </c>
      <c r="C133" s="158"/>
      <c r="E133" s="158"/>
    </row>
    <row r="134" spans="1:5" ht="15">
      <c r="A134" s="171" t="s">
        <v>1979</v>
      </c>
      <c r="B134" s="178" t="s">
        <v>1981</v>
      </c>
      <c r="C134" s="158"/>
      <c r="E134" s="158">
        <f>2764253+600000+300000+1600000</f>
        <v>5264253</v>
      </c>
    </row>
    <row r="135" spans="1:3" ht="24.75" customHeight="1">
      <c r="A135" s="171" t="s">
        <v>1980</v>
      </c>
      <c r="B135" s="178" t="s">
        <v>2059</v>
      </c>
      <c r="C135" s="158"/>
    </row>
    <row r="136" spans="1:3" ht="1.5" customHeight="1" hidden="1">
      <c r="A136" s="174" t="s">
        <v>1949</v>
      </c>
      <c r="B136" s="178" t="s">
        <v>2060</v>
      </c>
      <c r="C136" s="158"/>
    </row>
    <row r="137" spans="1:3" ht="15" hidden="1">
      <c r="A137" s="172" t="s">
        <v>1743</v>
      </c>
      <c r="B137" s="181" t="s">
        <v>2074</v>
      </c>
      <c r="C137" s="158"/>
    </row>
    <row r="138" spans="1:3" ht="15" hidden="1">
      <c r="A138" s="174" t="s">
        <v>1744</v>
      </c>
      <c r="B138" s="178" t="s">
        <v>2091</v>
      </c>
      <c r="C138" s="158"/>
    </row>
    <row r="139" spans="1:3" ht="15" hidden="1">
      <c r="A139" s="175" t="s">
        <v>1983</v>
      </c>
      <c r="B139" s="178" t="s">
        <v>1982</v>
      </c>
      <c r="C139" s="163"/>
    </row>
    <row r="140" spans="1:3" ht="15" hidden="1">
      <c r="A140" s="174" t="s">
        <v>1908</v>
      </c>
      <c r="B140" s="178" t="s">
        <v>1351</v>
      </c>
      <c r="C140" s="163"/>
    </row>
    <row r="141" spans="1:3" ht="15" hidden="1">
      <c r="A141" s="171" t="s">
        <v>1923</v>
      </c>
      <c r="B141" s="178" t="s">
        <v>1352</v>
      </c>
      <c r="C141" s="163"/>
    </row>
    <row r="142" spans="1:3" ht="15" hidden="1">
      <c r="A142" s="172" t="s">
        <v>1745</v>
      </c>
      <c r="B142" s="179" t="s">
        <v>1353</v>
      </c>
      <c r="C142" s="163"/>
    </row>
    <row r="143" spans="1:3" ht="15" hidden="1">
      <c r="A143" s="172" t="s">
        <v>1746</v>
      </c>
      <c r="B143" s="179" t="s">
        <v>1287</v>
      </c>
      <c r="C143" s="163"/>
    </row>
    <row r="144" spans="1:3" ht="15" hidden="1">
      <c r="A144" s="172" t="s">
        <v>1747</v>
      </c>
      <c r="B144" s="179" t="s">
        <v>1288</v>
      </c>
      <c r="C144" s="163"/>
    </row>
    <row r="145" spans="1:3" ht="15" hidden="1">
      <c r="A145" s="172" t="s">
        <v>1748</v>
      </c>
      <c r="B145" s="179" t="s">
        <v>1289</v>
      </c>
      <c r="C145" s="163"/>
    </row>
    <row r="146" spans="1:3" ht="15" hidden="1">
      <c r="A146" s="172" t="s">
        <v>1749</v>
      </c>
      <c r="B146" s="179" t="s">
        <v>1291</v>
      </c>
      <c r="C146" s="163"/>
    </row>
    <row r="147" spans="1:3" ht="15" hidden="1">
      <c r="A147" s="172" t="s">
        <v>1750</v>
      </c>
      <c r="B147" s="179" t="s">
        <v>1292</v>
      </c>
      <c r="C147" s="163"/>
    </row>
    <row r="148" spans="1:3" ht="15" hidden="1">
      <c r="A148" s="172" t="s">
        <v>1751</v>
      </c>
      <c r="B148" s="179" t="s">
        <v>1293</v>
      </c>
      <c r="C148" s="163"/>
    </row>
    <row r="149" spans="1:3" ht="15" hidden="1">
      <c r="A149" s="172" t="s">
        <v>1752</v>
      </c>
      <c r="B149" s="179" t="s">
        <v>1294</v>
      </c>
      <c r="C149" s="163"/>
    </row>
    <row r="150" spans="1:3" ht="15" hidden="1">
      <c r="A150" s="172" t="s">
        <v>1753</v>
      </c>
      <c r="B150" s="179" t="s">
        <v>1295</v>
      </c>
      <c r="C150" s="163"/>
    </row>
    <row r="151" spans="1:3" ht="15" hidden="1">
      <c r="A151" s="171" t="s">
        <v>1900</v>
      </c>
      <c r="B151" s="178" t="s">
        <v>1296</v>
      </c>
      <c r="C151" s="163"/>
    </row>
    <row r="152" spans="1:3" ht="15" hidden="1">
      <c r="A152" s="171" t="s">
        <v>1924</v>
      </c>
      <c r="B152" s="178" t="s">
        <v>1297</v>
      </c>
      <c r="C152" s="163"/>
    </row>
    <row r="153" spans="1:3" ht="15" hidden="1">
      <c r="A153" s="172" t="s">
        <v>1754</v>
      </c>
      <c r="B153" s="179" t="s">
        <v>1298</v>
      </c>
      <c r="C153" s="163"/>
    </row>
    <row r="154" spans="1:3" ht="15" hidden="1">
      <c r="A154" s="172" t="s">
        <v>1755</v>
      </c>
      <c r="B154" s="179" t="s">
        <v>2004</v>
      </c>
      <c r="C154" s="163"/>
    </row>
    <row r="155" spans="1:3" ht="15" hidden="1">
      <c r="A155" s="172" t="s">
        <v>1756</v>
      </c>
      <c r="B155" s="179" t="s">
        <v>2005</v>
      </c>
      <c r="C155" s="163"/>
    </row>
    <row r="156" spans="1:3" ht="12.75" customHeight="1">
      <c r="A156" s="172" t="s">
        <v>1757</v>
      </c>
      <c r="B156" s="179" t="s">
        <v>2007</v>
      </c>
      <c r="C156" s="163"/>
    </row>
    <row r="157" spans="1:3" ht="18" customHeight="1">
      <c r="A157" s="171" t="s">
        <v>1935</v>
      </c>
      <c r="B157" s="178" t="s">
        <v>2008</v>
      </c>
      <c r="C157" s="163"/>
    </row>
    <row r="158" spans="1:3" ht="17.25" customHeight="1">
      <c r="A158" s="172" t="s">
        <v>1758</v>
      </c>
      <c r="B158" s="178" t="s">
        <v>359</v>
      </c>
      <c r="C158" s="163"/>
    </row>
    <row r="159" spans="1:3" ht="18" customHeight="1">
      <c r="A159" s="172" t="s">
        <v>1759</v>
      </c>
      <c r="B159" s="178" t="s">
        <v>2009</v>
      </c>
      <c r="C159" s="163"/>
    </row>
    <row r="160" spans="1:3" ht="11.25" customHeight="1">
      <c r="A160" s="172" t="s">
        <v>1984</v>
      </c>
      <c r="B160" s="179" t="s">
        <v>610</v>
      </c>
      <c r="C160" s="163"/>
    </row>
    <row r="161" spans="1:3" ht="17.25" customHeight="1">
      <c r="A161" s="172" t="s">
        <v>1985</v>
      </c>
      <c r="B161" s="179" t="s">
        <v>612</v>
      </c>
      <c r="C161" s="163"/>
    </row>
    <row r="162" spans="1:3" ht="15" customHeight="1">
      <c r="A162" s="172" t="s">
        <v>1986</v>
      </c>
      <c r="B162" s="179" t="s">
        <v>614</v>
      </c>
      <c r="C162" s="163"/>
    </row>
    <row r="163" spans="1:3" ht="17.25" customHeight="1">
      <c r="A163" s="172" t="s">
        <v>1987</v>
      </c>
      <c r="B163" s="179" t="s">
        <v>616</v>
      </c>
      <c r="C163" s="163"/>
    </row>
    <row r="164" spans="1:3" ht="15.75" customHeight="1">
      <c r="A164" s="172" t="s">
        <v>1760</v>
      </c>
      <c r="B164" s="178" t="s">
        <v>360</v>
      </c>
      <c r="C164" s="163"/>
    </row>
    <row r="165" spans="1:3" ht="17.25" customHeight="1">
      <c r="A165" s="172" t="s">
        <v>1761</v>
      </c>
      <c r="B165" s="178" t="s">
        <v>2009</v>
      </c>
      <c r="C165" s="163"/>
    </row>
    <row r="166" spans="1:3" ht="15.75" customHeight="1">
      <c r="A166" s="172" t="s">
        <v>1988</v>
      </c>
      <c r="B166" s="179" t="s">
        <v>610</v>
      </c>
      <c r="C166" s="163"/>
    </row>
    <row r="167" spans="1:3" ht="15.75" customHeight="1">
      <c r="A167" s="172" t="s">
        <v>1989</v>
      </c>
      <c r="B167" s="179" t="s">
        <v>612</v>
      </c>
      <c r="C167" s="163"/>
    </row>
    <row r="168" spans="1:3" ht="20.25" customHeight="1">
      <c r="A168" s="172" t="s">
        <v>1990</v>
      </c>
      <c r="B168" s="179" t="s">
        <v>614</v>
      </c>
      <c r="C168" s="163"/>
    </row>
    <row r="169" spans="1:3" ht="15" customHeight="1">
      <c r="A169" s="172" t="s">
        <v>1991</v>
      </c>
      <c r="B169" s="179" t="s">
        <v>616</v>
      </c>
      <c r="C169" s="163"/>
    </row>
    <row r="170" spans="1:3" ht="17.25" customHeight="1">
      <c r="A170" s="172" t="s">
        <v>1762</v>
      </c>
      <c r="B170" s="178" t="s">
        <v>2021</v>
      </c>
      <c r="C170" s="163"/>
    </row>
    <row r="171" spans="1:3" ht="17.25" customHeight="1">
      <c r="A171" s="172" t="s">
        <v>1763</v>
      </c>
      <c r="B171" s="179" t="s">
        <v>1627</v>
      </c>
      <c r="C171" s="163"/>
    </row>
    <row r="172" spans="1:3" ht="18" customHeight="1">
      <c r="A172" s="172" t="s">
        <v>1764</v>
      </c>
      <c r="B172" s="181" t="s">
        <v>1629</v>
      </c>
      <c r="C172" s="163"/>
    </row>
    <row r="173" spans="1:3" ht="15.75" customHeight="1">
      <c r="A173" s="172" t="s">
        <v>1765</v>
      </c>
      <c r="B173" s="181" t="s">
        <v>1631</v>
      </c>
      <c r="C173" s="163"/>
    </row>
    <row r="174" spans="1:3" ht="17.25" customHeight="1">
      <c r="A174" s="172" t="s">
        <v>1766</v>
      </c>
      <c r="B174" s="181" t="s">
        <v>1633</v>
      </c>
      <c r="C174" s="163"/>
    </row>
    <row r="175" spans="1:3" ht="17.25" customHeight="1">
      <c r="A175" s="172" t="s">
        <v>1767</v>
      </c>
      <c r="B175" s="181" t="s">
        <v>316</v>
      </c>
      <c r="C175" s="163"/>
    </row>
    <row r="176" spans="1:3" ht="15.75" customHeight="1">
      <c r="A176" s="174" t="s">
        <v>1909</v>
      </c>
      <c r="B176" s="180" t="s">
        <v>2022</v>
      </c>
      <c r="C176" s="163"/>
    </row>
    <row r="177" spans="1:3" ht="18.75" customHeight="1">
      <c r="A177" s="171" t="s">
        <v>1882</v>
      </c>
      <c r="B177" s="180" t="s">
        <v>2023</v>
      </c>
      <c r="C177" s="163"/>
    </row>
    <row r="178" spans="1:3" ht="21" customHeight="1">
      <c r="A178" s="172" t="s">
        <v>1768</v>
      </c>
      <c r="B178" s="181" t="s">
        <v>2024</v>
      </c>
      <c r="C178" s="163"/>
    </row>
    <row r="179" spans="1:3" ht="15.75" customHeight="1">
      <c r="A179" s="172" t="s">
        <v>1769</v>
      </c>
      <c r="B179" s="181" t="s">
        <v>2025</v>
      </c>
      <c r="C179" s="163"/>
    </row>
    <row r="180" spans="1:3" ht="15" customHeight="1">
      <c r="A180" s="172" t="s">
        <v>1992</v>
      </c>
      <c r="B180" s="181" t="s">
        <v>2026</v>
      </c>
      <c r="C180" s="163"/>
    </row>
    <row r="181" spans="1:3" ht="15.75" customHeight="1">
      <c r="A181" s="171" t="s">
        <v>1883</v>
      </c>
      <c r="B181" s="180" t="s">
        <v>2027</v>
      </c>
      <c r="C181" s="163"/>
    </row>
    <row r="182" spans="1:3" ht="17.25" customHeight="1">
      <c r="A182" s="171" t="s">
        <v>1770</v>
      </c>
      <c r="B182" s="180" t="s">
        <v>2028</v>
      </c>
      <c r="C182" s="163"/>
    </row>
    <row r="183" spans="1:3" ht="18" customHeight="1">
      <c r="A183" s="171" t="s">
        <v>707</v>
      </c>
      <c r="B183" s="180" t="s">
        <v>2029</v>
      </c>
      <c r="C183" s="163"/>
    </row>
    <row r="184" spans="1:3" ht="17.25" customHeight="1">
      <c r="A184" s="171" t="s">
        <v>708</v>
      </c>
      <c r="B184" s="180" t="s">
        <v>2030</v>
      </c>
      <c r="C184" s="163"/>
    </row>
    <row r="185" spans="1:3" ht="17.25" customHeight="1">
      <c r="A185" s="172" t="s">
        <v>709</v>
      </c>
      <c r="B185" s="181" t="s">
        <v>2032</v>
      </c>
      <c r="C185" s="163"/>
    </row>
    <row r="186" spans="1:3" ht="18" customHeight="1">
      <c r="A186" s="172" t="s">
        <v>710</v>
      </c>
      <c r="B186" s="181" t="s">
        <v>2034</v>
      </c>
      <c r="C186" s="163"/>
    </row>
    <row r="187" spans="1:3" ht="17.25" customHeight="1">
      <c r="A187" s="172" t="s">
        <v>711</v>
      </c>
      <c r="B187" s="181" t="s">
        <v>2042</v>
      </c>
      <c r="C187" s="163"/>
    </row>
    <row r="188" spans="1:3" ht="20.25" customHeight="1">
      <c r="A188" s="171" t="s">
        <v>712</v>
      </c>
      <c r="B188" s="180" t="s">
        <v>2088</v>
      </c>
      <c r="C188" s="163"/>
    </row>
    <row r="189" spans="1:3" ht="21.75" customHeight="1">
      <c r="A189" s="171" t="s">
        <v>713</v>
      </c>
      <c r="B189" s="180" t="s">
        <v>297</v>
      </c>
      <c r="C189" s="163"/>
    </row>
    <row r="190" spans="1:3" ht="23.25" customHeight="1">
      <c r="A190" s="171" t="s">
        <v>714</v>
      </c>
      <c r="B190" s="180" t="s">
        <v>2044</v>
      </c>
      <c r="C190" s="163"/>
    </row>
    <row r="191" spans="1:3" ht="20.25" customHeight="1">
      <c r="A191" s="172" t="s">
        <v>715</v>
      </c>
      <c r="B191" s="181" t="s">
        <v>687</v>
      </c>
      <c r="C191" s="163"/>
    </row>
    <row r="192" spans="1:3" ht="18" customHeight="1">
      <c r="A192" s="172" t="s">
        <v>716</v>
      </c>
      <c r="B192" s="181" t="s">
        <v>2045</v>
      </c>
      <c r="C192" s="163"/>
    </row>
    <row r="193" spans="1:3" ht="20.25" customHeight="1">
      <c r="A193" s="172" t="s">
        <v>717</v>
      </c>
      <c r="B193" s="181" t="s">
        <v>685</v>
      </c>
      <c r="C193" s="163"/>
    </row>
    <row r="194" spans="1:3" ht="21" customHeight="1">
      <c r="A194" s="172" t="s">
        <v>718</v>
      </c>
      <c r="B194" s="181" t="s">
        <v>2046</v>
      </c>
      <c r="C194" s="163"/>
    </row>
    <row r="195" spans="1:3" ht="21.75" customHeight="1">
      <c r="A195" s="172" t="s">
        <v>719</v>
      </c>
      <c r="B195" s="181" t="s">
        <v>2047</v>
      </c>
      <c r="C195" s="163"/>
    </row>
    <row r="196" spans="1:3" ht="21.75" customHeight="1">
      <c r="A196" s="171" t="s">
        <v>720</v>
      </c>
      <c r="B196" s="180" t="s">
        <v>313</v>
      </c>
      <c r="C196" s="163"/>
    </row>
    <row r="197" spans="1:3" ht="18" customHeight="1">
      <c r="A197" s="171" t="s">
        <v>1993</v>
      </c>
      <c r="B197" s="180" t="s">
        <v>2049</v>
      </c>
      <c r="C197" s="163"/>
    </row>
    <row r="198" spans="1:3" ht="20.25" customHeight="1">
      <c r="A198" s="171" t="s">
        <v>1994</v>
      </c>
      <c r="B198" s="180" t="s">
        <v>2057</v>
      </c>
      <c r="C198" s="163"/>
    </row>
    <row r="199" spans="1:3" ht="24" customHeight="1">
      <c r="A199" s="171" t="s">
        <v>1995</v>
      </c>
      <c r="B199" s="180" t="s">
        <v>2058</v>
      </c>
      <c r="C199" s="163"/>
    </row>
    <row r="200" spans="1:3" ht="24.75" customHeight="1">
      <c r="A200" s="171" t="s">
        <v>1893</v>
      </c>
      <c r="B200" s="178" t="s">
        <v>2059</v>
      </c>
      <c r="C200" s="163"/>
    </row>
    <row r="201" spans="1:3" ht="23.25" customHeight="1">
      <c r="A201" s="174" t="s">
        <v>1950</v>
      </c>
      <c r="B201" s="180" t="s">
        <v>2060</v>
      </c>
      <c r="C201" s="163"/>
    </row>
    <row r="202" spans="1:3" ht="21" customHeight="1">
      <c r="A202" s="172" t="s">
        <v>721</v>
      </c>
      <c r="B202" s="181" t="s">
        <v>2074</v>
      </c>
      <c r="C202" s="163"/>
    </row>
    <row r="203" spans="1:3" ht="20.25" customHeight="1">
      <c r="A203" s="174" t="s">
        <v>722</v>
      </c>
      <c r="B203" s="180" t="s">
        <v>2091</v>
      </c>
      <c r="C203" s="163"/>
    </row>
    <row r="204" spans="1:3" ht="23.25" customHeight="1">
      <c r="A204" s="169" t="s">
        <v>1996</v>
      </c>
      <c r="B204" s="178" t="s">
        <v>1997</v>
      </c>
      <c r="C204" s="158"/>
    </row>
    <row r="205" spans="1:3" ht="23.25" customHeight="1">
      <c r="A205" s="175">
        <v>4</v>
      </c>
      <c r="B205" s="178" t="s">
        <v>1998</v>
      </c>
      <c r="C205" s="158"/>
    </row>
    <row r="206" spans="1:3" ht="20.25" customHeight="1">
      <c r="A206" s="174" t="s">
        <v>1910</v>
      </c>
      <c r="B206" s="180" t="s">
        <v>1351</v>
      </c>
      <c r="C206" s="158"/>
    </row>
    <row r="207" spans="1:3" ht="21" customHeight="1">
      <c r="A207" s="172" t="s">
        <v>1925</v>
      </c>
      <c r="B207" s="178" t="s">
        <v>1352</v>
      </c>
      <c r="C207" s="158"/>
    </row>
    <row r="208" spans="1:3" ht="21" customHeight="1">
      <c r="A208" s="172" t="s">
        <v>723</v>
      </c>
      <c r="B208" s="179" t="s">
        <v>1353</v>
      </c>
      <c r="C208" s="158"/>
    </row>
    <row r="209" spans="1:3" ht="20.25" customHeight="1">
      <c r="A209" s="172" t="s">
        <v>724</v>
      </c>
      <c r="B209" s="179" t="s">
        <v>318</v>
      </c>
      <c r="C209" s="158"/>
    </row>
    <row r="210" spans="1:3" ht="20.25" customHeight="1">
      <c r="A210" s="172" t="s">
        <v>725</v>
      </c>
      <c r="B210" s="179" t="s">
        <v>1287</v>
      </c>
      <c r="C210" s="158"/>
    </row>
    <row r="211" spans="1:3" ht="18.75" customHeight="1">
      <c r="A211" s="172" t="s">
        <v>726</v>
      </c>
      <c r="B211" s="179" t="s">
        <v>1288</v>
      </c>
      <c r="C211" s="158"/>
    </row>
    <row r="212" spans="1:3" ht="18.75" customHeight="1">
      <c r="A212" s="172" t="s">
        <v>727</v>
      </c>
      <c r="B212" s="179" t="s">
        <v>1289</v>
      </c>
      <c r="C212" s="158"/>
    </row>
    <row r="213" spans="1:3" ht="18.75" customHeight="1">
      <c r="A213" s="172" t="s">
        <v>728</v>
      </c>
      <c r="B213" s="179" t="s">
        <v>1290</v>
      </c>
      <c r="C213" s="158"/>
    </row>
    <row r="214" spans="1:3" ht="20.25" customHeight="1">
      <c r="A214" s="172" t="s">
        <v>729</v>
      </c>
      <c r="B214" s="179" t="s">
        <v>1291</v>
      </c>
      <c r="C214" s="158"/>
    </row>
    <row r="215" spans="1:3" ht="15.75" customHeight="1">
      <c r="A215" s="172" t="s">
        <v>1776</v>
      </c>
      <c r="B215" s="179" t="s">
        <v>1292</v>
      </c>
      <c r="C215" s="158"/>
    </row>
    <row r="216" spans="1:3" ht="18.75" customHeight="1">
      <c r="A216" s="172" t="s">
        <v>1363</v>
      </c>
      <c r="B216" s="179" t="s">
        <v>1293</v>
      </c>
      <c r="C216" s="158"/>
    </row>
    <row r="217" spans="1:3" ht="18.75" customHeight="1">
      <c r="A217" s="172" t="s">
        <v>1364</v>
      </c>
      <c r="B217" s="179" t="s">
        <v>1294</v>
      </c>
      <c r="C217" s="158"/>
    </row>
    <row r="218" spans="1:3" ht="20.25" customHeight="1">
      <c r="A218" s="172" t="s">
        <v>1365</v>
      </c>
      <c r="B218" s="179" t="s">
        <v>1295</v>
      </c>
      <c r="C218" s="158"/>
    </row>
    <row r="219" spans="1:3" ht="20.25" customHeight="1">
      <c r="A219" s="172" t="s">
        <v>1901</v>
      </c>
      <c r="B219" s="178" t="s">
        <v>1296</v>
      </c>
      <c r="C219" s="158"/>
    </row>
    <row r="220" spans="1:3" ht="18.75" customHeight="1">
      <c r="A220" s="172" t="s">
        <v>1926</v>
      </c>
      <c r="B220" s="178" t="s">
        <v>1297</v>
      </c>
      <c r="C220" s="158"/>
    </row>
    <row r="221" spans="1:3" ht="20.25" customHeight="1">
      <c r="A221" s="172" t="s">
        <v>1777</v>
      </c>
      <c r="B221" s="179" t="s">
        <v>1298</v>
      </c>
      <c r="C221" s="158"/>
    </row>
    <row r="222" spans="1:3" ht="18.75" customHeight="1">
      <c r="A222" s="172" t="s">
        <v>1778</v>
      </c>
      <c r="B222" s="179" t="s">
        <v>2003</v>
      </c>
      <c r="C222" s="158"/>
    </row>
    <row r="223" spans="1:3" ht="18" customHeight="1">
      <c r="A223" s="172" t="s">
        <v>1779</v>
      </c>
      <c r="B223" s="179" t="s">
        <v>2004</v>
      </c>
      <c r="C223" s="158"/>
    </row>
    <row r="224" spans="1:3" ht="21" customHeight="1">
      <c r="A224" s="172" t="s">
        <v>1780</v>
      </c>
      <c r="B224" s="179" t="s">
        <v>2005</v>
      </c>
      <c r="C224" s="158"/>
    </row>
    <row r="225" spans="1:3" ht="18.75" customHeight="1">
      <c r="A225" s="172" t="s">
        <v>1781</v>
      </c>
      <c r="B225" s="179" t="s">
        <v>2007</v>
      </c>
      <c r="C225" s="158"/>
    </row>
    <row r="226" spans="1:3" ht="18.75" customHeight="1">
      <c r="A226" s="172" t="s">
        <v>1936</v>
      </c>
      <c r="B226" s="178" t="s">
        <v>2008</v>
      </c>
      <c r="C226" s="158"/>
    </row>
    <row r="227" spans="1:3" ht="20.25" customHeight="1">
      <c r="A227" s="172" t="s">
        <v>1790</v>
      </c>
      <c r="B227" s="178" t="s">
        <v>359</v>
      </c>
      <c r="C227" s="158"/>
    </row>
    <row r="228" spans="1:3" ht="15.75" customHeight="1">
      <c r="A228" s="172" t="s">
        <v>1791</v>
      </c>
      <c r="B228" s="179" t="s">
        <v>2009</v>
      </c>
      <c r="C228" s="158"/>
    </row>
    <row r="229" spans="1:3" ht="20.25" customHeight="1">
      <c r="A229" s="172" t="s">
        <v>479</v>
      </c>
      <c r="B229" s="179" t="s">
        <v>610</v>
      </c>
      <c r="C229" s="158"/>
    </row>
    <row r="230" spans="1:3" ht="21.75" customHeight="1">
      <c r="A230" s="172" t="s">
        <v>480</v>
      </c>
      <c r="B230" s="179" t="s">
        <v>2011</v>
      </c>
      <c r="C230" s="158"/>
    </row>
    <row r="231" spans="1:3" ht="18.75" customHeight="1">
      <c r="A231" s="172" t="s">
        <v>481</v>
      </c>
      <c r="B231" s="179" t="s">
        <v>2012</v>
      </c>
      <c r="C231" s="158"/>
    </row>
    <row r="232" spans="1:3" ht="21" customHeight="1">
      <c r="A232" s="172" t="s">
        <v>482</v>
      </c>
      <c r="B232" s="179" t="s">
        <v>612</v>
      </c>
      <c r="C232" s="158"/>
    </row>
    <row r="233" spans="1:3" ht="20.25" customHeight="1">
      <c r="A233" s="172" t="s">
        <v>483</v>
      </c>
      <c r="B233" s="179" t="s">
        <v>614</v>
      </c>
      <c r="C233" s="158"/>
    </row>
    <row r="234" spans="1:3" ht="17.25" customHeight="1">
      <c r="A234" s="172" t="s">
        <v>484</v>
      </c>
      <c r="B234" s="179" t="s">
        <v>616</v>
      </c>
      <c r="C234" s="158"/>
    </row>
    <row r="235" spans="1:3" ht="15" customHeight="1">
      <c r="A235" s="172" t="s">
        <v>1792</v>
      </c>
      <c r="B235" s="178" t="s">
        <v>360</v>
      </c>
      <c r="C235" s="158"/>
    </row>
    <row r="236" spans="1:3" ht="15" customHeight="1">
      <c r="A236" s="172" t="s">
        <v>1793</v>
      </c>
      <c r="B236" s="179" t="s">
        <v>2009</v>
      </c>
      <c r="C236" s="158"/>
    </row>
    <row r="237" spans="1:3" ht="12.75" customHeight="1">
      <c r="A237" s="172" t="s">
        <v>485</v>
      </c>
      <c r="B237" s="179" t="s">
        <v>610</v>
      </c>
      <c r="C237" s="158"/>
    </row>
    <row r="238" spans="1:3" ht="20.25" customHeight="1">
      <c r="A238" s="172" t="s">
        <v>486</v>
      </c>
      <c r="B238" s="179" t="s">
        <v>2011</v>
      </c>
      <c r="C238" s="158"/>
    </row>
    <row r="239" spans="1:3" ht="27" customHeight="1">
      <c r="A239" s="172" t="s">
        <v>487</v>
      </c>
      <c r="B239" s="179" t="s">
        <v>2012</v>
      </c>
      <c r="C239" s="158"/>
    </row>
    <row r="240" spans="1:3" ht="18.75" customHeight="1">
      <c r="A240" s="172" t="s">
        <v>488</v>
      </c>
      <c r="B240" s="179" t="s">
        <v>612</v>
      </c>
      <c r="C240" s="158"/>
    </row>
    <row r="241" spans="1:3" ht="17.25" customHeight="1">
      <c r="A241" s="172" t="s">
        <v>489</v>
      </c>
      <c r="B241" s="179" t="s">
        <v>614</v>
      </c>
      <c r="C241" s="158"/>
    </row>
    <row r="242" spans="1:3" ht="17.25" customHeight="1">
      <c r="A242" s="172" t="s">
        <v>490</v>
      </c>
      <c r="B242" s="179" t="s">
        <v>616</v>
      </c>
      <c r="C242" s="158"/>
    </row>
    <row r="243" spans="1:3" ht="20.25" customHeight="1">
      <c r="A243" s="172" t="s">
        <v>1794</v>
      </c>
      <c r="B243" s="178" t="s">
        <v>2021</v>
      </c>
      <c r="C243" s="158"/>
    </row>
    <row r="244" spans="1:3" ht="15.75" customHeight="1">
      <c r="A244" s="172" t="s">
        <v>1795</v>
      </c>
      <c r="B244" s="179" t="s">
        <v>1627</v>
      </c>
      <c r="C244" s="158"/>
    </row>
    <row r="245" spans="1:3" ht="15.75" customHeight="1">
      <c r="A245" s="172" t="s">
        <v>1796</v>
      </c>
      <c r="B245" s="179" t="s">
        <v>1629</v>
      </c>
      <c r="C245" s="158"/>
    </row>
    <row r="246" spans="1:3" ht="17.25" customHeight="1">
      <c r="A246" s="172" t="s">
        <v>1797</v>
      </c>
      <c r="B246" s="179" t="s">
        <v>1631</v>
      </c>
      <c r="C246" s="158"/>
    </row>
    <row r="247" spans="1:3" ht="15.75" customHeight="1">
      <c r="A247" s="172" t="s">
        <v>1798</v>
      </c>
      <c r="B247" s="179" t="s">
        <v>1633</v>
      </c>
      <c r="C247" s="158"/>
    </row>
    <row r="248" spans="1:3" ht="15.75" customHeight="1">
      <c r="A248" s="172" t="s">
        <v>1799</v>
      </c>
      <c r="B248" s="179" t="s">
        <v>316</v>
      </c>
      <c r="C248" s="158"/>
    </row>
    <row r="249" spans="1:3" ht="14.25" customHeight="1">
      <c r="A249" s="174" t="s">
        <v>1911</v>
      </c>
      <c r="B249" s="180" t="s">
        <v>2022</v>
      </c>
      <c r="C249" s="158"/>
    </row>
    <row r="250" spans="1:3" ht="12" customHeight="1">
      <c r="A250" s="171" t="s">
        <v>1884</v>
      </c>
      <c r="B250" s="180" t="s">
        <v>2023</v>
      </c>
      <c r="C250" s="158"/>
    </row>
    <row r="251" spans="1:3" ht="15">
      <c r="A251" s="172" t="s">
        <v>1800</v>
      </c>
      <c r="B251" s="179" t="s">
        <v>2024</v>
      </c>
      <c r="C251" s="158">
        <v>4000000</v>
      </c>
    </row>
    <row r="252" spans="1:3" ht="15">
      <c r="A252" s="172" t="s">
        <v>1801</v>
      </c>
      <c r="B252" s="179" t="s">
        <v>2025</v>
      </c>
      <c r="C252" s="158">
        <v>7000000</v>
      </c>
    </row>
    <row r="253" spans="1:3" ht="21" customHeight="1">
      <c r="A253" s="172" t="s">
        <v>457</v>
      </c>
      <c r="B253" s="179" t="s">
        <v>2026</v>
      </c>
      <c r="C253" s="158"/>
    </row>
    <row r="254" spans="1:3" ht="15" hidden="1">
      <c r="A254" s="171" t="s">
        <v>1885</v>
      </c>
      <c r="B254" s="180" t="s">
        <v>2027</v>
      </c>
      <c r="C254" s="158"/>
    </row>
    <row r="255" spans="1:3" ht="15" hidden="1">
      <c r="A255" s="171" t="s">
        <v>1802</v>
      </c>
      <c r="B255" s="178" t="s">
        <v>2028</v>
      </c>
      <c r="C255" s="158"/>
    </row>
    <row r="256" spans="1:3" ht="15" hidden="1">
      <c r="A256" s="171" t="s">
        <v>1803</v>
      </c>
      <c r="B256" s="178" t="s">
        <v>2029</v>
      </c>
      <c r="C256" s="158"/>
    </row>
    <row r="257" spans="1:3" ht="15" hidden="1">
      <c r="A257" s="171" t="s">
        <v>1804</v>
      </c>
      <c r="B257" s="178" t="s">
        <v>2030</v>
      </c>
      <c r="C257" s="158"/>
    </row>
    <row r="258" spans="1:3" ht="15" hidden="1">
      <c r="A258" s="172" t="s">
        <v>1805</v>
      </c>
      <c r="B258" s="179" t="s">
        <v>2032</v>
      </c>
      <c r="C258" s="158"/>
    </row>
    <row r="259" spans="1:3" ht="22.5" customHeight="1">
      <c r="A259" s="172" t="s">
        <v>1806</v>
      </c>
      <c r="B259" s="179" t="s">
        <v>2034</v>
      </c>
      <c r="C259" s="158"/>
    </row>
    <row r="260" spans="1:3" ht="17.25" customHeight="1">
      <c r="A260" s="172" t="s">
        <v>458</v>
      </c>
      <c r="B260" s="179" t="s">
        <v>2037</v>
      </c>
      <c r="C260" s="158">
        <v>500000</v>
      </c>
    </row>
    <row r="261" spans="1:3" ht="24.75" customHeight="1">
      <c r="A261" s="172" t="s">
        <v>459</v>
      </c>
      <c r="B261" s="179" t="s">
        <v>2038</v>
      </c>
      <c r="C261" s="158">
        <v>12000000</v>
      </c>
    </row>
    <row r="262" spans="1:3" ht="15" hidden="1">
      <c r="A262" s="172" t="s">
        <v>460</v>
      </c>
      <c r="B262" s="179" t="s">
        <v>2039</v>
      </c>
      <c r="C262" s="158"/>
    </row>
    <row r="263" spans="1:3" ht="25.5" hidden="1">
      <c r="A263" s="172" t="s">
        <v>1807</v>
      </c>
      <c r="B263" s="179" t="s">
        <v>2041</v>
      </c>
      <c r="C263" s="158"/>
    </row>
    <row r="264" spans="1:3" ht="15" hidden="1">
      <c r="A264" s="172" t="s">
        <v>461</v>
      </c>
      <c r="B264" s="179" t="s">
        <v>2042</v>
      </c>
      <c r="C264" s="158"/>
    </row>
    <row r="265" spans="1:3" ht="15" hidden="1">
      <c r="A265" s="171" t="s">
        <v>1808</v>
      </c>
      <c r="B265" s="178" t="s">
        <v>2043</v>
      </c>
      <c r="C265" s="158"/>
    </row>
    <row r="266" spans="1:3" ht="15" hidden="1">
      <c r="A266" s="171" t="s">
        <v>462</v>
      </c>
      <c r="B266" s="178" t="s">
        <v>297</v>
      </c>
      <c r="C266" s="158"/>
    </row>
    <row r="267" spans="1:3" ht="15" hidden="1">
      <c r="A267" s="171" t="s">
        <v>463</v>
      </c>
      <c r="B267" s="178" t="s">
        <v>2044</v>
      </c>
      <c r="C267" s="158"/>
    </row>
    <row r="268" spans="1:3" ht="15" hidden="1">
      <c r="A268" s="172" t="s">
        <v>469</v>
      </c>
      <c r="B268" s="179" t="s">
        <v>687</v>
      </c>
      <c r="C268" s="158"/>
    </row>
    <row r="269" spans="1:3" ht="15" customHeight="1">
      <c r="A269" s="172" t="s">
        <v>470</v>
      </c>
      <c r="B269" s="179" t="s">
        <v>2045</v>
      </c>
      <c r="C269" s="158"/>
    </row>
    <row r="270" spans="1:3" ht="20.25" customHeight="1">
      <c r="A270" s="172" t="s">
        <v>471</v>
      </c>
      <c r="B270" s="179" t="s">
        <v>685</v>
      </c>
      <c r="C270" s="158"/>
    </row>
    <row r="271" spans="1:3" ht="15" customHeight="1">
      <c r="A271" s="172" t="s">
        <v>472</v>
      </c>
      <c r="B271" s="179" t="s">
        <v>2046</v>
      </c>
      <c r="C271" s="158"/>
    </row>
    <row r="272" spans="1:3" ht="15.75" customHeight="1">
      <c r="A272" s="172" t="s">
        <v>473</v>
      </c>
      <c r="B272" s="179" t="s">
        <v>2047</v>
      </c>
      <c r="C272" s="158"/>
    </row>
    <row r="273" spans="1:3" ht="19.5" customHeight="1">
      <c r="A273" s="171" t="s">
        <v>464</v>
      </c>
      <c r="B273" s="178" t="s">
        <v>2048</v>
      </c>
      <c r="C273" s="158"/>
    </row>
    <row r="274" spans="1:3" ht="15">
      <c r="A274" s="171" t="s">
        <v>465</v>
      </c>
      <c r="B274" s="178" t="s">
        <v>2049</v>
      </c>
      <c r="C274" s="158">
        <v>12000000</v>
      </c>
    </row>
    <row r="275" spans="1:3" ht="15">
      <c r="A275" s="171" t="s">
        <v>466</v>
      </c>
      <c r="B275" s="178" t="s">
        <v>2051</v>
      </c>
      <c r="C275" s="158">
        <v>100000</v>
      </c>
    </row>
    <row r="276" spans="1:3" ht="15">
      <c r="A276" s="171" t="s">
        <v>467</v>
      </c>
      <c r="B276" s="178" t="s">
        <v>2053</v>
      </c>
      <c r="C276" s="158">
        <v>8000000</v>
      </c>
    </row>
    <row r="277" spans="1:3" ht="14.25" customHeight="1">
      <c r="A277" s="171" t="s">
        <v>468</v>
      </c>
      <c r="B277" s="178" t="s">
        <v>2054</v>
      </c>
      <c r="C277" s="158">
        <v>500000</v>
      </c>
    </row>
    <row r="278" spans="1:3" ht="15" hidden="1">
      <c r="A278" s="172" t="s">
        <v>474</v>
      </c>
      <c r="B278" s="179" t="s">
        <v>314</v>
      </c>
      <c r="C278" s="158"/>
    </row>
    <row r="279" spans="1:3" ht="15" hidden="1">
      <c r="A279" s="172" t="s">
        <v>475</v>
      </c>
      <c r="B279" s="179" t="s">
        <v>2055</v>
      </c>
      <c r="C279" s="158"/>
    </row>
    <row r="280" spans="1:3" ht="15" hidden="1">
      <c r="A280" s="172" t="s">
        <v>476</v>
      </c>
      <c r="B280" s="179" t="s">
        <v>2056</v>
      </c>
      <c r="C280" s="158"/>
    </row>
    <row r="281" spans="1:3" ht="15" hidden="1">
      <c r="A281" s="171" t="s">
        <v>477</v>
      </c>
      <c r="B281" s="178" t="s">
        <v>2057</v>
      </c>
      <c r="C281" s="158"/>
    </row>
    <row r="282" spans="1:3" ht="15" hidden="1">
      <c r="A282" s="171" t="s">
        <v>478</v>
      </c>
      <c r="B282" s="178" t="s">
        <v>2058</v>
      </c>
      <c r="C282" s="158"/>
    </row>
    <row r="283" spans="1:3" ht="15" hidden="1">
      <c r="A283" s="171" t="s">
        <v>1894</v>
      </c>
      <c r="B283" s="180" t="s">
        <v>2059</v>
      </c>
      <c r="C283" s="158"/>
    </row>
    <row r="284" spans="1:3" ht="15" hidden="1">
      <c r="A284" s="174" t="s">
        <v>1951</v>
      </c>
      <c r="B284" s="180" t="s">
        <v>2060</v>
      </c>
      <c r="C284" s="158"/>
    </row>
    <row r="285" spans="1:3" ht="15">
      <c r="A285" s="172" t="s">
        <v>1956</v>
      </c>
      <c r="B285" s="179" t="s">
        <v>2061</v>
      </c>
      <c r="C285" s="158">
        <v>15290000</v>
      </c>
    </row>
    <row r="286" spans="1:3" ht="15">
      <c r="A286" s="172" t="s">
        <v>1937</v>
      </c>
      <c r="B286" s="179" t="s">
        <v>2062</v>
      </c>
      <c r="C286" s="158">
        <v>10000000</v>
      </c>
    </row>
    <row r="287" spans="1:3" ht="15">
      <c r="A287" s="172" t="s">
        <v>1938</v>
      </c>
      <c r="B287" s="179" t="s">
        <v>2063</v>
      </c>
      <c r="C287" s="158"/>
    </row>
    <row r="288" spans="1:3" ht="15">
      <c r="A288" s="172" t="s">
        <v>1369</v>
      </c>
      <c r="B288" s="179" t="s">
        <v>2064</v>
      </c>
      <c r="C288" s="158">
        <v>500000</v>
      </c>
    </row>
    <row r="289" spans="1:3" ht="15">
      <c r="A289" s="172" t="s">
        <v>1370</v>
      </c>
      <c r="B289" s="179" t="s">
        <v>1235</v>
      </c>
      <c r="C289" s="158"/>
    </row>
    <row r="290" spans="1:3" ht="15" hidden="1">
      <c r="A290" s="172" t="s">
        <v>438</v>
      </c>
      <c r="B290" s="179" t="s">
        <v>1236</v>
      </c>
      <c r="C290" s="158"/>
    </row>
    <row r="291" spans="1:3" ht="15" hidden="1">
      <c r="A291" s="172" t="s">
        <v>1954</v>
      </c>
      <c r="B291" s="179" t="s">
        <v>2065</v>
      </c>
      <c r="C291" s="158"/>
    </row>
    <row r="292" spans="1:3" ht="25.5" hidden="1">
      <c r="A292" s="172" t="s">
        <v>1932</v>
      </c>
      <c r="B292" s="179" t="s">
        <v>2066</v>
      </c>
      <c r="C292" s="158"/>
    </row>
    <row r="293" spans="1:3" ht="15" hidden="1">
      <c r="A293" s="172" t="s">
        <v>1809</v>
      </c>
      <c r="B293" s="179" t="s">
        <v>2067</v>
      </c>
      <c r="C293" s="158"/>
    </row>
    <row r="294" spans="1:3" ht="15" hidden="1">
      <c r="A294" s="172" t="s">
        <v>439</v>
      </c>
      <c r="B294" s="179" t="s">
        <v>2068</v>
      </c>
      <c r="C294" s="158"/>
    </row>
    <row r="295" spans="1:3" ht="15" hidden="1">
      <c r="A295" s="172" t="s">
        <v>440</v>
      </c>
      <c r="B295" s="179" t="s">
        <v>2069</v>
      </c>
      <c r="C295" s="158"/>
    </row>
    <row r="296" spans="1:3" ht="15" hidden="1">
      <c r="A296" s="172" t="s">
        <v>441</v>
      </c>
      <c r="B296" s="179" t="s">
        <v>2070</v>
      </c>
      <c r="C296" s="158"/>
    </row>
    <row r="297" spans="1:3" ht="15" hidden="1">
      <c r="A297" s="172" t="s">
        <v>442</v>
      </c>
      <c r="B297" s="179" t="s">
        <v>2071</v>
      </c>
      <c r="C297" s="158"/>
    </row>
    <row r="298" spans="1:3" ht="15" hidden="1">
      <c r="A298" s="172" t="s">
        <v>445</v>
      </c>
      <c r="B298" s="179" t="s">
        <v>444</v>
      </c>
      <c r="C298" s="158"/>
    </row>
    <row r="299" spans="1:3" ht="15" hidden="1">
      <c r="A299" s="172" t="s">
        <v>446</v>
      </c>
      <c r="B299" s="179" t="s">
        <v>443</v>
      </c>
      <c r="C299" s="158"/>
    </row>
    <row r="300" spans="1:3" ht="25.5" hidden="1">
      <c r="A300" s="172" t="s">
        <v>447</v>
      </c>
      <c r="B300" s="179" t="s">
        <v>455</v>
      </c>
      <c r="C300" s="158"/>
    </row>
    <row r="301" spans="1:3" ht="25.5" hidden="1">
      <c r="A301" s="172" t="s">
        <v>448</v>
      </c>
      <c r="B301" s="179" t="s">
        <v>456</v>
      </c>
      <c r="C301" s="158"/>
    </row>
    <row r="302" spans="1:3" ht="15" hidden="1">
      <c r="A302" s="172" t="s">
        <v>449</v>
      </c>
      <c r="B302" s="179" t="s">
        <v>2072</v>
      </c>
      <c r="C302" s="158"/>
    </row>
    <row r="303" spans="1:3" ht="15" hidden="1">
      <c r="A303" s="172" t="s">
        <v>450</v>
      </c>
      <c r="B303" s="179" t="s">
        <v>2073</v>
      </c>
      <c r="C303" s="158"/>
    </row>
    <row r="304" spans="1:3" ht="15" hidden="1">
      <c r="A304" s="172" t="s">
        <v>451</v>
      </c>
      <c r="B304" s="179" t="s">
        <v>454</v>
      </c>
      <c r="C304" s="158"/>
    </row>
    <row r="305" spans="1:3" ht="15">
      <c r="A305" s="172" t="s">
        <v>452</v>
      </c>
      <c r="B305" s="179" t="s">
        <v>2074</v>
      </c>
      <c r="C305" s="158">
        <v>100000</v>
      </c>
    </row>
    <row r="306" spans="1:6" ht="15.75" thickBot="1">
      <c r="A306" s="176" t="s">
        <v>453</v>
      </c>
      <c r="B306" s="182" t="s">
        <v>2075</v>
      </c>
      <c r="C306" s="164"/>
      <c r="D306" s="168"/>
      <c r="E306" s="168"/>
      <c r="F306" s="168"/>
    </row>
    <row r="307" spans="1:6" s="139" customFormat="1" ht="15" customHeight="1">
      <c r="A307" s="690"/>
      <c r="B307" s="692"/>
      <c r="C307" s="694"/>
      <c r="D307" s="688"/>
      <c r="E307" s="688"/>
      <c r="F307" s="688"/>
    </row>
    <row r="308" spans="1:6" s="139" customFormat="1" ht="15" customHeight="1" thickBot="1">
      <c r="A308" s="691"/>
      <c r="B308" s="693"/>
      <c r="C308" s="695"/>
      <c r="D308" s="689"/>
      <c r="E308" s="689"/>
      <c r="F308" s="689"/>
    </row>
    <row r="309" spans="1:6" s="139" customFormat="1" ht="15">
      <c r="A309" s="144"/>
      <c r="B309" s="184"/>
      <c r="C309" s="165"/>
      <c r="D309" s="151"/>
      <c r="E309" s="151"/>
      <c r="F309" s="151"/>
    </row>
    <row r="310" spans="1:6" s="139" customFormat="1" ht="15">
      <c r="A310" s="144"/>
      <c r="B310" s="184"/>
      <c r="C310" s="165"/>
      <c r="D310" s="151"/>
      <c r="E310" s="151"/>
      <c r="F310" s="151"/>
    </row>
    <row r="311" spans="1:6" s="139" customFormat="1" ht="15">
      <c r="A311" s="143"/>
      <c r="B311" s="183"/>
      <c r="C311" s="165"/>
      <c r="D311" s="151"/>
      <c r="E311" s="151"/>
      <c r="F311" s="151"/>
    </row>
    <row r="312" spans="1:6" s="139" customFormat="1" ht="15">
      <c r="A312" s="144"/>
      <c r="B312" s="184"/>
      <c r="C312" s="165"/>
      <c r="D312" s="151"/>
      <c r="E312" s="151"/>
      <c r="F312" s="151"/>
    </row>
    <row r="313" spans="1:6" s="139" customFormat="1" ht="15">
      <c r="A313" s="144"/>
      <c r="B313" s="184"/>
      <c r="C313" s="165"/>
      <c r="D313" s="151"/>
      <c r="E313" s="151"/>
      <c r="F313" s="151"/>
    </row>
    <row r="314" spans="1:6" s="139" customFormat="1" ht="15">
      <c r="A314" s="144"/>
      <c r="B314" s="184"/>
      <c r="C314" s="165"/>
      <c r="D314" s="151"/>
      <c r="E314" s="151"/>
      <c r="F314" s="151"/>
    </row>
    <row r="315" spans="1:6" s="139" customFormat="1" ht="15">
      <c r="A315" s="144"/>
      <c r="B315" s="184"/>
      <c r="C315" s="165"/>
      <c r="D315" s="151"/>
      <c r="E315" s="151"/>
      <c r="F315" s="151"/>
    </row>
    <row r="316" spans="1:6" s="139" customFormat="1" ht="15">
      <c r="A316" s="143"/>
      <c r="B316" s="183"/>
      <c r="C316" s="165"/>
      <c r="D316" s="151"/>
      <c r="E316" s="151"/>
      <c r="F316" s="151"/>
    </row>
    <row r="317" spans="1:6" s="139" customFormat="1" ht="15">
      <c r="A317" s="145"/>
      <c r="B317" s="183"/>
      <c r="C317" s="165"/>
      <c r="D317" s="151"/>
      <c r="E317" s="151"/>
      <c r="F317" s="151"/>
    </row>
    <row r="318" spans="1:6" s="139" customFormat="1" ht="15">
      <c r="A318" s="143"/>
      <c r="B318" s="185"/>
      <c r="C318" s="165"/>
      <c r="D318" s="151"/>
      <c r="E318" s="151"/>
      <c r="F318" s="151"/>
    </row>
    <row r="319" spans="1:6" s="139" customFormat="1" ht="15">
      <c r="A319" s="144"/>
      <c r="B319" s="184"/>
      <c r="C319" s="165"/>
      <c r="D319" s="151"/>
      <c r="E319" s="151"/>
      <c r="F319" s="151"/>
    </row>
    <row r="320" spans="1:6" s="139" customFormat="1" ht="15">
      <c r="A320" s="144"/>
      <c r="B320" s="184"/>
      <c r="C320" s="165"/>
      <c r="D320" s="151"/>
      <c r="E320" s="151"/>
      <c r="F320" s="151"/>
    </row>
    <row r="321" spans="1:6" s="139" customFormat="1" ht="15">
      <c r="A321" s="144"/>
      <c r="B321" s="184"/>
      <c r="C321" s="165"/>
      <c r="D321" s="151"/>
      <c r="E321" s="151"/>
      <c r="F321" s="151"/>
    </row>
    <row r="322" spans="1:6" s="139" customFormat="1" ht="15">
      <c r="A322" s="144"/>
      <c r="B322" s="184"/>
      <c r="C322" s="165"/>
      <c r="D322" s="151"/>
      <c r="E322" s="151"/>
      <c r="F322" s="151"/>
    </row>
    <row r="323" spans="1:6" s="139" customFormat="1" ht="15">
      <c r="A323" s="144"/>
      <c r="B323" s="184"/>
      <c r="C323" s="165"/>
      <c r="D323" s="151"/>
      <c r="E323" s="151"/>
      <c r="F323" s="151"/>
    </row>
    <row r="324" spans="1:6" s="139" customFormat="1" ht="15">
      <c r="A324" s="144"/>
      <c r="B324" s="184"/>
      <c r="C324" s="165"/>
      <c r="D324" s="151"/>
      <c r="E324" s="151"/>
      <c r="F324" s="151"/>
    </row>
    <row r="325" spans="1:6" s="139" customFormat="1" ht="15">
      <c r="A325" s="144"/>
      <c r="B325" s="184"/>
      <c r="C325" s="165"/>
      <c r="D325" s="151"/>
      <c r="E325" s="151"/>
      <c r="F325" s="151"/>
    </row>
    <row r="326" spans="1:6" s="139" customFormat="1" ht="15">
      <c r="A326" s="144"/>
      <c r="B326" s="184"/>
      <c r="C326" s="165"/>
      <c r="D326" s="151"/>
      <c r="E326" s="151"/>
      <c r="F326" s="151"/>
    </row>
    <row r="327" spans="1:6" s="139" customFormat="1" ht="15">
      <c r="A327" s="144"/>
      <c r="B327" s="184"/>
      <c r="C327" s="165"/>
      <c r="D327" s="151"/>
      <c r="E327" s="151"/>
      <c r="F327" s="151"/>
    </row>
    <row r="328" spans="1:6" s="139" customFormat="1" ht="15">
      <c r="A328" s="144"/>
      <c r="B328" s="184"/>
      <c r="C328" s="165"/>
      <c r="D328" s="151"/>
      <c r="E328" s="151"/>
      <c r="F328" s="151"/>
    </row>
    <row r="329" spans="1:6" s="139" customFormat="1" ht="15">
      <c r="A329" s="144"/>
      <c r="B329" s="184"/>
      <c r="C329" s="165"/>
      <c r="D329" s="151"/>
      <c r="E329" s="151"/>
      <c r="F329" s="151"/>
    </row>
    <row r="330" spans="1:6" s="139" customFormat="1" ht="15">
      <c r="A330" s="146"/>
      <c r="B330" s="185"/>
      <c r="C330" s="165"/>
      <c r="D330" s="151"/>
      <c r="E330" s="151"/>
      <c r="F330" s="151"/>
    </row>
    <row r="331" spans="1:6" s="139" customFormat="1" ht="15">
      <c r="A331" s="146"/>
      <c r="B331" s="185"/>
      <c r="C331" s="165"/>
      <c r="D331" s="151"/>
      <c r="E331" s="151"/>
      <c r="F331" s="151"/>
    </row>
    <row r="332" spans="1:6" s="139" customFormat="1" ht="15">
      <c r="A332" s="144"/>
      <c r="B332" s="184"/>
      <c r="C332" s="165"/>
      <c r="D332" s="151"/>
      <c r="E332" s="151"/>
      <c r="F332" s="151"/>
    </row>
    <row r="333" spans="1:6" s="139" customFormat="1" ht="15">
      <c r="A333" s="144"/>
      <c r="B333" s="184"/>
      <c r="C333" s="165"/>
      <c r="D333" s="151"/>
      <c r="E333" s="151"/>
      <c r="F333" s="151"/>
    </row>
    <row r="334" spans="1:6" s="139" customFormat="1" ht="15">
      <c r="A334" s="144"/>
      <c r="B334" s="184"/>
      <c r="C334" s="165"/>
      <c r="D334" s="151"/>
      <c r="E334" s="151"/>
      <c r="F334" s="151"/>
    </row>
    <row r="335" spans="1:6" s="139" customFormat="1" ht="15">
      <c r="A335" s="144"/>
      <c r="B335" s="184"/>
      <c r="C335" s="165"/>
      <c r="D335" s="151"/>
      <c r="E335" s="151"/>
      <c r="F335" s="151"/>
    </row>
    <row r="336" spans="1:6" s="139" customFormat="1" ht="15">
      <c r="A336" s="146"/>
      <c r="B336" s="185"/>
      <c r="C336" s="165"/>
      <c r="D336" s="151"/>
      <c r="E336" s="151"/>
      <c r="F336" s="151"/>
    </row>
    <row r="337" spans="1:6" s="139" customFormat="1" ht="15">
      <c r="A337" s="146"/>
      <c r="B337" s="185"/>
      <c r="C337" s="165"/>
      <c r="D337" s="151"/>
      <c r="E337" s="151"/>
      <c r="F337" s="151"/>
    </row>
    <row r="338" spans="1:6" s="139" customFormat="1" ht="15">
      <c r="A338" s="144"/>
      <c r="B338" s="184"/>
      <c r="C338" s="165"/>
      <c r="D338" s="151"/>
      <c r="E338" s="151"/>
      <c r="F338" s="151"/>
    </row>
    <row r="339" spans="1:6" s="139" customFormat="1" ht="15">
      <c r="A339" s="144"/>
      <c r="B339" s="184"/>
      <c r="C339" s="165"/>
      <c r="D339" s="151"/>
      <c r="E339" s="151"/>
      <c r="F339" s="151"/>
    </row>
    <row r="340" spans="1:6" s="139" customFormat="1" ht="15">
      <c r="A340" s="144"/>
      <c r="B340" s="184"/>
      <c r="C340" s="165"/>
      <c r="D340" s="151"/>
      <c r="E340" s="151"/>
      <c r="F340" s="151"/>
    </row>
    <row r="341" spans="1:6" s="139" customFormat="1" ht="15">
      <c r="A341" s="144"/>
      <c r="B341" s="184"/>
      <c r="C341" s="165"/>
      <c r="D341" s="151"/>
      <c r="E341" s="151"/>
      <c r="F341" s="151"/>
    </row>
    <row r="342" spans="1:6" s="139" customFormat="1" ht="15">
      <c r="A342" s="144"/>
      <c r="B342" s="184"/>
      <c r="C342" s="165"/>
      <c r="D342" s="151"/>
      <c r="E342" s="151"/>
      <c r="F342" s="151"/>
    </row>
    <row r="343" spans="1:6" s="139" customFormat="1" ht="15">
      <c r="A343" s="146"/>
      <c r="B343" s="185"/>
      <c r="C343" s="165"/>
      <c r="D343" s="151"/>
      <c r="E343" s="151"/>
      <c r="F343" s="151"/>
    </row>
    <row r="344" spans="1:6" s="139" customFormat="1" ht="15">
      <c r="A344" s="144"/>
      <c r="B344" s="184"/>
      <c r="C344" s="165"/>
      <c r="D344" s="151"/>
      <c r="E344" s="151"/>
      <c r="F344" s="151"/>
    </row>
    <row r="345" spans="1:6" s="139" customFormat="1" ht="15">
      <c r="A345" s="144"/>
      <c r="B345" s="184"/>
      <c r="C345" s="165"/>
      <c r="D345" s="151"/>
      <c r="E345" s="151"/>
      <c r="F345" s="151"/>
    </row>
    <row r="346" spans="1:6" s="139" customFormat="1" ht="15">
      <c r="A346" s="144"/>
      <c r="B346" s="184"/>
      <c r="C346" s="165"/>
      <c r="D346" s="151"/>
      <c r="E346" s="151"/>
      <c r="F346" s="151"/>
    </row>
    <row r="347" spans="1:6" s="139" customFormat="1" ht="15">
      <c r="A347" s="144"/>
      <c r="B347" s="184"/>
      <c r="C347" s="165"/>
      <c r="D347" s="151"/>
      <c r="E347" s="151"/>
      <c r="F347" s="151"/>
    </row>
    <row r="348" spans="1:6" s="139" customFormat="1" ht="15">
      <c r="A348" s="144"/>
      <c r="B348" s="184"/>
      <c r="C348" s="165"/>
      <c r="D348" s="151"/>
      <c r="E348" s="151"/>
      <c r="F348" s="151"/>
    </row>
    <row r="349" spans="1:6" s="139" customFormat="1" ht="15">
      <c r="A349" s="146"/>
      <c r="B349" s="185"/>
      <c r="C349" s="165"/>
      <c r="D349" s="151"/>
      <c r="E349" s="151"/>
      <c r="F349" s="151"/>
    </row>
    <row r="350" spans="1:6" s="139" customFormat="1" ht="15">
      <c r="A350" s="144"/>
      <c r="B350" s="184"/>
      <c r="C350" s="165"/>
      <c r="D350" s="151"/>
      <c r="E350" s="151"/>
      <c r="F350" s="151"/>
    </row>
    <row r="351" spans="1:6" s="139" customFormat="1" ht="15">
      <c r="A351" s="144"/>
      <c r="B351" s="184"/>
      <c r="C351" s="165"/>
      <c r="D351" s="151"/>
      <c r="E351" s="151"/>
      <c r="F351" s="151"/>
    </row>
    <row r="352" spans="1:6" s="139" customFormat="1" ht="15">
      <c r="A352" s="144"/>
      <c r="B352" s="184"/>
      <c r="C352" s="165"/>
      <c r="D352" s="151"/>
      <c r="E352" s="151"/>
      <c r="F352" s="151"/>
    </row>
    <row r="353" spans="1:6" s="139" customFormat="1" ht="15">
      <c r="A353" s="144"/>
      <c r="B353" s="184"/>
      <c r="C353" s="165"/>
      <c r="D353" s="151"/>
      <c r="E353" s="151"/>
      <c r="F353" s="151"/>
    </row>
    <row r="354" spans="1:6" s="139" customFormat="1" ht="15">
      <c r="A354" s="144"/>
      <c r="B354" s="184"/>
      <c r="C354" s="165"/>
      <c r="D354" s="151"/>
      <c r="E354" s="151"/>
      <c r="F354" s="151"/>
    </row>
    <row r="355" spans="1:6" s="139" customFormat="1" ht="15">
      <c r="A355" s="143"/>
      <c r="B355" s="185"/>
      <c r="C355" s="165"/>
      <c r="D355" s="151"/>
      <c r="E355" s="151"/>
      <c r="F355" s="151"/>
    </row>
    <row r="356" spans="1:6" s="139" customFormat="1" ht="15">
      <c r="A356" s="144"/>
      <c r="B356" s="183"/>
      <c r="C356" s="165"/>
      <c r="D356" s="151"/>
      <c r="E356" s="151"/>
      <c r="F356" s="151"/>
    </row>
    <row r="357" spans="1:6" s="139" customFormat="1" ht="15">
      <c r="A357" s="144"/>
      <c r="B357" s="186"/>
      <c r="C357" s="165"/>
      <c r="D357" s="151"/>
      <c r="E357" s="151"/>
      <c r="F357" s="151"/>
    </row>
    <row r="358" spans="1:6" s="139" customFormat="1" ht="15">
      <c r="A358" s="144"/>
      <c r="B358" s="186"/>
      <c r="C358" s="165"/>
      <c r="D358" s="151"/>
      <c r="E358" s="151"/>
      <c r="F358" s="151"/>
    </row>
    <row r="359" spans="1:6" s="139" customFormat="1" ht="15">
      <c r="A359" s="144"/>
      <c r="B359" s="186"/>
      <c r="C359" s="165"/>
      <c r="D359" s="151"/>
      <c r="E359" s="151"/>
      <c r="F359" s="151"/>
    </row>
    <row r="360" spans="1:6" s="139" customFormat="1" ht="15">
      <c r="A360" s="144"/>
      <c r="B360" s="183"/>
      <c r="C360" s="165"/>
      <c r="D360" s="151"/>
      <c r="E360" s="151"/>
      <c r="F360" s="151"/>
    </row>
    <row r="361" spans="1:6" s="139" customFormat="1" ht="15">
      <c r="A361" s="144"/>
      <c r="B361" s="186"/>
      <c r="C361" s="165"/>
      <c r="D361" s="151"/>
      <c r="E361" s="151"/>
      <c r="F361" s="151"/>
    </row>
    <row r="362" spans="1:6" s="139" customFormat="1" ht="15">
      <c r="A362" s="144"/>
      <c r="B362" s="186"/>
      <c r="C362" s="165"/>
      <c r="D362" s="151"/>
      <c r="E362" s="151"/>
      <c r="F362" s="151"/>
    </row>
    <row r="363" spans="1:6" s="139" customFormat="1" ht="15">
      <c r="A363" s="144"/>
      <c r="B363" s="186"/>
      <c r="C363" s="165"/>
      <c r="D363" s="151"/>
      <c r="E363" s="151"/>
      <c r="F363" s="151"/>
    </row>
    <row r="364" spans="1:6" s="139" customFormat="1" ht="15">
      <c r="A364" s="144"/>
      <c r="B364" s="186"/>
      <c r="C364" s="165"/>
      <c r="D364" s="151"/>
      <c r="E364" s="151"/>
      <c r="F364" s="151"/>
    </row>
    <row r="365" spans="1:6" s="139" customFormat="1" ht="15">
      <c r="A365" s="144"/>
      <c r="B365" s="186"/>
      <c r="C365" s="165"/>
      <c r="D365" s="151"/>
      <c r="E365" s="151"/>
      <c r="F365" s="151"/>
    </row>
    <row r="366" spans="1:6" s="139" customFormat="1" ht="15">
      <c r="A366" s="144"/>
      <c r="B366" s="186"/>
      <c r="C366" s="165"/>
      <c r="D366" s="151"/>
      <c r="E366" s="151"/>
      <c r="F366" s="151"/>
    </row>
    <row r="367" spans="1:6" s="139" customFormat="1" ht="15">
      <c r="A367" s="144"/>
      <c r="B367" s="186"/>
      <c r="C367" s="165"/>
      <c r="D367" s="151"/>
      <c r="E367" s="151"/>
      <c r="F367" s="151"/>
    </row>
    <row r="368" spans="1:6" s="139" customFormat="1" ht="15">
      <c r="A368" s="144"/>
      <c r="B368" s="186"/>
      <c r="C368" s="165"/>
      <c r="D368" s="151"/>
      <c r="E368" s="151"/>
      <c r="F368" s="151"/>
    </row>
    <row r="369" spans="1:6" s="139" customFormat="1" ht="15">
      <c r="A369" s="144"/>
      <c r="B369" s="186"/>
      <c r="C369" s="165"/>
      <c r="D369" s="151"/>
      <c r="E369" s="151"/>
      <c r="F369" s="151"/>
    </row>
    <row r="370" spans="1:6" s="139" customFormat="1" ht="15">
      <c r="A370" s="144"/>
      <c r="B370" s="186"/>
      <c r="C370" s="165"/>
      <c r="D370" s="151"/>
      <c r="E370" s="151"/>
      <c r="F370" s="151"/>
    </row>
    <row r="371" spans="1:6" s="139" customFormat="1" ht="15">
      <c r="A371" s="144"/>
      <c r="B371" s="186"/>
      <c r="C371" s="165"/>
      <c r="D371" s="151"/>
      <c r="E371" s="151"/>
      <c r="F371" s="151"/>
    </row>
    <row r="372" spans="1:6" s="139" customFormat="1" ht="15">
      <c r="A372" s="144"/>
      <c r="B372" s="186"/>
      <c r="C372" s="165"/>
      <c r="D372" s="151"/>
      <c r="E372" s="151"/>
      <c r="F372" s="151"/>
    </row>
    <row r="373" spans="1:6" s="139" customFormat="1" ht="15">
      <c r="A373" s="144"/>
      <c r="B373" s="186"/>
      <c r="C373" s="165"/>
      <c r="D373" s="151"/>
      <c r="E373" s="151"/>
      <c r="F373" s="151"/>
    </row>
    <row r="374" spans="1:6" s="139" customFormat="1" ht="15">
      <c r="A374" s="144"/>
      <c r="B374" s="186"/>
      <c r="C374" s="165"/>
      <c r="D374" s="151"/>
      <c r="E374" s="151"/>
      <c r="F374" s="151"/>
    </row>
    <row r="375" spans="1:6" s="139" customFormat="1" ht="15">
      <c r="A375" s="144"/>
      <c r="B375" s="186"/>
      <c r="C375" s="165"/>
      <c r="D375" s="151"/>
      <c r="E375" s="151"/>
      <c r="F375" s="151"/>
    </row>
    <row r="376" spans="1:6" s="139" customFormat="1" ht="15">
      <c r="A376" s="144"/>
      <c r="B376" s="186"/>
      <c r="C376" s="165"/>
      <c r="D376" s="151"/>
      <c r="E376" s="151"/>
      <c r="F376" s="151"/>
    </row>
    <row r="377" spans="1:6" s="139" customFormat="1" ht="15">
      <c r="A377" s="144"/>
      <c r="B377" s="186"/>
      <c r="C377" s="165"/>
      <c r="D377" s="151"/>
      <c r="E377" s="151"/>
      <c r="F377" s="151"/>
    </row>
    <row r="378" spans="1:6" s="139" customFormat="1" ht="15">
      <c r="A378" s="144"/>
      <c r="B378" s="183"/>
      <c r="C378" s="165"/>
      <c r="D378" s="151"/>
      <c r="E378" s="151"/>
      <c r="F378" s="151"/>
    </row>
    <row r="379" spans="1:6" s="139" customFormat="1" ht="15">
      <c r="A379" s="143"/>
      <c r="B379" s="185"/>
      <c r="C379" s="165"/>
      <c r="D379" s="151"/>
      <c r="E379" s="151"/>
      <c r="F379" s="151"/>
    </row>
    <row r="380" spans="1:6" s="139" customFormat="1" ht="15">
      <c r="A380" s="144"/>
      <c r="B380" s="186"/>
      <c r="C380" s="165"/>
      <c r="D380" s="151"/>
      <c r="E380" s="151"/>
      <c r="F380" s="151"/>
    </row>
    <row r="381" spans="1:6" s="139" customFormat="1" ht="15">
      <c r="A381" s="144"/>
      <c r="B381" s="186"/>
      <c r="C381" s="165"/>
      <c r="D381" s="151"/>
      <c r="E381" s="151"/>
      <c r="F381" s="151"/>
    </row>
    <row r="382" spans="1:6" s="139" customFormat="1" ht="15">
      <c r="A382" s="143"/>
      <c r="B382" s="185"/>
      <c r="C382" s="165"/>
      <c r="D382" s="151"/>
      <c r="E382" s="151"/>
      <c r="F382" s="151"/>
    </row>
    <row r="383" spans="1:6" s="139" customFormat="1" ht="15">
      <c r="A383" s="147"/>
      <c r="B383" s="185"/>
      <c r="C383" s="165"/>
      <c r="D383" s="151"/>
      <c r="E383" s="151"/>
      <c r="F383" s="151"/>
    </row>
    <row r="384" spans="1:6" s="139" customFormat="1" ht="15">
      <c r="A384" s="143"/>
      <c r="B384" s="185"/>
      <c r="C384" s="165"/>
      <c r="D384" s="151"/>
      <c r="E384" s="151"/>
      <c r="F384" s="151"/>
    </row>
    <row r="385" spans="1:6" s="139" customFormat="1" ht="15">
      <c r="A385" s="146"/>
      <c r="B385" s="185"/>
      <c r="C385" s="165"/>
      <c r="D385" s="151"/>
      <c r="E385" s="151"/>
      <c r="F385" s="151"/>
    </row>
    <row r="386" spans="1:6" s="139" customFormat="1" ht="15">
      <c r="A386" s="144"/>
      <c r="B386" s="184"/>
      <c r="C386" s="166"/>
      <c r="D386" s="151"/>
      <c r="E386" s="151"/>
      <c r="F386" s="151"/>
    </row>
    <row r="387" spans="1:6" s="139" customFormat="1" ht="15">
      <c r="A387" s="144"/>
      <c r="B387" s="184"/>
      <c r="C387" s="166"/>
      <c r="D387" s="151"/>
      <c r="E387" s="151"/>
      <c r="F387" s="151"/>
    </row>
    <row r="388" spans="1:6" s="139" customFormat="1" ht="15">
      <c r="A388" s="144"/>
      <c r="B388" s="184"/>
      <c r="C388" s="166"/>
      <c r="D388" s="151"/>
      <c r="E388" s="151"/>
      <c r="F388" s="151"/>
    </row>
    <row r="389" spans="1:6" s="139" customFormat="1" ht="15">
      <c r="A389" s="144"/>
      <c r="B389" s="184"/>
      <c r="C389" s="166"/>
      <c r="D389" s="151"/>
      <c r="E389" s="151"/>
      <c r="F389" s="151"/>
    </row>
    <row r="390" spans="1:6" s="139" customFormat="1" ht="15">
      <c r="A390" s="144"/>
      <c r="B390" s="184"/>
      <c r="C390" s="166"/>
      <c r="D390" s="151"/>
      <c r="E390" s="151"/>
      <c r="F390" s="151"/>
    </row>
    <row r="391" spans="1:6" s="139" customFormat="1" ht="15">
      <c r="A391" s="144"/>
      <c r="B391" s="184"/>
      <c r="C391" s="166"/>
      <c r="D391" s="151"/>
      <c r="E391" s="151"/>
      <c r="F391" s="151"/>
    </row>
    <row r="392" spans="1:6" s="139" customFormat="1" ht="15">
      <c r="A392" s="144"/>
      <c r="B392" s="184"/>
      <c r="C392" s="166"/>
      <c r="D392" s="151"/>
      <c r="E392" s="151"/>
      <c r="F392" s="151"/>
    </row>
    <row r="393" spans="1:6" s="139" customFormat="1" ht="15">
      <c r="A393" s="144"/>
      <c r="B393" s="184"/>
      <c r="C393" s="166"/>
      <c r="D393" s="151"/>
      <c r="E393" s="151"/>
      <c r="F393" s="151"/>
    </row>
    <row r="394" spans="1:6" s="139" customFormat="1" ht="15">
      <c r="A394" s="144"/>
      <c r="B394" s="184"/>
      <c r="C394" s="166"/>
      <c r="D394" s="151"/>
      <c r="E394" s="151"/>
      <c r="F394" s="151"/>
    </row>
    <row r="395" spans="1:6" s="139" customFormat="1" ht="15">
      <c r="A395" s="144"/>
      <c r="B395" s="184"/>
      <c r="C395" s="166"/>
      <c r="D395" s="151"/>
      <c r="E395" s="151"/>
      <c r="F395" s="151"/>
    </row>
    <row r="396" spans="1:6" s="139" customFormat="1" ht="15">
      <c r="A396" s="146"/>
      <c r="B396" s="185"/>
      <c r="C396" s="166"/>
      <c r="D396" s="151"/>
      <c r="E396" s="151"/>
      <c r="F396" s="151"/>
    </row>
    <row r="397" spans="1:6" s="139" customFormat="1" ht="15">
      <c r="A397" s="146"/>
      <c r="B397" s="185"/>
      <c r="C397" s="166"/>
      <c r="D397" s="151"/>
      <c r="E397" s="151"/>
      <c r="F397" s="151"/>
    </row>
    <row r="398" spans="1:6" s="139" customFormat="1" ht="15">
      <c r="A398" s="144"/>
      <c r="B398" s="184"/>
      <c r="C398" s="166"/>
      <c r="D398" s="151"/>
      <c r="E398" s="151"/>
      <c r="F398" s="151"/>
    </row>
    <row r="399" spans="1:6" s="139" customFormat="1" ht="15">
      <c r="A399" s="144"/>
      <c r="B399" s="184"/>
      <c r="C399" s="166"/>
      <c r="D399" s="151"/>
      <c r="E399" s="151"/>
      <c r="F399" s="151"/>
    </row>
    <row r="400" spans="1:6" s="139" customFormat="1" ht="15">
      <c r="A400" s="144"/>
      <c r="B400" s="184"/>
      <c r="C400" s="166"/>
      <c r="D400" s="151"/>
      <c r="E400" s="151"/>
      <c r="F400" s="151"/>
    </row>
    <row r="401" spans="1:6" s="139" customFormat="1" ht="15">
      <c r="A401" s="144"/>
      <c r="B401" s="184"/>
      <c r="C401" s="166"/>
      <c r="D401" s="151"/>
      <c r="E401" s="151"/>
      <c r="F401" s="151"/>
    </row>
    <row r="402" spans="1:6" s="139" customFormat="1" ht="15">
      <c r="A402" s="146"/>
      <c r="B402" s="185"/>
      <c r="C402" s="166"/>
      <c r="D402" s="151"/>
      <c r="E402" s="151"/>
      <c r="F402" s="151"/>
    </row>
    <row r="403" spans="1:6" s="139" customFormat="1" ht="15">
      <c r="A403" s="146"/>
      <c r="B403" s="185"/>
      <c r="C403" s="166"/>
      <c r="D403" s="151"/>
      <c r="E403" s="151"/>
      <c r="F403" s="151"/>
    </row>
    <row r="404" spans="1:6" s="139" customFormat="1" ht="15">
      <c r="A404" s="144"/>
      <c r="B404" s="184"/>
      <c r="C404" s="166"/>
      <c r="D404" s="151"/>
      <c r="E404" s="151"/>
      <c r="F404" s="151"/>
    </row>
    <row r="405" spans="1:6" s="139" customFormat="1" ht="15">
      <c r="A405" s="144"/>
      <c r="B405" s="184"/>
      <c r="C405" s="166"/>
      <c r="D405" s="151"/>
      <c r="E405" s="151"/>
      <c r="F405" s="151"/>
    </row>
    <row r="406" spans="1:6" s="139" customFormat="1" ht="15">
      <c r="A406" s="144"/>
      <c r="B406" s="184"/>
      <c r="C406" s="166"/>
      <c r="D406" s="151"/>
      <c r="E406" s="151"/>
      <c r="F406" s="151"/>
    </row>
    <row r="407" spans="1:6" s="139" customFormat="1" ht="15">
      <c r="A407" s="144"/>
      <c r="B407" s="184"/>
      <c r="C407" s="166"/>
      <c r="D407" s="151"/>
      <c r="E407" s="151"/>
      <c r="F407" s="151"/>
    </row>
    <row r="408" spans="1:6" s="139" customFormat="1" ht="15">
      <c r="A408" s="144"/>
      <c r="B408" s="184"/>
      <c r="C408" s="166"/>
      <c r="D408" s="151"/>
      <c r="E408" s="151"/>
      <c r="F408" s="151"/>
    </row>
    <row r="409" spans="1:6" s="139" customFormat="1" ht="15">
      <c r="A409" s="146"/>
      <c r="B409" s="185"/>
      <c r="C409" s="166"/>
      <c r="D409" s="151"/>
      <c r="E409" s="151"/>
      <c r="F409" s="151"/>
    </row>
    <row r="410" spans="1:6" s="139" customFormat="1" ht="15">
      <c r="A410" s="144"/>
      <c r="B410" s="184"/>
      <c r="C410" s="166"/>
      <c r="D410" s="151"/>
      <c r="E410" s="151"/>
      <c r="F410" s="151"/>
    </row>
    <row r="411" spans="1:6" s="139" customFormat="1" ht="15">
      <c r="A411" s="144"/>
      <c r="B411" s="184"/>
      <c r="C411" s="166"/>
      <c r="D411" s="151"/>
      <c r="E411" s="151"/>
      <c r="F411" s="151"/>
    </row>
    <row r="412" spans="1:6" s="139" customFormat="1" ht="15">
      <c r="A412" s="144"/>
      <c r="B412" s="184"/>
      <c r="C412" s="166"/>
      <c r="D412" s="151"/>
      <c r="E412" s="151"/>
      <c r="F412" s="151"/>
    </row>
    <row r="413" spans="1:6" s="139" customFormat="1" ht="15">
      <c r="A413" s="144"/>
      <c r="B413" s="184"/>
      <c r="C413" s="166"/>
      <c r="D413" s="151"/>
      <c r="E413" s="151"/>
      <c r="F413" s="151"/>
    </row>
    <row r="414" spans="1:6" s="139" customFormat="1" ht="15">
      <c r="A414" s="144"/>
      <c r="B414" s="184"/>
      <c r="C414" s="166"/>
      <c r="D414" s="151"/>
      <c r="E414" s="151"/>
      <c r="F414" s="151"/>
    </row>
    <row r="415" spans="1:6" s="139" customFormat="1" ht="15">
      <c r="A415" s="146"/>
      <c r="B415" s="185"/>
      <c r="C415" s="166"/>
      <c r="D415" s="151"/>
      <c r="E415" s="151"/>
      <c r="F415" s="151"/>
    </row>
    <row r="416" spans="1:6" s="139" customFormat="1" ht="15">
      <c r="A416" s="144"/>
      <c r="B416" s="184"/>
      <c r="C416" s="166"/>
      <c r="D416" s="151"/>
      <c r="E416" s="151"/>
      <c r="F416" s="151"/>
    </row>
    <row r="417" spans="1:6" s="139" customFormat="1" ht="15">
      <c r="A417" s="144"/>
      <c r="B417" s="184"/>
      <c r="C417" s="166"/>
      <c r="D417" s="151"/>
      <c r="E417" s="151"/>
      <c r="F417" s="151"/>
    </row>
    <row r="418" spans="1:6" s="139" customFormat="1" ht="15">
      <c r="A418" s="144"/>
      <c r="B418" s="184"/>
      <c r="C418" s="166"/>
      <c r="D418" s="151"/>
      <c r="E418" s="151"/>
      <c r="F418" s="151"/>
    </row>
    <row r="419" spans="1:6" s="139" customFormat="1" ht="15">
      <c r="A419" s="144"/>
      <c r="B419" s="184"/>
      <c r="C419" s="166"/>
      <c r="D419" s="151"/>
      <c r="E419" s="151"/>
      <c r="F419" s="151"/>
    </row>
    <row r="420" spans="1:6" s="139" customFormat="1" ht="15">
      <c r="A420" s="144"/>
      <c r="B420" s="184"/>
      <c r="C420" s="166"/>
      <c r="D420" s="151"/>
      <c r="E420" s="151"/>
      <c r="F420" s="151"/>
    </row>
    <row r="421" spans="1:6" s="139" customFormat="1" ht="15">
      <c r="A421" s="143"/>
      <c r="B421" s="185"/>
      <c r="C421" s="166"/>
      <c r="D421" s="151"/>
      <c r="E421" s="151"/>
      <c r="F421" s="151"/>
    </row>
    <row r="422" spans="1:6" s="139" customFormat="1" ht="15">
      <c r="A422" s="144"/>
      <c r="B422" s="183"/>
      <c r="C422" s="166"/>
      <c r="D422" s="151"/>
      <c r="E422" s="151"/>
      <c r="F422" s="151"/>
    </row>
    <row r="423" spans="1:6" s="139" customFormat="1" ht="15">
      <c r="A423" s="144"/>
      <c r="B423" s="186"/>
      <c r="C423" s="166"/>
      <c r="D423" s="151"/>
      <c r="E423" s="151"/>
      <c r="F423" s="151"/>
    </row>
    <row r="424" spans="1:6" s="139" customFormat="1" ht="15">
      <c r="A424" s="144"/>
      <c r="B424" s="186"/>
      <c r="C424" s="166"/>
      <c r="D424" s="151"/>
      <c r="E424" s="151"/>
      <c r="F424" s="151"/>
    </row>
    <row r="425" spans="1:6" s="139" customFormat="1" ht="15">
      <c r="A425" s="144"/>
      <c r="B425" s="186"/>
      <c r="C425" s="166"/>
      <c r="D425" s="151"/>
      <c r="E425" s="151"/>
      <c r="F425" s="151"/>
    </row>
    <row r="426" spans="1:6" s="139" customFormat="1" ht="15">
      <c r="A426" s="144"/>
      <c r="B426" s="183"/>
      <c r="C426" s="166"/>
      <c r="D426" s="151"/>
      <c r="E426" s="151"/>
      <c r="F426" s="151"/>
    </row>
    <row r="427" spans="1:6" s="139" customFormat="1" ht="15">
      <c r="A427" s="144"/>
      <c r="B427" s="186"/>
      <c r="C427" s="166"/>
      <c r="D427" s="151"/>
      <c r="E427" s="151"/>
      <c r="F427" s="151"/>
    </row>
    <row r="428" spans="1:6" s="139" customFormat="1" ht="15">
      <c r="A428" s="144"/>
      <c r="B428" s="186"/>
      <c r="C428" s="166"/>
      <c r="D428" s="151"/>
      <c r="E428" s="151"/>
      <c r="F428" s="151"/>
    </row>
    <row r="429" spans="1:6" s="139" customFormat="1" ht="15">
      <c r="A429" s="144"/>
      <c r="B429" s="186"/>
      <c r="C429" s="166"/>
      <c r="D429" s="151"/>
      <c r="E429" s="151"/>
      <c r="F429" s="151"/>
    </row>
    <row r="430" spans="1:6" s="139" customFormat="1" ht="15">
      <c r="A430" s="144"/>
      <c r="B430" s="186"/>
      <c r="C430" s="166"/>
      <c r="D430" s="151"/>
      <c r="E430" s="151"/>
      <c r="F430" s="151"/>
    </row>
    <row r="431" spans="1:6" s="139" customFormat="1" ht="15">
      <c r="A431" s="144"/>
      <c r="B431" s="186"/>
      <c r="C431" s="166"/>
      <c r="D431" s="151"/>
      <c r="E431" s="151"/>
      <c r="F431" s="151"/>
    </row>
    <row r="432" spans="1:6" s="139" customFormat="1" ht="15">
      <c r="A432" s="144"/>
      <c r="B432" s="186"/>
      <c r="C432" s="166"/>
      <c r="D432" s="151"/>
      <c r="E432" s="151"/>
      <c r="F432" s="151"/>
    </row>
    <row r="433" spans="1:6" s="139" customFormat="1" ht="15">
      <c r="A433" s="144"/>
      <c r="B433" s="186"/>
      <c r="C433" s="166"/>
      <c r="D433" s="151"/>
      <c r="E433" s="151"/>
      <c r="F433" s="151"/>
    </row>
    <row r="434" spans="1:6" s="139" customFormat="1" ht="15">
      <c r="A434" s="144"/>
      <c r="B434" s="186"/>
      <c r="C434" s="166"/>
      <c r="D434" s="151"/>
      <c r="E434" s="151"/>
      <c r="F434" s="151"/>
    </row>
    <row r="435" spans="1:6" s="139" customFormat="1" ht="15">
      <c r="A435" s="144"/>
      <c r="B435" s="186"/>
      <c r="C435" s="166"/>
      <c r="D435" s="151"/>
      <c r="E435" s="151"/>
      <c r="F435" s="151"/>
    </row>
    <row r="436" spans="1:6" s="139" customFormat="1" ht="15">
      <c r="A436" s="144"/>
      <c r="B436" s="186"/>
      <c r="C436" s="166"/>
      <c r="D436" s="151"/>
      <c r="E436" s="151"/>
      <c r="F436" s="151"/>
    </row>
    <row r="437" spans="1:6" s="139" customFormat="1" ht="15">
      <c r="A437" s="144"/>
      <c r="B437" s="186"/>
      <c r="C437" s="166"/>
      <c r="D437" s="151"/>
      <c r="E437" s="151"/>
      <c r="F437" s="151"/>
    </row>
    <row r="438" spans="1:6" s="139" customFormat="1" ht="15">
      <c r="A438" s="144"/>
      <c r="B438" s="186"/>
      <c r="C438" s="166"/>
      <c r="D438" s="151"/>
      <c r="E438" s="151"/>
      <c r="F438" s="151"/>
    </row>
    <row r="439" spans="1:6" s="139" customFormat="1" ht="15">
      <c r="A439" s="144"/>
      <c r="B439" s="186"/>
      <c r="C439" s="166"/>
      <c r="D439" s="151"/>
      <c r="E439" s="151"/>
      <c r="F439" s="151"/>
    </row>
    <row r="440" spans="1:6" s="139" customFormat="1" ht="15">
      <c r="A440" s="144"/>
      <c r="B440" s="186"/>
      <c r="C440" s="166"/>
      <c r="D440" s="151"/>
      <c r="E440" s="151"/>
      <c r="F440" s="151"/>
    </row>
    <row r="441" spans="1:6" s="139" customFormat="1" ht="15">
      <c r="A441" s="144"/>
      <c r="B441" s="186"/>
      <c r="C441" s="166"/>
      <c r="D441" s="151"/>
      <c r="E441" s="151"/>
      <c r="F441" s="151"/>
    </row>
    <row r="442" spans="1:6" s="139" customFormat="1" ht="15">
      <c r="A442" s="144"/>
      <c r="B442" s="186"/>
      <c r="C442" s="166"/>
      <c r="D442" s="151"/>
      <c r="E442" s="151"/>
      <c r="F442" s="151"/>
    </row>
    <row r="443" spans="1:6" s="139" customFormat="1" ht="15">
      <c r="A443" s="144"/>
      <c r="B443" s="186"/>
      <c r="C443" s="166"/>
      <c r="D443" s="151"/>
      <c r="E443" s="151"/>
      <c r="F443" s="151"/>
    </row>
    <row r="444" spans="1:6" s="139" customFormat="1" ht="15">
      <c r="A444" s="144"/>
      <c r="B444" s="183"/>
      <c r="C444" s="166"/>
      <c r="D444" s="151"/>
      <c r="E444" s="151"/>
      <c r="F444" s="151"/>
    </row>
    <row r="445" spans="1:6" s="139" customFormat="1" ht="15">
      <c r="A445" s="143"/>
      <c r="B445" s="185"/>
      <c r="C445" s="166"/>
      <c r="D445" s="151"/>
      <c r="E445" s="151"/>
      <c r="F445" s="151"/>
    </row>
    <row r="446" spans="1:6" s="139" customFormat="1" ht="15">
      <c r="A446" s="144"/>
      <c r="B446" s="186"/>
      <c r="C446" s="166"/>
      <c r="D446" s="151"/>
      <c r="E446" s="151"/>
      <c r="F446" s="151"/>
    </row>
    <row r="447" spans="1:6" s="139" customFormat="1" ht="15">
      <c r="A447" s="143"/>
      <c r="B447" s="185"/>
      <c r="C447" s="166"/>
      <c r="D447" s="151"/>
      <c r="E447" s="151"/>
      <c r="F447" s="151"/>
    </row>
    <row r="448" spans="1:6" s="139" customFormat="1" ht="15">
      <c r="A448" s="147"/>
      <c r="B448" s="185"/>
      <c r="C448" s="166"/>
      <c r="D448" s="151"/>
      <c r="E448" s="151"/>
      <c r="F448" s="151"/>
    </row>
    <row r="449" spans="1:6" s="139" customFormat="1" ht="15">
      <c r="A449" s="143"/>
      <c r="B449" s="185"/>
      <c r="C449" s="166"/>
      <c r="D449" s="151"/>
      <c r="E449" s="151"/>
      <c r="F449" s="151"/>
    </row>
    <row r="450" spans="1:6" s="139" customFormat="1" ht="15">
      <c r="A450" s="144"/>
      <c r="B450" s="185"/>
      <c r="C450" s="166"/>
      <c r="D450" s="151"/>
      <c r="E450" s="151"/>
      <c r="F450" s="151"/>
    </row>
    <row r="451" spans="1:6" s="139" customFormat="1" ht="15">
      <c r="A451" s="144"/>
      <c r="B451" s="184"/>
      <c r="C451" s="166"/>
      <c r="D451" s="151"/>
      <c r="E451" s="151"/>
      <c r="F451" s="151"/>
    </row>
    <row r="452" spans="1:6" s="139" customFormat="1" ht="15">
      <c r="A452" s="144"/>
      <c r="B452" s="184"/>
      <c r="C452" s="166"/>
      <c r="D452" s="151"/>
      <c r="E452" s="151"/>
      <c r="F452" s="151"/>
    </row>
    <row r="453" spans="1:6" s="139" customFormat="1" ht="15">
      <c r="A453" s="144"/>
      <c r="B453" s="184"/>
      <c r="C453" s="166"/>
      <c r="D453" s="151"/>
      <c r="E453" s="151"/>
      <c r="F453" s="151"/>
    </row>
    <row r="454" spans="1:6" s="139" customFormat="1" ht="15">
      <c r="A454" s="144"/>
      <c r="B454" s="184"/>
      <c r="C454" s="166"/>
      <c r="D454" s="151"/>
      <c r="E454" s="151"/>
      <c r="F454" s="151"/>
    </row>
    <row r="455" spans="1:6" s="139" customFormat="1" ht="15">
      <c r="A455" s="144"/>
      <c r="B455" s="184"/>
      <c r="C455" s="166"/>
      <c r="D455" s="151"/>
      <c r="E455" s="151"/>
      <c r="F455" s="151"/>
    </row>
    <row r="456" spans="1:6" s="139" customFormat="1" ht="15">
      <c r="A456" s="144"/>
      <c r="B456" s="184"/>
      <c r="C456" s="166"/>
      <c r="D456" s="151"/>
      <c r="E456" s="151"/>
      <c r="F456" s="151"/>
    </row>
    <row r="457" spans="1:6" s="139" customFormat="1" ht="15">
      <c r="A457" s="144"/>
      <c r="B457" s="184"/>
      <c r="C457" s="166"/>
      <c r="D457" s="151"/>
      <c r="E457" s="151"/>
      <c r="F457" s="151"/>
    </row>
    <row r="458" spans="1:6" s="139" customFormat="1" ht="15">
      <c r="A458" s="144"/>
      <c r="B458" s="184"/>
      <c r="C458" s="166"/>
      <c r="D458" s="151"/>
      <c r="E458" s="151"/>
      <c r="F458" s="151"/>
    </row>
    <row r="459" spans="1:6" s="139" customFormat="1" ht="15">
      <c r="A459" s="144"/>
      <c r="B459" s="184"/>
      <c r="C459" s="166"/>
      <c r="D459" s="151"/>
      <c r="E459" s="151"/>
      <c r="F459" s="151"/>
    </row>
    <row r="460" spans="1:6" s="139" customFormat="1" ht="15">
      <c r="A460" s="144"/>
      <c r="B460" s="184"/>
      <c r="C460" s="166"/>
      <c r="D460" s="151"/>
      <c r="E460" s="151"/>
      <c r="F460" s="151"/>
    </row>
    <row r="461" spans="1:6" s="139" customFormat="1" ht="15">
      <c r="A461" s="146"/>
      <c r="B461" s="185"/>
      <c r="C461" s="166"/>
      <c r="D461" s="151"/>
      <c r="E461" s="151"/>
      <c r="F461" s="151"/>
    </row>
    <row r="462" spans="1:6" s="139" customFormat="1" ht="15">
      <c r="A462" s="146"/>
      <c r="B462" s="185"/>
      <c r="C462" s="166"/>
      <c r="D462" s="151"/>
      <c r="E462" s="151"/>
      <c r="F462" s="151"/>
    </row>
    <row r="463" spans="1:6" s="139" customFormat="1" ht="15">
      <c r="A463" s="144"/>
      <c r="B463" s="184"/>
      <c r="C463" s="166"/>
      <c r="D463" s="151"/>
      <c r="E463" s="151"/>
      <c r="F463" s="151"/>
    </row>
    <row r="464" spans="1:6" s="139" customFormat="1" ht="15">
      <c r="A464" s="144"/>
      <c r="B464" s="184"/>
      <c r="C464" s="166"/>
      <c r="D464" s="151"/>
      <c r="E464" s="151"/>
      <c r="F464" s="151"/>
    </row>
    <row r="465" spans="1:6" s="139" customFormat="1" ht="15">
      <c r="A465" s="144"/>
      <c r="B465" s="184"/>
      <c r="C465" s="166"/>
      <c r="D465" s="151"/>
      <c r="E465" s="151"/>
      <c r="F465" s="151"/>
    </row>
    <row r="466" spans="1:6" s="139" customFormat="1" ht="15">
      <c r="A466" s="144"/>
      <c r="B466" s="184"/>
      <c r="C466" s="166"/>
      <c r="D466" s="151"/>
      <c r="E466" s="151"/>
      <c r="F466" s="151"/>
    </row>
    <row r="467" spans="1:6" s="139" customFormat="1" ht="15">
      <c r="A467" s="146"/>
      <c r="B467" s="185"/>
      <c r="C467" s="166"/>
      <c r="D467" s="151"/>
      <c r="E467" s="151"/>
      <c r="F467" s="151"/>
    </row>
    <row r="468" spans="1:6" s="139" customFormat="1" ht="15">
      <c r="A468" s="144"/>
      <c r="B468" s="185"/>
      <c r="C468" s="166"/>
      <c r="D468" s="151"/>
      <c r="E468" s="151"/>
      <c r="F468" s="151"/>
    </row>
    <row r="469" spans="1:6" s="139" customFormat="1" ht="15">
      <c r="A469" s="144"/>
      <c r="B469" s="184"/>
      <c r="C469" s="166"/>
      <c r="D469" s="151"/>
      <c r="E469" s="151"/>
      <c r="F469" s="151"/>
    </row>
    <row r="470" spans="1:6" s="139" customFormat="1" ht="15">
      <c r="A470" s="144"/>
      <c r="B470" s="184"/>
      <c r="C470" s="166"/>
      <c r="D470" s="151"/>
      <c r="E470" s="151"/>
      <c r="F470" s="151"/>
    </row>
    <row r="471" spans="1:6" s="139" customFormat="1" ht="15">
      <c r="A471" s="144"/>
      <c r="B471" s="184"/>
      <c r="C471" s="166"/>
      <c r="D471" s="151"/>
      <c r="E471" s="151"/>
      <c r="F471" s="151"/>
    </row>
    <row r="472" spans="1:6" s="139" customFormat="1" ht="15">
      <c r="A472" s="144"/>
      <c r="B472" s="184"/>
      <c r="C472" s="166"/>
      <c r="D472" s="151"/>
      <c r="E472" s="151"/>
      <c r="F472" s="151"/>
    </row>
    <row r="473" spans="1:6" s="139" customFormat="1" ht="15">
      <c r="A473" s="144"/>
      <c r="B473" s="184"/>
      <c r="C473" s="166"/>
      <c r="D473" s="151"/>
      <c r="E473" s="151"/>
      <c r="F473" s="151"/>
    </row>
    <row r="474" spans="1:6" s="139" customFormat="1" ht="15">
      <c r="A474" s="144"/>
      <c r="B474" s="185"/>
      <c r="C474" s="166"/>
      <c r="D474" s="151"/>
      <c r="E474" s="151"/>
      <c r="F474" s="151"/>
    </row>
    <row r="475" spans="1:6" s="139" customFormat="1" ht="15">
      <c r="A475" s="144"/>
      <c r="B475" s="184"/>
      <c r="C475" s="166"/>
      <c r="D475" s="151"/>
      <c r="E475" s="151"/>
      <c r="F475" s="151"/>
    </row>
    <row r="476" spans="1:6" s="139" customFormat="1" ht="15">
      <c r="A476" s="144"/>
      <c r="B476" s="184"/>
      <c r="C476" s="166"/>
      <c r="D476" s="151"/>
      <c r="E476" s="151"/>
      <c r="F476" s="151"/>
    </row>
    <row r="477" spans="1:6" s="139" customFormat="1" ht="15">
      <c r="A477" s="144"/>
      <c r="B477" s="184"/>
      <c r="C477" s="166"/>
      <c r="D477" s="151"/>
      <c r="E477" s="151"/>
      <c r="F477" s="151"/>
    </row>
    <row r="478" spans="1:6" s="139" customFormat="1" ht="15">
      <c r="A478" s="144"/>
      <c r="B478" s="184"/>
      <c r="C478" s="166"/>
      <c r="D478" s="151"/>
      <c r="E478" s="151"/>
      <c r="F478" s="151"/>
    </row>
    <row r="479" spans="1:6" s="139" customFormat="1" ht="15">
      <c r="A479" s="144"/>
      <c r="B479" s="184"/>
      <c r="C479" s="166"/>
      <c r="D479" s="151"/>
      <c r="E479" s="151"/>
      <c r="F479" s="151"/>
    </row>
    <row r="480" spans="1:6" s="139" customFormat="1" ht="15">
      <c r="A480" s="144"/>
      <c r="B480" s="185"/>
      <c r="C480" s="166"/>
      <c r="D480" s="151"/>
      <c r="E480" s="151"/>
      <c r="F480" s="151"/>
    </row>
    <row r="481" spans="1:6" s="139" customFormat="1" ht="15">
      <c r="A481" s="144"/>
      <c r="B481" s="184"/>
      <c r="C481" s="166"/>
      <c r="D481" s="151"/>
      <c r="E481" s="151"/>
      <c r="F481" s="151"/>
    </row>
    <row r="482" spans="1:6" s="139" customFormat="1" ht="15">
      <c r="A482" s="144"/>
      <c r="B482" s="184"/>
      <c r="C482" s="166"/>
      <c r="D482" s="151"/>
      <c r="E482" s="151"/>
      <c r="F482" s="151"/>
    </row>
    <row r="483" spans="1:6" s="139" customFormat="1" ht="15">
      <c r="A483" s="144"/>
      <c r="B483" s="184"/>
      <c r="C483" s="166"/>
      <c r="D483" s="151"/>
      <c r="E483" s="151"/>
      <c r="F483" s="151"/>
    </row>
    <row r="484" spans="1:6" s="139" customFormat="1" ht="15">
      <c r="A484" s="144"/>
      <c r="B484" s="184"/>
      <c r="C484" s="166"/>
      <c r="D484" s="151"/>
      <c r="E484" s="151"/>
      <c r="F484" s="151"/>
    </row>
    <row r="485" spans="1:6" s="139" customFormat="1" ht="15">
      <c r="A485" s="144"/>
      <c r="B485" s="184"/>
      <c r="C485" s="166"/>
      <c r="D485" s="151"/>
      <c r="E485" s="151"/>
      <c r="F485" s="151"/>
    </row>
    <row r="486" spans="1:6" s="139" customFormat="1" ht="15">
      <c r="A486" s="143"/>
      <c r="B486" s="185"/>
      <c r="C486" s="166"/>
      <c r="D486" s="151"/>
      <c r="E486" s="151"/>
      <c r="F486" s="151"/>
    </row>
    <row r="487" spans="1:6" s="139" customFormat="1" ht="15">
      <c r="A487" s="148"/>
      <c r="B487" s="185"/>
      <c r="C487" s="166"/>
      <c r="D487" s="151"/>
      <c r="E487" s="151"/>
      <c r="F487" s="151"/>
    </row>
    <row r="488" spans="1:6" s="139" customFormat="1" ht="15">
      <c r="A488" s="144"/>
      <c r="B488" s="184"/>
      <c r="C488" s="166"/>
      <c r="D488" s="151"/>
      <c r="E488" s="151"/>
      <c r="F488" s="151"/>
    </row>
    <row r="489" spans="1:6" s="139" customFormat="1" ht="15">
      <c r="A489" s="144"/>
      <c r="B489" s="184"/>
      <c r="C489" s="166"/>
      <c r="D489" s="151"/>
      <c r="E489" s="151"/>
      <c r="F489" s="151"/>
    </row>
    <row r="490" spans="1:6" s="139" customFormat="1" ht="15">
      <c r="A490" s="144"/>
      <c r="B490" s="184"/>
      <c r="C490" s="166"/>
      <c r="D490" s="151"/>
      <c r="E490" s="151"/>
      <c r="F490" s="151"/>
    </row>
    <row r="491" spans="1:6" s="139" customFormat="1" ht="15">
      <c r="A491" s="148"/>
      <c r="B491" s="185"/>
      <c r="C491" s="166"/>
      <c r="D491" s="151"/>
      <c r="E491" s="151"/>
      <c r="F491" s="151"/>
    </row>
    <row r="492" spans="1:6" s="139" customFormat="1" ht="15">
      <c r="A492" s="144"/>
      <c r="B492" s="184"/>
      <c r="C492" s="166"/>
      <c r="D492" s="151"/>
      <c r="E492" s="151"/>
      <c r="F492" s="151"/>
    </row>
    <row r="493" spans="1:6" s="139" customFormat="1" ht="15">
      <c r="A493" s="144"/>
      <c r="B493" s="184"/>
      <c r="C493" s="166"/>
      <c r="D493" s="151"/>
      <c r="E493" s="151"/>
      <c r="F493" s="151"/>
    </row>
    <row r="494" spans="1:6" s="139" customFormat="1" ht="15">
      <c r="A494" s="144"/>
      <c r="B494" s="184"/>
      <c r="C494" s="166"/>
      <c r="D494" s="151"/>
      <c r="E494" s="151"/>
      <c r="F494" s="151"/>
    </row>
    <row r="495" spans="1:6" s="139" customFormat="1" ht="15">
      <c r="A495" s="144"/>
      <c r="B495" s="184"/>
      <c r="C495" s="166"/>
      <c r="D495" s="151"/>
      <c r="E495" s="151"/>
      <c r="F495" s="151"/>
    </row>
    <row r="496" spans="1:6" s="139" customFormat="1" ht="15">
      <c r="A496" s="144"/>
      <c r="B496" s="184"/>
      <c r="C496" s="166"/>
      <c r="D496" s="151"/>
      <c r="E496" s="151"/>
      <c r="F496" s="151"/>
    </row>
    <row r="497" spans="1:6" s="139" customFormat="1" ht="15">
      <c r="A497" s="144"/>
      <c r="B497" s="184"/>
      <c r="C497" s="166"/>
      <c r="D497" s="151"/>
      <c r="E497" s="151"/>
      <c r="F497" s="151"/>
    </row>
    <row r="498" spans="1:6" s="139" customFormat="1" ht="15">
      <c r="A498" s="144"/>
      <c r="B498" s="184"/>
      <c r="C498" s="166"/>
      <c r="D498" s="151"/>
      <c r="E498" s="151"/>
      <c r="F498" s="151"/>
    </row>
    <row r="499" spans="1:6" s="139" customFormat="1" ht="15">
      <c r="A499" s="144"/>
      <c r="B499" s="184"/>
      <c r="C499" s="166"/>
      <c r="D499" s="151"/>
      <c r="E499" s="151"/>
      <c r="F499" s="151"/>
    </row>
    <row r="500" spans="1:6" s="139" customFormat="1" ht="15">
      <c r="A500" s="144"/>
      <c r="B500" s="184"/>
      <c r="C500" s="166"/>
      <c r="D500" s="151"/>
      <c r="E500" s="151"/>
      <c r="F500" s="151"/>
    </row>
    <row r="501" spans="1:6" s="139" customFormat="1" ht="15">
      <c r="A501" s="144"/>
      <c r="B501" s="184"/>
      <c r="C501" s="166"/>
      <c r="D501" s="151"/>
      <c r="E501" s="151"/>
      <c r="F501" s="151"/>
    </row>
    <row r="502" spans="1:6" s="139" customFormat="1" ht="15">
      <c r="A502" s="144"/>
      <c r="B502" s="184"/>
      <c r="C502" s="166"/>
      <c r="D502" s="151"/>
      <c r="E502" s="151"/>
      <c r="F502" s="151"/>
    </row>
    <row r="503" spans="1:6" s="139" customFormat="1" ht="15">
      <c r="A503" s="144"/>
      <c r="B503" s="184"/>
      <c r="C503" s="166"/>
      <c r="D503" s="151"/>
      <c r="E503" s="151"/>
      <c r="F503" s="151"/>
    </row>
    <row r="504" spans="1:6" s="139" customFormat="1" ht="15">
      <c r="A504" s="144"/>
      <c r="B504" s="184"/>
      <c r="C504" s="166"/>
      <c r="D504" s="151"/>
      <c r="E504" s="151"/>
      <c r="F504" s="151"/>
    </row>
    <row r="505" spans="1:6" s="139" customFormat="1" ht="15">
      <c r="A505" s="144"/>
      <c r="B505" s="184"/>
      <c r="C505" s="166"/>
      <c r="D505" s="151"/>
      <c r="E505" s="151"/>
      <c r="F505" s="151"/>
    </row>
    <row r="506" spans="1:6" s="139" customFormat="1" ht="15">
      <c r="A506" s="144"/>
      <c r="B506" s="184"/>
      <c r="C506" s="166"/>
      <c r="D506" s="151"/>
      <c r="E506" s="151"/>
      <c r="F506" s="151"/>
    </row>
    <row r="507" spans="1:6" s="139" customFormat="1" ht="15">
      <c r="A507" s="144"/>
      <c r="B507" s="184"/>
      <c r="C507" s="166"/>
      <c r="D507" s="151"/>
      <c r="E507" s="151"/>
      <c r="F507" s="151"/>
    </row>
    <row r="508" spans="1:6" s="139" customFormat="1" ht="15">
      <c r="A508" s="144"/>
      <c r="B508" s="184"/>
      <c r="C508" s="166"/>
      <c r="D508" s="151"/>
      <c r="E508" s="151"/>
      <c r="F508" s="151"/>
    </row>
    <row r="509" spans="1:6" s="139" customFormat="1" ht="15">
      <c r="A509" s="144"/>
      <c r="B509" s="184"/>
      <c r="C509" s="166"/>
      <c r="D509" s="151"/>
      <c r="E509" s="151"/>
      <c r="F509" s="151"/>
    </row>
    <row r="510" spans="1:6" s="139" customFormat="1" ht="15">
      <c r="A510" s="148"/>
      <c r="B510" s="185"/>
      <c r="C510" s="166"/>
      <c r="D510" s="151"/>
      <c r="E510" s="151"/>
      <c r="F510" s="151"/>
    </row>
    <row r="511" spans="1:6" s="139" customFormat="1" ht="15">
      <c r="A511" s="143"/>
      <c r="B511" s="185"/>
      <c r="C511" s="166"/>
      <c r="D511" s="151"/>
      <c r="E511" s="151"/>
      <c r="F511" s="151"/>
    </row>
    <row r="512" spans="1:6" s="139" customFormat="1" ht="15">
      <c r="A512" s="144"/>
      <c r="B512" s="184"/>
      <c r="C512" s="166"/>
      <c r="D512" s="151"/>
      <c r="E512" s="151"/>
      <c r="F512" s="151"/>
    </row>
    <row r="513" spans="1:6" s="139" customFormat="1" ht="15">
      <c r="A513" s="143"/>
      <c r="B513" s="185"/>
      <c r="C513" s="166"/>
      <c r="D513" s="151"/>
      <c r="E513" s="151"/>
      <c r="F513" s="151"/>
    </row>
    <row r="514" spans="1:6" s="139" customFormat="1" ht="15">
      <c r="A514" s="143"/>
      <c r="B514" s="185"/>
      <c r="C514" s="166"/>
      <c r="D514" s="151"/>
      <c r="E514" s="151"/>
      <c r="F514" s="151"/>
    </row>
    <row r="515" spans="1:6" s="139" customFormat="1" ht="15">
      <c r="A515" s="148"/>
      <c r="B515" s="185"/>
      <c r="C515" s="166"/>
      <c r="D515" s="151"/>
      <c r="E515" s="151"/>
      <c r="F515" s="151"/>
    </row>
    <row r="516" spans="1:6" s="139" customFormat="1" ht="15">
      <c r="A516" s="144"/>
      <c r="B516" s="184"/>
      <c r="C516" s="166"/>
      <c r="D516" s="151"/>
      <c r="E516" s="151"/>
      <c r="F516" s="151"/>
    </row>
    <row r="517" spans="1:6" s="139" customFormat="1" ht="15">
      <c r="A517" s="144"/>
      <c r="B517" s="184"/>
      <c r="C517" s="166"/>
      <c r="D517" s="151"/>
      <c r="E517" s="151"/>
      <c r="F517" s="151"/>
    </row>
    <row r="518" spans="1:6" s="139" customFormat="1" ht="15">
      <c r="A518" s="148"/>
      <c r="B518" s="185"/>
      <c r="C518" s="166"/>
      <c r="D518" s="151"/>
      <c r="E518" s="151"/>
      <c r="F518" s="151"/>
    </row>
    <row r="519" spans="1:6" s="139" customFormat="1" ht="15">
      <c r="A519" s="144"/>
      <c r="B519" s="184"/>
      <c r="C519" s="166"/>
      <c r="D519" s="151"/>
      <c r="E519" s="151"/>
      <c r="F519" s="151"/>
    </row>
    <row r="520" spans="1:6" s="139" customFormat="1" ht="15">
      <c r="A520" s="144"/>
      <c r="B520" s="184"/>
      <c r="C520" s="166"/>
      <c r="D520" s="151"/>
      <c r="E520" s="151"/>
      <c r="F520" s="151"/>
    </row>
    <row r="521" spans="1:6" s="139" customFormat="1" ht="15">
      <c r="A521" s="144"/>
      <c r="B521" s="184"/>
      <c r="C521" s="166"/>
      <c r="D521" s="151"/>
      <c r="E521" s="151"/>
      <c r="F521" s="151"/>
    </row>
    <row r="522" spans="1:6" s="139" customFormat="1" ht="15">
      <c r="A522" s="144"/>
      <c r="B522" s="184"/>
      <c r="C522" s="166"/>
      <c r="D522" s="151"/>
      <c r="E522" s="151"/>
      <c r="F522" s="151"/>
    </row>
    <row r="523" spans="1:6" s="139" customFormat="1" ht="15">
      <c r="A523" s="144"/>
      <c r="B523" s="184"/>
      <c r="C523" s="166"/>
      <c r="D523" s="151"/>
      <c r="E523" s="151"/>
      <c r="F523" s="151"/>
    </row>
    <row r="524" spans="1:6" s="139" customFormat="1" ht="15">
      <c r="A524" s="144"/>
      <c r="B524" s="184"/>
      <c r="C524" s="166"/>
      <c r="D524" s="151"/>
      <c r="E524" s="151"/>
      <c r="F524" s="151"/>
    </row>
    <row r="525" spans="1:6" s="139" customFormat="1" ht="15">
      <c r="A525" s="144"/>
      <c r="B525" s="184"/>
      <c r="C525" s="166"/>
      <c r="D525" s="151"/>
      <c r="E525" s="151"/>
      <c r="F525" s="151"/>
    </row>
    <row r="526" spans="1:6" s="139" customFormat="1" ht="15">
      <c r="A526" s="144"/>
      <c r="B526" s="184"/>
      <c r="C526" s="152"/>
      <c r="D526" s="151"/>
      <c r="E526" s="151"/>
      <c r="F526" s="151"/>
    </row>
    <row r="527" spans="1:6" ht="15">
      <c r="A527" s="149"/>
      <c r="D527" s="154"/>
      <c r="E527" s="154"/>
      <c r="F527" s="154"/>
    </row>
    <row r="528" ht="15">
      <c r="A528" s="149"/>
    </row>
    <row r="529" ht="15">
      <c r="A529" s="149"/>
    </row>
    <row r="530" ht="15">
      <c r="A530" s="149"/>
    </row>
    <row r="531" ht="15">
      <c r="A531" s="149"/>
    </row>
    <row r="532" ht="15">
      <c r="A532" s="149"/>
    </row>
    <row r="533" ht="15">
      <c r="A533" s="149"/>
    </row>
    <row r="534" ht="15">
      <c r="A534" s="149"/>
    </row>
    <row r="535" ht="15">
      <c r="A535" s="149"/>
    </row>
    <row r="536" ht="15">
      <c r="A536" s="149"/>
    </row>
    <row r="537" ht="15">
      <c r="A537" s="149"/>
    </row>
    <row r="538" ht="15">
      <c r="A538" s="149"/>
    </row>
    <row r="539" ht="15">
      <c r="A539" s="149"/>
    </row>
    <row r="540" ht="15">
      <c r="A540" s="149"/>
    </row>
    <row r="541" ht="15">
      <c r="A541" s="149"/>
    </row>
    <row r="542" ht="15">
      <c r="A542" s="149"/>
    </row>
    <row r="543" ht="15">
      <c r="A543" s="149"/>
    </row>
    <row r="544" ht="15">
      <c r="A544" s="149"/>
    </row>
    <row r="545" ht="15">
      <c r="A545" s="149"/>
    </row>
    <row r="546" ht="15">
      <c r="A546" s="149"/>
    </row>
    <row r="547" ht="15">
      <c r="A547" s="149"/>
    </row>
    <row r="548" ht="15">
      <c r="A548" s="149"/>
    </row>
    <row r="549" ht="15">
      <c r="A549" s="149"/>
    </row>
    <row r="550" ht="15">
      <c r="A550" s="149"/>
    </row>
    <row r="551" ht="15">
      <c r="A551" s="149"/>
    </row>
    <row r="552" ht="15">
      <c r="A552" s="149"/>
    </row>
    <row r="553" ht="15">
      <c r="A553" s="149"/>
    </row>
    <row r="554" ht="15">
      <c r="A554" s="149"/>
    </row>
    <row r="555" ht="15">
      <c r="A555" s="149"/>
    </row>
    <row r="556" ht="15">
      <c r="A556" s="149"/>
    </row>
    <row r="557" ht="15">
      <c r="A557" s="149"/>
    </row>
    <row r="558" ht="15">
      <c r="A558" s="149"/>
    </row>
    <row r="559" ht="15">
      <c r="A559" s="149"/>
    </row>
    <row r="560" ht="15">
      <c r="A560" s="149"/>
    </row>
    <row r="561" ht="15">
      <c r="A561" s="149"/>
    </row>
    <row r="562" ht="15">
      <c r="A562" s="149"/>
    </row>
    <row r="563" ht="15">
      <c r="A563" s="149"/>
    </row>
    <row r="564" ht="15">
      <c r="A564" s="149"/>
    </row>
    <row r="565" ht="15">
      <c r="A565" s="149"/>
    </row>
    <row r="566" ht="15">
      <c r="A566" s="149"/>
    </row>
    <row r="567" ht="15">
      <c r="A567" s="149"/>
    </row>
    <row r="568" ht="15">
      <c r="A568" s="149"/>
    </row>
    <row r="569" ht="15">
      <c r="A569" s="149"/>
    </row>
    <row r="570" ht="15">
      <c r="A570" s="149"/>
    </row>
    <row r="571" ht="15">
      <c r="A571" s="149"/>
    </row>
    <row r="572" ht="15">
      <c r="A572" s="149"/>
    </row>
    <row r="573" ht="15">
      <c r="A573" s="149"/>
    </row>
    <row r="574" ht="15">
      <c r="A574" s="149"/>
    </row>
    <row r="575" ht="15">
      <c r="A575" s="149"/>
    </row>
    <row r="576" ht="15">
      <c r="A576" s="149"/>
    </row>
    <row r="577" ht="15">
      <c r="A577" s="149"/>
    </row>
    <row r="578" ht="15">
      <c r="A578" s="149"/>
    </row>
    <row r="579" ht="15">
      <c r="A579" s="149"/>
    </row>
    <row r="580" ht="15">
      <c r="A580" s="149"/>
    </row>
    <row r="581" ht="15">
      <c r="A581" s="149"/>
    </row>
    <row r="582" ht="15">
      <c r="A582" s="149"/>
    </row>
    <row r="583" ht="15">
      <c r="A583" s="149"/>
    </row>
    <row r="584" ht="15">
      <c r="A584" s="149"/>
    </row>
    <row r="585" ht="15">
      <c r="A585" s="149"/>
    </row>
    <row r="586" ht="15">
      <c r="A586" s="149"/>
    </row>
    <row r="587" ht="15">
      <c r="A587" s="149"/>
    </row>
    <row r="588" ht="15">
      <c r="A588" s="149"/>
    </row>
    <row r="589" ht="15">
      <c r="A589" s="149"/>
    </row>
    <row r="590" ht="15">
      <c r="A590" s="149"/>
    </row>
    <row r="591" ht="15">
      <c r="A591" s="149"/>
    </row>
    <row r="592" ht="15">
      <c r="A592" s="149"/>
    </row>
    <row r="593" ht="15">
      <c r="A593" s="149"/>
    </row>
    <row r="594" ht="15">
      <c r="A594" s="149"/>
    </row>
    <row r="595" ht="15">
      <c r="A595" s="18"/>
    </row>
    <row r="596" ht="15">
      <c r="A596" s="18"/>
    </row>
    <row r="597" ht="15">
      <c r="A597" s="18"/>
    </row>
    <row r="598" ht="15">
      <c r="A598" s="18"/>
    </row>
    <row r="599" ht="15">
      <c r="A599" s="18"/>
    </row>
    <row r="600" ht="15">
      <c r="A600" s="18"/>
    </row>
    <row r="601" ht="15">
      <c r="A601" s="18"/>
    </row>
    <row r="602" ht="15">
      <c r="A602" s="18"/>
    </row>
    <row r="603" ht="15">
      <c r="A603" s="18"/>
    </row>
    <row r="604" ht="15">
      <c r="A604" s="18"/>
    </row>
    <row r="605" ht="15">
      <c r="A605" s="18"/>
    </row>
    <row r="606" ht="15">
      <c r="A606" s="18"/>
    </row>
    <row r="607" ht="15">
      <c r="A607" s="18"/>
    </row>
    <row r="608" ht="15">
      <c r="A608" s="18"/>
    </row>
    <row r="609" ht="15">
      <c r="A609" s="18"/>
    </row>
    <row r="610" ht="15">
      <c r="A610" s="18"/>
    </row>
    <row r="611" ht="15">
      <c r="A611" s="18"/>
    </row>
    <row r="612" ht="15">
      <c r="A612" s="18"/>
    </row>
    <row r="613" ht="15">
      <c r="A613" s="18"/>
    </row>
    <row r="614" ht="15">
      <c r="A614" s="18"/>
    </row>
    <row r="615" ht="15">
      <c r="A615" s="18"/>
    </row>
    <row r="616" ht="15">
      <c r="A616" s="18"/>
    </row>
    <row r="617" ht="15">
      <c r="A617" s="18"/>
    </row>
    <row r="618" ht="15">
      <c r="A618" s="18"/>
    </row>
    <row r="619" ht="15">
      <c r="A619" s="18"/>
    </row>
    <row r="620" ht="15">
      <c r="A620" s="18"/>
    </row>
    <row r="621" ht="15">
      <c r="A621" s="18"/>
    </row>
    <row r="622" ht="15">
      <c r="A622" s="18"/>
    </row>
    <row r="623" ht="15">
      <c r="A623" s="18"/>
    </row>
    <row r="624" ht="15">
      <c r="A624" s="18"/>
    </row>
    <row r="625" ht="15">
      <c r="A625" s="18"/>
    </row>
    <row r="626" ht="15">
      <c r="A626" s="18"/>
    </row>
    <row r="627" ht="15">
      <c r="A627" s="18"/>
    </row>
    <row r="628" ht="15">
      <c r="A628" s="18"/>
    </row>
    <row r="629" ht="15">
      <c r="A629" s="18"/>
    </row>
  </sheetData>
  <sheetProtection/>
  <mergeCells count="6">
    <mergeCell ref="E307:E308"/>
    <mergeCell ref="F307:F308"/>
    <mergeCell ref="A307:A308"/>
    <mergeCell ref="B307:B308"/>
    <mergeCell ref="C307:C308"/>
    <mergeCell ref="D307:D308"/>
  </mergeCells>
  <printOptions/>
  <pageMargins left="0.75" right="0.75" top="1" bottom="1" header="0" footer="0"/>
  <pageSetup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0"/>
  <sheetViews>
    <sheetView zoomScale="55" zoomScaleNormal="55" zoomScalePageLayoutView="0" workbookViewId="0" topLeftCell="A595">
      <selection activeCell="A9" sqref="A9:G9"/>
    </sheetView>
  </sheetViews>
  <sheetFormatPr defaultColWidth="11.421875" defaultRowHeight="15"/>
  <cols>
    <col min="1" max="1" width="11.00390625" style="139" customWidth="1"/>
    <col min="2" max="2" width="52.8515625" style="139" customWidth="1"/>
    <col min="3" max="3" width="25.421875" style="139" customWidth="1"/>
    <col min="4" max="4" width="24.421875" style="139" customWidth="1"/>
    <col min="5" max="5" width="26.57421875" style="139" customWidth="1"/>
    <col min="6" max="6" width="20.140625" style="139" customWidth="1"/>
    <col min="7" max="7" width="22.421875" style="139" customWidth="1"/>
  </cols>
  <sheetData>
    <row r="1" spans="1:7" ht="15">
      <c r="A1" s="706" t="s">
        <v>1782</v>
      </c>
      <c r="B1" s="706"/>
      <c r="C1" s="706"/>
      <c r="D1" s="706"/>
      <c r="E1" s="706"/>
      <c r="F1" s="706"/>
      <c r="G1" s="706"/>
    </row>
    <row r="2" spans="1:7" ht="15">
      <c r="A2" s="706" t="s">
        <v>1783</v>
      </c>
      <c r="B2" s="706"/>
      <c r="C2" s="706"/>
      <c r="D2" s="706"/>
      <c r="E2" s="706"/>
      <c r="F2" s="706"/>
      <c r="G2" s="706"/>
    </row>
    <row r="3" spans="1:3" ht="15">
      <c r="A3" s="18"/>
      <c r="B3" s="138"/>
      <c r="C3" s="12"/>
    </row>
    <row r="4" spans="1:3" ht="15">
      <c r="A4" s="18"/>
      <c r="B4" s="138"/>
      <c r="C4" s="12"/>
    </row>
    <row r="5" spans="1:7" ht="15">
      <c r="A5" s="706" t="s">
        <v>1784</v>
      </c>
      <c r="B5" s="706"/>
      <c r="C5" s="706"/>
      <c r="D5" s="706"/>
      <c r="E5" s="706"/>
      <c r="F5" s="706"/>
      <c r="G5" s="706"/>
    </row>
    <row r="6" spans="1:7" ht="15">
      <c r="A6" s="706" t="s">
        <v>1785</v>
      </c>
      <c r="B6" s="706"/>
      <c r="C6" s="706"/>
      <c r="D6" s="706"/>
      <c r="E6" s="706"/>
      <c r="F6" s="706"/>
      <c r="G6" s="706"/>
    </row>
    <row r="7" spans="1:3" ht="15">
      <c r="A7" s="18"/>
      <c r="B7" s="138"/>
      <c r="C7" s="12"/>
    </row>
    <row r="8" spans="1:7" ht="15.75">
      <c r="A8" s="697" t="s">
        <v>433</v>
      </c>
      <c r="B8" s="697"/>
      <c r="C8" s="697"/>
      <c r="D8" s="697"/>
      <c r="E8" s="697"/>
      <c r="F8" s="697"/>
      <c r="G8" s="697"/>
    </row>
    <row r="9" spans="1:7" ht="16.5">
      <c r="A9" s="705" t="s">
        <v>1786</v>
      </c>
      <c r="B9" s="705"/>
      <c r="C9" s="705"/>
      <c r="D9" s="705"/>
      <c r="E9" s="705"/>
      <c r="F9" s="705"/>
      <c r="G9" s="705"/>
    </row>
    <row r="10" spans="1:7" ht="15.75">
      <c r="A10" s="696" t="s">
        <v>1787</v>
      </c>
      <c r="B10" s="696"/>
      <c r="C10" s="696"/>
      <c r="D10" s="696"/>
      <c r="E10" s="696"/>
      <c r="F10" s="696"/>
      <c r="G10" s="696"/>
    </row>
    <row r="11" spans="1:7" ht="15.75">
      <c r="A11" s="242"/>
      <c r="B11" s="242"/>
      <c r="C11" s="242"/>
      <c r="D11" s="242"/>
      <c r="E11" s="242"/>
      <c r="F11" s="242"/>
      <c r="G11" s="242"/>
    </row>
    <row r="12" spans="1:7" ht="15.75">
      <c r="A12" s="697" t="s">
        <v>1788</v>
      </c>
      <c r="B12" s="697"/>
      <c r="C12" s="697"/>
      <c r="D12" s="697"/>
      <c r="E12" s="697"/>
      <c r="F12" s="697"/>
      <c r="G12" s="697"/>
    </row>
    <row r="13" spans="1:3" ht="15">
      <c r="A13" s="18"/>
      <c r="B13" s="138"/>
      <c r="C13" s="12"/>
    </row>
    <row r="14" spans="1:7" ht="16.5">
      <c r="A14" s="296" t="s">
        <v>748</v>
      </c>
      <c r="B14" s="192"/>
      <c r="C14" s="192"/>
      <c r="D14" s="192"/>
      <c r="E14" s="192"/>
      <c r="F14" s="192"/>
      <c r="G14" s="192"/>
    </row>
    <row r="15" spans="1:7" ht="15">
      <c r="A15" s="296" t="s">
        <v>434</v>
      </c>
      <c r="B15" s="138"/>
      <c r="C15" s="138"/>
      <c r="D15" s="138"/>
      <c r="E15" s="138"/>
      <c r="F15" s="138"/>
      <c r="G15" s="138"/>
    </row>
    <row r="16" spans="1:3" ht="15">
      <c r="A16" s="18"/>
      <c r="B16" s="138"/>
      <c r="C16" s="12"/>
    </row>
    <row r="17" spans="1:7" ht="15">
      <c r="A17" s="701" t="s">
        <v>1789</v>
      </c>
      <c r="B17" s="701"/>
      <c r="C17" s="701"/>
      <c r="D17" s="701"/>
      <c r="E17" s="701"/>
      <c r="F17" s="701"/>
      <c r="G17" s="701"/>
    </row>
    <row r="18" spans="1:3" ht="15">
      <c r="A18" s="297"/>
      <c r="B18" s="138"/>
      <c r="C18" s="12"/>
    </row>
    <row r="19" spans="1:3" ht="15">
      <c r="A19" s="298" t="s">
        <v>641</v>
      </c>
      <c r="B19" s="138"/>
      <c r="C19" s="12"/>
    </row>
    <row r="20" spans="1:7" ht="16.5">
      <c r="A20" s="298" t="s">
        <v>642</v>
      </c>
      <c r="B20" s="192"/>
      <c r="C20" s="193"/>
      <c r="D20" s="194"/>
      <c r="E20" s="194"/>
      <c r="F20" s="194"/>
      <c r="G20" s="194"/>
    </row>
    <row r="21" spans="1:3" ht="15">
      <c r="A21" s="298" t="s">
        <v>754</v>
      </c>
      <c r="B21" s="138"/>
      <c r="C21" s="12"/>
    </row>
    <row r="22" spans="1:3" ht="15">
      <c r="A22" s="298" t="s">
        <v>435</v>
      </c>
      <c r="B22" s="138"/>
      <c r="C22" s="12"/>
    </row>
    <row r="23" spans="1:3" ht="15">
      <c r="A23" s="18"/>
      <c r="B23" s="138"/>
      <c r="C23" s="12"/>
    </row>
    <row r="24" spans="1:7" ht="15">
      <c r="A24" s="701" t="s">
        <v>749</v>
      </c>
      <c r="B24" s="701"/>
      <c r="C24" s="701"/>
      <c r="D24" s="701"/>
      <c r="E24" s="701"/>
      <c r="F24" s="701"/>
      <c r="G24" s="701"/>
    </row>
    <row r="25" spans="1:7" ht="15">
      <c r="A25" s="701" t="s">
        <v>750</v>
      </c>
      <c r="B25" s="701"/>
      <c r="C25" s="701"/>
      <c r="D25" s="701"/>
      <c r="E25" s="701"/>
      <c r="F25" s="701"/>
      <c r="G25" s="701"/>
    </row>
    <row r="26" spans="1:7" ht="15">
      <c r="A26" s="254"/>
      <c r="B26" s="254"/>
      <c r="C26" s="254"/>
      <c r="D26" s="254"/>
      <c r="E26" s="254"/>
      <c r="F26" s="254"/>
      <c r="G26" s="254"/>
    </row>
    <row r="27" spans="1:3" ht="15">
      <c r="A27" s="299" t="s">
        <v>751</v>
      </c>
      <c r="B27" s="138"/>
      <c r="C27" s="12"/>
    </row>
    <row r="28" spans="1:3" ht="15">
      <c r="A28" s="296" t="s">
        <v>752</v>
      </c>
      <c r="B28" s="138"/>
      <c r="C28" s="12"/>
    </row>
    <row r="29" spans="1:3" ht="15">
      <c r="A29" s="18"/>
      <c r="B29" s="138"/>
      <c r="C29" s="12"/>
    </row>
    <row r="30" spans="1:3" ht="15.75" thickBot="1">
      <c r="A30" s="18"/>
      <c r="B30" s="138"/>
      <c r="C30" s="12"/>
    </row>
    <row r="31" spans="1:7" ht="24" customHeight="1">
      <c r="A31" s="333" t="s">
        <v>695</v>
      </c>
      <c r="B31" s="334" t="s">
        <v>1960</v>
      </c>
      <c r="C31" s="334" t="s">
        <v>755</v>
      </c>
      <c r="D31" s="334" t="s">
        <v>755</v>
      </c>
      <c r="E31" s="334" t="s">
        <v>692</v>
      </c>
      <c r="F31" s="334" t="s">
        <v>693</v>
      </c>
      <c r="G31" s="335" t="s">
        <v>694</v>
      </c>
    </row>
    <row r="32" spans="1:7" ht="16.5">
      <c r="A32" s="336" t="s">
        <v>2103</v>
      </c>
      <c r="B32" s="302" t="s">
        <v>1301</v>
      </c>
      <c r="C32" s="303">
        <v>1804087466</v>
      </c>
      <c r="D32" s="224">
        <f>D176+D222</f>
        <v>1166393147</v>
      </c>
      <c r="E32" s="224">
        <f>E33</f>
        <v>337094019</v>
      </c>
      <c r="F32" s="224">
        <f>F33</f>
        <v>300600300</v>
      </c>
      <c r="G32" s="337">
        <f>SUM(D32:F32)</f>
        <v>1804087466</v>
      </c>
    </row>
    <row r="33" spans="1:7" ht="15.75">
      <c r="A33" s="137" t="s">
        <v>2104</v>
      </c>
      <c r="B33" s="304" t="s">
        <v>1302</v>
      </c>
      <c r="C33" s="305">
        <f>C34+C87</f>
        <v>0</v>
      </c>
      <c r="D33" s="225"/>
      <c r="E33" s="226">
        <f>E157</f>
        <v>337094019</v>
      </c>
      <c r="F33" s="306">
        <f>F34+F87+F157+F199+F219+F222</f>
        <v>300600300</v>
      </c>
      <c r="G33" s="337">
        <f>SUM(E33:F33)</f>
        <v>637694319</v>
      </c>
    </row>
    <row r="34" spans="1:7" ht="15.75">
      <c r="A34" s="137" t="s">
        <v>2105</v>
      </c>
      <c r="B34" s="304" t="s">
        <v>1303</v>
      </c>
      <c r="C34" s="307"/>
      <c r="D34" s="225"/>
      <c r="E34" s="225"/>
      <c r="F34" s="308">
        <f>F35+F41+F59+F62+F66+F68+F72+F76+F84+F86</f>
        <v>172562250</v>
      </c>
      <c r="G34" s="337">
        <f>SUM(E34:F34)</f>
        <v>172562250</v>
      </c>
    </row>
    <row r="35" spans="1:7" ht="18">
      <c r="A35" s="137" t="s">
        <v>2106</v>
      </c>
      <c r="B35" s="304" t="s">
        <v>1117</v>
      </c>
      <c r="C35" s="309"/>
      <c r="D35" s="225"/>
      <c r="E35" s="225"/>
      <c r="F35" s="306">
        <f>F36</f>
        <v>1050</v>
      </c>
      <c r="G35" s="338">
        <f>G36+G37</f>
        <v>1050</v>
      </c>
    </row>
    <row r="36" spans="1:7" ht="18">
      <c r="A36" s="137" t="s">
        <v>2107</v>
      </c>
      <c r="B36" s="310" t="s">
        <v>1118</v>
      </c>
      <c r="C36" s="229"/>
      <c r="D36" s="225"/>
      <c r="E36" s="225"/>
      <c r="F36" s="311">
        <v>1050</v>
      </c>
      <c r="G36" s="339">
        <v>1050</v>
      </c>
    </row>
    <row r="37" spans="1:7" ht="18">
      <c r="A37" s="137" t="s">
        <v>2108</v>
      </c>
      <c r="B37" s="310" t="s">
        <v>1119</v>
      </c>
      <c r="C37" s="312"/>
      <c r="D37" s="225"/>
      <c r="E37" s="225"/>
      <c r="F37" s="225"/>
      <c r="G37" s="340"/>
    </row>
    <row r="38" spans="1:7" ht="15.75">
      <c r="A38" s="137" t="s">
        <v>2109</v>
      </c>
      <c r="B38" s="304" t="s">
        <v>1120</v>
      </c>
      <c r="C38" s="312"/>
      <c r="D38" s="225"/>
      <c r="E38" s="225"/>
      <c r="F38" s="225"/>
      <c r="G38" s="340"/>
    </row>
    <row r="39" spans="1:7" ht="15.75">
      <c r="A39" s="137" t="s">
        <v>2110</v>
      </c>
      <c r="B39" s="310" t="s">
        <v>1121</v>
      </c>
      <c r="C39" s="312"/>
      <c r="D39" s="225"/>
      <c r="E39" s="225"/>
      <c r="F39" s="225"/>
      <c r="G39" s="340"/>
    </row>
    <row r="40" spans="1:7" ht="15.75">
      <c r="A40" s="137" t="s">
        <v>2111</v>
      </c>
      <c r="B40" s="310" t="s">
        <v>1122</v>
      </c>
      <c r="C40" s="312"/>
      <c r="D40" s="225"/>
      <c r="E40" s="225"/>
      <c r="F40" s="225"/>
      <c r="G40" s="340"/>
    </row>
    <row r="41" spans="1:7" ht="15.75">
      <c r="A41" s="137" t="s">
        <v>2112</v>
      </c>
      <c r="B41" s="304" t="s">
        <v>1123</v>
      </c>
      <c r="C41" s="307"/>
      <c r="D41" s="225"/>
      <c r="E41" s="225"/>
      <c r="F41" s="227">
        <f>F42+F43</f>
        <v>141750000</v>
      </c>
      <c r="G41" s="341">
        <f>G42+G43</f>
        <v>141750000</v>
      </c>
    </row>
    <row r="42" spans="1:7" ht="15.75">
      <c r="A42" s="137" t="s">
        <v>2113</v>
      </c>
      <c r="B42" s="310" t="s">
        <v>1124</v>
      </c>
      <c r="C42" s="229"/>
      <c r="D42" s="225"/>
      <c r="E42" s="225"/>
      <c r="F42" s="311">
        <v>89250000</v>
      </c>
      <c r="G42" s="339">
        <v>89250000</v>
      </c>
    </row>
    <row r="43" spans="1:7" ht="15.75">
      <c r="A43" s="137" t="s">
        <v>2114</v>
      </c>
      <c r="B43" s="310" t="s">
        <v>1125</v>
      </c>
      <c r="C43" s="229"/>
      <c r="D43" s="225"/>
      <c r="E43" s="225"/>
      <c r="F43" s="311">
        <v>52500000</v>
      </c>
      <c r="G43" s="339">
        <v>52500000</v>
      </c>
    </row>
    <row r="44" spans="1:7" ht="15.75">
      <c r="A44" s="137" t="s">
        <v>2115</v>
      </c>
      <c r="B44" s="310" t="s">
        <v>1126</v>
      </c>
      <c r="C44" s="126"/>
      <c r="D44" s="225"/>
      <c r="E44" s="225"/>
      <c r="F44" s="225"/>
      <c r="G44" s="340"/>
    </row>
    <row r="45" spans="1:7" ht="18">
      <c r="A45" s="137" t="s">
        <v>2116</v>
      </c>
      <c r="B45" s="310" t="s">
        <v>1127</v>
      </c>
      <c r="C45" s="126"/>
      <c r="D45" s="225"/>
      <c r="E45" s="225"/>
      <c r="F45" s="225"/>
      <c r="G45" s="340"/>
    </row>
    <row r="46" spans="1:7" ht="15.75">
      <c r="A46" s="137" t="s">
        <v>2117</v>
      </c>
      <c r="B46" s="310" t="s">
        <v>1128</v>
      </c>
      <c r="C46" s="126"/>
      <c r="D46" s="225"/>
      <c r="E46" s="225"/>
      <c r="F46" s="225"/>
      <c r="G46" s="340"/>
    </row>
    <row r="47" spans="1:7" ht="15.75">
      <c r="A47" s="137" t="s">
        <v>2118</v>
      </c>
      <c r="B47" s="310" t="s">
        <v>1129</v>
      </c>
      <c r="C47" s="126"/>
      <c r="D47" s="225"/>
      <c r="E47" s="225"/>
      <c r="F47" s="225"/>
      <c r="G47" s="340"/>
    </row>
    <row r="48" spans="1:7" ht="15.75">
      <c r="A48" s="137" t="s">
        <v>2119</v>
      </c>
      <c r="B48" s="304" t="s">
        <v>1130</v>
      </c>
      <c r="C48" s="126"/>
      <c r="D48" s="225"/>
      <c r="E48" s="225"/>
      <c r="F48" s="225"/>
      <c r="G48" s="340"/>
    </row>
    <row r="49" spans="1:7" ht="15.75">
      <c r="A49" s="137" t="s">
        <v>2120</v>
      </c>
      <c r="B49" s="304" t="s">
        <v>1131</v>
      </c>
      <c r="C49" s="126"/>
      <c r="D49" s="225"/>
      <c r="E49" s="225"/>
      <c r="F49" s="225"/>
      <c r="G49" s="340"/>
    </row>
    <row r="50" spans="1:7" ht="42.75" customHeight="1">
      <c r="A50" s="137" t="s">
        <v>2121</v>
      </c>
      <c r="B50" s="310" t="s">
        <v>1132</v>
      </c>
      <c r="C50" s="126"/>
      <c r="D50" s="225"/>
      <c r="E50" s="225"/>
      <c r="F50" s="225"/>
      <c r="G50" s="340"/>
    </row>
    <row r="51" spans="1:7" ht="48" customHeight="1">
      <c r="A51" s="137" t="s">
        <v>2122</v>
      </c>
      <c r="B51" s="310" t="s">
        <v>1133</v>
      </c>
      <c r="C51" s="126"/>
      <c r="D51" s="225"/>
      <c r="E51" s="225"/>
      <c r="F51" s="225"/>
      <c r="G51" s="340"/>
    </row>
    <row r="52" spans="1:7" ht="18">
      <c r="A52" s="137" t="s">
        <v>2123</v>
      </c>
      <c r="B52" s="310" t="s">
        <v>1341</v>
      </c>
      <c r="C52" s="126"/>
      <c r="D52" s="225"/>
      <c r="E52" s="225"/>
      <c r="F52" s="225"/>
      <c r="G52" s="340"/>
    </row>
    <row r="53" spans="1:7" ht="18">
      <c r="A53" s="137" t="s">
        <v>2124</v>
      </c>
      <c r="B53" s="310" t="s">
        <v>1338</v>
      </c>
      <c r="C53" s="126"/>
      <c r="D53" s="225"/>
      <c r="E53" s="225"/>
      <c r="F53" s="225"/>
      <c r="G53" s="340"/>
    </row>
    <row r="54" spans="1:7" ht="15.75">
      <c r="A54" s="137" t="s">
        <v>2125</v>
      </c>
      <c r="B54" s="304" t="s">
        <v>1134</v>
      </c>
      <c r="C54" s="126"/>
      <c r="D54" s="225"/>
      <c r="E54" s="225"/>
      <c r="F54" s="225"/>
      <c r="G54" s="340"/>
    </row>
    <row r="55" spans="1:7" ht="18">
      <c r="A55" s="137" t="s">
        <v>2126</v>
      </c>
      <c r="B55" s="310" t="s">
        <v>1132</v>
      </c>
      <c r="C55" s="126"/>
      <c r="D55" s="225"/>
      <c r="E55" s="225"/>
      <c r="F55" s="225"/>
      <c r="G55" s="340"/>
    </row>
    <row r="56" spans="1:7" ht="18">
      <c r="A56" s="137" t="s">
        <v>2127</v>
      </c>
      <c r="B56" s="310" t="s">
        <v>1133</v>
      </c>
      <c r="C56" s="126"/>
      <c r="D56" s="225"/>
      <c r="E56" s="225"/>
      <c r="F56" s="225"/>
      <c r="G56" s="340"/>
    </row>
    <row r="57" spans="1:7" ht="18">
      <c r="A57" s="137" t="s">
        <v>2128</v>
      </c>
      <c r="B57" s="310" t="s">
        <v>1341</v>
      </c>
      <c r="C57" s="126"/>
      <c r="D57" s="225"/>
      <c r="E57" s="225"/>
      <c r="F57" s="225"/>
      <c r="G57" s="340"/>
    </row>
    <row r="58" spans="1:7" ht="18">
      <c r="A58" s="137" t="s">
        <v>2129</v>
      </c>
      <c r="B58" s="310" t="s">
        <v>1338</v>
      </c>
      <c r="C58" s="126"/>
      <c r="D58" s="225"/>
      <c r="E58" s="225"/>
      <c r="F58" s="225"/>
      <c r="G58" s="340"/>
    </row>
    <row r="59" spans="1:7" ht="15.75">
      <c r="A59" s="137" t="s">
        <v>2130</v>
      </c>
      <c r="B59" s="304" t="s">
        <v>1135</v>
      </c>
      <c r="C59" s="129"/>
      <c r="D59" s="129"/>
      <c r="E59" s="129"/>
      <c r="F59" s="129">
        <f>F60</f>
        <v>9485700</v>
      </c>
      <c r="G59" s="342">
        <f>G60+G61</f>
        <v>9485700</v>
      </c>
    </row>
    <row r="60" spans="1:7" ht="15.75">
      <c r="A60" s="137" t="s">
        <v>2131</v>
      </c>
      <c r="B60" s="310" t="s">
        <v>1136</v>
      </c>
      <c r="C60" s="126"/>
      <c r="D60" s="225"/>
      <c r="E60" s="225"/>
      <c r="F60" s="189">
        <f>7350000+1050000+1085700</f>
        <v>9485700</v>
      </c>
      <c r="G60" s="343">
        <f>7350000+1050000+1085700</f>
        <v>9485700</v>
      </c>
    </row>
    <row r="61" spans="1:7" ht="15.75">
      <c r="A61" s="137" t="s">
        <v>2132</v>
      </c>
      <c r="B61" s="310" t="s">
        <v>1137</v>
      </c>
      <c r="C61" s="126"/>
      <c r="D61" s="225"/>
      <c r="E61" s="225"/>
      <c r="F61" s="225"/>
      <c r="G61" s="340"/>
    </row>
    <row r="62" spans="1:7" ht="15.75">
      <c r="A62" s="137" t="s">
        <v>2133</v>
      </c>
      <c r="B62" s="304" t="s">
        <v>1138</v>
      </c>
      <c r="C62" s="129"/>
      <c r="D62" s="225"/>
      <c r="E62" s="225"/>
      <c r="F62" s="129">
        <f>F63</f>
        <v>1575000</v>
      </c>
      <c r="G62" s="342">
        <f>G63+G64</f>
        <v>1575000</v>
      </c>
    </row>
    <row r="63" spans="1:7" ht="15.75">
      <c r="A63" s="137" t="s">
        <v>2134</v>
      </c>
      <c r="B63" s="310" t="s">
        <v>1139</v>
      </c>
      <c r="C63" s="126"/>
      <c r="D63" s="225"/>
      <c r="E63" s="225"/>
      <c r="F63" s="189">
        <v>1575000</v>
      </c>
      <c r="G63" s="343">
        <v>1575000</v>
      </c>
    </row>
    <row r="64" spans="1:7" ht="15.75">
      <c r="A64" s="137" t="s">
        <v>2135</v>
      </c>
      <c r="B64" s="310" t="s">
        <v>1140</v>
      </c>
      <c r="C64" s="126"/>
      <c r="D64" s="225"/>
      <c r="E64" s="225"/>
      <c r="F64" s="126"/>
      <c r="G64" s="343"/>
    </row>
    <row r="65" spans="1:7" ht="15.75">
      <c r="A65" s="137" t="s">
        <v>2136</v>
      </c>
      <c r="B65" s="304" t="s">
        <v>1141</v>
      </c>
      <c r="C65" s="126"/>
      <c r="D65" s="225"/>
      <c r="E65" s="225"/>
      <c r="F65" s="126"/>
      <c r="G65" s="343"/>
    </row>
    <row r="66" spans="1:7" ht="15.75">
      <c r="A66" s="137" t="s">
        <v>2137</v>
      </c>
      <c r="B66" s="304" t="s">
        <v>1142</v>
      </c>
      <c r="C66" s="129"/>
      <c r="D66" s="225"/>
      <c r="E66" s="225"/>
      <c r="F66" s="190">
        <v>1260000</v>
      </c>
      <c r="G66" s="342">
        <v>1260000</v>
      </c>
    </row>
    <row r="67" spans="1:7" ht="18">
      <c r="A67" s="137" t="s">
        <v>2138</v>
      </c>
      <c r="B67" s="304" t="s">
        <v>1143</v>
      </c>
      <c r="C67" s="126"/>
      <c r="D67" s="225"/>
      <c r="E67" s="225"/>
      <c r="F67" s="126"/>
      <c r="G67" s="343"/>
    </row>
    <row r="68" spans="1:7" ht="15.75">
      <c r="A68" s="137" t="s">
        <v>2139</v>
      </c>
      <c r="B68" s="304" t="s">
        <v>1144</v>
      </c>
      <c r="C68" s="129"/>
      <c r="D68" s="225"/>
      <c r="E68" s="225"/>
      <c r="F68" s="190">
        <v>105000</v>
      </c>
      <c r="G68" s="342">
        <v>105000</v>
      </c>
    </row>
    <row r="69" spans="1:7" ht="15.75">
      <c r="A69" s="137" t="s">
        <v>2140</v>
      </c>
      <c r="B69" s="304" t="s">
        <v>1145</v>
      </c>
      <c r="C69" s="126"/>
      <c r="D69" s="225"/>
      <c r="E69" s="225"/>
      <c r="F69" s="126"/>
      <c r="G69" s="343"/>
    </row>
    <row r="70" spans="1:7" ht="15.75">
      <c r="A70" s="137" t="s">
        <v>2141</v>
      </c>
      <c r="B70" s="304" t="s">
        <v>1146</v>
      </c>
      <c r="C70" s="126"/>
      <c r="D70" s="225"/>
      <c r="E70" s="225"/>
      <c r="F70" s="126"/>
      <c r="G70" s="343"/>
    </row>
    <row r="71" spans="1:7" ht="15.75">
      <c r="A71" s="137" t="s">
        <v>2142</v>
      </c>
      <c r="B71" s="304" t="s">
        <v>1147</v>
      </c>
      <c r="C71" s="126"/>
      <c r="D71" s="225"/>
      <c r="E71" s="225"/>
      <c r="F71" s="126"/>
      <c r="G71" s="343"/>
    </row>
    <row r="72" spans="1:7" ht="15.75">
      <c r="A72" s="137" t="s">
        <v>2143</v>
      </c>
      <c r="B72" s="304" t="s">
        <v>1148</v>
      </c>
      <c r="C72" s="129"/>
      <c r="D72" s="225"/>
      <c r="E72" s="225"/>
      <c r="F72" s="190">
        <v>10500</v>
      </c>
      <c r="G72" s="342">
        <v>10500</v>
      </c>
    </row>
    <row r="73" spans="1:7" ht="15.75">
      <c r="A73" s="137" t="s">
        <v>2144</v>
      </c>
      <c r="B73" s="304" t="s">
        <v>1149</v>
      </c>
      <c r="C73" s="126"/>
      <c r="D73" s="225"/>
      <c r="E73" s="225"/>
      <c r="F73" s="225"/>
      <c r="G73" s="340"/>
    </row>
    <row r="74" spans="1:7" ht="15.75">
      <c r="A74" s="137" t="s">
        <v>2145</v>
      </c>
      <c r="B74" s="304" t="s">
        <v>1150</v>
      </c>
      <c r="C74" s="126"/>
      <c r="D74" s="225"/>
      <c r="E74" s="225"/>
      <c r="F74" s="225"/>
      <c r="G74" s="340"/>
    </row>
    <row r="75" spans="1:7" ht="15.75">
      <c r="A75" s="137" t="s">
        <v>2146</v>
      </c>
      <c r="B75" s="304" t="s">
        <v>1151</v>
      </c>
      <c r="C75" s="126"/>
      <c r="D75" s="225"/>
      <c r="E75" s="225"/>
      <c r="F75" s="225"/>
      <c r="G75" s="340"/>
    </row>
    <row r="76" spans="1:7" ht="15.75">
      <c r="A76" s="137" t="s">
        <v>2147</v>
      </c>
      <c r="B76" s="304" t="s">
        <v>1152</v>
      </c>
      <c r="C76" s="129"/>
      <c r="D76" s="225"/>
      <c r="E76" s="225"/>
      <c r="F76" s="190">
        <f>F80</f>
        <v>7350000</v>
      </c>
      <c r="G76" s="342">
        <f>G80</f>
        <v>7350000</v>
      </c>
    </row>
    <row r="77" spans="1:7" ht="15.75">
      <c r="A77" s="137" t="s">
        <v>2148</v>
      </c>
      <c r="B77" s="310" t="s">
        <v>1153</v>
      </c>
      <c r="C77" s="126"/>
      <c r="D77" s="225"/>
      <c r="E77" s="225"/>
      <c r="F77" s="126"/>
      <c r="G77" s="343"/>
    </row>
    <row r="78" spans="1:7" ht="15.75">
      <c r="A78" s="137" t="s">
        <v>2149</v>
      </c>
      <c r="B78" s="310" t="s">
        <v>1154</v>
      </c>
      <c r="C78" s="126"/>
      <c r="D78" s="225"/>
      <c r="E78" s="225"/>
      <c r="F78" s="126"/>
      <c r="G78" s="343"/>
    </row>
    <row r="79" spans="1:7" ht="15.75">
      <c r="A79" s="137" t="s">
        <v>2150</v>
      </c>
      <c r="B79" s="310" t="s">
        <v>1155</v>
      </c>
      <c r="C79" s="126"/>
      <c r="D79" s="225"/>
      <c r="E79" s="225"/>
      <c r="F79" s="126"/>
      <c r="G79" s="343"/>
    </row>
    <row r="80" spans="1:7" ht="15.75">
      <c r="A80" s="137" t="s">
        <v>2151</v>
      </c>
      <c r="B80" s="310" t="s">
        <v>1156</v>
      </c>
      <c r="C80" s="126"/>
      <c r="D80" s="225"/>
      <c r="E80" s="225"/>
      <c r="F80" s="126">
        <v>7350000</v>
      </c>
      <c r="G80" s="343">
        <v>7350000</v>
      </c>
    </row>
    <row r="81" spans="1:7" ht="15.75">
      <c r="A81" s="137" t="s">
        <v>2152</v>
      </c>
      <c r="B81" s="310" t="s">
        <v>1157</v>
      </c>
      <c r="C81" s="126"/>
      <c r="D81" s="225"/>
      <c r="E81" s="225"/>
      <c r="F81" s="126"/>
      <c r="G81" s="343"/>
    </row>
    <row r="82" spans="1:7" ht="15.75">
      <c r="A82" s="137" t="s">
        <v>2153</v>
      </c>
      <c r="B82" s="310" t="s">
        <v>1158</v>
      </c>
      <c r="C82" s="126"/>
      <c r="D82" s="225"/>
      <c r="E82" s="225"/>
      <c r="F82" s="126"/>
      <c r="G82" s="343"/>
    </row>
    <row r="83" spans="1:7" ht="15.75">
      <c r="A83" s="137" t="s">
        <v>2154</v>
      </c>
      <c r="B83" s="304" t="s">
        <v>1159</v>
      </c>
      <c r="C83" s="126"/>
      <c r="D83" s="225"/>
      <c r="E83" s="225"/>
      <c r="F83" s="126"/>
      <c r="G83" s="343"/>
    </row>
    <row r="84" spans="1:7" ht="15.75">
      <c r="A84" s="137" t="s">
        <v>2155</v>
      </c>
      <c r="B84" s="304" t="s">
        <v>1160</v>
      </c>
      <c r="C84" s="129"/>
      <c r="D84" s="225"/>
      <c r="E84" s="225"/>
      <c r="F84" s="190">
        <v>3150000</v>
      </c>
      <c r="G84" s="342">
        <v>3150000</v>
      </c>
    </row>
    <row r="85" spans="1:7" ht="15.75">
      <c r="A85" s="137" t="s">
        <v>2156</v>
      </c>
      <c r="B85" s="304" t="s">
        <v>1161</v>
      </c>
      <c r="C85" s="126"/>
      <c r="D85" s="225"/>
      <c r="E85" s="225"/>
      <c r="F85" s="126"/>
      <c r="G85" s="343"/>
    </row>
    <row r="86" spans="1:7" ht="15.75">
      <c r="A86" s="137" t="s">
        <v>2157</v>
      </c>
      <c r="B86" s="304" t="s">
        <v>1162</v>
      </c>
      <c r="C86" s="129"/>
      <c r="D86" s="225"/>
      <c r="E86" s="225"/>
      <c r="F86" s="190">
        <v>7875000</v>
      </c>
      <c r="G86" s="342">
        <v>7875000</v>
      </c>
    </row>
    <row r="87" spans="1:7" ht="15.75">
      <c r="A87" s="137" t="s">
        <v>2158</v>
      </c>
      <c r="B87" s="304" t="s">
        <v>1304</v>
      </c>
      <c r="C87" s="129"/>
      <c r="D87" s="225"/>
      <c r="E87" s="129">
        <f>E156</f>
        <v>0</v>
      </c>
      <c r="F87" s="201">
        <f>F88+F110+F141+F152</f>
        <v>117416250</v>
      </c>
      <c r="G87" s="342">
        <f>SUM(D87:F87)</f>
        <v>117416250</v>
      </c>
    </row>
    <row r="88" spans="1:7" ht="15.75">
      <c r="A88" s="137" t="s">
        <v>2159</v>
      </c>
      <c r="B88" s="304" t="s">
        <v>1163</v>
      </c>
      <c r="C88" s="129"/>
      <c r="D88" s="225"/>
      <c r="E88" s="225"/>
      <c r="F88" s="129">
        <f>F95+F99+F101+F109</f>
        <v>4856250</v>
      </c>
      <c r="G88" s="342">
        <f>G99+G101+G109+G95</f>
        <v>4856250</v>
      </c>
    </row>
    <row r="89" spans="1:7" ht="15.75">
      <c r="A89" s="137" t="s">
        <v>2160</v>
      </c>
      <c r="B89" s="310" t="s">
        <v>1164</v>
      </c>
      <c r="C89" s="127"/>
      <c r="D89" s="225"/>
      <c r="E89" s="225"/>
      <c r="F89" s="126"/>
      <c r="G89" s="343"/>
    </row>
    <row r="90" spans="1:7" ht="15.75">
      <c r="A90" s="137" t="s">
        <v>2161</v>
      </c>
      <c r="B90" s="310" t="s">
        <v>1165</v>
      </c>
      <c r="C90" s="127"/>
      <c r="D90" s="225"/>
      <c r="E90" s="225"/>
      <c r="F90" s="126"/>
      <c r="G90" s="343"/>
    </row>
    <row r="91" spans="1:7" ht="15.75">
      <c r="A91" s="137" t="s">
        <v>2162</v>
      </c>
      <c r="B91" s="310" t="s">
        <v>1166</v>
      </c>
      <c r="C91" s="127"/>
      <c r="D91" s="225"/>
      <c r="E91" s="225"/>
      <c r="F91" s="126"/>
      <c r="G91" s="343"/>
    </row>
    <row r="92" spans="1:7" ht="27">
      <c r="A92" s="137" t="s">
        <v>2163</v>
      </c>
      <c r="B92" s="310" t="s">
        <v>1349</v>
      </c>
      <c r="C92" s="127"/>
      <c r="D92" s="225"/>
      <c r="E92" s="225"/>
      <c r="F92" s="126"/>
      <c r="G92" s="343"/>
    </row>
    <row r="93" spans="1:7" ht="18">
      <c r="A93" s="137" t="s">
        <v>2164</v>
      </c>
      <c r="B93" s="310" t="s">
        <v>1167</v>
      </c>
      <c r="C93" s="127"/>
      <c r="D93" s="225"/>
      <c r="E93" s="225"/>
      <c r="F93" s="126"/>
      <c r="G93" s="343"/>
    </row>
    <row r="94" spans="1:7" ht="18">
      <c r="A94" s="137" t="s">
        <v>2165</v>
      </c>
      <c r="B94" s="310" t="s">
        <v>1348</v>
      </c>
      <c r="C94" s="127"/>
      <c r="D94" s="225"/>
      <c r="E94" s="225"/>
      <c r="F94" s="126"/>
      <c r="G94" s="343"/>
    </row>
    <row r="95" spans="1:7" ht="15.75">
      <c r="A95" s="137" t="s">
        <v>2166</v>
      </c>
      <c r="B95" s="310" t="s">
        <v>1168</v>
      </c>
      <c r="C95" s="130"/>
      <c r="D95" s="225"/>
      <c r="E95" s="225"/>
      <c r="F95" s="189">
        <v>5250</v>
      </c>
      <c r="G95" s="343">
        <v>5250</v>
      </c>
    </row>
    <row r="96" spans="1:7" ht="15.75">
      <c r="A96" s="137" t="s">
        <v>2167</v>
      </c>
      <c r="B96" s="310" t="s">
        <v>1169</v>
      </c>
      <c r="C96" s="127"/>
      <c r="D96" s="225"/>
      <c r="E96" s="225"/>
      <c r="F96" s="126"/>
      <c r="G96" s="343"/>
    </row>
    <row r="97" spans="1:7" ht="15.75">
      <c r="A97" s="137" t="s">
        <v>2168</v>
      </c>
      <c r="B97" s="310" t="s">
        <v>250</v>
      </c>
      <c r="C97" s="127"/>
      <c r="D97" s="225"/>
      <c r="E97" s="225"/>
      <c r="F97" s="126"/>
      <c r="G97" s="343"/>
    </row>
    <row r="98" spans="1:7" ht="15.75">
      <c r="A98" s="137" t="s">
        <v>2169</v>
      </c>
      <c r="B98" s="310" t="s">
        <v>251</v>
      </c>
      <c r="C98" s="127"/>
      <c r="D98" s="225"/>
      <c r="E98" s="225"/>
      <c r="F98" s="126"/>
      <c r="G98" s="343"/>
    </row>
    <row r="99" spans="1:7" ht="15.75">
      <c r="A99" s="137" t="s">
        <v>2170</v>
      </c>
      <c r="B99" s="310" t="s">
        <v>1358</v>
      </c>
      <c r="C99" s="126"/>
      <c r="D99" s="225"/>
      <c r="E99" s="225"/>
      <c r="F99" s="189">
        <v>105000</v>
      </c>
      <c r="G99" s="343">
        <v>105000</v>
      </c>
    </row>
    <row r="100" spans="1:7" ht="15.75">
      <c r="A100" s="137" t="s">
        <v>2171</v>
      </c>
      <c r="B100" s="310" t="s">
        <v>252</v>
      </c>
      <c r="C100" s="127"/>
      <c r="D100" s="225"/>
      <c r="E100" s="225"/>
      <c r="F100" s="126"/>
      <c r="G100" s="343"/>
    </row>
    <row r="101" spans="1:7" ht="15.75">
      <c r="A101" s="137" t="s">
        <v>2172</v>
      </c>
      <c r="B101" s="310" t="s">
        <v>253</v>
      </c>
      <c r="C101" s="126"/>
      <c r="D101" s="225"/>
      <c r="E101" s="225"/>
      <c r="F101" s="189">
        <v>21000</v>
      </c>
      <c r="G101" s="343">
        <v>21000</v>
      </c>
    </row>
    <row r="102" spans="1:7" ht="15.75">
      <c r="A102" s="137" t="s">
        <v>2173</v>
      </c>
      <c r="B102" s="310" t="s">
        <v>254</v>
      </c>
      <c r="C102" s="127"/>
      <c r="D102" s="225"/>
      <c r="E102" s="225"/>
      <c r="F102" s="126"/>
      <c r="G102" s="343"/>
    </row>
    <row r="103" spans="1:7" ht="15.75">
      <c r="A103" s="137" t="s">
        <v>2174</v>
      </c>
      <c r="B103" s="310" t="s">
        <v>255</v>
      </c>
      <c r="C103" s="127"/>
      <c r="D103" s="225"/>
      <c r="E103" s="225"/>
      <c r="F103" s="126"/>
      <c r="G103" s="343"/>
    </row>
    <row r="104" spans="1:7" ht="15.75">
      <c r="A104" s="137" t="s">
        <v>2175</v>
      </c>
      <c r="B104" s="310" t="s">
        <v>256</v>
      </c>
      <c r="C104" s="127"/>
      <c r="D104" s="225"/>
      <c r="E104" s="225"/>
      <c r="F104" s="126"/>
      <c r="G104" s="343"/>
    </row>
    <row r="105" spans="1:7" ht="15.75">
      <c r="A105" s="137" t="s">
        <v>2176</v>
      </c>
      <c r="B105" s="310" t="s">
        <v>257</v>
      </c>
      <c r="C105" s="127"/>
      <c r="D105" s="225"/>
      <c r="E105" s="225"/>
      <c r="F105" s="126"/>
      <c r="G105" s="343"/>
    </row>
    <row r="106" spans="1:7" ht="18">
      <c r="A106" s="137" t="s">
        <v>2177</v>
      </c>
      <c r="B106" s="310" t="s">
        <v>258</v>
      </c>
      <c r="C106" s="127"/>
      <c r="D106" s="225"/>
      <c r="E106" s="225"/>
      <c r="F106" s="126"/>
      <c r="G106" s="343"/>
    </row>
    <row r="107" spans="1:7" ht="15.75">
      <c r="A107" s="137" t="s">
        <v>2178</v>
      </c>
      <c r="B107" s="310" t="s">
        <v>259</v>
      </c>
      <c r="C107" s="127"/>
      <c r="D107" s="225"/>
      <c r="E107" s="225"/>
      <c r="F107" s="126"/>
      <c r="G107" s="343"/>
    </row>
    <row r="108" spans="1:7" ht="15.75">
      <c r="A108" s="137" t="s">
        <v>2179</v>
      </c>
      <c r="B108" s="310" t="s">
        <v>260</v>
      </c>
      <c r="C108" s="127"/>
      <c r="D108" s="225"/>
      <c r="E108" s="225"/>
      <c r="F108" s="126"/>
      <c r="G108" s="343"/>
    </row>
    <row r="109" spans="1:7" ht="15.75">
      <c r="A109" s="137" t="s">
        <v>2180</v>
      </c>
      <c r="B109" s="310" t="s">
        <v>1342</v>
      </c>
      <c r="C109" s="126"/>
      <c r="D109" s="225"/>
      <c r="E109" s="225"/>
      <c r="F109" s="189">
        <f>4200000+315000+105000+105000</f>
        <v>4725000</v>
      </c>
      <c r="G109" s="343">
        <f>4200000+315000+105000+105000</f>
        <v>4725000</v>
      </c>
    </row>
    <row r="110" spans="1:7" ht="15.75">
      <c r="A110" s="137" t="s">
        <v>2181</v>
      </c>
      <c r="B110" s="304" t="s">
        <v>261</v>
      </c>
      <c r="C110" s="129"/>
      <c r="D110" s="225"/>
      <c r="E110" s="225"/>
      <c r="F110" s="129">
        <f>F114+F121+F123+F140</f>
        <v>14700000</v>
      </c>
      <c r="G110" s="342">
        <f>G114+G121+G123+G140</f>
        <v>14700000</v>
      </c>
    </row>
    <row r="111" spans="1:7" ht="15.75">
      <c r="A111" s="137" t="s">
        <v>2182</v>
      </c>
      <c r="B111" s="223" t="s">
        <v>262</v>
      </c>
      <c r="C111" s="126"/>
      <c r="D111" s="225"/>
      <c r="E111" s="225"/>
      <c r="F111" s="126"/>
      <c r="G111" s="343"/>
    </row>
    <row r="112" spans="1:7" ht="15.75">
      <c r="A112" s="137" t="s">
        <v>2183</v>
      </c>
      <c r="B112" s="223" t="s">
        <v>263</v>
      </c>
      <c r="C112" s="126"/>
      <c r="D112" s="225"/>
      <c r="E112" s="225"/>
      <c r="F112" s="126"/>
      <c r="G112" s="343"/>
    </row>
    <row r="113" spans="1:7" ht="15.75">
      <c r="A113" s="137" t="s">
        <v>2184</v>
      </c>
      <c r="B113" s="223" t="s">
        <v>264</v>
      </c>
      <c r="C113" s="126"/>
      <c r="D113" s="225"/>
      <c r="E113" s="225"/>
      <c r="F113" s="126"/>
      <c r="G113" s="343"/>
    </row>
    <row r="114" spans="1:7" ht="15.75">
      <c r="A114" s="137" t="s">
        <v>2185</v>
      </c>
      <c r="B114" s="223" t="s">
        <v>265</v>
      </c>
      <c r="C114" s="126"/>
      <c r="D114" s="225"/>
      <c r="E114" s="225"/>
      <c r="F114" s="189">
        <v>525000</v>
      </c>
      <c r="G114" s="343">
        <v>525000</v>
      </c>
    </row>
    <row r="115" spans="1:7" ht="15.75">
      <c r="A115" s="137" t="s">
        <v>2186</v>
      </c>
      <c r="B115" s="223" t="s">
        <v>266</v>
      </c>
      <c r="C115" s="126"/>
      <c r="D115" s="225"/>
      <c r="E115" s="225"/>
      <c r="F115" s="126"/>
      <c r="G115" s="343"/>
    </row>
    <row r="116" spans="1:7" ht="15.75">
      <c r="A116" s="137" t="s">
        <v>2187</v>
      </c>
      <c r="B116" s="223" t="s">
        <v>267</v>
      </c>
      <c r="C116" s="126"/>
      <c r="D116" s="225"/>
      <c r="E116" s="225"/>
      <c r="F116" s="126"/>
      <c r="G116" s="343"/>
    </row>
    <row r="117" spans="1:7" ht="15.75">
      <c r="A117" s="137" t="s">
        <v>2188</v>
      </c>
      <c r="B117" s="223" t="s">
        <v>268</v>
      </c>
      <c r="C117" s="126"/>
      <c r="D117" s="225"/>
      <c r="E117" s="225"/>
      <c r="F117" s="126"/>
      <c r="G117" s="343"/>
    </row>
    <row r="118" spans="1:7" ht="15.75">
      <c r="A118" s="137" t="s">
        <v>2189</v>
      </c>
      <c r="B118" s="223" t="s">
        <v>269</v>
      </c>
      <c r="C118" s="126"/>
      <c r="D118" s="225"/>
      <c r="E118" s="225"/>
      <c r="F118" s="126"/>
      <c r="G118" s="343"/>
    </row>
    <row r="119" spans="1:7" ht="15.75">
      <c r="A119" s="137" t="s">
        <v>2190</v>
      </c>
      <c r="B119" s="223" t="s">
        <v>270</v>
      </c>
      <c r="C119" s="126"/>
      <c r="D119" s="225"/>
      <c r="E119" s="225"/>
      <c r="F119" s="126"/>
      <c r="G119" s="343"/>
    </row>
    <row r="120" spans="1:7" ht="15.75">
      <c r="A120" s="137" t="s">
        <v>2191</v>
      </c>
      <c r="B120" s="223" t="s">
        <v>271</v>
      </c>
      <c r="C120" s="126"/>
      <c r="D120" s="225"/>
      <c r="E120" s="225"/>
      <c r="F120" s="126"/>
      <c r="G120" s="343"/>
    </row>
    <row r="121" spans="1:7" ht="15.75">
      <c r="A121" s="137" t="s">
        <v>2192</v>
      </c>
      <c r="B121" s="223" t="s">
        <v>272</v>
      </c>
      <c r="C121" s="126"/>
      <c r="D121" s="225"/>
      <c r="E121" s="225"/>
      <c r="F121" s="189">
        <v>12600000</v>
      </c>
      <c r="G121" s="343">
        <v>12600000</v>
      </c>
    </row>
    <row r="122" spans="1:7" ht="15.75">
      <c r="A122" s="137" t="s">
        <v>2193</v>
      </c>
      <c r="B122" s="223" t="s">
        <v>273</v>
      </c>
      <c r="C122" s="126"/>
      <c r="D122" s="225"/>
      <c r="E122" s="225"/>
      <c r="F122" s="126"/>
      <c r="G122" s="343"/>
    </row>
    <row r="123" spans="1:7" ht="15.75">
      <c r="A123" s="137" t="s">
        <v>2194</v>
      </c>
      <c r="B123" s="223" t="s">
        <v>274</v>
      </c>
      <c r="C123" s="126"/>
      <c r="D123" s="225"/>
      <c r="E123" s="225"/>
      <c r="F123" s="189">
        <v>525000</v>
      </c>
      <c r="G123" s="343">
        <v>525000</v>
      </c>
    </row>
    <row r="124" spans="1:7" ht="15.75">
      <c r="A124" s="137" t="s">
        <v>2195</v>
      </c>
      <c r="B124" s="223" t="s">
        <v>1150</v>
      </c>
      <c r="C124" s="126"/>
      <c r="D124" s="225"/>
      <c r="E124" s="225"/>
      <c r="F124" s="225"/>
      <c r="G124" s="340"/>
    </row>
    <row r="125" spans="1:7" ht="15.75">
      <c r="A125" s="137" t="s">
        <v>2196</v>
      </c>
      <c r="B125" s="223" t="s">
        <v>1120</v>
      </c>
      <c r="C125" s="126"/>
      <c r="D125" s="225"/>
      <c r="E125" s="225"/>
      <c r="F125" s="225"/>
      <c r="G125" s="340"/>
    </row>
    <row r="126" spans="1:7" ht="15.75">
      <c r="A126" s="137" t="s">
        <v>2197</v>
      </c>
      <c r="B126" s="223" t="s">
        <v>275</v>
      </c>
      <c r="C126" s="126"/>
      <c r="D126" s="225"/>
      <c r="E126" s="225"/>
      <c r="F126" s="225"/>
      <c r="G126" s="340"/>
    </row>
    <row r="127" spans="1:7" ht="15.75">
      <c r="A127" s="137" t="s">
        <v>2198</v>
      </c>
      <c r="B127" s="223" t="s">
        <v>276</v>
      </c>
      <c r="C127" s="126"/>
      <c r="D127" s="225"/>
      <c r="E127" s="225"/>
      <c r="F127" s="225"/>
      <c r="G127" s="340"/>
    </row>
    <row r="128" spans="1:7" ht="15.75">
      <c r="A128" s="137" t="s">
        <v>2199</v>
      </c>
      <c r="B128" s="223" t="s">
        <v>277</v>
      </c>
      <c r="C128" s="126"/>
      <c r="D128" s="225"/>
      <c r="E128" s="225"/>
      <c r="F128" s="225"/>
      <c r="G128" s="340"/>
    </row>
    <row r="129" spans="1:7" ht="15.75">
      <c r="A129" s="137" t="s">
        <v>2200</v>
      </c>
      <c r="B129" s="223" t="s">
        <v>272</v>
      </c>
      <c r="C129" s="126"/>
      <c r="D129" s="225"/>
      <c r="E129" s="225"/>
      <c r="F129" s="225"/>
      <c r="G129" s="340"/>
    </row>
    <row r="130" spans="1:7" ht="15.75">
      <c r="A130" s="137" t="s">
        <v>2201</v>
      </c>
      <c r="B130" s="223" t="s">
        <v>274</v>
      </c>
      <c r="C130" s="126"/>
      <c r="D130" s="225"/>
      <c r="E130" s="225"/>
      <c r="F130" s="225"/>
      <c r="G130" s="340"/>
    </row>
    <row r="131" spans="1:7" ht="15.75">
      <c r="A131" s="137" t="s">
        <v>2202</v>
      </c>
      <c r="B131" s="223" t="s">
        <v>1150</v>
      </c>
      <c r="C131" s="126"/>
      <c r="D131" s="225"/>
      <c r="E131" s="225"/>
      <c r="F131" s="225"/>
      <c r="G131" s="340"/>
    </row>
    <row r="132" spans="1:7" ht="15.75">
      <c r="A132" s="137" t="s">
        <v>2203</v>
      </c>
      <c r="B132" s="223" t="s">
        <v>1120</v>
      </c>
      <c r="C132" s="126"/>
      <c r="D132" s="225"/>
      <c r="E132" s="225"/>
      <c r="F132" s="225"/>
      <c r="G132" s="340"/>
    </row>
    <row r="133" spans="1:7" ht="15.75">
      <c r="A133" s="137" t="s">
        <v>2204</v>
      </c>
      <c r="B133" s="223" t="s">
        <v>278</v>
      </c>
      <c r="C133" s="126"/>
      <c r="D133" s="225"/>
      <c r="E133" s="225"/>
      <c r="F133" s="225"/>
      <c r="G133" s="340"/>
    </row>
    <row r="134" spans="1:7" ht="15.75">
      <c r="A134" s="137" t="s">
        <v>2205</v>
      </c>
      <c r="B134" s="223" t="s">
        <v>279</v>
      </c>
      <c r="C134" s="126"/>
      <c r="D134" s="225"/>
      <c r="E134" s="225"/>
      <c r="F134" s="225"/>
      <c r="G134" s="340"/>
    </row>
    <row r="135" spans="1:7" ht="15.75">
      <c r="A135" s="137" t="s">
        <v>2206</v>
      </c>
      <c r="B135" s="223" t="s">
        <v>280</v>
      </c>
      <c r="C135" s="126"/>
      <c r="D135" s="225"/>
      <c r="E135" s="225"/>
      <c r="F135" s="225"/>
      <c r="G135" s="340"/>
    </row>
    <row r="136" spans="1:7" ht="15.75">
      <c r="A136" s="137" t="s">
        <v>2207</v>
      </c>
      <c r="B136" s="223" t="s">
        <v>281</v>
      </c>
      <c r="C136" s="126"/>
      <c r="D136" s="225"/>
      <c r="E136" s="225"/>
      <c r="F136" s="225"/>
      <c r="G136" s="340"/>
    </row>
    <row r="137" spans="1:7" ht="15.75">
      <c r="A137" s="137" t="s">
        <v>2208</v>
      </c>
      <c r="B137" s="223" t="s">
        <v>282</v>
      </c>
      <c r="C137" s="126"/>
      <c r="D137" s="225"/>
      <c r="E137" s="225"/>
      <c r="F137" s="225"/>
      <c r="G137" s="340"/>
    </row>
    <row r="138" spans="1:7" ht="15.75">
      <c r="A138" s="137" t="s">
        <v>2209</v>
      </c>
      <c r="B138" s="223" t="s">
        <v>283</v>
      </c>
      <c r="C138" s="126"/>
      <c r="D138" s="225"/>
      <c r="E138" s="225"/>
      <c r="F138" s="225"/>
      <c r="G138" s="340"/>
    </row>
    <row r="139" spans="1:7" ht="15.75">
      <c r="A139" s="137" t="s">
        <v>2210</v>
      </c>
      <c r="B139" s="223" t="s">
        <v>284</v>
      </c>
      <c r="C139" s="126"/>
      <c r="D139" s="225"/>
      <c r="E139" s="225"/>
      <c r="F139" s="225"/>
      <c r="G139" s="340"/>
    </row>
    <row r="140" spans="1:7" ht="15.75">
      <c r="A140" s="137" t="s">
        <v>2211</v>
      </c>
      <c r="B140" s="223" t="s">
        <v>285</v>
      </c>
      <c r="C140" s="189"/>
      <c r="D140" s="225"/>
      <c r="E140" s="225"/>
      <c r="F140" s="189">
        <v>1050000</v>
      </c>
      <c r="G140" s="344">
        <v>1050000</v>
      </c>
    </row>
    <row r="141" spans="1:7" ht="15.75">
      <c r="A141" s="137" t="s">
        <v>2212</v>
      </c>
      <c r="B141" s="313" t="s">
        <v>286</v>
      </c>
      <c r="C141" s="129"/>
      <c r="D141" s="225"/>
      <c r="E141" s="225"/>
      <c r="F141" s="129">
        <f>F142+F143+F144+F145+F151</f>
        <v>84210000</v>
      </c>
      <c r="G141" s="342">
        <f>G142+G143+G144+G145+G151</f>
        <v>84210000</v>
      </c>
    </row>
    <row r="142" spans="1:7" ht="15.75">
      <c r="A142" s="137" t="s">
        <v>2213</v>
      </c>
      <c r="B142" s="223" t="s">
        <v>287</v>
      </c>
      <c r="C142" s="189"/>
      <c r="D142" s="225"/>
      <c r="E142" s="225"/>
      <c r="F142" s="189">
        <v>49350000</v>
      </c>
      <c r="G142" s="344">
        <v>49350000</v>
      </c>
    </row>
    <row r="143" spans="1:7" ht="15.75">
      <c r="A143" s="137" t="s">
        <v>2214</v>
      </c>
      <c r="B143" s="223" t="s">
        <v>288</v>
      </c>
      <c r="C143" s="189"/>
      <c r="D143" s="225"/>
      <c r="E143" s="225"/>
      <c r="F143" s="189">
        <v>18690000</v>
      </c>
      <c r="G143" s="344">
        <v>18690000</v>
      </c>
    </row>
    <row r="144" spans="1:7" ht="15.75">
      <c r="A144" s="137" t="s">
        <v>2215</v>
      </c>
      <c r="B144" s="223" t="s">
        <v>289</v>
      </c>
      <c r="C144" s="189"/>
      <c r="D144" s="225"/>
      <c r="E144" s="225"/>
      <c r="F144" s="189">
        <v>15960000</v>
      </c>
      <c r="G144" s="344">
        <v>15960000</v>
      </c>
    </row>
    <row r="145" spans="1:7" ht="15.75">
      <c r="A145" s="137" t="s">
        <v>2216</v>
      </c>
      <c r="B145" s="223" t="s">
        <v>290</v>
      </c>
      <c r="C145" s="189"/>
      <c r="D145" s="225"/>
      <c r="E145" s="225"/>
      <c r="F145" s="189">
        <v>105000</v>
      </c>
      <c r="G145" s="344">
        <v>105000</v>
      </c>
    </row>
    <row r="146" spans="1:7" ht="15.75">
      <c r="A146" s="137" t="s">
        <v>2217</v>
      </c>
      <c r="B146" s="223" t="s">
        <v>291</v>
      </c>
      <c r="C146" s="126"/>
      <c r="D146" s="225"/>
      <c r="E146" s="225"/>
      <c r="F146" s="126"/>
      <c r="G146" s="343"/>
    </row>
    <row r="147" spans="1:7" ht="15.75">
      <c r="A147" s="137" t="s">
        <v>2218</v>
      </c>
      <c r="B147" s="223" t="s">
        <v>292</v>
      </c>
      <c r="C147" s="126"/>
      <c r="D147" s="225"/>
      <c r="E147" s="225"/>
      <c r="F147" s="126"/>
      <c r="G147" s="343"/>
    </row>
    <row r="148" spans="1:7" ht="15.75">
      <c r="A148" s="137" t="s">
        <v>2219</v>
      </c>
      <c r="B148" s="223" t="s">
        <v>293</v>
      </c>
      <c r="C148" s="126"/>
      <c r="D148" s="225"/>
      <c r="E148" s="225"/>
      <c r="F148" s="126"/>
      <c r="G148" s="343"/>
    </row>
    <row r="149" spans="1:7" ht="15.75">
      <c r="A149" s="137" t="s">
        <v>2220</v>
      </c>
      <c r="B149" s="223" t="s">
        <v>294</v>
      </c>
      <c r="C149" s="126"/>
      <c r="D149" s="225"/>
      <c r="E149" s="225"/>
      <c r="F149" s="126"/>
      <c r="G149" s="343"/>
    </row>
    <row r="150" spans="1:7" ht="15.75">
      <c r="A150" s="137" t="s">
        <v>2221</v>
      </c>
      <c r="B150" s="223" t="s">
        <v>1430</v>
      </c>
      <c r="C150" s="126"/>
      <c r="D150" s="225"/>
      <c r="E150" s="225"/>
      <c r="F150" s="126"/>
      <c r="G150" s="343"/>
    </row>
    <row r="151" spans="1:7" ht="25.5">
      <c r="A151" s="137" t="s">
        <v>2222</v>
      </c>
      <c r="B151" s="223" t="s">
        <v>295</v>
      </c>
      <c r="C151" s="189"/>
      <c r="D151" s="225"/>
      <c r="E151" s="225"/>
      <c r="F151" s="189">
        <v>105000</v>
      </c>
      <c r="G151" s="344">
        <v>105000</v>
      </c>
    </row>
    <row r="152" spans="1:7" ht="15.75">
      <c r="A152" s="137" t="s">
        <v>2223</v>
      </c>
      <c r="B152" s="313" t="s">
        <v>296</v>
      </c>
      <c r="C152" s="129"/>
      <c r="D152" s="225"/>
      <c r="E152" s="225"/>
      <c r="F152" s="129">
        <f>F153+F154</f>
        <v>13650000</v>
      </c>
      <c r="G152" s="342">
        <f>G153+G154</f>
        <v>13650000</v>
      </c>
    </row>
    <row r="153" spans="1:7" ht="15.75">
      <c r="A153" s="137" t="s">
        <v>2224</v>
      </c>
      <c r="B153" s="223" t="s">
        <v>297</v>
      </c>
      <c r="C153" s="189"/>
      <c r="D153" s="225"/>
      <c r="E153" s="225"/>
      <c r="F153" s="189">
        <v>3150000</v>
      </c>
      <c r="G153" s="344">
        <v>3150000</v>
      </c>
    </row>
    <row r="154" spans="1:7" ht="15.75">
      <c r="A154" s="137" t="s">
        <v>2225</v>
      </c>
      <c r="B154" s="223" t="s">
        <v>298</v>
      </c>
      <c r="C154" s="189"/>
      <c r="D154" s="225"/>
      <c r="E154" s="225"/>
      <c r="F154" s="189">
        <v>10500000</v>
      </c>
      <c r="G154" s="344">
        <v>10500000</v>
      </c>
    </row>
    <row r="155" spans="1:7" ht="15.75">
      <c r="A155" s="137" t="s">
        <v>2226</v>
      </c>
      <c r="B155" s="223" t="s">
        <v>299</v>
      </c>
      <c r="C155" s="126"/>
      <c r="D155" s="225"/>
      <c r="E155" s="225"/>
      <c r="F155" s="225"/>
      <c r="G155" s="340"/>
    </row>
    <row r="156" spans="1:7" ht="15.75">
      <c r="A156" s="137" t="s">
        <v>2227</v>
      </c>
      <c r="B156" s="313" t="s">
        <v>2083</v>
      </c>
      <c r="C156" s="129"/>
      <c r="D156" s="129"/>
      <c r="E156" s="224"/>
      <c r="F156" s="224"/>
      <c r="G156" s="345">
        <f>SUM(E156:F156)</f>
        <v>0</v>
      </c>
    </row>
    <row r="157" spans="1:7" ht="15.75">
      <c r="A157" s="137" t="s">
        <v>2228</v>
      </c>
      <c r="B157" s="313" t="s">
        <v>300</v>
      </c>
      <c r="C157" s="129"/>
      <c r="D157" s="129">
        <f>D158+D164+D165+D166+D169</f>
        <v>0</v>
      </c>
      <c r="E157" s="225">
        <f>E159</f>
        <v>337094019</v>
      </c>
      <c r="F157" s="129">
        <f>F160+F162+F164+F165+F166+F169</f>
        <v>5880000</v>
      </c>
      <c r="G157" s="346">
        <f>G159+G160+G162+G164+G165+G166+G169</f>
        <v>342974019</v>
      </c>
    </row>
    <row r="158" spans="1:7" ht="15.75">
      <c r="A158" s="137" t="s">
        <v>2229</v>
      </c>
      <c r="B158" s="223" t="s">
        <v>301</v>
      </c>
      <c r="C158" s="126"/>
      <c r="D158" s="126"/>
      <c r="E158" s="225">
        <f>E159</f>
        <v>337094019</v>
      </c>
      <c r="F158" s="126"/>
      <c r="G158" s="343"/>
    </row>
    <row r="159" spans="1:7" ht="25.5">
      <c r="A159" s="137" t="s">
        <v>2230</v>
      </c>
      <c r="B159" s="223" t="s">
        <v>302</v>
      </c>
      <c r="C159" s="126"/>
      <c r="D159" s="126"/>
      <c r="E159" s="126">
        <v>337094019</v>
      </c>
      <c r="F159" s="126"/>
      <c r="G159" s="343">
        <v>337094019</v>
      </c>
    </row>
    <row r="160" spans="1:7" ht="25.5">
      <c r="A160" s="137" t="s">
        <v>2231</v>
      </c>
      <c r="B160" s="223" t="s">
        <v>1343</v>
      </c>
      <c r="C160" s="126"/>
      <c r="D160" s="126"/>
      <c r="E160" s="126"/>
      <c r="F160" s="126">
        <v>1575000</v>
      </c>
      <c r="G160" s="343">
        <v>1575000</v>
      </c>
    </row>
    <row r="161" spans="1:7" ht="15.75">
      <c r="A161" s="137" t="s">
        <v>2232</v>
      </c>
      <c r="B161" s="223" t="s">
        <v>303</v>
      </c>
      <c r="C161" s="126"/>
      <c r="D161" s="126"/>
      <c r="E161" s="126"/>
      <c r="F161" s="126"/>
      <c r="G161" s="343"/>
    </row>
    <row r="162" spans="1:7" ht="15.75">
      <c r="A162" s="137" t="s">
        <v>2233</v>
      </c>
      <c r="B162" s="223" t="s">
        <v>1354</v>
      </c>
      <c r="C162" s="126"/>
      <c r="D162" s="126"/>
      <c r="E162" s="126"/>
      <c r="F162" s="126">
        <v>4200</v>
      </c>
      <c r="G162" s="343">
        <v>4200</v>
      </c>
    </row>
    <row r="163" spans="1:7" ht="15.75">
      <c r="A163" s="137" t="s">
        <v>2234</v>
      </c>
      <c r="B163" s="223" t="s">
        <v>304</v>
      </c>
      <c r="C163" s="126"/>
      <c r="D163" s="126"/>
      <c r="E163" s="126"/>
      <c r="F163" s="126"/>
      <c r="G163" s="343"/>
    </row>
    <row r="164" spans="1:7" ht="15.75">
      <c r="A164" s="137" t="s">
        <v>2235</v>
      </c>
      <c r="B164" s="223" t="s">
        <v>305</v>
      </c>
      <c r="C164" s="126"/>
      <c r="D164" s="126"/>
      <c r="E164" s="126"/>
      <c r="F164" s="126">
        <v>2100000</v>
      </c>
      <c r="G164" s="343">
        <v>2100000</v>
      </c>
    </row>
    <row r="165" spans="1:7" ht="25.5">
      <c r="A165" s="137" t="s">
        <v>2236</v>
      </c>
      <c r="B165" s="223" t="s">
        <v>306</v>
      </c>
      <c r="C165" s="126"/>
      <c r="D165" s="126"/>
      <c r="E165" s="126"/>
      <c r="F165" s="126">
        <v>2100000</v>
      </c>
      <c r="G165" s="343">
        <v>2100000</v>
      </c>
    </row>
    <row r="166" spans="1:7" ht="15.75">
      <c r="A166" s="137" t="s">
        <v>2237</v>
      </c>
      <c r="B166" s="223" t="s">
        <v>1226</v>
      </c>
      <c r="C166" s="126"/>
      <c r="D166" s="126"/>
      <c r="E166" s="126"/>
      <c r="F166" s="126">
        <f>96600+2100</f>
        <v>98700</v>
      </c>
      <c r="G166" s="343">
        <f>96600+2100</f>
        <v>98700</v>
      </c>
    </row>
    <row r="167" spans="1:7" ht="25.5">
      <c r="A167" s="137" t="s">
        <v>2238</v>
      </c>
      <c r="B167" s="223" t="s">
        <v>1227</v>
      </c>
      <c r="C167" s="126"/>
      <c r="D167" s="126"/>
      <c r="E167" s="126"/>
      <c r="F167" s="126"/>
      <c r="G167" s="343"/>
    </row>
    <row r="168" spans="1:7" ht="15.75">
      <c r="A168" s="137" t="s">
        <v>2239</v>
      </c>
      <c r="B168" s="223" t="s">
        <v>1228</v>
      </c>
      <c r="C168" s="126"/>
      <c r="D168" s="126"/>
      <c r="E168" s="126"/>
      <c r="F168" s="126"/>
      <c r="G168" s="343"/>
    </row>
    <row r="169" spans="1:7" ht="15.75">
      <c r="A169" s="137" t="s">
        <v>2240</v>
      </c>
      <c r="B169" s="223" t="s">
        <v>1229</v>
      </c>
      <c r="C169" s="126"/>
      <c r="D169" s="126"/>
      <c r="E169" s="126"/>
      <c r="F169" s="126">
        <v>2100</v>
      </c>
      <c r="G169" s="343">
        <v>2100</v>
      </c>
    </row>
    <row r="170" spans="1:7" ht="15.75">
      <c r="A170" s="137" t="s">
        <v>2241</v>
      </c>
      <c r="B170" s="223" t="s">
        <v>1230</v>
      </c>
      <c r="C170" s="126"/>
      <c r="D170" s="225"/>
      <c r="E170" s="225"/>
      <c r="F170" s="225"/>
      <c r="G170" s="340"/>
    </row>
    <row r="171" spans="1:7" ht="25.5">
      <c r="A171" s="137" t="s">
        <v>2242</v>
      </c>
      <c r="B171" s="223" t="s">
        <v>1231</v>
      </c>
      <c r="C171" s="126"/>
      <c r="D171" s="225"/>
      <c r="E171" s="225"/>
      <c r="F171" s="225"/>
      <c r="G171" s="340"/>
    </row>
    <row r="172" spans="1:7" ht="15.75">
      <c r="A172" s="137" t="s">
        <v>2243</v>
      </c>
      <c r="B172" s="223" t="s">
        <v>1232</v>
      </c>
      <c r="C172" s="126"/>
      <c r="D172" s="225"/>
      <c r="E172" s="225"/>
      <c r="F172" s="225"/>
      <c r="G172" s="340"/>
    </row>
    <row r="173" spans="1:7" ht="15.75">
      <c r="A173" s="137" t="s">
        <v>2244</v>
      </c>
      <c r="B173" s="223" t="s">
        <v>1233</v>
      </c>
      <c r="C173" s="126"/>
      <c r="D173" s="225"/>
      <c r="E173" s="225"/>
      <c r="F173" s="225"/>
      <c r="G173" s="340"/>
    </row>
    <row r="174" spans="1:7" ht="15.75">
      <c r="A174" s="137" t="s">
        <v>2245</v>
      </c>
      <c r="B174" s="223" t="s">
        <v>1234</v>
      </c>
      <c r="C174" s="126"/>
      <c r="D174" s="225"/>
      <c r="E174" s="225"/>
      <c r="F174" s="225"/>
      <c r="G174" s="340"/>
    </row>
    <row r="175" spans="1:7" ht="15.75">
      <c r="A175" s="137" t="s">
        <v>2246</v>
      </c>
      <c r="B175" s="223" t="s">
        <v>698</v>
      </c>
      <c r="C175" s="126"/>
      <c r="D175" s="225"/>
      <c r="E175" s="225"/>
      <c r="F175" s="225"/>
      <c r="G175" s="340"/>
    </row>
    <row r="176" spans="1:7" ht="15.75">
      <c r="A176" s="137" t="s">
        <v>2247</v>
      </c>
      <c r="B176" s="313" t="s">
        <v>730</v>
      </c>
      <c r="C176" s="129"/>
      <c r="D176" s="129">
        <f>D177</f>
        <v>1165133147</v>
      </c>
      <c r="E176" s="225"/>
      <c r="F176" s="129"/>
      <c r="G176" s="342">
        <f>G177</f>
        <v>1169858147</v>
      </c>
    </row>
    <row r="177" spans="1:7" ht="15.75">
      <c r="A177" s="137" t="s">
        <v>2248</v>
      </c>
      <c r="B177" s="313" t="s">
        <v>301</v>
      </c>
      <c r="C177" s="129"/>
      <c r="D177" s="129">
        <f>D179+D186+D194+D195+D199</f>
        <v>1165133147</v>
      </c>
      <c r="E177" s="225"/>
      <c r="F177" s="129"/>
      <c r="G177" s="342">
        <f>G179+G186+G194+G195+G199</f>
        <v>1169858147</v>
      </c>
    </row>
    <row r="178" spans="1:7" ht="15.75">
      <c r="A178" s="137" t="s">
        <v>2249</v>
      </c>
      <c r="B178" s="223" t="s">
        <v>335</v>
      </c>
      <c r="C178" s="126"/>
      <c r="D178" s="126"/>
      <c r="E178" s="225"/>
      <c r="F178" s="126"/>
      <c r="G178" s="343"/>
    </row>
    <row r="179" spans="1:7" ht="15.75">
      <c r="A179" s="137" t="s">
        <v>2250</v>
      </c>
      <c r="B179" s="313" t="s">
        <v>333</v>
      </c>
      <c r="C179" s="129"/>
      <c r="D179" s="203">
        <f>D185</f>
        <v>67352831</v>
      </c>
      <c r="E179" s="225"/>
      <c r="F179" s="129"/>
      <c r="G179" s="342">
        <f>G185</f>
        <v>67352831</v>
      </c>
    </row>
    <row r="180" spans="1:7" ht="25.5">
      <c r="A180" s="137" t="s">
        <v>2251</v>
      </c>
      <c r="B180" s="223" t="s">
        <v>334</v>
      </c>
      <c r="C180" s="126"/>
      <c r="D180" s="126"/>
      <c r="E180" s="225"/>
      <c r="F180" s="126"/>
      <c r="G180" s="343"/>
    </row>
    <row r="181" spans="1:7" ht="25.5">
      <c r="A181" s="137" t="s">
        <v>2252</v>
      </c>
      <c r="B181" s="223" t="s">
        <v>1235</v>
      </c>
      <c r="C181" s="126"/>
      <c r="D181" s="126"/>
      <c r="E181" s="225"/>
      <c r="F181" s="126"/>
      <c r="G181" s="343"/>
    </row>
    <row r="182" spans="1:7" ht="25.5">
      <c r="A182" s="137" t="s">
        <v>2253</v>
      </c>
      <c r="B182" s="223" t="s">
        <v>1236</v>
      </c>
      <c r="C182" s="126"/>
      <c r="D182" s="126"/>
      <c r="E182" s="225"/>
      <c r="F182" s="126"/>
      <c r="G182" s="343"/>
    </row>
    <row r="183" spans="1:7" ht="25.5">
      <c r="A183" s="137" t="s">
        <v>2254</v>
      </c>
      <c r="B183" s="223" t="s">
        <v>323</v>
      </c>
      <c r="C183" s="126"/>
      <c r="D183" s="126"/>
      <c r="E183" s="225"/>
      <c r="F183" s="126"/>
      <c r="G183" s="343"/>
    </row>
    <row r="184" spans="1:7" ht="25.5">
      <c r="A184" s="137" t="s">
        <v>2255</v>
      </c>
      <c r="B184" s="223" t="s">
        <v>324</v>
      </c>
      <c r="C184" s="126"/>
      <c r="D184" s="126"/>
      <c r="E184" s="225"/>
      <c r="F184" s="126"/>
      <c r="G184" s="343"/>
    </row>
    <row r="185" spans="1:7" ht="25.5">
      <c r="A185" s="137" t="s">
        <v>2256</v>
      </c>
      <c r="B185" s="223" t="s">
        <v>332</v>
      </c>
      <c r="C185" s="126"/>
      <c r="D185" s="189">
        <v>67352831</v>
      </c>
      <c r="E185" s="225"/>
      <c r="F185" s="126"/>
      <c r="G185" s="343">
        <v>67352831</v>
      </c>
    </row>
    <row r="186" spans="1:7" ht="15.75">
      <c r="A186" s="137" t="s">
        <v>2257</v>
      </c>
      <c r="B186" s="313" t="s">
        <v>322</v>
      </c>
      <c r="C186" s="129"/>
      <c r="D186" s="129">
        <f>D187+D190</f>
        <v>361060780</v>
      </c>
      <c r="E186" s="225"/>
      <c r="F186" s="129"/>
      <c r="G186" s="342">
        <f>G187+G190</f>
        <v>361060780</v>
      </c>
    </row>
    <row r="187" spans="1:7" ht="25.5">
      <c r="A187" s="137" t="s">
        <v>2258</v>
      </c>
      <c r="B187" s="223" t="s">
        <v>325</v>
      </c>
      <c r="C187" s="126"/>
      <c r="D187" s="126">
        <f>D188+D189</f>
        <v>343638798</v>
      </c>
      <c r="E187" s="225"/>
      <c r="F187" s="126"/>
      <c r="G187" s="343">
        <f>G188+G189</f>
        <v>343638798</v>
      </c>
    </row>
    <row r="188" spans="1:7" ht="25.5">
      <c r="A188" s="137" t="s">
        <v>2259</v>
      </c>
      <c r="B188" s="223" t="s">
        <v>326</v>
      </c>
      <c r="C188" s="126"/>
      <c r="D188" s="189">
        <v>332473946</v>
      </c>
      <c r="E188" s="225"/>
      <c r="F188" s="126"/>
      <c r="G188" s="343">
        <v>332473946</v>
      </c>
    </row>
    <row r="189" spans="1:7" ht="25.5">
      <c r="A189" s="137" t="s">
        <v>2260</v>
      </c>
      <c r="B189" s="223" t="s">
        <v>327</v>
      </c>
      <c r="C189" s="126"/>
      <c r="D189" s="189">
        <v>11164852</v>
      </c>
      <c r="E189" s="225"/>
      <c r="F189" s="126"/>
      <c r="G189" s="343">
        <v>11164852</v>
      </c>
    </row>
    <row r="190" spans="1:7" ht="25.5">
      <c r="A190" s="137" t="s">
        <v>2261</v>
      </c>
      <c r="B190" s="223" t="s">
        <v>328</v>
      </c>
      <c r="C190" s="126"/>
      <c r="D190" s="189">
        <v>17421982</v>
      </c>
      <c r="E190" s="225"/>
      <c r="F190" s="126"/>
      <c r="G190" s="342">
        <v>17421982</v>
      </c>
    </row>
    <row r="191" spans="1:7" ht="25.5">
      <c r="A191" s="137" t="s">
        <v>2262</v>
      </c>
      <c r="B191" s="223" t="s">
        <v>329</v>
      </c>
      <c r="C191" s="126"/>
      <c r="D191" s="225"/>
      <c r="E191" s="225"/>
      <c r="F191" s="225"/>
      <c r="G191" s="340"/>
    </row>
    <row r="192" spans="1:7" ht="25.5">
      <c r="A192" s="137" t="s">
        <v>2263</v>
      </c>
      <c r="B192" s="223" t="s">
        <v>330</v>
      </c>
      <c r="C192" s="126"/>
      <c r="D192" s="225"/>
      <c r="E192" s="225"/>
      <c r="F192" s="225"/>
      <c r="G192" s="340"/>
    </row>
    <row r="193" spans="1:7" ht="15.75">
      <c r="A193" s="137" t="s">
        <v>2264</v>
      </c>
      <c r="B193" s="313" t="s">
        <v>321</v>
      </c>
      <c r="C193" s="126"/>
      <c r="D193" s="225"/>
      <c r="E193" s="225"/>
      <c r="F193" s="225"/>
      <c r="G193" s="340"/>
    </row>
    <row r="194" spans="1:7" ht="15.75">
      <c r="A194" s="137" t="s">
        <v>2265</v>
      </c>
      <c r="B194" s="313" t="s">
        <v>319</v>
      </c>
      <c r="C194" s="129"/>
      <c r="D194" s="203">
        <v>11696193</v>
      </c>
      <c r="E194" s="225"/>
      <c r="F194" s="225"/>
      <c r="G194" s="337">
        <v>11696193</v>
      </c>
    </row>
    <row r="195" spans="1:7" ht="15.75">
      <c r="A195" s="137" t="s">
        <v>2266</v>
      </c>
      <c r="B195" s="313" t="s">
        <v>320</v>
      </c>
      <c r="C195" s="129"/>
      <c r="D195" s="203">
        <v>192767624</v>
      </c>
      <c r="E195" s="225"/>
      <c r="F195" s="225"/>
      <c r="G195" s="337">
        <v>192767624</v>
      </c>
    </row>
    <row r="196" spans="1:7" ht="15.75">
      <c r="A196" s="137" t="s">
        <v>67</v>
      </c>
      <c r="B196" s="313" t="s">
        <v>1237</v>
      </c>
      <c r="C196" s="126"/>
      <c r="D196" s="126"/>
      <c r="E196" s="225"/>
      <c r="F196" s="225"/>
      <c r="G196" s="340"/>
    </row>
    <row r="197" spans="1:7" ht="25.5">
      <c r="A197" s="137" t="s">
        <v>68</v>
      </c>
      <c r="B197" s="223" t="s">
        <v>1238</v>
      </c>
      <c r="C197" s="126"/>
      <c r="D197" s="126"/>
      <c r="E197" s="225"/>
      <c r="F197" s="225"/>
      <c r="G197" s="340"/>
    </row>
    <row r="198" spans="1:7" ht="25.5">
      <c r="A198" s="137" t="s">
        <v>69</v>
      </c>
      <c r="B198" s="223" t="s">
        <v>1587</v>
      </c>
      <c r="C198" s="126"/>
      <c r="D198" s="126"/>
      <c r="E198" s="225"/>
      <c r="F198" s="225"/>
      <c r="G198" s="340"/>
    </row>
    <row r="199" spans="1:7" ht="15.75">
      <c r="A199" s="137" t="s">
        <v>70</v>
      </c>
      <c r="B199" s="313" t="s">
        <v>331</v>
      </c>
      <c r="C199" s="129"/>
      <c r="D199" s="129">
        <f>D200+D212</f>
        <v>532255719</v>
      </c>
      <c r="E199" s="225"/>
      <c r="F199" s="224">
        <f>F201</f>
        <v>4725000</v>
      </c>
      <c r="G199" s="347">
        <f>SUM(D199:F199)</f>
        <v>536980719</v>
      </c>
    </row>
    <row r="200" spans="1:7" ht="15.75">
      <c r="A200" s="137" t="s">
        <v>71</v>
      </c>
      <c r="B200" s="223" t="s">
        <v>1240</v>
      </c>
      <c r="C200" s="126"/>
      <c r="D200" s="126">
        <v>133710000</v>
      </c>
      <c r="E200" s="225"/>
      <c r="F200" s="225"/>
      <c r="G200" s="340">
        <v>133710000</v>
      </c>
    </row>
    <row r="201" spans="1:7" ht="25.5">
      <c r="A201" s="137" t="s">
        <v>72</v>
      </c>
      <c r="B201" s="223" t="s">
        <v>1344</v>
      </c>
      <c r="C201" s="126"/>
      <c r="D201" s="126"/>
      <c r="E201" s="225"/>
      <c r="F201" s="126">
        <v>4725000</v>
      </c>
      <c r="G201" s="340">
        <v>4725000</v>
      </c>
    </row>
    <row r="202" spans="1:7" ht="15.75">
      <c r="A202" s="137" t="s">
        <v>73</v>
      </c>
      <c r="B202" s="223" t="s">
        <v>1241</v>
      </c>
      <c r="C202" s="126"/>
      <c r="D202" s="225"/>
      <c r="E202" s="225"/>
      <c r="F202" s="225"/>
      <c r="G202" s="340"/>
    </row>
    <row r="203" spans="1:7" ht="15.75">
      <c r="A203" s="137" t="s">
        <v>74</v>
      </c>
      <c r="B203" s="223" t="s">
        <v>1242</v>
      </c>
      <c r="C203" s="126"/>
      <c r="D203" s="225"/>
      <c r="E203" s="225"/>
      <c r="F203" s="225"/>
      <c r="G203" s="340"/>
    </row>
    <row r="204" spans="1:7" ht="15.75">
      <c r="A204" s="137" t="s">
        <v>75</v>
      </c>
      <c r="B204" s="223" t="s">
        <v>1243</v>
      </c>
      <c r="C204" s="126"/>
      <c r="D204" s="225"/>
      <c r="E204" s="225"/>
      <c r="F204" s="225"/>
      <c r="G204" s="340"/>
    </row>
    <row r="205" spans="1:7" ht="15.75">
      <c r="A205" s="137" t="s">
        <v>76</v>
      </c>
      <c r="B205" s="223" t="s">
        <v>1244</v>
      </c>
      <c r="C205" s="126"/>
      <c r="D205" s="225"/>
      <c r="E205" s="225"/>
      <c r="F205" s="225"/>
      <c r="G205" s="340"/>
    </row>
    <row r="206" spans="1:7" ht="15.75">
      <c r="A206" s="137" t="s">
        <v>77</v>
      </c>
      <c r="B206" s="223" t="s">
        <v>1245</v>
      </c>
      <c r="C206" s="126"/>
      <c r="D206" s="225"/>
      <c r="E206" s="225"/>
      <c r="F206" s="225"/>
      <c r="G206" s="340"/>
    </row>
    <row r="207" spans="1:7" ht="25.5">
      <c r="A207" s="137" t="s">
        <v>78</v>
      </c>
      <c r="B207" s="223" t="s">
        <v>336</v>
      </c>
      <c r="C207" s="126"/>
      <c r="D207" s="225"/>
      <c r="E207" s="225"/>
      <c r="F207" s="225"/>
      <c r="G207" s="340"/>
    </row>
    <row r="208" spans="1:7" ht="15.75">
      <c r="A208" s="137" t="s">
        <v>79</v>
      </c>
      <c r="B208" s="223" t="s">
        <v>1246</v>
      </c>
      <c r="C208" s="126"/>
      <c r="D208" s="225"/>
      <c r="E208" s="225"/>
      <c r="F208" s="225"/>
      <c r="G208" s="340"/>
    </row>
    <row r="209" spans="1:7" ht="15.75">
      <c r="A209" s="137" t="s">
        <v>80</v>
      </c>
      <c r="B209" s="223" t="s">
        <v>1247</v>
      </c>
      <c r="C209" s="126"/>
      <c r="D209" s="225"/>
      <c r="E209" s="225"/>
      <c r="F209" s="225"/>
      <c r="G209" s="340"/>
    </row>
    <row r="210" spans="1:7" ht="15.75">
      <c r="A210" s="137" t="s">
        <v>81</v>
      </c>
      <c r="B210" s="223" t="s">
        <v>1248</v>
      </c>
      <c r="C210" s="126"/>
      <c r="D210" s="225"/>
      <c r="E210" s="225"/>
      <c r="F210" s="225"/>
      <c r="G210" s="340"/>
    </row>
    <row r="211" spans="1:7" ht="15.75">
      <c r="A211" s="137" t="s">
        <v>82</v>
      </c>
      <c r="B211" s="223" t="s">
        <v>1249</v>
      </c>
      <c r="C211" s="126"/>
      <c r="D211" s="225"/>
      <c r="E211" s="225"/>
      <c r="F211" s="225"/>
      <c r="G211" s="340"/>
    </row>
    <row r="212" spans="1:7" ht="15.75">
      <c r="A212" s="137" t="s">
        <v>83</v>
      </c>
      <c r="B212" s="223" t="s">
        <v>1250</v>
      </c>
      <c r="C212" s="126"/>
      <c r="D212" s="314">
        <v>398545719</v>
      </c>
      <c r="E212" s="225"/>
      <c r="F212" s="228"/>
      <c r="G212" s="348">
        <f>SUM(D212:F212)</f>
        <v>398545719</v>
      </c>
    </row>
    <row r="213" spans="1:7" ht="15.75">
      <c r="A213" s="137" t="s">
        <v>84</v>
      </c>
      <c r="B213" s="223" t="s">
        <v>304</v>
      </c>
      <c r="C213" s="126"/>
      <c r="D213" s="225"/>
      <c r="E213" s="225"/>
      <c r="F213" s="225"/>
      <c r="G213" s="340"/>
    </row>
    <row r="214" spans="1:7" ht="15.75">
      <c r="A214" s="137" t="s">
        <v>85</v>
      </c>
      <c r="B214" s="223" t="s">
        <v>1251</v>
      </c>
      <c r="C214" s="126"/>
      <c r="D214" s="225"/>
      <c r="E214" s="225"/>
      <c r="F214" s="225"/>
      <c r="G214" s="340"/>
    </row>
    <row r="215" spans="1:7" ht="15.75">
      <c r="A215" s="137" t="s">
        <v>86</v>
      </c>
      <c r="B215" s="223" t="s">
        <v>1232</v>
      </c>
      <c r="C215" s="126"/>
      <c r="D215" s="225"/>
      <c r="E215" s="225"/>
      <c r="F215" s="225"/>
      <c r="G215" s="340"/>
    </row>
    <row r="216" spans="1:7" ht="15.75">
      <c r="A216" s="137" t="s">
        <v>87</v>
      </c>
      <c r="B216" s="223" t="s">
        <v>1233</v>
      </c>
      <c r="C216" s="126"/>
      <c r="D216" s="225"/>
      <c r="E216" s="225"/>
      <c r="F216" s="225"/>
      <c r="G216" s="340"/>
    </row>
    <row r="217" spans="1:7" ht="15.75">
      <c r="A217" s="137" t="s">
        <v>88</v>
      </c>
      <c r="B217" s="223" t="s">
        <v>1234</v>
      </c>
      <c r="C217" s="126"/>
      <c r="D217" s="225"/>
      <c r="E217" s="225"/>
      <c r="F217" s="225"/>
      <c r="G217" s="340"/>
    </row>
    <row r="218" spans="1:7" ht="15.75">
      <c r="A218" s="137" t="s">
        <v>89</v>
      </c>
      <c r="B218" s="223" t="s">
        <v>698</v>
      </c>
      <c r="C218" s="126"/>
      <c r="D218" s="225"/>
      <c r="E218" s="225"/>
      <c r="F218" s="225"/>
      <c r="G218" s="340"/>
    </row>
    <row r="219" spans="1:7" ht="15.75">
      <c r="A219" s="137" t="s">
        <v>90</v>
      </c>
      <c r="B219" s="313" t="s">
        <v>1252</v>
      </c>
      <c r="C219" s="129"/>
      <c r="D219" s="225"/>
      <c r="E219" s="225"/>
      <c r="F219" s="129">
        <f>F220</f>
        <v>1050</v>
      </c>
      <c r="G219" s="342">
        <f>G220</f>
        <v>1050</v>
      </c>
    </row>
    <row r="220" spans="1:7" ht="15.75">
      <c r="A220" s="137" t="s">
        <v>91</v>
      </c>
      <c r="B220" s="223" t="s">
        <v>1253</v>
      </c>
      <c r="C220" s="126"/>
      <c r="D220" s="225"/>
      <c r="E220" s="225"/>
      <c r="F220" s="126">
        <v>1050</v>
      </c>
      <c r="G220" s="343">
        <v>1050</v>
      </c>
    </row>
    <row r="221" spans="1:7" ht="15.75">
      <c r="A221" s="137" t="s">
        <v>92</v>
      </c>
      <c r="B221" s="223" t="s">
        <v>698</v>
      </c>
      <c r="C221" s="126"/>
      <c r="D221" s="225"/>
      <c r="E221" s="225"/>
      <c r="F221" s="126"/>
      <c r="G221" s="343"/>
    </row>
    <row r="222" spans="1:7" ht="15.75">
      <c r="A222" s="137" t="s">
        <v>93</v>
      </c>
      <c r="B222" s="313" t="s">
        <v>2102</v>
      </c>
      <c r="C222" s="129"/>
      <c r="D222" s="224">
        <v>1260000</v>
      </c>
      <c r="E222" s="225"/>
      <c r="F222" s="129">
        <f>F266+F329</f>
        <v>15750</v>
      </c>
      <c r="G222" s="342">
        <f>G266+G329</f>
        <v>1275750</v>
      </c>
    </row>
    <row r="223" spans="1:7" ht="15.75">
      <c r="A223" s="137" t="s">
        <v>94</v>
      </c>
      <c r="B223" s="313" t="s">
        <v>1254</v>
      </c>
      <c r="C223" s="126"/>
      <c r="D223" s="225"/>
      <c r="E223" s="225"/>
      <c r="F223" s="129"/>
      <c r="G223" s="343"/>
    </row>
    <row r="224" spans="1:7" ht="15.75">
      <c r="A224" s="137" t="s">
        <v>95</v>
      </c>
      <c r="B224" s="223" t="s">
        <v>1255</v>
      </c>
      <c r="C224" s="126"/>
      <c r="D224" s="225"/>
      <c r="E224" s="225"/>
      <c r="F224" s="126"/>
      <c r="G224" s="343"/>
    </row>
    <row r="225" spans="1:7" ht="15.75">
      <c r="A225" s="137" t="s">
        <v>96</v>
      </c>
      <c r="B225" s="223" t="s">
        <v>1256</v>
      </c>
      <c r="C225" s="126"/>
      <c r="D225" s="225"/>
      <c r="E225" s="225"/>
      <c r="F225" s="126"/>
      <c r="G225" s="343"/>
    </row>
    <row r="226" spans="1:7" ht="15.75">
      <c r="A226" s="137" t="s">
        <v>97</v>
      </c>
      <c r="B226" s="223" t="s">
        <v>1257</v>
      </c>
      <c r="C226" s="126"/>
      <c r="D226" s="225"/>
      <c r="E226" s="225"/>
      <c r="F226" s="126"/>
      <c r="G226" s="343"/>
    </row>
    <row r="227" spans="1:7" ht="15.75">
      <c r="A227" s="137" t="s">
        <v>98</v>
      </c>
      <c r="B227" s="223" t="s">
        <v>1258</v>
      </c>
      <c r="C227" s="126"/>
      <c r="D227" s="225"/>
      <c r="E227" s="225"/>
      <c r="F227" s="126"/>
      <c r="G227" s="343"/>
    </row>
    <row r="228" spans="1:7" ht="15.75">
      <c r="A228" s="137" t="s">
        <v>99</v>
      </c>
      <c r="B228" s="223" t="s">
        <v>1259</v>
      </c>
      <c r="C228" s="126"/>
      <c r="D228" s="225"/>
      <c r="E228" s="225"/>
      <c r="F228" s="126"/>
      <c r="G228" s="343"/>
    </row>
    <row r="229" spans="1:7" ht="15.75">
      <c r="A229" s="137" t="s">
        <v>100</v>
      </c>
      <c r="B229" s="223" t="s">
        <v>1260</v>
      </c>
      <c r="C229" s="126"/>
      <c r="D229" s="225"/>
      <c r="E229" s="225"/>
      <c r="F229" s="126"/>
      <c r="G229" s="343"/>
    </row>
    <row r="230" spans="1:7" ht="15.75">
      <c r="A230" s="137" t="s">
        <v>101</v>
      </c>
      <c r="B230" s="223" t="s">
        <v>1261</v>
      </c>
      <c r="C230" s="126"/>
      <c r="D230" s="225"/>
      <c r="E230" s="225"/>
      <c r="F230" s="126"/>
      <c r="G230" s="343"/>
    </row>
    <row r="231" spans="1:7" ht="15.75">
      <c r="A231" s="137" t="s">
        <v>102</v>
      </c>
      <c r="B231" s="223" t="s">
        <v>1256</v>
      </c>
      <c r="C231" s="126"/>
      <c r="D231" s="225"/>
      <c r="E231" s="225"/>
      <c r="F231" s="126"/>
      <c r="G231" s="343"/>
    </row>
    <row r="232" spans="1:7" ht="15.75">
      <c r="A232" s="137" t="s">
        <v>103</v>
      </c>
      <c r="B232" s="223" t="s">
        <v>1257</v>
      </c>
      <c r="C232" s="126"/>
      <c r="D232" s="225"/>
      <c r="E232" s="225"/>
      <c r="F232" s="126"/>
      <c r="G232" s="343"/>
    </row>
    <row r="233" spans="1:7" ht="15.75">
      <c r="A233" s="137" t="s">
        <v>104</v>
      </c>
      <c r="B233" s="223" t="s">
        <v>1258</v>
      </c>
      <c r="C233" s="126"/>
      <c r="D233" s="225"/>
      <c r="E233" s="225"/>
      <c r="F233" s="126"/>
      <c r="G233" s="343"/>
    </row>
    <row r="234" spans="1:7" ht="15.75">
      <c r="A234" s="137" t="s">
        <v>105</v>
      </c>
      <c r="B234" s="223" t="s">
        <v>1259</v>
      </c>
      <c r="C234" s="126"/>
      <c r="D234" s="225"/>
      <c r="E234" s="225"/>
      <c r="F234" s="126"/>
      <c r="G234" s="343"/>
    </row>
    <row r="235" spans="1:7" ht="15.75">
      <c r="A235" s="137" t="s">
        <v>106</v>
      </c>
      <c r="B235" s="223" t="s">
        <v>1260</v>
      </c>
      <c r="C235" s="126"/>
      <c r="D235" s="225"/>
      <c r="E235" s="225"/>
      <c r="F235" s="126"/>
      <c r="G235" s="343"/>
    </row>
    <row r="236" spans="1:7" ht="15.75">
      <c r="A236" s="137" t="s">
        <v>107</v>
      </c>
      <c r="B236" s="223" t="s">
        <v>1262</v>
      </c>
      <c r="C236" s="126"/>
      <c r="D236" s="225"/>
      <c r="E236" s="225"/>
      <c r="F236" s="126"/>
      <c r="G236" s="343"/>
    </row>
    <row r="237" spans="1:7" ht="15.75">
      <c r="A237" s="137" t="s">
        <v>108</v>
      </c>
      <c r="B237" s="223" t="s">
        <v>1256</v>
      </c>
      <c r="C237" s="126"/>
      <c r="D237" s="225"/>
      <c r="E237" s="225"/>
      <c r="F237" s="126"/>
      <c r="G237" s="343"/>
    </row>
    <row r="238" spans="1:7" ht="15.75">
      <c r="A238" s="137" t="s">
        <v>109</v>
      </c>
      <c r="B238" s="223" t="s">
        <v>1257</v>
      </c>
      <c r="C238" s="126"/>
      <c r="D238" s="225"/>
      <c r="E238" s="225"/>
      <c r="F238" s="126"/>
      <c r="G238" s="343"/>
    </row>
    <row r="239" spans="1:7" ht="15.75">
      <c r="A239" s="137" t="s">
        <v>110</v>
      </c>
      <c r="B239" s="223" t="s">
        <v>1258</v>
      </c>
      <c r="C239" s="126"/>
      <c r="D239" s="225"/>
      <c r="E239" s="225"/>
      <c r="F239" s="126"/>
      <c r="G239" s="343"/>
    </row>
    <row r="240" spans="1:7" ht="15.75">
      <c r="A240" s="137" t="s">
        <v>111</v>
      </c>
      <c r="B240" s="223" t="s">
        <v>1259</v>
      </c>
      <c r="C240" s="126"/>
      <c r="D240" s="225"/>
      <c r="E240" s="225"/>
      <c r="F240" s="126"/>
      <c r="G240" s="343"/>
    </row>
    <row r="241" spans="1:7" ht="15.75">
      <c r="A241" s="137" t="s">
        <v>112</v>
      </c>
      <c r="B241" s="223" t="s">
        <v>1260</v>
      </c>
      <c r="C241" s="126"/>
      <c r="D241" s="225"/>
      <c r="E241" s="225"/>
      <c r="F241" s="126"/>
      <c r="G241" s="343"/>
    </row>
    <row r="242" spans="1:7" ht="15.75">
      <c r="A242" s="137" t="s">
        <v>113</v>
      </c>
      <c r="B242" s="223" t="s">
        <v>1263</v>
      </c>
      <c r="C242" s="126"/>
      <c r="D242" s="225"/>
      <c r="E242" s="225"/>
      <c r="F242" s="126"/>
      <c r="G242" s="343"/>
    </row>
    <row r="243" spans="1:7" ht="15.75">
      <c r="A243" s="137" t="s">
        <v>114</v>
      </c>
      <c r="B243" s="223" t="s">
        <v>1264</v>
      </c>
      <c r="C243" s="126"/>
      <c r="D243" s="225"/>
      <c r="E243" s="225"/>
      <c r="F243" s="126"/>
      <c r="G243" s="343"/>
    </row>
    <row r="244" spans="1:7" ht="15.75">
      <c r="A244" s="137" t="s">
        <v>115</v>
      </c>
      <c r="B244" s="223" t="s">
        <v>1265</v>
      </c>
      <c r="C244" s="126"/>
      <c r="D244" s="225"/>
      <c r="E244" s="225"/>
      <c r="F244" s="126"/>
      <c r="G244" s="343"/>
    </row>
    <row r="245" spans="1:7" ht="15.75">
      <c r="A245" s="137" t="s">
        <v>116</v>
      </c>
      <c r="B245" s="223" t="s">
        <v>1266</v>
      </c>
      <c r="C245" s="126"/>
      <c r="D245" s="225"/>
      <c r="E245" s="225"/>
      <c r="F245" s="126"/>
      <c r="G245" s="343"/>
    </row>
    <row r="246" spans="1:7" ht="15.75">
      <c r="A246" s="137" t="s">
        <v>117</v>
      </c>
      <c r="B246" s="223" t="s">
        <v>1267</v>
      </c>
      <c r="C246" s="126"/>
      <c r="D246" s="225"/>
      <c r="E246" s="225"/>
      <c r="F246" s="126"/>
      <c r="G246" s="343"/>
    </row>
    <row r="247" spans="1:7" ht="15.75">
      <c r="A247" s="137" t="s">
        <v>1355</v>
      </c>
      <c r="B247" s="223" t="s">
        <v>1268</v>
      </c>
      <c r="C247" s="126"/>
      <c r="D247" s="225"/>
      <c r="E247" s="225"/>
      <c r="F247" s="126"/>
      <c r="G247" s="343"/>
    </row>
    <row r="248" spans="1:7" ht="15.75">
      <c r="A248" s="137" t="s">
        <v>118</v>
      </c>
      <c r="B248" s="313" t="s">
        <v>1269</v>
      </c>
      <c r="C248" s="126"/>
      <c r="D248" s="225"/>
      <c r="E248" s="225"/>
      <c r="F248" s="126"/>
      <c r="G248" s="343"/>
    </row>
    <row r="249" spans="1:7" ht="15.75">
      <c r="A249" s="137" t="s">
        <v>119</v>
      </c>
      <c r="B249" s="223" t="s">
        <v>1339</v>
      </c>
      <c r="C249" s="126"/>
      <c r="D249" s="225"/>
      <c r="E249" s="225"/>
      <c r="F249" s="126"/>
      <c r="G249" s="343"/>
    </row>
    <row r="250" spans="1:7" ht="15.75">
      <c r="A250" s="137" t="s">
        <v>120</v>
      </c>
      <c r="B250" s="223" t="s">
        <v>1340</v>
      </c>
      <c r="C250" s="126"/>
      <c r="D250" s="225"/>
      <c r="E250" s="225"/>
      <c r="F250" s="126"/>
      <c r="G250" s="343"/>
    </row>
    <row r="251" spans="1:7" ht="15.75">
      <c r="A251" s="137" t="s">
        <v>121</v>
      </c>
      <c r="B251" s="223" t="s">
        <v>1270</v>
      </c>
      <c r="C251" s="126"/>
      <c r="D251" s="225"/>
      <c r="E251" s="225"/>
      <c r="F251" s="126"/>
      <c r="G251" s="343"/>
    </row>
    <row r="252" spans="1:7" ht="15.75">
      <c r="A252" s="137" t="s">
        <v>122</v>
      </c>
      <c r="B252" s="223" t="s">
        <v>1574</v>
      </c>
      <c r="C252" s="126"/>
      <c r="D252" s="225"/>
      <c r="E252" s="225"/>
      <c r="F252" s="126"/>
      <c r="G252" s="343"/>
    </row>
    <row r="253" spans="1:7" ht="15.75">
      <c r="A253" s="137" t="s">
        <v>123</v>
      </c>
      <c r="B253" s="313" t="s">
        <v>1271</v>
      </c>
      <c r="C253" s="126"/>
      <c r="D253" s="225"/>
      <c r="E253" s="225"/>
      <c r="F253" s="126"/>
      <c r="G253" s="343"/>
    </row>
    <row r="254" spans="1:7" ht="15.75">
      <c r="A254" s="137" t="s">
        <v>124</v>
      </c>
      <c r="B254" s="313" t="s">
        <v>1272</v>
      </c>
      <c r="C254" s="126"/>
      <c r="D254" s="225"/>
      <c r="E254" s="225"/>
      <c r="F254" s="126"/>
      <c r="G254" s="343"/>
    </row>
    <row r="255" spans="1:7" ht="15.75">
      <c r="A255" s="137" t="s">
        <v>125</v>
      </c>
      <c r="B255" s="223" t="s">
        <v>1273</v>
      </c>
      <c r="C255" s="127"/>
      <c r="D255" s="225"/>
      <c r="E255" s="225"/>
      <c r="F255" s="126"/>
      <c r="G255" s="343"/>
    </row>
    <row r="256" spans="1:7" ht="15.75">
      <c r="A256" s="137" t="s">
        <v>126</v>
      </c>
      <c r="B256" s="223" t="s">
        <v>1274</v>
      </c>
      <c r="C256" s="127"/>
      <c r="D256" s="225"/>
      <c r="E256" s="225"/>
      <c r="F256" s="126"/>
      <c r="G256" s="343"/>
    </row>
    <row r="257" spans="1:7" ht="15.75">
      <c r="A257" s="137" t="s">
        <v>127</v>
      </c>
      <c r="B257" s="223" t="s">
        <v>1275</v>
      </c>
      <c r="C257" s="127"/>
      <c r="D257" s="225"/>
      <c r="E257" s="225"/>
      <c r="F257" s="126"/>
      <c r="G257" s="343"/>
    </row>
    <row r="258" spans="1:7" ht="15.75">
      <c r="A258" s="137" t="s">
        <v>128</v>
      </c>
      <c r="B258" s="223" t="s">
        <v>1276</v>
      </c>
      <c r="C258" s="127"/>
      <c r="D258" s="225"/>
      <c r="E258" s="225"/>
      <c r="F258" s="126"/>
      <c r="G258" s="343"/>
    </row>
    <row r="259" spans="1:7" ht="15.75">
      <c r="A259" s="137" t="s">
        <v>129</v>
      </c>
      <c r="B259" s="223" t="s">
        <v>1277</v>
      </c>
      <c r="C259" s="127"/>
      <c r="D259" s="225"/>
      <c r="E259" s="225"/>
      <c r="F259" s="126"/>
      <c r="G259" s="343"/>
    </row>
    <row r="260" spans="1:7" ht="15.75">
      <c r="A260" s="137" t="s">
        <v>130</v>
      </c>
      <c r="B260" s="223" t="s">
        <v>1278</v>
      </c>
      <c r="C260" s="127"/>
      <c r="D260" s="225"/>
      <c r="E260" s="225"/>
      <c r="F260" s="126"/>
      <c r="G260" s="343"/>
    </row>
    <row r="261" spans="1:7" ht="15.75">
      <c r="A261" s="137" t="s">
        <v>131</v>
      </c>
      <c r="B261" s="223" t="s">
        <v>1279</v>
      </c>
      <c r="C261" s="127"/>
      <c r="D261" s="225"/>
      <c r="E261" s="225"/>
      <c r="F261" s="126"/>
      <c r="G261" s="343"/>
    </row>
    <row r="262" spans="1:7" ht="15.75">
      <c r="A262" s="137" t="s">
        <v>132</v>
      </c>
      <c r="B262" s="223" t="s">
        <v>1350</v>
      </c>
      <c r="C262" s="127"/>
      <c r="D262" s="225"/>
      <c r="E262" s="225"/>
      <c r="F262" s="126"/>
      <c r="G262" s="343"/>
    </row>
    <row r="263" spans="1:7" ht="15.75">
      <c r="A263" s="137" t="s">
        <v>133</v>
      </c>
      <c r="B263" s="223" t="s">
        <v>1280</v>
      </c>
      <c r="C263" s="127"/>
      <c r="D263" s="225"/>
      <c r="E263" s="225"/>
      <c r="F263" s="126"/>
      <c r="G263" s="343"/>
    </row>
    <row r="264" spans="1:7" ht="15.75">
      <c r="A264" s="137" t="s">
        <v>134</v>
      </c>
      <c r="B264" s="313" t="s">
        <v>1281</v>
      </c>
      <c r="C264" s="127"/>
      <c r="D264" s="225"/>
      <c r="E264" s="225"/>
      <c r="F264" s="126"/>
      <c r="G264" s="343"/>
    </row>
    <row r="265" spans="1:7" ht="15.75">
      <c r="A265" s="137" t="s">
        <v>135</v>
      </c>
      <c r="B265" s="313" t="s">
        <v>1282</v>
      </c>
      <c r="C265" s="127"/>
      <c r="D265" s="225"/>
      <c r="E265" s="225"/>
      <c r="F265" s="126"/>
      <c r="G265" s="343"/>
    </row>
    <row r="266" spans="1:7" ht="15.75">
      <c r="A266" s="137" t="s">
        <v>136</v>
      </c>
      <c r="B266" s="313" t="s">
        <v>1283</v>
      </c>
      <c r="C266" s="127"/>
      <c r="D266" s="225"/>
      <c r="E266" s="225"/>
      <c r="F266" s="129">
        <f>F267+F272</f>
        <v>15750</v>
      </c>
      <c r="G266" s="342">
        <f>G267+G272</f>
        <v>15750</v>
      </c>
    </row>
    <row r="267" spans="1:7" ht="15.75">
      <c r="A267" s="137" t="s">
        <v>137</v>
      </c>
      <c r="B267" s="313" t="s">
        <v>1284</v>
      </c>
      <c r="C267" s="127"/>
      <c r="D267" s="225"/>
      <c r="E267" s="225"/>
      <c r="F267" s="129">
        <f>F270</f>
        <v>9450</v>
      </c>
      <c r="G267" s="342">
        <f>G270</f>
        <v>9450</v>
      </c>
    </row>
    <row r="268" spans="1:7" ht="15.75">
      <c r="A268" s="137" t="s">
        <v>138</v>
      </c>
      <c r="B268" s="223" t="s">
        <v>337</v>
      </c>
      <c r="C268" s="127"/>
      <c r="D268" s="225"/>
      <c r="E268" s="225"/>
      <c r="F268" s="126"/>
      <c r="G268" s="342"/>
    </row>
    <row r="269" spans="1:7" ht="15.75">
      <c r="A269" s="137" t="s">
        <v>139</v>
      </c>
      <c r="B269" s="223" t="s">
        <v>338</v>
      </c>
      <c r="C269" s="127"/>
      <c r="D269" s="225"/>
      <c r="E269" s="225"/>
      <c r="F269" s="126"/>
      <c r="G269" s="343"/>
    </row>
    <row r="270" spans="1:7" ht="15.75">
      <c r="A270" s="137" t="s">
        <v>140</v>
      </c>
      <c r="B270" s="223" t="s">
        <v>339</v>
      </c>
      <c r="C270" s="127"/>
      <c r="D270" s="225"/>
      <c r="E270" s="225"/>
      <c r="F270" s="126">
        <v>9450</v>
      </c>
      <c r="G270" s="343">
        <v>9450</v>
      </c>
    </row>
    <row r="271" spans="1:7" ht="15.75">
      <c r="A271" s="137" t="s">
        <v>141</v>
      </c>
      <c r="B271" s="313" t="s">
        <v>340</v>
      </c>
      <c r="C271" s="127"/>
      <c r="D271" s="225"/>
      <c r="E271" s="225"/>
      <c r="F271" s="126"/>
      <c r="G271" s="343"/>
    </row>
    <row r="272" spans="1:7" ht="15.75">
      <c r="A272" s="137" t="s">
        <v>142</v>
      </c>
      <c r="B272" s="313" t="s">
        <v>341</v>
      </c>
      <c r="C272" s="127"/>
      <c r="D272" s="225"/>
      <c r="E272" s="225"/>
      <c r="F272" s="129">
        <f>F273+F274+F276+F277+F279+F281</f>
        <v>6300</v>
      </c>
      <c r="G272" s="342">
        <f>G273+G274+G276+G277+G279+G281</f>
        <v>6300</v>
      </c>
    </row>
    <row r="273" spans="1:7" ht="15.75">
      <c r="A273" s="137" t="s">
        <v>143</v>
      </c>
      <c r="B273" s="223" t="s">
        <v>342</v>
      </c>
      <c r="C273" s="127"/>
      <c r="D273" s="225"/>
      <c r="E273" s="126"/>
      <c r="F273" s="126">
        <v>1050</v>
      </c>
      <c r="G273" s="343">
        <v>1050</v>
      </c>
    </row>
    <row r="274" spans="1:7" ht="15.75">
      <c r="A274" s="137" t="s">
        <v>144</v>
      </c>
      <c r="B274" s="223" t="s">
        <v>343</v>
      </c>
      <c r="C274" s="127"/>
      <c r="D274" s="225"/>
      <c r="E274" s="225"/>
      <c r="F274" s="126">
        <v>1050</v>
      </c>
      <c r="G274" s="343">
        <v>1050</v>
      </c>
    </row>
    <row r="275" spans="1:7" ht="15.75">
      <c r="A275" s="137" t="s">
        <v>145</v>
      </c>
      <c r="B275" s="223" t="s">
        <v>344</v>
      </c>
      <c r="C275" s="127"/>
      <c r="D275" s="225"/>
      <c r="E275" s="225"/>
      <c r="F275" s="126"/>
      <c r="G275" s="343"/>
    </row>
    <row r="276" spans="1:7" ht="15.75">
      <c r="A276" s="137" t="s">
        <v>146</v>
      </c>
      <c r="B276" s="223" t="s">
        <v>345</v>
      </c>
      <c r="C276" s="127"/>
      <c r="D276" s="225"/>
      <c r="E276" s="225"/>
      <c r="F276" s="126">
        <v>1050</v>
      </c>
      <c r="G276" s="343">
        <v>1050</v>
      </c>
    </row>
    <row r="277" spans="1:7" ht="15.75">
      <c r="A277" s="137" t="s">
        <v>147</v>
      </c>
      <c r="B277" s="223" t="s">
        <v>346</v>
      </c>
      <c r="C277" s="127"/>
      <c r="D277" s="225"/>
      <c r="E277" s="225"/>
      <c r="F277" s="126">
        <v>1050</v>
      </c>
      <c r="G277" s="343">
        <v>1050</v>
      </c>
    </row>
    <row r="278" spans="1:7" ht="25.5">
      <c r="A278" s="137" t="s">
        <v>148</v>
      </c>
      <c r="B278" s="223" t="s">
        <v>347</v>
      </c>
      <c r="C278" s="127"/>
      <c r="D278" s="225"/>
      <c r="E278" s="225"/>
      <c r="F278" s="225"/>
      <c r="G278" s="340"/>
    </row>
    <row r="279" spans="1:7" ht="25.5">
      <c r="A279" s="137" t="s">
        <v>149</v>
      </c>
      <c r="B279" s="223" t="s">
        <v>1345</v>
      </c>
      <c r="C279" s="127"/>
      <c r="D279" s="225"/>
      <c r="E279" s="225"/>
      <c r="F279" s="126">
        <v>1050</v>
      </c>
      <c r="G279" s="340">
        <v>1050</v>
      </c>
    </row>
    <row r="280" spans="1:7" ht="25.5">
      <c r="A280" s="137" t="s">
        <v>150</v>
      </c>
      <c r="B280" s="223" t="s">
        <v>349</v>
      </c>
      <c r="C280" s="127"/>
      <c r="D280" s="225"/>
      <c r="E280" s="225"/>
      <c r="F280" s="225"/>
      <c r="G280" s="340"/>
    </row>
    <row r="281" spans="1:7" ht="15.75">
      <c r="A281" s="137" t="s">
        <v>151</v>
      </c>
      <c r="B281" s="223" t="s">
        <v>350</v>
      </c>
      <c r="C281" s="127"/>
      <c r="D281" s="225"/>
      <c r="E281" s="225"/>
      <c r="F281" s="126">
        <v>1050</v>
      </c>
      <c r="G281" s="340">
        <v>1050</v>
      </c>
    </row>
    <row r="282" spans="1:7" ht="15.75">
      <c r="A282" s="137" t="s">
        <v>152</v>
      </c>
      <c r="B282" s="223" t="s">
        <v>351</v>
      </c>
      <c r="C282" s="127"/>
      <c r="D282" s="225"/>
      <c r="E282" s="225"/>
      <c r="F282" s="225"/>
      <c r="G282" s="340"/>
    </row>
    <row r="283" spans="1:7" ht="25.5">
      <c r="A283" s="137" t="s">
        <v>153</v>
      </c>
      <c r="B283" s="223" t="s">
        <v>352</v>
      </c>
      <c r="C283" s="127"/>
      <c r="D283" s="225"/>
      <c r="E283" s="225"/>
      <c r="F283" s="225"/>
      <c r="G283" s="340"/>
    </row>
    <row r="284" spans="1:7" ht="15.75">
      <c r="A284" s="137" t="s">
        <v>154</v>
      </c>
      <c r="B284" s="223" t="s">
        <v>353</v>
      </c>
      <c r="C284" s="127"/>
      <c r="D284" s="225"/>
      <c r="E284" s="225"/>
      <c r="F284" s="225"/>
      <c r="G284" s="340"/>
    </row>
    <row r="285" spans="1:7" ht="25.5">
      <c r="A285" s="137" t="s">
        <v>155</v>
      </c>
      <c r="B285" s="223" t="s">
        <v>1238</v>
      </c>
      <c r="C285" s="127"/>
      <c r="D285" s="225"/>
      <c r="E285" s="225"/>
      <c r="F285" s="225"/>
      <c r="G285" s="340"/>
    </row>
    <row r="286" spans="1:7" ht="25.5">
      <c r="A286" s="137" t="s">
        <v>156</v>
      </c>
      <c r="B286" s="223" t="s">
        <v>1587</v>
      </c>
      <c r="C286" s="127"/>
      <c r="D286" s="225"/>
      <c r="E286" s="225"/>
      <c r="F286" s="225"/>
      <c r="G286" s="340"/>
    </row>
    <row r="287" spans="1:7" ht="15.75">
      <c r="A287" s="137" t="s">
        <v>157</v>
      </c>
      <c r="B287" s="223" t="s">
        <v>354</v>
      </c>
      <c r="C287" s="127"/>
      <c r="D287" s="225"/>
      <c r="E287" s="225"/>
      <c r="F287" s="225"/>
      <c r="G287" s="340"/>
    </row>
    <row r="288" spans="1:7" ht="15.75">
      <c r="A288" s="137" t="s">
        <v>158</v>
      </c>
      <c r="B288" s="223" t="s">
        <v>1241</v>
      </c>
      <c r="C288" s="127"/>
      <c r="D288" s="225"/>
      <c r="E288" s="225"/>
      <c r="F288" s="225"/>
      <c r="G288" s="340"/>
    </row>
    <row r="289" spans="1:7" ht="25.5">
      <c r="A289" s="137" t="s">
        <v>159</v>
      </c>
      <c r="B289" s="223" t="s">
        <v>355</v>
      </c>
      <c r="C289" s="127"/>
      <c r="D289" s="225"/>
      <c r="E289" s="225"/>
      <c r="F289" s="225"/>
      <c r="G289" s="340"/>
    </row>
    <row r="290" spans="1:7" ht="15.75">
      <c r="A290" s="137" t="s">
        <v>160</v>
      </c>
      <c r="B290" s="313" t="s">
        <v>356</v>
      </c>
      <c r="C290" s="127"/>
      <c r="D290" s="225"/>
      <c r="E290" s="225"/>
      <c r="F290" s="225"/>
      <c r="G290" s="340"/>
    </row>
    <row r="291" spans="1:7" ht="15.75">
      <c r="A291" s="137" t="s">
        <v>161</v>
      </c>
      <c r="B291" s="223" t="s">
        <v>342</v>
      </c>
      <c r="C291" s="127"/>
      <c r="D291" s="225"/>
      <c r="E291" s="225"/>
      <c r="F291" s="225"/>
      <c r="G291" s="340"/>
    </row>
    <row r="292" spans="1:7" ht="15.75">
      <c r="A292" s="137" t="s">
        <v>162</v>
      </c>
      <c r="B292" s="223" t="s">
        <v>343</v>
      </c>
      <c r="C292" s="127"/>
      <c r="D292" s="225"/>
      <c r="E292" s="225"/>
      <c r="F292" s="225"/>
      <c r="G292" s="340"/>
    </row>
    <row r="293" spans="1:7" ht="15.75">
      <c r="A293" s="137" t="s">
        <v>163</v>
      </c>
      <c r="B293" s="223" t="s">
        <v>344</v>
      </c>
      <c r="C293" s="127"/>
      <c r="D293" s="225"/>
      <c r="E293" s="225"/>
      <c r="F293" s="225"/>
      <c r="G293" s="340"/>
    </row>
    <row r="294" spans="1:7" ht="15.75">
      <c r="A294" s="137" t="s">
        <v>164</v>
      </c>
      <c r="B294" s="223" t="s">
        <v>345</v>
      </c>
      <c r="C294" s="127"/>
      <c r="D294" s="225"/>
      <c r="E294" s="225"/>
      <c r="F294" s="225"/>
      <c r="G294" s="340"/>
    </row>
    <row r="295" spans="1:7" ht="15.75">
      <c r="A295" s="137" t="s">
        <v>165</v>
      </c>
      <c r="B295" s="223" t="s">
        <v>346</v>
      </c>
      <c r="C295" s="127"/>
      <c r="D295" s="225"/>
      <c r="E295" s="225"/>
      <c r="F295" s="225"/>
      <c r="G295" s="340"/>
    </row>
    <row r="296" spans="1:7" ht="25.5">
      <c r="A296" s="137" t="s">
        <v>166</v>
      </c>
      <c r="B296" s="223" t="s">
        <v>347</v>
      </c>
      <c r="C296" s="127"/>
      <c r="D296" s="225"/>
      <c r="E296" s="225"/>
      <c r="F296" s="225"/>
      <c r="G296" s="340"/>
    </row>
    <row r="297" spans="1:7" ht="25.5">
      <c r="A297" s="137" t="s">
        <v>167</v>
      </c>
      <c r="B297" s="223" t="s">
        <v>1345</v>
      </c>
      <c r="C297" s="127"/>
      <c r="D297" s="225"/>
      <c r="E297" s="225"/>
      <c r="F297" s="225"/>
      <c r="G297" s="340"/>
    </row>
    <row r="298" spans="1:7" ht="25.5">
      <c r="A298" s="137" t="s">
        <v>168</v>
      </c>
      <c r="B298" s="223" t="s">
        <v>349</v>
      </c>
      <c r="C298" s="127"/>
      <c r="D298" s="225"/>
      <c r="E298" s="225"/>
      <c r="F298" s="225"/>
      <c r="G298" s="340"/>
    </row>
    <row r="299" spans="1:7" ht="15.75">
      <c r="A299" s="137" t="s">
        <v>169</v>
      </c>
      <c r="B299" s="223" t="s">
        <v>350</v>
      </c>
      <c r="C299" s="127"/>
      <c r="D299" s="225"/>
      <c r="E299" s="225"/>
      <c r="F299" s="225"/>
      <c r="G299" s="340"/>
    </row>
    <row r="300" spans="1:7" ht="15.75">
      <c r="A300" s="137" t="s">
        <v>170</v>
      </c>
      <c r="B300" s="223" t="s">
        <v>351</v>
      </c>
      <c r="C300" s="127"/>
      <c r="D300" s="225"/>
      <c r="E300" s="225"/>
      <c r="F300" s="225"/>
      <c r="G300" s="340"/>
    </row>
    <row r="301" spans="1:7" ht="25.5">
      <c r="A301" s="137" t="s">
        <v>171</v>
      </c>
      <c r="B301" s="223" t="s">
        <v>352</v>
      </c>
      <c r="C301" s="127"/>
      <c r="D301" s="225"/>
      <c r="E301" s="225"/>
      <c r="F301" s="225"/>
      <c r="G301" s="340"/>
    </row>
    <row r="302" spans="1:7" ht="15.75">
      <c r="A302" s="137" t="s">
        <v>172</v>
      </c>
      <c r="B302" s="223" t="s">
        <v>353</v>
      </c>
      <c r="C302" s="127"/>
      <c r="D302" s="225"/>
      <c r="E302" s="225"/>
      <c r="F302" s="225"/>
      <c r="G302" s="340"/>
    </row>
    <row r="303" spans="1:7" ht="25.5">
      <c r="A303" s="137" t="s">
        <v>173</v>
      </c>
      <c r="B303" s="223" t="s">
        <v>1238</v>
      </c>
      <c r="C303" s="127"/>
      <c r="D303" s="225"/>
      <c r="E303" s="225"/>
      <c r="F303" s="225"/>
      <c r="G303" s="340"/>
    </row>
    <row r="304" spans="1:7" ht="25.5">
      <c r="A304" s="137" t="s">
        <v>174</v>
      </c>
      <c r="B304" s="223" t="s">
        <v>1587</v>
      </c>
      <c r="C304" s="127"/>
      <c r="D304" s="225"/>
      <c r="E304" s="225"/>
      <c r="F304" s="225"/>
      <c r="G304" s="340"/>
    </row>
    <row r="305" spans="1:7" ht="15.75">
      <c r="A305" s="137" t="s">
        <v>175</v>
      </c>
      <c r="B305" s="223" t="s">
        <v>354</v>
      </c>
      <c r="C305" s="127"/>
      <c r="D305" s="225"/>
      <c r="E305" s="225"/>
      <c r="F305" s="225"/>
      <c r="G305" s="340"/>
    </row>
    <row r="306" spans="1:7" ht="15.75">
      <c r="A306" s="137" t="s">
        <v>176</v>
      </c>
      <c r="B306" s="223" t="s">
        <v>1241</v>
      </c>
      <c r="C306" s="127"/>
      <c r="D306" s="225"/>
      <c r="E306" s="225"/>
      <c r="F306" s="225"/>
      <c r="G306" s="340"/>
    </row>
    <row r="307" spans="1:7" ht="25.5">
      <c r="A307" s="137" t="s">
        <v>177</v>
      </c>
      <c r="B307" s="223" t="s">
        <v>355</v>
      </c>
      <c r="C307" s="127"/>
      <c r="D307" s="225"/>
      <c r="E307" s="225"/>
      <c r="F307" s="225"/>
      <c r="G307" s="340"/>
    </row>
    <row r="308" spans="1:7" ht="25.5">
      <c r="A308" s="137" t="s">
        <v>178</v>
      </c>
      <c r="B308" s="313" t="s">
        <v>357</v>
      </c>
      <c r="C308" s="127"/>
      <c r="D308" s="225"/>
      <c r="E308" s="225"/>
      <c r="F308" s="225"/>
      <c r="G308" s="340"/>
    </row>
    <row r="309" spans="1:7" ht="15.75">
      <c r="A309" s="137" t="s">
        <v>179</v>
      </c>
      <c r="B309" s="223" t="s">
        <v>342</v>
      </c>
      <c r="C309" s="127"/>
      <c r="D309" s="225"/>
      <c r="E309" s="225"/>
      <c r="F309" s="225"/>
      <c r="G309" s="340"/>
    </row>
    <row r="310" spans="1:7" ht="15.75">
      <c r="A310" s="137" t="s">
        <v>180</v>
      </c>
      <c r="B310" s="223" t="s">
        <v>343</v>
      </c>
      <c r="C310" s="127"/>
      <c r="D310" s="225"/>
      <c r="E310" s="225"/>
      <c r="F310" s="225"/>
      <c r="G310" s="340"/>
    </row>
    <row r="311" spans="1:7" ht="15.75">
      <c r="A311" s="137" t="s">
        <v>181</v>
      </c>
      <c r="B311" s="223" t="s">
        <v>344</v>
      </c>
      <c r="C311" s="127"/>
      <c r="D311" s="225"/>
      <c r="E311" s="225"/>
      <c r="F311" s="225"/>
      <c r="G311" s="340"/>
    </row>
    <row r="312" spans="1:7" ht="15.75">
      <c r="A312" s="137" t="s">
        <v>182</v>
      </c>
      <c r="B312" s="223" t="s">
        <v>345</v>
      </c>
      <c r="C312" s="127"/>
      <c r="D312" s="225"/>
      <c r="E312" s="225"/>
      <c r="F312" s="225"/>
      <c r="G312" s="340"/>
    </row>
    <row r="313" spans="1:7" ht="15.75">
      <c r="A313" s="137" t="s">
        <v>183</v>
      </c>
      <c r="B313" s="223" t="s">
        <v>346</v>
      </c>
      <c r="C313" s="127"/>
      <c r="D313" s="225"/>
      <c r="E313" s="225"/>
      <c r="F313" s="225"/>
      <c r="G313" s="340"/>
    </row>
    <row r="314" spans="1:7" ht="15.75">
      <c r="A314" s="137" t="s">
        <v>184</v>
      </c>
      <c r="B314" s="223" t="s">
        <v>347</v>
      </c>
      <c r="C314" s="127"/>
      <c r="D314" s="225"/>
      <c r="E314" s="225"/>
      <c r="F314" s="225"/>
      <c r="G314" s="340"/>
    </row>
    <row r="315" spans="1:7" ht="15.75">
      <c r="A315" s="137" t="s">
        <v>185</v>
      </c>
      <c r="B315" s="223" t="s">
        <v>348</v>
      </c>
      <c r="C315" s="127"/>
      <c r="D315" s="225"/>
      <c r="E315" s="225"/>
      <c r="F315" s="225"/>
      <c r="G315" s="340"/>
    </row>
    <row r="316" spans="1:7" ht="25.5">
      <c r="A316" s="137" t="s">
        <v>186</v>
      </c>
      <c r="B316" s="223" t="s">
        <v>349</v>
      </c>
      <c r="C316" s="127"/>
      <c r="D316" s="225"/>
      <c r="E316" s="225"/>
      <c r="F316" s="225"/>
      <c r="G316" s="340"/>
    </row>
    <row r="317" spans="1:7" ht="15.75">
      <c r="A317" s="137" t="s">
        <v>187</v>
      </c>
      <c r="B317" s="223" t="s">
        <v>350</v>
      </c>
      <c r="C317" s="127"/>
      <c r="D317" s="225"/>
      <c r="E317" s="225"/>
      <c r="F317" s="225"/>
      <c r="G317" s="340"/>
    </row>
    <row r="318" spans="1:7" ht="15.75">
      <c r="A318" s="137" t="s">
        <v>188</v>
      </c>
      <c r="B318" s="223" t="s">
        <v>351</v>
      </c>
      <c r="C318" s="127"/>
      <c r="D318" s="225"/>
      <c r="E318" s="225"/>
      <c r="F318" s="225"/>
      <c r="G318" s="340"/>
    </row>
    <row r="319" spans="1:7" ht="25.5">
      <c r="A319" s="137" t="s">
        <v>189</v>
      </c>
      <c r="B319" s="223" t="s">
        <v>352</v>
      </c>
      <c r="C319" s="127"/>
      <c r="D319" s="225"/>
      <c r="E319" s="225"/>
      <c r="F319" s="225"/>
      <c r="G319" s="340"/>
    </row>
    <row r="320" spans="1:7" ht="15.75">
      <c r="A320" s="137" t="s">
        <v>190</v>
      </c>
      <c r="B320" s="223" t="s">
        <v>353</v>
      </c>
      <c r="C320" s="127"/>
      <c r="D320" s="225"/>
      <c r="E320" s="225"/>
      <c r="F320" s="225"/>
      <c r="G320" s="340"/>
    </row>
    <row r="321" spans="1:7" ht="15.75">
      <c r="A321" s="137" t="s">
        <v>191</v>
      </c>
      <c r="B321" s="223" t="s">
        <v>1238</v>
      </c>
      <c r="C321" s="127"/>
      <c r="D321" s="225"/>
      <c r="E321" s="225"/>
      <c r="F321" s="225"/>
      <c r="G321" s="340"/>
    </row>
    <row r="322" spans="1:7" ht="15.75">
      <c r="A322" s="137" t="s">
        <v>192</v>
      </c>
      <c r="B322" s="223" t="s">
        <v>1587</v>
      </c>
      <c r="C322" s="127"/>
      <c r="D322" s="225"/>
      <c r="E322" s="225"/>
      <c r="F322" s="225"/>
      <c r="G322" s="340"/>
    </row>
    <row r="323" spans="1:7" ht="15.75">
      <c r="A323" s="137" t="s">
        <v>193</v>
      </c>
      <c r="B323" s="223" t="s">
        <v>354</v>
      </c>
      <c r="C323" s="127"/>
      <c r="D323" s="225"/>
      <c r="E323" s="225"/>
      <c r="F323" s="225"/>
      <c r="G323" s="340"/>
    </row>
    <row r="324" spans="1:7" ht="15.75">
      <c r="A324" s="137" t="s">
        <v>194</v>
      </c>
      <c r="B324" s="223" t="s">
        <v>1241</v>
      </c>
      <c r="C324" s="127"/>
      <c r="D324" s="225"/>
      <c r="E324" s="225"/>
      <c r="F324" s="225"/>
      <c r="G324" s="340"/>
    </row>
    <row r="325" spans="1:7" ht="25.5">
      <c r="A325" s="137" t="s">
        <v>195</v>
      </c>
      <c r="B325" s="223" t="s">
        <v>355</v>
      </c>
      <c r="C325" s="127"/>
      <c r="D325" s="225"/>
      <c r="E325" s="225"/>
      <c r="F325" s="225"/>
      <c r="G325" s="340"/>
    </row>
    <row r="326" spans="1:7" ht="15.75">
      <c r="A326" s="137" t="s">
        <v>196</v>
      </c>
      <c r="B326" s="313" t="s">
        <v>358</v>
      </c>
      <c r="C326" s="127"/>
      <c r="D326" s="225"/>
      <c r="E326" s="225"/>
      <c r="F326" s="225"/>
      <c r="G326" s="340"/>
    </row>
    <row r="327" spans="1:7" ht="15.75">
      <c r="A327" s="137" t="s">
        <v>197</v>
      </c>
      <c r="B327" s="223" t="s">
        <v>359</v>
      </c>
      <c r="C327" s="127"/>
      <c r="D327" s="225"/>
      <c r="E327" s="225"/>
      <c r="F327" s="225"/>
      <c r="G327" s="340"/>
    </row>
    <row r="328" spans="1:7" ht="15.75">
      <c r="A328" s="137" t="s">
        <v>198</v>
      </c>
      <c r="B328" s="223" t="s">
        <v>360</v>
      </c>
      <c r="C328" s="127"/>
      <c r="D328" s="225"/>
      <c r="E328" s="225"/>
      <c r="F328" s="225"/>
      <c r="G328" s="340"/>
    </row>
    <row r="329" spans="1:7" ht="15.75">
      <c r="A329" s="137" t="s">
        <v>199</v>
      </c>
      <c r="B329" s="313" t="s">
        <v>361</v>
      </c>
      <c r="C329" s="131"/>
      <c r="D329" s="129">
        <f>D334</f>
        <v>1260000</v>
      </c>
      <c r="E329" s="225"/>
      <c r="F329" s="225"/>
      <c r="G329" s="337">
        <f>SUM(D329:F329)</f>
        <v>1260000</v>
      </c>
    </row>
    <row r="330" spans="1:7" ht="15.75">
      <c r="A330" s="137" t="s">
        <v>200</v>
      </c>
      <c r="B330" s="223" t="s">
        <v>362</v>
      </c>
      <c r="C330" s="127"/>
      <c r="D330" s="225"/>
      <c r="E330" s="225"/>
      <c r="F330" s="225"/>
      <c r="G330" s="340"/>
    </row>
    <row r="331" spans="1:7" ht="15.75">
      <c r="A331" s="137" t="s">
        <v>201</v>
      </c>
      <c r="B331" s="223" t="s">
        <v>363</v>
      </c>
      <c r="C331" s="127"/>
      <c r="D331" s="225"/>
      <c r="E331" s="225"/>
      <c r="F331" s="225"/>
      <c r="G331" s="340"/>
    </row>
    <row r="332" spans="1:7" ht="15.75">
      <c r="A332" s="137" t="s">
        <v>202</v>
      </c>
      <c r="B332" s="223" t="s">
        <v>364</v>
      </c>
      <c r="C332" s="127"/>
      <c r="D332" s="225"/>
      <c r="E332" s="225"/>
      <c r="F332" s="225"/>
      <c r="G332" s="340"/>
    </row>
    <row r="333" spans="1:7" ht="25.5">
      <c r="A333" s="137" t="s">
        <v>203</v>
      </c>
      <c r="B333" s="223" t="s">
        <v>365</v>
      </c>
      <c r="C333" s="127"/>
      <c r="D333" s="225"/>
      <c r="E333" s="225"/>
      <c r="F333" s="225"/>
      <c r="G333" s="340"/>
    </row>
    <row r="334" spans="1:7" ht="15.75">
      <c r="A334" s="137" t="s">
        <v>204</v>
      </c>
      <c r="B334" s="223" t="s">
        <v>366</v>
      </c>
      <c r="C334" s="126"/>
      <c r="D334" s="126">
        <v>1260000</v>
      </c>
      <c r="E334" s="225"/>
      <c r="F334" s="225"/>
      <c r="G334" s="340">
        <v>1260000</v>
      </c>
    </row>
    <row r="335" spans="1:7" ht="25.5">
      <c r="A335" s="137" t="s">
        <v>205</v>
      </c>
      <c r="B335" s="223" t="s">
        <v>367</v>
      </c>
      <c r="C335" s="127"/>
      <c r="D335" s="225"/>
      <c r="E335" s="225"/>
      <c r="F335" s="225"/>
      <c r="G335" s="340"/>
    </row>
    <row r="336" spans="1:7" ht="25.5">
      <c r="A336" s="137" t="s">
        <v>206</v>
      </c>
      <c r="B336" s="223" t="s">
        <v>368</v>
      </c>
      <c r="C336" s="127"/>
      <c r="D336" s="225"/>
      <c r="E336" s="225"/>
      <c r="F336" s="225"/>
      <c r="G336" s="340"/>
    </row>
    <row r="337" spans="1:7" ht="25.5">
      <c r="A337" s="137" t="s">
        <v>207</v>
      </c>
      <c r="B337" s="223" t="s">
        <v>1346</v>
      </c>
      <c r="C337" s="127"/>
      <c r="D337" s="225"/>
      <c r="E337" s="225"/>
      <c r="F337" s="225"/>
      <c r="G337" s="340"/>
    </row>
    <row r="338" spans="1:7" ht="25.5">
      <c r="A338" s="137" t="s">
        <v>208</v>
      </c>
      <c r="B338" s="223" t="s">
        <v>369</v>
      </c>
      <c r="C338" s="127"/>
      <c r="D338" s="225"/>
      <c r="E338" s="225"/>
      <c r="F338" s="225"/>
      <c r="G338" s="340"/>
    </row>
    <row r="339" spans="1:7" ht="25.5">
      <c r="A339" s="137" t="s">
        <v>209</v>
      </c>
      <c r="B339" s="223" t="s">
        <v>370</v>
      </c>
      <c r="C339" s="127"/>
      <c r="D339" s="225"/>
      <c r="E339" s="225"/>
      <c r="F339" s="225"/>
      <c r="G339" s="340"/>
    </row>
    <row r="340" spans="1:7" ht="25.5">
      <c r="A340" s="137" t="s">
        <v>210</v>
      </c>
      <c r="B340" s="223" t="s">
        <v>371</v>
      </c>
      <c r="C340" s="127"/>
      <c r="D340" s="225"/>
      <c r="E340" s="225"/>
      <c r="F340" s="225"/>
      <c r="G340" s="340"/>
    </row>
    <row r="341" spans="1:7" ht="15.75">
      <c r="A341" s="137" t="s">
        <v>211</v>
      </c>
      <c r="B341" s="223" t="s">
        <v>1237</v>
      </c>
      <c r="C341" s="127"/>
      <c r="D341" s="225"/>
      <c r="E341" s="225"/>
      <c r="F341" s="225"/>
      <c r="G341" s="340"/>
    </row>
    <row r="342" spans="1:7" ht="15.75">
      <c r="A342" s="137" t="s">
        <v>212</v>
      </c>
      <c r="B342" s="223" t="s">
        <v>1238</v>
      </c>
      <c r="C342" s="127"/>
      <c r="D342" s="225"/>
      <c r="E342" s="225"/>
      <c r="F342" s="225"/>
      <c r="G342" s="340"/>
    </row>
    <row r="343" spans="1:7" ht="15.75">
      <c r="A343" s="137" t="s">
        <v>213</v>
      </c>
      <c r="B343" s="223" t="s">
        <v>1587</v>
      </c>
      <c r="C343" s="127"/>
      <c r="D343" s="225"/>
      <c r="E343" s="225"/>
      <c r="F343" s="225"/>
      <c r="G343" s="340"/>
    </row>
    <row r="344" spans="1:7" ht="25.5">
      <c r="A344" s="137" t="s">
        <v>214</v>
      </c>
      <c r="B344" s="223" t="s">
        <v>1239</v>
      </c>
      <c r="C344" s="127"/>
      <c r="D344" s="225"/>
      <c r="E344" s="225"/>
      <c r="F344" s="225"/>
      <c r="G344" s="340"/>
    </row>
    <row r="345" spans="1:7" ht="15.75">
      <c r="A345" s="137" t="s">
        <v>215</v>
      </c>
      <c r="B345" s="223" t="s">
        <v>372</v>
      </c>
      <c r="C345" s="127"/>
      <c r="D345" s="225"/>
      <c r="E345" s="225"/>
      <c r="F345" s="225"/>
      <c r="G345" s="340"/>
    </row>
    <row r="346" spans="1:7" ht="15.75">
      <c r="A346" s="137" t="s">
        <v>216</v>
      </c>
      <c r="B346" s="223" t="s">
        <v>373</v>
      </c>
      <c r="C346" s="127"/>
      <c r="D346" s="225"/>
      <c r="E346" s="225"/>
      <c r="F346" s="225"/>
      <c r="G346" s="340"/>
    </row>
    <row r="347" spans="1:7" ht="15.75">
      <c r="A347" s="137" t="s">
        <v>217</v>
      </c>
      <c r="B347" s="313" t="s">
        <v>1332</v>
      </c>
      <c r="C347" s="127"/>
      <c r="D347" s="225"/>
      <c r="E347" s="225"/>
      <c r="F347" s="225"/>
      <c r="G347" s="340"/>
    </row>
    <row r="348" spans="1:7" ht="15.75">
      <c r="A348" s="137" t="s">
        <v>218</v>
      </c>
      <c r="B348" s="313" t="s">
        <v>1333</v>
      </c>
      <c r="C348" s="127"/>
      <c r="D348" s="225"/>
      <c r="E348" s="225"/>
      <c r="F348" s="225"/>
      <c r="G348" s="340"/>
    </row>
    <row r="349" spans="1:7" ht="15.75">
      <c r="A349" s="137" t="s">
        <v>219</v>
      </c>
      <c r="B349" s="223" t="s">
        <v>1235</v>
      </c>
      <c r="C349" s="127"/>
      <c r="D349" s="225"/>
      <c r="E349" s="225"/>
      <c r="F349" s="225"/>
      <c r="G349" s="340"/>
    </row>
    <row r="350" spans="1:7" ht="15.75">
      <c r="A350" s="137" t="s">
        <v>1112</v>
      </c>
      <c r="B350" s="223" t="s">
        <v>1236</v>
      </c>
      <c r="C350" s="127"/>
      <c r="D350" s="225"/>
      <c r="E350" s="225"/>
      <c r="F350" s="225"/>
      <c r="G350" s="340"/>
    </row>
    <row r="351" spans="1:7" ht="25.5">
      <c r="A351" s="137" t="s">
        <v>1113</v>
      </c>
      <c r="B351" s="313" t="s">
        <v>1334</v>
      </c>
      <c r="C351" s="127"/>
      <c r="D351" s="225"/>
      <c r="E351" s="225"/>
      <c r="F351" s="225"/>
      <c r="G351" s="340"/>
    </row>
    <row r="352" spans="1:7" ht="15.75">
      <c r="A352" s="137" t="s">
        <v>1114</v>
      </c>
      <c r="B352" s="313" t="s">
        <v>1335</v>
      </c>
      <c r="C352" s="127"/>
      <c r="D352" s="225"/>
      <c r="E352" s="225"/>
      <c r="F352" s="225"/>
      <c r="G352" s="340"/>
    </row>
    <row r="353" spans="1:7" ht="15.75">
      <c r="A353" s="137" t="s">
        <v>1115</v>
      </c>
      <c r="B353" s="313" t="s">
        <v>1336</v>
      </c>
      <c r="C353" s="127"/>
      <c r="D353" s="225"/>
      <c r="E353" s="225"/>
      <c r="F353" s="225"/>
      <c r="G353" s="340"/>
    </row>
    <row r="354" spans="1:7" ht="15.75">
      <c r="A354" s="137" t="s">
        <v>1116</v>
      </c>
      <c r="B354" s="313" t="s">
        <v>1337</v>
      </c>
      <c r="C354" s="127"/>
      <c r="D354" s="225"/>
      <c r="E354" s="225"/>
      <c r="F354" s="225"/>
      <c r="G354" s="340"/>
    </row>
    <row r="355" spans="1:7" ht="15.75">
      <c r="A355" s="137"/>
      <c r="B355" s="313"/>
      <c r="C355" s="127"/>
      <c r="D355" s="225"/>
      <c r="E355" s="225"/>
      <c r="F355" s="225"/>
      <c r="G355" s="340"/>
    </row>
    <row r="356" spans="1:7" ht="15.75">
      <c r="A356" s="137"/>
      <c r="B356" s="313"/>
      <c r="C356" s="127"/>
      <c r="D356" s="222"/>
      <c r="E356" s="222"/>
      <c r="F356" s="222"/>
      <c r="G356" s="349"/>
    </row>
    <row r="357" spans="1:7" ht="15.75">
      <c r="A357" s="702" t="s">
        <v>753</v>
      </c>
      <c r="B357" s="703"/>
      <c r="C357" s="703"/>
      <c r="D357" s="703"/>
      <c r="E357" s="703"/>
      <c r="F357" s="703"/>
      <c r="G357" s="704"/>
    </row>
    <row r="358" spans="1:7" ht="15.75">
      <c r="A358" s="698" t="s">
        <v>1775</v>
      </c>
      <c r="B358" s="699"/>
      <c r="C358" s="699"/>
      <c r="D358" s="699"/>
      <c r="E358" s="699"/>
      <c r="F358" s="699"/>
      <c r="G358" s="700"/>
    </row>
    <row r="359" spans="1:7" ht="15">
      <c r="A359" s="137"/>
      <c r="B359" s="223"/>
      <c r="C359" s="11"/>
      <c r="D359" s="222"/>
      <c r="E359" s="222"/>
      <c r="F359" s="222"/>
      <c r="G359" s="349"/>
    </row>
    <row r="360" spans="1:7" ht="15">
      <c r="A360" s="350"/>
      <c r="B360" s="315"/>
      <c r="C360" s="316"/>
      <c r="D360" s="316"/>
      <c r="E360" s="316"/>
      <c r="F360" s="316"/>
      <c r="G360" s="349"/>
    </row>
    <row r="361" spans="1:7" ht="15">
      <c r="A361" s="351"/>
      <c r="B361" s="197"/>
      <c r="C361" s="197"/>
      <c r="D361" s="197"/>
      <c r="E361" s="197"/>
      <c r="F361" s="197"/>
      <c r="G361" s="349"/>
    </row>
    <row r="362" spans="1:7" ht="25.5">
      <c r="A362" s="351" t="s">
        <v>695</v>
      </c>
      <c r="B362" s="197" t="s">
        <v>1960</v>
      </c>
      <c r="C362" s="197"/>
      <c r="D362" s="197" t="s">
        <v>696</v>
      </c>
      <c r="E362" s="197" t="s">
        <v>691</v>
      </c>
      <c r="F362" s="197" t="s">
        <v>693</v>
      </c>
      <c r="G362" s="352" t="s">
        <v>697</v>
      </c>
    </row>
    <row r="363" spans="1:7" ht="15">
      <c r="A363" s="353" t="s">
        <v>1999</v>
      </c>
      <c r="B363" s="317" t="s">
        <v>2000</v>
      </c>
      <c r="C363" s="318"/>
      <c r="D363" s="224">
        <f>D667</f>
        <v>1166393147</v>
      </c>
      <c r="E363" s="235">
        <f>E364+E566+E667</f>
        <v>327659761</v>
      </c>
      <c r="F363" s="235">
        <f>F364+F432+F566+F667</f>
        <v>141678761</v>
      </c>
      <c r="G363" s="354">
        <f>G364+G432+G566+G667</f>
        <v>1635731669</v>
      </c>
    </row>
    <row r="364" spans="1:7" ht="15.75">
      <c r="A364" s="353" t="s">
        <v>1957</v>
      </c>
      <c r="B364" s="317" t="s">
        <v>1958</v>
      </c>
      <c r="C364" s="318"/>
      <c r="D364" s="134"/>
      <c r="E364" s="236">
        <f>E365</f>
        <v>57296918</v>
      </c>
      <c r="F364" s="245">
        <f>F365+F402</f>
        <v>20641124</v>
      </c>
      <c r="G364" s="386">
        <f>G365+G402</f>
        <v>77938042</v>
      </c>
    </row>
    <row r="365" spans="1:7" ht="15.75">
      <c r="A365" s="353" t="s">
        <v>1904</v>
      </c>
      <c r="B365" s="317" t="s">
        <v>1351</v>
      </c>
      <c r="C365" s="318"/>
      <c r="D365" s="134"/>
      <c r="E365" s="319">
        <f>E366+E377</f>
        <v>57296918</v>
      </c>
      <c r="F365" s="243">
        <f>F377+F391+F396</f>
        <v>5994124</v>
      </c>
      <c r="G365" s="355">
        <f>G366+G377+G391+G396</f>
        <v>63291042</v>
      </c>
    </row>
    <row r="366" spans="1:7" ht="15.75">
      <c r="A366" s="356" t="s">
        <v>1918</v>
      </c>
      <c r="B366" s="317" t="s">
        <v>1352</v>
      </c>
      <c r="C366" s="230"/>
      <c r="D366" s="134"/>
      <c r="E366" s="236">
        <f>E367+E369+E370+E371</f>
        <v>8675100</v>
      </c>
      <c r="F366" s="134"/>
      <c r="G366" s="355">
        <f>G367+G369+G370+G371</f>
        <v>8675100</v>
      </c>
    </row>
    <row r="367" spans="1:7" ht="15.75">
      <c r="A367" s="357" t="s">
        <v>1373</v>
      </c>
      <c r="B367" s="320" t="s">
        <v>1353</v>
      </c>
      <c r="C367" s="230"/>
      <c r="D367" s="99"/>
      <c r="E367" s="99">
        <v>6841800</v>
      </c>
      <c r="F367" s="99"/>
      <c r="G367" s="358">
        <v>6841800</v>
      </c>
    </row>
    <row r="368" spans="1:7" ht="15.75">
      <c r="A368" s="357" t="s">
        <v>1374</v>
      </c>
      <c r="B368" s="320" t="s">
        <v>1287</v>
      </c>
      <c r="C368" s="230"/>
      <c r="D368" s="99"/>
      <c r="E368" s="99">
        <v>0</v>
      </c>
      <c r="F368" s="99"/>
      <c r="G368" s="358">
        <v>0</v>
      </c>
    </row>
    <row r="369" spans="1:7" ht="15.75">
      <c r="A369" s="357" t="s">
        <v>1375</v>
      </c>
      <c r="B369" s="320" t="s">
        <v>1288</v>
      </c>
      <c r="C369" s="230"/>
      <c r="D369" s="99"/>
      <c r="E369" s="99">
        <f>570150+285075</f>
        <v>855225</v>
      </c>
      <c r="F369" s="99"/>
      <c r="G369" s="358">
        <f>570150+285075</f>
        <v>855225</v>
      </c>
    </row>
    <row r="370" spans="1:7" ht="15.75">
      <c r="A370" s="357" t="s">
        <v>1376</v>
      </c>
      <c r="B370" s="320" t="s">
        <v>1289</v>
      </c>
      <c r="C370" s="230"/>
      <c r="D370" s="99"/>
      <c r="E370" s="99">
        <v>285075</v>
      </c>
      <c r="F370" s="99"/>
      <c r="G370" s="358">
        <v>285075</v>
      </c>
    </row>
    <row r="371" spans="1:7" ht="15.75">
      <c r="A371" s="357" t="s">
        <v>1377</v>
      </c>
      <c r="B371" s="320" t="s">
        <v>1291</v>
      </c>
      <c r="C371" s="230"/>
      <c r="D371" s="99"/>
      <c r="E371" s="99">
        <v>693000</v>
      </c>
      <c r="F371" s="99"/>
      <c r="G371" s="358">
        <v>693000</v>
      </c>
    </row>
    <row r="372" spans="1:7" ht="15.75">
      <c r="A372" s="357" t="s">
        <v>1378</v>
      </c>
      <c r="B372" s="320" t="s">
        <v>1292</v>
      </c>
      <c r="C372" s="132"/>
      <c r="D372" s="99"/>
      <c r="E372" s="222"/>
      <c r="F372" s="99"/>
      <c r="G372" s="359"/>
    </row>
    <row r="373" spans="1:7" ht="15.75">
      <c r="A373" s="357" t="s">
        <v>1379</v>
      </c>
      <c r="B373" s="320" t="s">
        <v>1293</v>
      </c>
      <c r="C373" s="230"/>
      <c r="D373" s="132"/>
      <c r="E373" s="222"/>
      <c r="F373" s="132"/>
      <c r="G373" s="359"/>
    </row>
    <row r="374" spans="1:7" ht="15.75">
      <c r="A374" s="357" t="s">
        <v>1380</v>
      </c>
      <c r="B374" s="320" t="s">
        <v>1294</v>
      </c>
      <c r="C374" s="230"/>
      <c r="D374" s="99"/>
      <c r="E374" s="222"/>
      <c r="F374" s="99"/>
      <c r="G374" s="359"/>
    </row>
    <row r="375" spans="1:7" ht="15.75">
      <c r="A375" s="357" t="s">
        <v>1381</v>
      </c>
      <c r="B375" s="320" t="s">
        <v>1295</v>
      </c>
      <c r="C375" s="230"/>
      <c r="D375" s="99"/>
      <c r="E375" s="222"/>
      <c r="F375" s="99"/>
      <c r="G375" s="359"/>
    </row>
    <row r="376" spans="1:7" ht="15.75">
      <c r="A376" s="356" t="s">
        <v>1898</v>
      </c>
      <c r="B376" s="317" t="s">
        <v>1296</v>
      </c>
      <c r="C376" s="321"/>
      <c r="D376" s="99"/>
      <c r="E376" s="222"/>
      <c r="F376" s="99"/>
      <c r="G376" s="359"/>
    </row>
    <row r="377" spans="1:7" ht="15.75">
      <c r="A377" s="356" t="s">
        <v>1919</v>
      </c>
      <c r="B377" s="317" t="s">
        <v>1297</v>
      </c>
      <c r="C377" s="230"/>
      <c r="D377" s="133"/>
      <c r="E377" s="322">
        <f>E381</f>
        <v>48621818</v>
      </c>
      <c r="F377" s="238">
        <f>F378+F379+F380+F381+F382</f>
        <v>3150000</v>
      </c>
      <c r="G377" s="355">
        <f>G381+G382</f>
        <v>51771818</v>
      </c>
    </row>
    <row r="378" spans="1:7" ht="15.75">
      <c r="A378" s="357" t="s">
        <v>1382</v>
      </c>
      <c r="B378" s="320" t="s">
        <v>1298</v>
      </c>
      <c r="C378" s="230"/>
      <c r="D378" s="99"/>
      <c r="E378" s="222"/>
      <c r="F378" s="99"/>
      <c r="G378" s="359"/>
    </row>
    <row r="379" spans="1:7" ht="15.75">
      <c r="A379" s="357" t="s">
        <v>1383</v>
      </c>
      <c r="B379" s="320" t="s">
        <v>2004</v>
      </c>
      <c r="C379" s="230"/>
      <c r="D379" s="99"/>
      <c r="E379" s="222"/>
      <c r="F379" s="99"/>
      <c r="G379" s="359"/>
    </row>
    <row r="380" spans="1:7" ht="15.75">
      <c r="A380" s="357" t="s">
        <v>1384</v>
      </c>
      <c r="B380" s="320" t="s">
        <v>2005</v>
      </c>
      <c r="C380" s="230"/>
      <c r="D380" s="99"/>
      <c r="E380" s="222"/>
      <c r="F380" s="99"/>
      <c r="G380" s="359"/>
    </row>
    <row r="381" spans="1:7" ht="15.75">
      <c r="A381" s="357" t="s">
        <v>634</v>
      </c>
      <c r="B381" s="320" t="s">
        <v>2006</v>
      </c>
      <c r="C381" s="230"/>
      <c r="D381" s="99"/>
      <c r="E381" s="237">
        <v>48621818</v>
      </c>
      <c r="F381" s="99"/>
      <c r="G381" s="358">
        <v>48621818</v>
      </c>
    </row>
    <row r="382" spans="1:7" ht="15.75">
      <c r="A382" s="357" t="s">
        <v>635</v>
      </c>
      <c r="B382" s="320" t="s">
        <v>2007</v>
      </c>
      <c r="C382" s="230"/>
      <c r="D382" s="99"/>
      <c r="E382" s="222"/>
      <c r="F382" s="237">
        <v>3150000</v>
      </c>
      <c r="G382" s="358">
        <v>3150000</v>
      </c>
    </row>
    <row r="383" spans="1:7" ht="15.75">
      <c r="A383" s="356" t="s">
        <v>1933</v>
      </c>
      <c r="B383" s="317" t="s">
        <v>2008</v>
      </c>
      <c r="C383" s="230"/>
      <c r="D383" s="99"/>
      <c r="E383" s="222"/>
      <c r="F383" s="99"/>
      <c r="G383" s="359"/>
    </row>
    <row r="384" spans="1:7" ht="15.75">
      <c r="A384" s="356" t="s">
        <v>636</v>
      </c>
      <c r="B384" s="317" t="s">
        <v>359</v>
      </c>
      <c r="C384" s="230"/>
      <c r="D384" s="99"/>
      <c r="E384" s="222"/>
      <c r="F384" s="99"/>
      <c r="G384" s="359"/>
    </row>
    <row r="385" spans="1:7" ht="15.75">
      <c r="A385" s="357" t="s">
        <v>637</v>
      </c>
      <c r="B385" s="317" t="s">
        <v>2009</v>
      </c>
      <c r="C385" s="230"/>
      <c r="D385" s="99"/>
      <c r="E385" s="222"/>
      <c r="F385" s="99"/>
      <c r="G385" s="359"/>
    </row>
    <row r="386" spans="1:7" ht="15.75">
      <c r="A386" s="357" t="s">
        <v>2010</v>
      </c>
      <c r="B386" s="320" t="s">
        <v>610</v>
      </c>
      <c r="C386" s="230"/>
      <c r="D386" s="99"/>
      <c r="E386" s="222"/>
      <c r="F386" s="99"/>
      <c r="G386" s="359"/>
    </row>
    <row r="387" spans="1:7" ht="15.75">
      <c r="A387" s="357" t="s">
        <v>2013</v>
      </c>
      <c r="B387" s="320" t="s">
        <v>612</v>
      </c>
      <c r="C387" s="230"/>
      <c r="D387" s="99"/>
      <c r="E387" s="222"/>
      <c r="F387" s="99"/>
      <c r="G387" s="359"/>
    </row>
    <row r="388" spans="1:7" ht="15.75">
      <c r="A388" s="357" t="s">
        <v>2014</v>
      </c>
      <c r="B388" s="320" t="s">
        <v>614</v>
      </c>
      <c r="C388" s="230"/>
      <c r="D388" s="99"/>
      <c r="E388" s="222"/>
      <c r="F388" s="99"/>
      <c r="G388" s="359"/>
    </row>
    <row r="389" spans="1:7" ht="15.75">
      <c r="A389" s="357" t="s">
        <v>2015</v>
      </c>
      <c r="B389" s="320" t="s">
        <v>616</v>
      </c>
      <c r="C389" s="230"/>
      <c r="D389" s="99"/>
      <c r="E389" s="222"/>
      <c r="F389" s="99"/>
      <c r="G389" s="359"/>
    </row>
    <row r="390" spans="1:7" ht="15.75">
      <c r="A390" s="353" t="s">
        <v>638</v>
      </c>
      <c r="B390" s="317" t="s">
        <v>360</v>
      </c>
      <c r="C390" s="321"/>
      <c r="D390" s="99"/>
      <c r="E390" s="222"/>
      <c r="F390" s="99"/>
      <c r="G390" s="359"/>
    </row>
    <row r="391" spans="1:7" ht="15.75">
      <c r="A391" s="357" t="s">
        <v>2016</v>
      </c>
      <c r="B391" s="317" t="s">
        <v>2009</v>
      </c>
      <c r="C391" s="230"/>
      <c r="D391" s="133"/>
      <c r="E391" s="222"/>
      <c r="F391" s="238">
        <f>F392+F393+F394+F395</f>
        <v>2203630</v>
      </c>
      <c r="G391" s="360">
        <f>G392+G393+G394+G395</f>
        <v>2203630</v>
      </c>
    </row>
    <row r="392" spans="1:7" ht="15.75">
      <c r="A392" s="357" t="s">
        <v>2017</v>
      </c>
      <c r="B392" s="320" t="s">
        <v>610</v>
      </c>
      <c r="C392" s="230"/>
      <c r="D392" s="99"/>
      <c r="E392" s="222"/>
      <c r="F392" s="237">
        <v>596160</v>
      </c>
      <c r="G392" s="358">
        <v>596160</v>
      </c>
    </row>
    <row r="393" spans="1:7" ht="15.75">
      <c r="A393" s="357" t="s">
        <v>2018</v>
      </c>
      <c r="B393" s="320" t="s">
        <v>612</v>
      </c>
      <c r="C393" s="230"/>
      <c r="D393" s="99"/>
      <c r="E393" s="222"/>
      <c r="F393" s="237">
        <v>896125</v>
      </c>
      <c r="G393" s="358">
        <v>896125</v>
      </c>
    </row>
    <row r="394" spans="1:7" ht="15.75">
      <c r="A394" s="357" t="s">
        <v>2019</v>
      </c>
      <c r="B394" s="320" t="s">
        <v>614</v>
      </c>
      <c r="C394" s="230"/>
      <c r="D394" s="99"/>
      <c r="E394" s="222"/>
      <c r="F394" s="237">
        <v>34725</v>
      </c>
      <c r="G394" s="358">
        <v>34725</v>
      </c>
    </row>
    <row r="395" spans="1:7" ht="15.75">
      <c r="A395" s="357" t="s">
        <v>2020</v>
      </c>
      <c r="B395" s="320" t="s">
        <v>616</v>
      </c>
      <c r="C395" s="321"/>
      <c r="D395" s="99"/>
      <c r="E395" s="222"/>
      <c r="F395" s="237">
        <v>676620</v>
      </c>
      <c r="G395" s="358">
        <v>676620</v>
      </c>
    </row>
    <row r="396" spans="1:7" ht="15.75">
      <c r="A396" s="353" t="s">
        <v>639</v>
      </c>
      <c r="B396" s="317" t="s">
        <v>2021</v>
      </c>
      <c r="C396" s="230"/>
      <c r="D396" s="133"/>
      <c r="E396" s="222"/>
      <c r="F396" s="238">
        <f>F397+F398+F399+F400+F401</f>
        <v>640494</v>
      </c>
      <c r="G396" s="360">
        <f>G397+G398+G399+G400+G401</f>
        <v>640494</v>
      </c>
    </row>
    <row r="397" spans="1:7" ht="15.75">
      <c r="A397" s="357" t="s">
        <v>640</v>
      </c>
      <c r="B397" s="320" t="s">
        <v>1627</v>
      </c>
      <c r="C397" s="230"/>
      <c r="D397" s="99"/>
      <c r="E397" s="222"/>
      <c r="F397" s="237">
        <v>34974</v>
      </c>
      <c r="G397" s="358">
        <v>34974</v>
      </c>
    </row>
    <row r="398" spans="1:7" ht="15.75">
      <c r="A398" s="357" t="s">
        <v>1691</v>
      </c>
      <c r="B398" s="320" t="s">
        <v>1629</v>
      </c>
      <c r="C398" s="230"/>
      <c r="D398" s="99"/>
      <c r="E398" s="222"/>
      <c r="F398" s="237">
        <v>213210</v>
      </c>
      <c r="G398" s="358">
        <v>213210</v>
      </c>
    </row>
    <row r="399" spans="1:7" ht="15.75">
      <c r="A399" s="357" t="s">
        <v>1692</v>
      </c>
      <c r="B399" s="320" t="s">
        <v>1631</v>
      </c>
      <c r="C399" s="230"/>
      <c r="D399" s="99"/>
      <c r="E399" s="222"/>
      <c r="F399" s="237">
        <v>34974</v>
      </c>
      <c r="G399" s="358">
        <v>34974</v>
      </c>
    </row>
    <row r="400" spans="1:7" ht="15.75">
      <c r="A400" s="357" t="s">
        <v>1693</v>
      </c>
      <c r="B400" s="320" t="s">
        <v>1633</v>
      </c>
      <c r="C400" s="230"/>
      <c r="D400" s="99"/>
      <c r="E400" s="222"/>
      <c r="F400" s="237">
        <v>287040</v>
      </c>
      <c r="G400" s="358">
        <v>287040</v>
      </c>
    </row>
    <row r="401" spans="1:7" ht="15.75">
      <c r="A401" s="357" t="s">
        <v>1694</v>
      </c>
      <c r="B401" s="320" t="s">
        <v>316</v>
      </c>
      <c r="C401" s="321"/>
      <c r="D401" s="99"/>
      <c r="E401" s="222"/>
      <c r="F401" s="237">
        <v>70296</v>
      </c>
      <c r="G401" s="358">
        <v>70296</v>
      </c>
    </row>
    <row r="402" spans="1:7" ht="15.75">
      <c r="A402" s="353" t="s">
        <v>1905</v>
      </c>
      <c r="B402" s="317" t="s">
        <v>2022</v>
      </c>
      <c r="C402" s="321"/>
      <c r="D402" s="133"/>
      <c r="E402" s="222"/>
      <c r="F402" s="238">
        <f>F403+F407+F427+F431</f>
        <v>14647000</v>
      </c>
      <c r="G402" s="360">
        <f>G403+G407+G427+G431</f>
        <v>14647000</v>
      </c>
    </row>
    <row r="403" spans="1:7" ht="15.75">
      <c r="A403" s="353" t="s">
        <v>1878</v>
      </c>
      <c r="B403" s="317" t="s">
        <v>2023</v>
      </c>
      <c r="C403" s="230"/>
      <c r="D403" s="133"/>
      <c r="E403" s="222"/>
      <c r="F403" s="238">
        <f>F404+F405+F406</f>
        <v>8400000</v>
      </c>
      <c r="G403" s="360">
        <f>G404+G405+G406</f>
        <v>8400000</v>
      </c>
    </row>
    <row r="404" spans="1:7" ht="15.75">
      <c r="A404" s="361" t="s">
        <v>1695</v>
      </c>
      <c r="B404" s="320" t="s">
        <v>2024</v>
      </c>
      <c r="C404" s="230"/>
      <c r="D404" s="99"/>
      <c r="E404" s="222"/>
      <c r="F404" s="237">
        <v>6300000</v>
      </c>
      <c r="G404" s="358">
        <v>6300000</v>
      </c>
    </row>
    <row r="405" spans="1:7" ht="15.75">
      <c r="A405" s="361" t="s">
        <v>1696</v>
      </c>
      <c r="B405" s="320" t="s">
        <v>2025</v>
      </c>
      <c r="C405" s="230"/>
      <c r="D405" s="99"/>
      <c r="E405" s="222"/>
      <c r="F405" s="237">
        <v>2100000</v>
      </c>
      <c r="G405" s="358">
        <v>2100000</v>
      </c>
    </row>
    <row r="406" spans="1:7" ht="15.75">
      <c r="A406" s="361" t="s">
        <v>1959</v>
      </c>
      <c r="B406" s="320" t="s">
        <v>2026</v>
      </c>
      <c r="C406" s="321"/>
      <c r="D406" s="99"/>
      <c r="E406" s="222"/>
      <c r="F406" s="237"/>
      <c r="G406" s="358"/>
    </row>
    <row r="407" spans="1:7" ht="15.75">
      <c r="A407" s="353" t="s">
        <v>1879</v>
      </c>
      <c r="B407" s="317" t="s">
        <v>2027</v>
      </c>
      <c r="C407" s="230"/>
      <c r="D407" s="133"/>
      <c r="E407" s="222"/>
      <c r="F407" s="238">
        <f>F408+F409+F410</f>
        <v>4200000</v>
      </c>
      <c r="G407" s="360">
        <f>G408+G409+G410</f>
        <v>4200000</v>
      </c>
    </row>
    <row r="408" spans="1:7" ht="15.75">
      <c r="A408" s="353" t="s">
        <v>1697</v>
      </c>
      <c r="B408" s="317" t="s">
        <v>2028</v>
      </c>
      <c r="C408" s="230"/>
      <c r="D408" s="99"/>
      <c r="E408" s="222"/>
      <c r="F408" s="237">
        <v>2100000</v>
      </c>
      <c r="G408" s="358">
        <v>2100000</v>
      </c>
    </row>
    <row r="409" spans="1:7" ht="15.75">
      <c r="A409" s="353" t="s">
        <v>1698</v>
      </c>
      <c r="B409" s="317" t="s">
        <v>2029</v>
      </c>
      <c r="C409" s="230"/>
      <c r="D409" s="99"/>
      <c r="E409" s="222"/>
      <c r="F409" s="237">
        <v>1050000</v>
      </c>
      <c r="G409" s="358">
        <v>1050000</v>
      </c>
    </row>
    <row r="410" spans="1:7" ht="15.75">
      <c r="A410" s="353" t="s">
        <v>1699</v>
      </c>
      <c r="B410" s="317" t="s">
        <v>2030</v>
      </c>
      <c r="C410" s="230"/>
      <c r="D410" s="99"/>
      <c r="E410" s="222"/>
      <c r="F410" s="237">
        <f>F411</f>
        <v>1050000</v>
      </c>
      <c r="G410" s="358">
        <f>G411</f>
        <v>1050000</v>
      </c>
    </row>
    <row r="411" spans="1:7" ht="15.75">
      <c r="A411" s="361" t="s">
        <v>2031</v>
      </c>
      <c r="B411" s="320" t="s">
        <v>2032</v>
      </c>
      <c r="C411" s="230"/>
      <c r="D411" s="99"/>
      <c r="E411" s="222"/>
      <c r="F411" s="237">
        <v>1050000</v>
      </c>
      <c r="G411" s="358">
        <v>1050000</v>
      </c>
    </row>
    <row r="412" spans="1:7" ht="15.75">
      <c r="A412" s="361" t="s">
        <v>2033</v>
      </c>
      <c r="B412" s="317" t="s">
        <v>2034</v>
      </c>
      <c r="C412" s="230"/>
      <c r="D412" s="99"/>
      <c r="E412" s="222"/>
      <c r="F412" s="233"/>
      <c r="G412" s="359"/>
    </row>
    <row r="413" spans="1:7" ht="15.75">
      <c r="A413" s="361" t="s">
        <v>2035</v>
      </c>
      <c r="B413" s="320" t="s">
        <v>312</v>
      </c>
      <c r="C413" s="230"/>
      <c r="D413" s="99"/>
      <c r="E413" s="222"/>
      <c r="F413" s="233"/>
      <c r="G413" s="359"/>
    </row>
    <row r="414" spans="1:7" ht="15.75">
      <c r="A414" s="361" t="s">
        <v>2036</v>
      </c>
      <c r="B414" s="320" t="s">
        <v>2039</v>
      </c>
      <c r="C414" s="230"/>
      <c r="D414" s="99"/>
      <c r="E414" s="222"/>
      <c r="F414" s="233"/>
      <c r="G414" s="359"/>
    </row>
    <row r="415" spans="1:7" ht="15.75">
      <c r="A415" s="361" t="s">
        <v>2040</v>
      </c>
      <c r="B415" s="320" t="s">
        <v>2042</v>
      </c>
      <c r="C415" s="230"/>
      <c r="D415" s="99"/>
      <c r="E415" s="222"/>
      <c r="F415" s="233"/>
      <c r="G415" s="359"/>
    </row>
    <row r="416" spans="1:7" ht="15.75">
      <c r="A416" s="353" t="s">
        <v>1700</v>
      </c>
      <c r="B416" s="317" t="s">
        <v>2088</v>
      </c>
      <c r="C416" s="230"/>
      <c r="D416" s="99"/>
      <c r="E416" s="222"/>
      <c r="F416" s="233"/>
      <c r="G416" s="359"/>
    </row>
    <row r="417" spans="1:7" ht="15.75">
      <c r="A417" s="353" t="s">
        <v>1701</v>
      </c>
      <c r="B417" s="317" t="s">
        <v>297</v>
      </c>
      <c r="C417" s="230"/>
      <c r="D417" s="99"/>
      <c r="E417" s="222"/>
      <c r="F417" s="233"/>
      <c r="G417" s="359"/>
    </row>
    <row r="418" spans="1:7" ht="15.75">
      <c r="A418" s="353" t="s">
        <v>1702</v>
      </c>
      <c r="B418" s="317" t="s">
        <v>2044</v>
      </c>
      <c r="C418" s="230"/>
      <c r="D418" s="99"/>
      <c r="E418" s="222"/>
      <c r="F418" s="233"/>
      <c r="G418" s="359"/>
    </row>
    <row r="419" spans="1:7" ht="15.75">
      <c r="A419" s="361" t="s">
        <v>1703</v>
      </c>
      <c r="B419" s="320" t="s">
        <v>687</v>
      </c>
      <c r="C419" s="230"/>
      <c r="D419" s="99"/>
      <c r="E419" s="222"/>
      <c r="F419" s="233"/>
      <c r="G419" s="359"/>
    </row>
    <row r="420" spans="1:7" ht="15.75">
      <c r="A420" s="361" t="s">
        <v>1704</v>
      </c>
      <c r="B420" s="320" t="s">
        <v>2045</v>
      </c>
      <c r="C420" s="230"/>
      <c r="D420" s="99"/>
      <c r="E420" s="222"/>
      <c r="F420" s="233"/>
      <c r="G420" s="359"/>
    </row>
    <row r="421" spans="1:7" ht="15.75">
      <c r="A421" s="361" t="s">
        <v>1705</v>
      </c>
      <c r="B421" s="320" t="s">
        <v>685</v>
      </c>
      <c r="C421" s="230"/>
      <c r="D421" s="99"/>
      <c r="E421" s="222"/>
      <c r="F421" s="233"/>
      <c r="G421" s="359"/>
    </row>
    <row r="422" spans="1:7" ht="15.75">
      <c r="A422" s="361" t="s">
        <v>1706</v>
      </c>
      <c r="B422" s="320" t="s">
        <v>2046</v>
      </c>
      <c r="C422" s="230"/>
      <c r="D422" s="99"/>
      <c r="E422" s="222"/>
      <c r="F422" s="233"/>
      <c r="G422" s="359"/>
    </row>
    <row r="423" spans="1:7" ht="15.75">
      <c r="A423" s="361" t="s">
        <v>1707</v>
      </c>
      <c r="B423" s="320" t="s">
        <v>2047</v>
      </c>
      <c r="C423" s="230"/>
      <c r="D423" s="99"/>
      <c r="E423" s="222"/>
      <c r="F423" s="233"/>
      <c r="G423" s="359"/>
    </row>
    <row r="424" spans="1:7" ht="15.75">
      <c r="A424" s="353" t="s">
        <v>1708</v>
      </c>
      <c r="B424" s="317" t="s">
        <v>313</v>
      </c>
      <c r="C424" s="230"/>
      <c r="D424" s="99"/>
      <c r="E424" s="222"/>
      <c r="F424" s="233"/>
      <c r="G424" s="359"/>
    </row>
    <row r="425" spans="1:7" ht="15.75">
      <c r="A425" s="353" t="s">
        <v>1709</v>
      </c>
      <c r="B425" s="317" t="s">
        <v>2049</v>
      </c>
      <c r="C425" s="230"/>
      <c r="D425" s="99"/>
      <c r="E425" s="222"/>
      <c r="F425" s="233"/>
      <c r="G425" s="359"/>
    </row>
    <row r="426" spans="1:7" ht="15.75">
      <c r="A426" s="353" t="s">
        <v>2050</v>
      </c>
      <c r="B426" s="317" t="s">
        <v>2058</v>
      </c>
      <c r="C426" s="230"/>
      <c r="D426" s="99"/>
      <c r="E426" s="222"/>
      <c r="F426" s="233"/>
      <c r="G426" s="359"/>
    </row>
    <row r="427" spans="1:7" ht="15.75">
      <c r="A427" s="353" t="s">
        <v>2052</v>
      </c>
      <c r="B427" s="317" t="s">
        <v>1981</v>
      </c>
      <c r="C427" s="230"/>
      <c r="D427" s="99"/>
      <c r="E427" s="222"/>
      <c r="F427" s="237">
        <v>630000</v>
      </c>
      <c r="G427" s="358">
        <v>630000</v>
      </c>
    </row>
    <row r="428" spans="1:7" ht="15.75">
      <c r="A428" s="353" t="s">
        <v>1892</v>
      </c>
      <c r="B428" s="317" t="s">
        <v>2059</v>
      </c>
      <c r="C428" s="230"/>
      <c r="D428" s="99"/>
      <c r="E428" s="222"/>
      <c r="F428" s="233"/>
      <c r="G428" s="359"/>
    </row>
    <row r="429" spans="1:7" ht="15.75">
      <c r="A429" s="353" t="s">
        <v>1948</v>
      </c>
      <c r="B429" s="317" t="s">
        <v>2060</v>
      </c>
      <c r="C429" s="230"/>
      <c r="D429" s="99"/>
      <c r="E429" s="222"/>
      <c r="F429" s="233"/>
      <c r="G429" s="359"/>
    </row>
    <row r="430" spans="1:7" ht="15.75">
      <c r="A430" s="361" t="s">
        <v>1920</v>
      </c>
      <c r="B430" s="320" t="s">
        <v>2074</v>
      </c>
      <c r="C430" s="230"/>
      <c r="D430" s="99"/>
      <c r="E430" s="222"/>
      <c r="F430" s="233"/>
      <c r="G430" s="359"/>
    </row>
    <row r="431" spans="1:7" ht="15.75">
      <c r="A431" s="353" t="s">
        <v>2076</v>
      </c>
      <c r="B431" s="317" t="s">
        <v>2091</v>
      </c>
      <c r="C431" s="321"/>
      <c r="D431" s="99"/>
      <c r="E431" s="222"/>
      <c r="F431" s="237">
        <f>367000+1050000</f>
        <v>1417000</v>
      </c>
      <c r="G431" s="358">
        <f>367000+1050000</f>
        <v>1417000</v>
      </c>
    </row>
    <row r="432" spans="1:7" ht="15.75">
      <c r="A432" s="353" t="s">
        <v>1961</v>
      </c>
      <c r="B432" s="317" t="s">
        <v>1962</v>
      </c>
      <c r="C432" s="321"/>
      <c r="D432" s="133"/>
      <c r="E432" s="222"/>
      <c r="F432" s="244">
        <f>F433+F469</f>
        <v>68370724</v>
      </c>
      <c r="G432" s="387">
        <f>G433+G469</f>
        <v>68370724</v>
      </c>
    </row>
    <row r="433" spans="1:7" ht="15.75">
      <c r="A433" s="353" t="s">
        <v>1906</v>
      </c>
      <c r="B433" s="317" t="s">
        <v>1351</v>
      </c>
      <c r="C433" s="321"/>
      <c r="D433" s="133"/>
      <c r="E433" s="222"/>
      <c r="F433" s="238">
        <f>F434+F458+F463</f>
        <v>57681471</v>
      </c>
      <c r="G433" s="360">
        <f>G434+G458+G463</f>
        <v>57681471</v>
      </c>
    </row>
    <row r="434" spans="1:7" ht="15.75">
      <c r="A434" s="353" t="s">
        <v>1921</v>
      </c>
      <c r="B434" s="317" t="s">
        <v>1352</v>
      </c>
      <c r="C434" s="230"/>
      <c r="D434" s="133"/>
      <c r="E434" s="222"/>
      <c r="F434" s="238">
        <f>F435+F436+F437+F438+F439</f>
        <v>43640897</v>
      </c>
      <c r="G434" s="360">
        <f>G435+G436+G437+G438+G439</f>
        <v>43640897</v>
      </c>
    </row>
    <row r="435" spans="1:7" ht="15.75">
      <c r="A435" s="361" t="s">
        <v>1710</v>
      </c>
      <c r="B435" s="320" t="s">
        <v>1353</v>
      </c>
      <c r="C435" s="230"/>
      <c r="D435" s="99"/>
      <c r="E435" s="222"/>
      <c r="F435" s="237">
        <v>36351000</v>
      </c>
      <c r="G435" s="358">
        <v>36351000</v>
      </c>
    </row>
    <row r="436" spans="1:7" ht="15.75">
      <c r="A436" s="361" t="s">
        <v>1711</v>
      </c>
      <c r="B436" s="320" t="s">
        <v>1287</v>
      </c>
      <c r="C436" s="230"/>
      <c r="D436" s="99"/>
      <c r="E436" s="222"/>
      <c r="F436" s="237"/>
      <c r="G436" s="358"/>
    </row>
    <row r="437" spans="1:7" ht="15.75">
      <c r="A437" s="361" t="s">
        <v>1712</v>
      </c>
      <c r="B437" s="320" t="s">
        <v>1288</v>
      </c>
      <c r="C437" s="230"/>
      <c r="D437" s="99"/>
      <c r="E437" s="222"/>
      <c r="F437" s="237">
        <f>2996997+1606500</f>
        <v>4603497</v>
      </c>
      <c r="G437" s="358">
        <f>2996997+1606500</f>
        <v>4603497</v>
      </c>
    </row>
    <row r="438" spans="1:7" ht="15.75">
      <c r="A438" s="361" t="s">
        <v>1713</v>
      </c>
      <c r="B438" s="320" t="s">
        <v>1289</v>
      </c>
      <c r="C438" s="230"/>
      <c r="D438" s="99"/>
      <c r="E438" s="222"/>
      <c r="F438" s="237">
        <v>2000000</v>
      </c>
      <c r="G438" s="358">
        <v>2000000</v>
      </c>
    </row>
    <row r="439" spans="1:7" ht="15.75">
      <c r="A439" s="361" t="s">
        <v>1714</v>
      </c>
      <c r="B439" s="320" t="s">
        <v>1291</v>
      </c>
      <c r="C439" s="230"/>
      <c r="D439" s="99"/>
      <c r="E439" s="222"/>
      <c r="F439" s="237">
        <v>686400</v>
      </c>
      <c r="G439" s="358">
        <v>686400</v>
      </c>
    </row>
    <row r="440" spans="1:7" ht="15.75">
      <c r="A440" s="361" t="s">
        <v>1715</v>
      </c>
      <c r="B440" s="320" t="s">
        <v>1292</v>
      </c>
      <c r="C440" s="230"/>
      <c r="D440" s="99"/>
      <c r="E440" s="222"/>
      <c r="F440" s="233"/>
      <c r="G440" s="359"/>
    </row>
    <row r="441" spans="1:7" ht="15.75">
      <c r="A441" s="361" t="s">
        <v>1716</v>
      </c>
      <c r="B441" s="320" t="s">
        <v>1293</v>
      </c>
      <c r="C441" s="230"/>
      <c r="D441" s="99"/>
      <c r="E441" s="222"/>
      <c r="F441" s="233"/>
      <c r="G441" s="359"/>
    </row>
    <row r="442" spans="1:7" ht="15.75">
      <c r="A442" s="361" t="s">
        <v>660</v>
      </c>
      <c r="B442" s="320" t="s">
        <v>1294</v>
      </c>
      <c r="C442" s="230"/>
      <c r="D442" s="99"/>
      <c r="E442" s="222"/>
      <c r="F442" s="233"/>
      <c r="G442" s="359"/>
    </row>
    <row r="443" spans="1:7" ht="15.75">
      <c r="A443" s="361" t="s">
        <v>661</v>
      </c>
      <c r="B443" s="320" t="s">
        <v>1295</v>
      </c>
      <c r="C443" s="230"/>
      <c r="D443" s="99"/>
      <c r="E443" s="222"/>
      <c r="F443" s="233"/>
      <c r="G443" s="359"/>
    </row>
    <row r="444" spans="1:7" ht="15.75">
      <c r="A444" s="353" t="s">
        <v>1899</v>
      </c>
      <c r="B444" s="317" t="s">
        <v>1296</v>
      </c>
      <c r="C444" s="230"/>
      <c r="D444" s="99"/>
      <c r="E444" s="222"/>
      <c r="F444" s="233"/>
      <c r="G444" s="359"/>
    </row>
    <row r="445" spans="1:7" ht="15.75">
      <c r="A445" s="353" t="s">
        <v>1922</v>
      </c>
      <c r="B445" s="317" t="s">
        <v>1297</v>
      </c>
      <c r="C445" s="230"/>
      <c r="D445" s="99"/>
      <c r="E445" s="222"/>
      <c r="F445" s="233"/>
      <c r="G445" s="359"/>
    </row>
    <row r="446" spans="1:7" ht="15.75">
      <c r="A446" s="361" t="s">
        <v>662</v>
      </c>
      <c r="B446" s="320" t="s">
        <v>1298</v>
      </c>
      <c r="C446" s="230"/>
      <c r="D446" s="99"/>
      <c r="E446" s="222"/>
      <c r="F446" s="233"/>
      <c r="G446" s="359"/>
    </row>
    <row r="447" spans="1:7" ht="15.75">
      <c r="A447" s="361" t="s">
        <v>663</v>
      </c>
      <c r="B447" s="320" t="s">
        <v>2004</v>
      </c>
      <c r="C447" s="230"/>
      <c r="D447" s="99"/>
      <c r="E447" s="222"/>
      <c r="F447" s="233"/>
      <c r="G447" s="359"/>
    </row>
    <row r="448" spans="1:7" ht="15.75">
      <c r="A448" s="361" t="s">
        <v>664</v>
      </c>
      <c r="B448" s="320" t="s">
        <v>2005</v>
      </c>
      <c r="C448" s="230"/>
      <c r="D448" s="99"/>
      <c r="E448" s="222"/>
      <c r="F448" s="233"/>
      <c r="G448" s="359"/>
    </row>
    <row r="449" spans="1:7" ht="15.75">
      <c r="A449" s="361" t="s">
        <v>665</v>
      </c>
      <c r="B449" s="320" t="s">
        <v>2007</v>
      </c>
      <c r="C449" s="230"/>
      <c r="D449" s="99"/>
      <c r="E449" s="222"/>
      <c r="F449" s="233"/>
      <c r="G449" s="359"/>
    </row>
    <row r="450" spans="1:7" ht="15.75">
      <c r="A450" s="353" t="s">
        <v>1934</v>
      </c>
      <c r="B450" s="317" t="s">
        <v>2008</v>
      </c>
      <c r="C450" s="230"/>
      <c r="D450" s="99"/>
      <c r="E450" s="222"/>
      <c r="F450" s="233"/>
      <c r="G450" s="359"/>
    </row>
    <row r="451" spans="1:7" ht="15.75">
      <c r="A451" s="353" t="s">
        <v>666</v>
      </c>
      <c r="B451" s="317" t="s">
        <v>359</v>
      </c>
      <c r="C451" s="230"/>
      <c r="D451" s="99"/>
      <c r="E451" s="222"/>
      <c r="F451" s="233"/>
      <c r="G451" s="359"/>
    </row>
    <row r="452" spans="1:7" ht="15.75">
      <c r="A452" s="361" t="s">
        <v>667</v>
      </c>
      <c r="B452" s="317" t="s">
        <v>2009</v>
      </c>
      <c r="C452" s="230"/>
      <c r="D452" s="99"/>
      <c r="E452" s="222"/>
      <c r="F452" s="233"/>
      <c r="G452" s="359"/>
    </row>
    <row r="453" spans="1:7" ht="15.75">
      <c r="A453" s="361" t="s">
        <v>1963</v>
      </c>
      <c r="B453" s="320" t="s">
        <v>610</v>
      </c>
      <c r="C453" s="230"/>
      <c r="D453" s="99"/>
      <c r="E453" s="222"/>
      <c r="F453" s="233"/>
      <c r="G453" s="359"/>
    </row>
    <row r="454" spans="1:7" ht="15.75">
      <c r="A454" s="361" t="s">
        <v>1964</v>
      </c>
      <c r="B454" s="320" t="s">
        <v>612</v>
      </c>
      <c r="C454" s="230"/>
      <c r="D454" s="99"/>
      <c r="E454" s="222"/>
      <c r="F454" s="233"/>
      <c r="G454" s="359"/>
    </row>
    <row r="455" spans="1:7" ht="15.75">
      <c r="A455" s="361" t="s">
        <v>1965</v>
      </c>
      <c r="B455" s="320" t="s">
        <v>614</v>
      </c>
      <c r="C455" s="230"/>
      <c r="D455" s="99"/>
      <c r="E455" s="222"/>
      <c r="F455" s="233"/>
      <c r="G455" s="359"/>
    </row>
    <row r="456" spans="1:7" ht="15.75">
      <c r="A456" s="361" t="s">
        <v>1966</v>
      </c>
      <c r="B456" s="320" t="s">
        <v>616</v>
      </c>
      <c r="C456" s="230"/>
      <c r="D456" s="99"/>
      <c r="E456" s="222"/>
      <c r="F456" s="233"/>
      <c r="G456" s="359"/>
    </row>
    <row r="457" spans="1:7" ht="15.75">
      <c r="A457" s="353" t="s">
        <v>668</v>
      </c>
      <c r="B457" s="317" t="s">
        <v>360</v>
      </c>
      <c r="C457" s="321"/>
      <c r="D457" s="99"/>
      <c r="E457" s="222"/>
      <c r="F457" s="233"/>
      <c r="G457" s="359"/>
    </row>
    <row r="458" spans="1:7" ht="15.75">
      <c r="A458" s="361" t="s">
        <v>669</v>
      </c>
      <c r="B458" s="317" t="s">
        <v>2009</v>
      </c>
      <c r="C458" s="230"/>
      <c r="D458" s="133"/>
      <c r="E458" s="222"/>
      <c r="F458" s="238">
        <f>F459+F460+F461+F462</f>
        <v>10768984</v>
      </c>
      <c r="G458" s="360">
        <f>G459+G460+G461+G462</f>
        <v>10768984</v>
      </c>
    </row>
    <row r="459" spans="1:7" ht="15.75">
      <c r="A459" s="361" t="s">
        <v>1967</v>
      </c>
      <c r="B459" s="320" t="s">
        <v>610</v>
      </c>
      <c r="C459" s="230"/>
      <c r="D459" s="99"/>
      <c r="E459" s="222"/>
      <c r="F459" s="237">
        <v>2908080</v>
      </c>
      <c r="G459" s="358">
        <v>2908080</v>
      </c>
    </row>
    <row r="460" spans="1:7" ht="15.75">
      <c r="A460" s="361" t="s">
        <v>1968</v>
      </c>
      <c r="B460" s="320" t="s">
        <v>612</v>
      </c>
      <c r="C460" s="230"/>
      <c r="D460" s="99"/>
      <c r="E460" s="222"/>
      <c r="F460" s="237">
        <v>4225804</v>
      </c>
      <c r="G460" s="358">
        <v>4225804</v>
      </c>
    </row>
    <row r="461" spans="1:7" ht="15.75">
      <c r="A461" s="361" t="s">
        <v>1969</v>
      </c>
      <c r="B461" s="320" t="s">
        <v>614</v>
      </c>
      <c r="C461" s="230"/>
      <c r="D461" s="99"/>
      <c r="E461" s="222"/>
      <c r="F461" s="237">
        <v>181755</v>
      </c>
      <c r="G461" s="358">
        <v>181755</v>
      </c>
    </row>
    <row r="462" spans="1:7" ht="15.75">
      <c r="A462" s="361" t="s">
        <v>1970</v>
      </c>
      <c r="B462" s="320" t="s">
        <v>616</v>
      </c>
      <c r="C462" s="321"/>
      <c r="D462" s="99"/>
      <c r="E462" s="222"/>
      <c r="F462" s="237">
        <v>3453345</v>
      </c>
      <c r="G462" s="358">
        <v>3453345</v>
      </c>
    </row>
    <row r="463" spans="1:7" ht="15.75">
      <c r="A463" s="356" t="s">
        <v>670</v>
      </c>
      <c r="B463" s="317" t="s">
        <v>2021</v>
      </c>
      <c r="C463" s="230"/>
      <c r="D463" s="133"/>
      <c r="E463" s="222"/>
      <c r="F463" s="238">
        <f>F464+F465+F466+F467+F468</f>
        <v>3271590</v>
      </c>
      <c r="G463" s="360">
        <f>G464+G465+G466+G467+G468</f>
        <v>3271590</v>
      </c>
    </row>
    <row r="464" spans="1:7" ht="15.75">
      <c r="A464" s="357" t="s">
        <v>671</v>
      </c>
      <c r="B464" s="320" t="s">
        <v>1627</v>
      </c>
      <c r="C464" s="230"/>
      <c r="D464" s="99"/>
      <c r="E464" s="222"/>
      <c r="F464" s="237">
        <v>181755</v>
      </c>
      <c r="G464" s="358">
        <v>181755</v>
      </c>
    </row>
    <row r="465" spans="1:7" ht="15.75">
      <c r="A465" s="357" t="s">
        <v>672</v>
      </c>
      <c r="B465" s="320" t="s">
        <v>1629</v>
      </c>
      <c r="C465" s="230"/>
      <c r="D465" s="99"/>
      <c r="E465" s="222"/>
      <c r="F465" s="237">
        <v>1090530</v>
      </c>
      <c r="G465" s="358">
        <v>1090530</v>
      </c>
    </row>
    <row r="466" spans="1:7" ht="15.75">
      <c r="A466" s="357" t="s">
        <v>673</v>
      </c>
      <c r="B466" s="320" t="s">
        <v>1631</v>
      </c>
      <c r="C466" s="230"/>
      <c r="D466" s="99"/>
      <c r="E466" s="222"/>
      <c r="F466" s="237">
        <v>181755</v>
      </c>
      <c r="G466" s="358">
        <v>181755</v>
      </c>
    </row>
    <row r="467" spans="1:7" ht="15.75">
      <c r="A467" s="357" t="s">
        <v>674</v>
      </c>
      <c r="B467" s="320" t="s">
        <v>1633</v>
      </c>
      <c r="C467" s="230"/>
      <c r="D467" s="99"/>
      <c r="E467" s="222"/>
      <c r="F467" s="237">
        <v>1454040</v>
      </c>
      <c r="G467" s="358">
        <v>1454040</v>
      </c>
    </row>
    <row r="468" spans="1:7" ht="15.75">
      <c r="A468" s="357" t="s">
        <v>675</v>
      </c>
      <c r="B468" s="320" t="s">
        <v>316</v>
      </c>
      <c r="C468" s="321"/>
      <c r="D468" s="99"/>
      <c r="E468" s="222"/>
      <c r="F468" s="237">
        <v>363510</v>
      </c>
      <c r="G468" s="358">
        <v>363510</v>
      </c>
    </row>
    <row r="469" spans="1:7" ht="15.75">
      <c r="A469" s="362" t="s">
        <v>1907</v>
      </c>
      <c r="B469" s="317" t="s">
        <v>2022</v>
      </c>
      <c r="C469" s="321"/>
      <c r="D469" s="133"/>
      <c r="E469" s="222"/>
      <c r="F469" s="238">
        <f>F470+F474+F479+F492+F494</f>
        <v>10689253</v>
      </c>
      <c r="G469" s="360">
        <f>G470+G474+G479+G492+G494</f>
        <v>10689253</v>
      </c>
    </row>
    <row r="470" spans="1:7" ht="15.75">
      <c r="A470" s="356" t="s">
        <v>1880</v>
      </c>
      <c r="B470" s="323" t="s">
        <v>2023</v>
      </c>
      <c r="C470" s="230"/>
      <c r="D470" s="133"/>
      <c r="E470" s="222"/>
      <c r="F470" s="238">
        <f>F471+F472+F473</f>
        <v>1050000</v>
      </c>
      <c r="G470" s="360">
        <f>G471+G472+G473</f>
        <v>1050000</v>
      </c>
    </row>
    <row r="471" spans="1:7" ht="15.75">
      <c r="A471" s="357" t="s">
        <v>676</v>
      </c>
      <c r="B471" s="324" t="s">
        <v>2024</v>
      </c>
      <c r="C471" s="230"/>
      <c r="D471" s="99"/>
      <c r="E471" s="222"/>
      <c r="F471" s="237"/>
      <c r="G471" s="358"/>
    </row>
    <row r="472" spans="1:7" ht="15.75">
      <c r="A472" s="357" t="s">
        <v>677</v>
      </c>
      <c r="B472" s="324" t="s">
        <v>2025</v>
      </c>
      <c r="C472" s="230"/>
      <c r="D472" s="230"/>
      <c r="E472" s="222"/>
      <c r="F472" s="108">
        <v>1050000</v>
      </c>
      <c r="G472" s="363">
        <v>1050000</v>
      </c>
    </row>
    <row r="473" spans="1:7" ht="15.75">
      <c r="A473" s="357" t="s">
        <v>1971</v>
      </c>
      <c r="B473" s="324" t="s">
        <v>2026</v>
      </c>
      <c r="C473" s="321"/>
      <c r="D473" s="230"/>
      <c r="E473" s="222"/>
      <c r="F473" s="108"/>
      <c r="G473" s="363"/>
    </row>
    <row r="474" spans="1:7" ht="15.75">
      <c r="A474" s="356" t="s">
        <v>1881</v>
      </c>
      <c r="B474" s="323" t="s">
        <v>2027</v>
      </c>
      <c r="C474" s="230"/>
      <c r="D474" s="321"/>
      <c r="E474" s="222"/>
      <c r="F474" s="191">
        <f>F475+F476+F477+F478</f>
        <v>1100000</v>
      </c>
      <c r="G474" s="364">
        <f>G475+G476+G477+G478</f>
        <v>1100000</v>
      </c>
    </row>
    <row r="475" spans="1:7" ht="15.75">
      <c r="A475" s="356" t="s">
        <v>678</v>
      </c>
      <c r="B475" s="323" t="s">
        <v>2028</v>
      </c>
      <c r="C475" s="230"/>
      <c r="D475" s="230"/>
      <c r="E475" s="222"/>
      <c r="F475" s="108">
        <v>800000</v>
      </c>
      <c r="G475" s="363">
        <v>800000</v>
      </c>
    </row>
    <row r="476" spans="1:7" ht="15.75">
      <c r="A476" s="356" t="s">
        <v>679</v>
      </c>
      <c r="B476" s="323" t="s">
        <v>2029</v>
      </c>
      <c r="C476" s="230"/>
      <c r="D476" s="230"/>
      <c r="E476" s="222"/>
      <c r="F476" s="108">
        <v>300000</v>
      </c>
      <c r="G476" s="363">
        <v>300000</v>
      </c>
    </row>
    <row r="477" spans="1:7" ht="15.75">
      <c r="A477" s="356" t="s">
        <v>680</v>
      </c>
      <c r="B477" s="323" t="s">
        <v>2030</v>
      </c>
      <c r="C477" s="230"/>
      <c r="D477" s="230"/>
      <c r="E477" s="222"/>
      <c r="F477" s="108"/>
      <c r="G477" s="363"/>
    </row>
    <row r="478" spans="1:7" ht="15.75">
      <c r="A478" s="357" t="s">
        <v>681</v>
      </c>
      <c r="B478" s="324" t="s">
        <v>2032</v>
      </c>
      <c r="C478" s="321"/>
      <c r="D478" s="230"/>
      <c r="E478" s="222"/>
      <c r="F478" s="108"/>
      <c r="G478" s="363"/>
    </row>
    <row r="479" spans="1:7" ht="15.75">
      <c r="A479" s="357" t="s">
        <v>1974</v>
      </c>
      <c r="B479" s="317" t="s">
        <v>2034</v>
      </c>
      <c r="C479" s="230"/>
      <c r="D479" s="321"/>
      <c r="E479" s="222"/>
      <c r="F479" s="191">
        <f>F480+F481+F482</f>
        <v>575000</v>
      </c>
      <c r="G479" s="364">
        <f>G480+G481+G482</f>
        <v>575000</v>
      </c>
    </row>
    <row r="480" spans="1:7" ht="15.75">
      <c r="A480" s="357" t="s">
        <v>1972</v>
      </c>
      <c r="B480" s="324" t="s">
        <v>317</v>
      </c>
      <c r="C480" s="230"/>
      <c r="D480" s="230"/>
      <c r="E480" s="222"/>
      <c r="F480" s="108">
        <v>575000</v>
      </c>
      <c r="G480" s="363">
        <v>575000</v>
      </c>
    </row>
    <row r="481" spans="1:7" ht="15.75">
      <c r="A481" s="357" t="s">
        <v>1973</v>
      </c>
      <c r="B481" s="324" t="s">
        <v>2039</v>
      </c>
      <c r="C481" s="230"/>
      <c r="D481" s="99"/>
      <c r="E481" s="222"/>
      <c r="F481" s="237"/>
      <c r="G481" s="358"/>
    </row>
    <row r="482" spans="1:7" ht="15.75">
      <c r="A482" s="357" t="s">
        <v>1975</v>
      </c>
      <c r="B482" s="324" t="s">
        <v>2042</v>
      </c>
      <c r="C482" s="230"/>
      <c r="D482" s="99"/>
      <c r="E482" s="222"/>
      <c r="F482" s="237"/>
      <c r="G482" s="358"/>
    </row>
    <row r="483" spans="1:7" ht="15.75">
      <c r="A483" s="356" t="s">
        <v>682</v>
      </c>
      <c r="B483" s="323" t="s">
        <v>2088</v>
      </c>
      <c r="C483" s="230"/>
      <c r="D483" s="99"/>
      <c r="E483" s="222"/>
      <c r="F483" s="237"/>
      <c r="G483" s="358"/>
    </row>
    <row r="484" spans="1:7" ht="15.75">
      <c r="A484" s="356" t="s">
        <v>1736</v>
      </c>
      <c r="B484" s="323" t="s">
        <v>297</v>
      </c>
      <c r="C484" s="230"/>
      <c r="D484" s="99"/>
      <c r="E484" s="222"/>
      <c r="F484" s="237"/>
      <c r="G484" s="358"/>
    </row>
    <row r="485" spans="1:7" ht="15.75">
      <c r="A485" s="356" t="s">
        <v>1737</v>
      </c>
      <c r="B485" s="323" t="s">
        <v>2044</v>
      </c>
      <c r="C485" s="230"/>
      <c r="D485" s="99"/>
      <c r="E485" s="222"/>
      <c r="F485" s="237"/>
      <c r="G485" s="358"/>
    </row>
    <row r="486" spans="1:7" ht="15.75">
      <c r="A486" s="357" t="s">
        <v>1738</v>
      </c>
      <c r="B486" s="324" t="s">
        <v>687</v>
      </c>
      <c r="C486" s="230"/>
      <c r="D486" s="99"/>
      <c r="E486" s="222"/>
      <c r="F486" s="237"/>
      <c r="G486" s="358"/>
    </row>
    <row r="487" spans="1:7" ht="15.75">
      <c r="A487" s="357" t="s">
        <v>1739</v>
      </c>
      <c r="B487" s="324" t="s">
        <v>2045</v>
      </c>
      <c r="C487" s="230"/>
      <c r="D487" s="99"/>
      <c r="E487" s="222"/>
      <c r="F487" s="237"/>
      <c r="G487" s="358"/>
    </row>
    <row r="488" spans="1:7" ht="15.75">
      <c r="A488" s="357" t="s">
        <v>1740</v>
      </c>
      <c r="B488" s="324" t="s">
        <v>685</v>
      </c>
      <c r="C488" s="230"/>
      <c r="D488" s="99"/>
      <c r="E488" s="222"/>
      <c r="F488" s="237"/>
      <c r="G488" s="358"/>
    </row>
    <row r="489" spans="1:7" ht="15.75">
      <c r="A489" s="357" t="s">
        <v>1741</v>
      </c>
      <c r="B489" s="324" t="s">
        <v>2046</v>
      </c>
      <c r="C489" s="230"/>
      <c r="D489" s="99"/>
      <c r="E489" s="222"/>
      <c r="F489" s="237"/>
      <c r="G489" s="358"/>
    </row>
    <row r="490" spans="1:7" ht="15.75">
      <c r="A490" s="357" t="s">
        <v>1742</v>
      </c>
      <c r="B490" s="324" t="s">
        <v>2047</v>
      </c>
      <c r="C490" s="230"/>
      <c r="D490" s="99"/>
      <c r="E490" s="222"/>
      <c r="F490" s="237"/>
      <c r="G490" s="358"/>
    </row>
    <row r="491" spans="1:7" ht="15.75">
      <c r="A491" s="356" t="s">
        <v>1976</v>
      </c>
      <c r="B491" s="323" t="s">
        <v>313</v>
      </c>
      <c r="C491" s="230"/>
      <c r="D491" s="99"/>
      <c r="E491" s="222"/>
      <c r="F491" s="237"/>
      <c r="G491" s="358"/>
    </row>
    <row r="492" spans="1:7" ht="15.75">
      <c r="A492" s="356" t="s">
        <v>1977</v>
      </c>
      <c r="B492" s="323" t="s">
        <v>2049</v>
      </c>
      <c r="C492" s="230"/>
      <c r="D492" s="230"/>
      <c r="E492" s="222"/>
      <c r="F492" s="108">
        <v>2700000</v>
      </c>
      <c r="G492" s="363">
        <v>2700000</v>
      </c>
    </row>
    <row r="493" spans="1:7" ht="15.75">
      <c r="A493" s="356" t="s">
        <v>1978</v>
      </c>
      <c r="B493" s="323" t="s">
        <v>2058</v>
      </c>
      <c r="C493" s="230"/>
      <c r="D493" s="99"/>
      <c r="E493" s="222"/>
      <c r="F493" s="237"/>
      <c r="G493" s="358"/>
    </row>
    <row r="494" spans="1:7" ht="15.75">
      <c r="A494" s="356" t="s">
        <v>1979</v>
      </c>
      <c r="B494" s="317" t="s">
        <v>1981</v>
      </c>
      <c r="C494" s="230"/>
      <c r="D494" s="99"/>
      <c r="E494" s="222"/>
      <c r="F494" s="237">
        <f>2764253+600000+300000+1600000</f>
        <v>5264253</v>
      </c>
      <c r="G494" s="358">
        <f>2764253+600000+300000+1600000</f>
        <v>5264253</v>
      </c>
    </row>
    <row r="495" spans="1:7" ht="15.75">
      <c r="A495" s="356" t="s">
        <v>1980</v>
      </c>
      <c r="B495" s="317" t="s">
        <v>2059</v>
      </c>
      <c r="C495" s="230"/>
      <c r="D495" s="99"/>
      <c r="E495" s="222"/>
      <c r="F495" s="233"/>
      <c r="G495" s="359"/>
    </row>
    <row r="496" spans="1:7" ht="15.75">
      <c r="A496" s="362" t="s">
        <v>1949</v>
      </c>
      <c r="B496" s="317" t="s">
        <v>2060</v>
      </c>
      <c r="C496" s="230"/>
      <c r="D496" s="99"/>
      <c r="E496" s="222"/>
      <c r="F496" s="233"/>
      <c r="G496" s="359"/>
    </row>
    <row r="497" spans="1:7" ht="15.75">
      <c r="A497" s="357" t="s">
        <v>1743</v>
      </c>
      <c r="B497" s="324" t="s">
        <v>2074</v>
      </c>
      <c r="C497" s="230"/>
      <c r="D497" s="99"/>
      <c r="E497" s="222"/>
      <c r="F497" s="233"/>
      <c r="G497" s="359"/>
    </row>
    <row r="498" spans="1:7" ht="15.75">
      <c r="A498" s="362" t="s">
        <v>1744</v>
      </c>
      <c r="B498" s="317" t="s">
        <v>2091</v>
      </c>
      <c r="C498" s="325"/>
      <c r="D498" s="99"/>
      <c r="E498" s="222"/>
      <c r="F498" s="233"/>
      <c r="G498" s="359"/>
    </row>
    <row r="499" spans="1:7" ht="15">
      <c r="A499" s="365" t="s">
        <v>1983</v>
      </c>
      <c r="B499" s="317" t="s">
        <v>1982</v>
      </c>
      <c r="C499" s="325"/>
      <c r="D499" s="10"/>
      <c r="E499" s="222"/>
      <c r="F499" s="222"/>
      <c r="G499" s="349"/>
    </row>
    <row r="500" spans="1:7" ht="15">
      <c r="A500" s="362" t="s">
        <v>1908</v>
      </c>
      <c r="B500" s="317" t="s">
        <v>1351</v>
      </c>
      <c r="C500" s="325"/>
      <c r="D500" s="10"/>
      <c r="E500" s="222"/>
      <c r="F500" s="222"/>
      <c r="G500" s="349"/>
    </row>
    <row r="501" spans="1:7" ht="15">
      <c r="A501" s="356" t="s">
        <v>1923</v>
      </c>
      <c r="B501" s="317" t="s">
        <v>1352</v>
      </c>
      <c r="C501" s="325"/>
      <c r="D501" s="10"/>
      <c r="E501" s="222"/>
      <c r="F501" s="222"/>
      <c r="G501" s="349"/>
    </row>
    <row r="502" spans="1:7" ht="15">
      <c r="A502" s="357" t="s">
        <v>1745</v>
      </c>
      <c r="B502" s="320" t="s">
        <v>1353</v>
      </c>
      <c r="C502" s="325"/>
      <c r="D502" s="10"/>
      <c r="E502" s="222"/>
      <c r="F502" s="222"/>
      <c r="G502" s="349"/>
    </row>
    <row r="503" spans="1:7" ht="15">
      <c r="A503" s="357" t="s">
        <v>1746</v>
      </c>
      <c r="B503" s="320" t="s">
        <v>1287</v>
      </c>
      <c r="C503" s="325"/>
      <c r="D503" s="10"/>
      <c r="E503" s="222"/>
      <c r="F503" s="222"/>
      <c r="G503" s="349"/>
    </row>
    <row r="504" spans="1:7" ht="15">
      <c r="A504" s="357" t="s">
        <v>1747</v>
      </c>
      <c r="B504" s="320" t="s">
        <v>1288</v>
      </c>
      <c r="C504" s="325"/>
      <c r="D504" s="10"/>
      <c r="E504" s="222"/>
      <c r="F504" s="222"/>
      <c r="G504" s="349"/>
    </row>
    <row r="505" spans="1:7" ht="15">
      <c r="A505" s="357" t="s">
        <v>1748</v>
      </c>
      <c r="B505" s="320" t="s">
        <v>1289</v>
      </c>
      <c r="C505" s="325"/>
      <c r="D505" s="10"/>
      <c r="E505" s="222"/>
      <c r="F505" s="222"/>
      <c r="G505" s="349"/>
    </row>
    <row r="506" spans="1:7" ht="15">
      <c r="A506" s="357" t="s">
        <v>1749</v>
      </c>
      <c r="B506" s="320" t="s">
        <v>1291</v>
      </c>
      <c r="C506" s="325"/>
      <c r="D506" s="10"/>
      <c r="E506" s="222"/>
      <c r="F506" s="222"/>
      <c r="G506" s="349"/>
    </row>
    <row r="507" spans="1:7" ht="15">
      <c r="A507" s="357" t="s">
        <v>1750</v>
      </c>
      <c r="B507" s="320" t="s">
        <v>1292</v>
      </c>
      <c r="C507" s="325"/>
      <c r="D507" s="10"/>
      <c r="E507" s="222"/>
      <c r="F507" s="222"/>
      <c r="G507" s="349"/>
    </row>
    <row r="508" spans="1:7" ht="15">
      <c r="A508" s="357" t="s">
        <v>1751</v>
      </c>
      <c r="B508" s="320" t="s">
        <v>1293</v>
      </c>
      <c r="C508" s="325"/>
      <c r="D508" s="10"/>
      <c r="E508" s="222"/>
      <c r="F508" s="222"/>
      <c r="G508" s="349"/>
    </row>
    <row r="509" spans="1:7" ht="15">
      <c r="A509" s="357" t="s">
        <v>1752</v>
      </c>
      <c r="B509" s="320" t="s">
        <v>1294</v>
      </c>
      <c r="C509" s="325"/>
      <c r="D509" s="10"/>
      <c r="E509" s="222"/>
      <c r="F509" s="222"/>
      <c r="G509" s="349"/>
    </row>
    <row r="510" spans="1:7" ht="15">
      <c r="A510" s="357" t="s">
        <v>1753</v>
      </c>
      <c r="B510" s="320" t="s">
        <v>1295</v>
      </c>
      <c r="C510" s="325"/>
      <c r="D510" s="10"/>
      <c r="E510" s="222"/>
      <c r="F510" s="222"/>
      <c r="G510" s="349"/>
    </row>
    <row r="511" spans="1:7" ht="15">
      <c r="A511" s="356" t="s">
        <v>1900</v>
      </c>
      <c r="B511" s="317" t="s">
        <v>1296</v>
      </c>
      <c r="C511" s="325"/>
      <c r="D511" s="10"/>
      <c r="E511" s="222"/>
      <c r="F511" s="222"/>
      <c r="G511" s="349"/>
    </row>
    <row r="512" spans="1:7" ht="15">
      <c r="A512" s="356" t="s">
        <v>1924</v>
      </c>
      <c r="B512" s="317" t="s">
        <v>1297</v>
      </c>
      <c r="C512" s="325"/>
      <c r="D512" s="10"/>
      <c r="E512" s="222"/>
      <c r="F512" s="222"/>
      <c r="G512" s="349"/>
    </row>
    <row r="513" spans="1:7" ht="15">
      <c r="A513" s="357" t="s">
        <v>1754</v>
      </c>
      <c r="B513" s="320" t="s">
        <v>1298</v>
      </c>
      <c r="C513" s="325"/>
      <c r="D513" s="10"/>
      <c r="E513" s="222"/>
      <c r="F513" s="222"/>
      <c r="G513" s="349"/>
    </row>
    <row r="514" spans="1:7" ht="15">
      <c r="A514" s="357" t="s">
        <v>1755</v>
      </c>
      <c r="B514" s="320" t="s">
        <v>2004</v>
      </c>
      <c r="C514" s="325"/>
      <c r="D514" s="10"/>
      <c r="E514" s="222"/>
      <c r="F514" s="222"/>
      <c r="G514" s="349"/>
    </row>
    <row r="515" spans="1:7" ht="15">
      <c r="A515" s="357" t="s">
        <v>1756</v>
      </c>
      <c r="B515" s="320" t="s">
        <v>2005</v>
      </c>
      <c r="C515" s="325"/>
      <c r="D515" s="10"/>
      <c r="E515" s="222"/>
      <c r="F515" s="222"/>
      <c r="G515" s="349"/>
    </row>
    <row r="516" spans="1:7" ht="15">
      <c r="A516" s="357" t="s">
        <v>1757</v>
      </c>
      <c r="B516" s="320" t="s">
        <v>2007</v>
      </c>
      <c r="C516" s="325"/>
      <c r="D516" s="10"/>
      <c r="E516" s="222"/>
      <c r="F516" s="222"/>
      <c r="G516" s="349"/>
    </row>
    <row r="517" spans="1:7" ht="15">
      <c r="A517" s="356" t="s">
        <v>1935</v>
      </c>
      <c r="B517" s="317" t="s">
        <v>2008</v>
      </c>
      <c r="C517" s="325"/>
      <c r="D517" s="10"/>
      <c r="E517" s="222"/>
      <c r="F517" s="222"/>
      <c r="G517" s="349"/>
    </row>
    <row r="518" spans="1:7" ht="15">
      <c r="A518" s="357" t="s">
        <v>1758</v>
      </c>
      <c r="B518" s="317" t="s">
        <v>359</v>
      </c>
      <c r="C518" s="325"/>
      <c r="D518" s="10"/>
      <c r="E518" s="222"/>
      <c r="F518" s="222"/>
      <c r="G518" s="349"/>
    </row>
    <row r="519" spans="1:7" ht="15">
      <c r="A519" s="357" t="s">
        <v>1759</v>
      </c>
      <c r="B519" s="317" t="s">
        <v>2009</v>
      </c>
      <c r="C519" s="325"/>
      <c r="D519" s="10"/>
      <c r="E519" s="222"/>
      <c r="F519" s="222"/>
      <c r="G519" s="349"/>
    </row>
    <row r="520" spans="1:7" ht="15">
      <c r="A520" s="357" t="s">
        <v>1984</v>
      </c>
      <c r="B520" s="320" t="s">
        <v>610</v>
      </c>
      <c r="C520" s="325"/>
      <c r="D520" s="10"/>
      <c r="E520" s="222"/>
      <c r="F520" s="222"/>
      <c r="G520" s="349"/>
    </row>
    <row r="521" spans="1:7" ht="15">
      <c r="A521" s="357" t="s">
        <v>1985</v>
      </c>
      <c r="B521" s="320" t="s">
        <v>612</v>
      </c>
      <c r="C521" s="325"/>
      <c r="D521" s="10"/>
      <c r="E521" s="222"/>
      <c r="F521" s="222"/>
      <c r="G521" s="349"/>
    </row>
    <row r="522" spans="1:7" ht="15">
      <c r="A522" s="357" t="s">
        <v>1986</v>
      </c>
      <c r="B522" s="320" t="s">
        <v>614</v>
      </c>
      <c r="C522" s="325"/>
      <c r="D522" s="10"/>
      <c r="E522" s="222"/>
      <c r="F522" s="222"/>
      <c r="G522" s="349"/>
    </row>
    <row r="523" spans="1:7" ht="15">
      <c r="A523" s="357" t="s">
        <v>1987</v>
      </c>
      <c r="B523" s="320" t="s">
        <v>616</v>
      </c>
      <c r="C523" s="325"/>
      <c r="D523" s="10"/>
      <c r="E523" s="222"/>
      <c r="F523" s="222"/>
      <c r="G523" s="349"/>
    </row>
    <row r="524" spans="1:7" ht="15">
      <c r="A524" s="357" t="s">
        <v>1760</v>
      </c>
      <c r="B524" s="317" t="s">
        <v>360</v>
      </c>
      <c r="C524" s="325"/>
      <c r="D524" s="10"/>
      <c r="E524" s="222"/>
      <c r="F524" s="222"/>
      <c r="G524" s="349"/>
    </row>
    <row r="525" spans="1:7" ht="15">
      <c r="A525" s="357" t="s">
        <v>1761</v>
      </c>
      <c r="B525" s="317" t="s">
        <v>2009</v>
      </c>
      <c r="C525" s="325"/>
      <c r="D525" s="10"/>
      <c r="E525" s="222"/>
      <c r="F525" s="222"/>
      <c r="G525" s="349"/>
    </row>
    <row r="526" spans="1:7" ht="15">
      <c r="A526" s="357" t="s">
        <v>1988</v>
      </c>
      <c r="B526" s="320" t="s">
        <v>610</v>
      </c>
      <c r="C526" s="325"/>
      <c r="D526" s="10"/>
      <c r="E526" s="222"/>
      <c r="F526" s="222"/>
      <c r="G526" s="349"/>
    </row>
    <row r="527" spans="1:7" ht="15">
      <c r="A527" s="357" t="s">
        <v>1989</v>
      </c>
      <c r="B527" s="320" t="s">
        <v>612</v>
      </c>
      <c r="C527" s="325"/>
      <c r="D527" s="10"/>
      <c r="E527" s="222"/>
      <c r="F527" s="222"/>
      <c r="G527" s="349"/>
    </row>
    <row r="528" spans="1:7" ht="15">
      <c r="A528" s="357" t="s">
        <v>1990</v>
      </c>
      <c r="B528" s="320" t="s">
        <v>614</v>
      </c>
      <c r="C528" s="325"/>
      <c r="D528" s="10"/>
      <c r="E528" s="222"/>
      <c r="F528" s="222"/>
      <c r="G528" s="349"/>
    </row>
    <row r="529" spans="1:7" ht="15">
      <c r="A529" s="357" t="s">
        <v>1991</v>
      </c>
      <c r="B529" s="320" t="s">
        <v>616</v>
      </c>
      <c r="C529" s="325"/>
      <c r="D529" s="10"/>
      <c r="E529" s="222"/>
      <c r="F529" s="222"/>
      <c r="G529" s="349"/>
    </row>
    <row r="530" spans="1:7" ht="15">
      <c r="A530" s="357" t="s">
        <v>1762</v>
      </c>
      <c r="B530" s="317" t="s">
        <v>2021</v>
      </c>
      <c r="C530" s="325"/>
      <c r="D530" s="10"/>
      <c r="E530" s="222"/>
      <c r="F530" s="222"/>
      <c r="G530" s="349"/>
    </row>
    <row r="531" spans="1:7" ht="15">
      <c r="A531" s="357" t="s">
        <v>1763</v>
      </c>
      <c r="B531" s="320" t="s">
        <v>1627</v>
      </c>
      <c r="C531" s="325"/>
      <c r="D531" s="10"/>
      <c r="E531" s="222"/>
      <c r="F531" s="222"/>
      <c r="G531" s="349"/>
    </row>
    <row r="532" spans="1:7" ht="15">
      <c r="A532" s="357" t="s">
        <v>1764</v>
      </c>
      <c r="B532" s="324" t="s">
        <v>1629</v>
      </c>
      <c r="C532" s="325"/>
      <c r="D532" s="10"/>
      <c r="E532" s="222"/>
      <c r="F532" s="222"/>
      <c r="G532" s="349"/>
    </row>
    <row r="533" spans="1:7" ht="15">
      <c r="A533" s="357" t="s">
        <v>1765</v>
      </c>
      <c r="B533" s="324" t="s">
        <v>1631</v>
      </c>
      <c r="C533" s="325"/>
      <c r="D533" s="10"/>
      <c r="E533" s="222"/>
      <c r="F533" s="222"/>
      <c r="G533" s="349"/>
    </row>
    <row r="534" spans="1:7" ht="15">
      <c r="A534" s="357" t="s">
        <v>1766</v>
      </c>
      <c r="B534" s="324" t="s">
        <v>1633</v>
      </c>
      <c r="C534" s="325"/>
      <c r="D534" s="10"/>
      <c r="E534" s="222"/>
      <c r="F534" s="222"/>
      <c r="G534" s="349"/>
    </row>
    <row r="535" spans="1:7" ht="15">
      <c r="A535" s="357" t="s">
        <v>1767</v>
      </c>
      <c r="B535" s="324" t="s">
        <v>316</v>
      </c>
      <c r="C535" s="325"/>
      <c r="D535" s="10"/>
      <c r="E535" s="222"/>
      <c r="F535" s="222"/>
      <c r="G535" s="349"/>
    </row>
    <row r="536" spans="1:7" ht="15">
      <c r="A536" s="362" t="s">
        <v>1909</v>
      </c>
      <c r="B536" s="323" t="s">
        <v>2022</v>
      </c>
      <c r="C536" s="325"/>
      <c r="D536" s="10"/>
      <c r="E536" s="222"/>
      <c r="F536" s="222"/>
      <c r="G536" s="349"/>
    </row>
    <row r="537" spans="1:7" ht="15">
      <c r="A537" s="356" t="s">
        <v>1882</v>
      </c>
      <c r="B537" s="323" t="s">
        <v>2023</v>
      </c>
      <c r="C537" s="325"/>
      <c r="D537" s="10"/>
      <c r="E537" s="222"/>
      <c r="F537" s="222"/>
      <c r="G537" s="349"/>
    </row>
    <row r="538" spans="1:7" ht="15">
      <c r="A538" s="357" t="s">
        <v>1768</v>
      </c>
      <c r="B538" s="324" t="s">
        <v>2024</v>
      </c>
      <c r="C538" s="325"/>
      <c r="D538" s="10"/>
      <c r="E538" s="222"/>
      <c r="F538" s="222"/>
      <c r="G538" s="349"/>
    </row>
    <row r="539" spans="1:7" ht="15">
      <c r="A539" s="357" t="s">
        <v>1769</v>
      </c>
      <c r="B539" s="324" t="s">
        <v>2025</v>
      </c>
      <c r="C539" s="325"/>
      <c r="D539" s="10"/>
      <c r="E539" s="222"/>
      <c r="F539" s="222"/>
      <c r="G539" s="349"/>
    </row>
    <row r="540" spans="1:7" ht="15">
      <c r="A540" s="357" t="s">
        <v>1992</v>
      </c>
      <c r="B540" s="324" t="s">
        <v>2026</v>
      </c>
      <c r="C540" s="325"/>
      <c r="D540" s="10"/>
      <c r="E540" s="222"/>
      <c r="F540" s="222"/>
      <c r="G540" s="349"/>
    </row>
    <row r="541" spans="1:7" ht="15">
      <c r="A541" s="356" t="s">
        <v>1883</v>
      </c>
      <c r="B541" s="323" t="s">
        <v>2027</v>
      </c>
      <c r="C541" s="325"/>
      <c r="D541" s="10"/>
      <c r="E541" s="222"/>
      <c r="F541" s="222"/>
      <c r="G541" s="349"/>
    </row>
    <row r="542" spans="1:7" ht="15">
      <c r="A542" s="356" t="s">
        <v>1770</v>
      </c>
      <c r="B542" s="323" t="s">
        <v>2028</v>
      </c>
      <c r="C542" s="325"/>
      <c r="D542" s="10"/>
      <c r="E542" s="222"/>
      <c r="F542" s="222"/>
      <c r="G542" s="349"/>
    </row>
    <row r="543" spans="1:7" ht="15">
      <c r="A543" s="356" t="s">
        <v>707</v>
      </c>
      <c r="B543" s="323" t="s">
        <v>2029</v>
      </c>
      <c r="C543" s="325"/>
      <c r="D543" s="10"/>
      <c r="E543" s="222"/>
      <c r="F543" s="222"/>
      <c r="G543" s="349"/>
    </row>
    <row r="544" spans="1:7" ht="15">
      <c r="A544" s="356" t="s">
        <v>708</v>
      </c>
      <c r="B544" s="323" t="s">
        <v>2030</v>
      </c>
      <c r="C544" s="325"/>
      <c r="D544" s="10"/>
      <c r="E544" s="222"/>
      <c r="F544" s="222"/>
      <c r="G544" s="349"/>
    </row>
    <row r="545" spans="1:7" ht="15">
      <c r="A545" s="357" t="s">
        <v>709</v>
      </c>
      <c r="B545" s="324" t="s">
        <v>2032</v>
      </c>
      <c r="C545" s="325"/>
      <c r="D545" s="10"/>
      <c r="E545" s="222"/>
      <c r="F545" s="222"/>
      <c r="G545" s="349"/>
    </row>
    <row r="546" spans="1:7" ht="15">
      <c r="A546" s="357" t="s">
        <v>710</v>
      </c>
      <c r="B546" s="324" t="s">
        <v>2034</v>
      </c>
      <c r="C546" s="325"/>
      <c r="D546" s="10"/>
      <c r="E546" s="222"/>
      <c r="F546" s="222"/>
      <c r="G546" s="349"/>
    </row>
    <row r="547" spans="1:7" ht="15">
      <c r="A547" s="357" t="s">
        <v>711</v>
      </c>
      <c r="B547" s="324" t="s">
        <v>2042</v>
      </c>
      <c r="C547" s="325"/>
      <c r="D547" s="10"/>
      <c r="E547" s="222"/>
      <c r="F547" s="222"/>
      <c r="G547" s="349"/>
    </row>
    <row r="548" spans="1:7" ht="15">
      <c r="A548" s="356" t="s">
        <v>712</v>
      </c>
      <c r="B548" s="323" t="s">
        <v>2088</v>
      </c>
      <c r="C548" s="325"/>
      <c r="D548" s="10"/>
      <c r="E548" s="222"/>
      <c r="F548" s="222"/>
      <c r="G548" s="349"/>
    </row>
    <row r="549" spans="1:7" ht="15">
      <c r="A549" s="356" t="s">
        <v>713</v>
      </c>
      <c r="B549" s="323" t="s">
        <v>297</v>
      </c>
      <c r="C549" s="325"/>
      <c r="D549" s="10"/>
      <c r="E549" s="222"/>
      <c r="F549" s="222"/>
      <c r="G549" s="349"/>
    </row>
    <row r="550" spans="1:7" ht="15">
      <c r="A550" s="356" t="s">
        <v>714</v>
      </c>
      <c r="B550" s="323" t="s">
        <v>2044</v>
      </c>
      <c r="C550" s="325"/>
      <c r="D550" s="10"/>
      <c r="E550" s="222"/>
      <c r="F550" s="222"/>
      <c r="G550" s="349"/>
    </row>
    <row r="551" spans="1:7" ht="15">
      <c r="A551" s="357" t="s">
        <v>715</v>
      </c>
      <c r="B551" s="324" t="s">
        <v>687</v>
      </c>
      <c r="C551" s="325"/>
      <c r="D551" s="10"/>
      <c r="E551" s="222"/>
      <c r="F551" s="222"/>
      <c r="G551" s="349"/>
    </row>
    <row r="552" spans="1:7" ht="15">
      <c r="A552" s="357" t="s">
        <v>716</v>
      </c>
      <c r="B552" s="324" t="s">
        <v>2045</v>
      </c>
      <c r="C552" s="325"/>
      <c r="D552" s="10"/>
      <c r="E552" s="222"/>
      <c r="F552" s="222"/>
      <c r="G552" s="349"/>
    </row>
    <row r="553" spans="1:7" ht="15">
      <c r="A553" s="357" t="s">
        <v>717</v>
      </c>
      <c r="B553" s="324" t="s">
        <v>685</v>
      </c>
      <c r="C553" s="325"/>
      <c r="D553" s="10"/>
      <c r="E553" s="222"/>
      <c r="F553" s="222"/>
      <c r="G553" s="349"/>
    </row>
    <row r="554" spans="1:7" ht="15">
      <c r="A554" s="357" t="s">
        <v>718</v>
      </c>
      <c r="B554" s="324" t="s">
        <v>2046</v>
      </c>
      <c r="C554" s="325"/>
      <c r="D554" s="10"/>
      <c r="E554" s="222"/>
      <c r="F554" s="222"/>
      <c r="G554" s="349"/>
    </row>
    <row r="555" spans="1:7" ht="15">
      <c r="A555" s="357" t="s">
        <v>719</v>
      </c>
      <c r="B555" s="324" t="s">
        <v>2047</v>
      </c>
      <c r="C555" s="325"/>
      <c r="D555" s="10"/>
      <c r="E555" s="222"/>
      <c r="F555" s="222"/>
      <c r="G555" s="349"/>
    </row>
    <row r="556" spans="1:7" ht="15">
      <c r="A556" s="356" t="s">
        <v>720</v>
      </c>
      <c r="B556" s="323" t="s">
        <v>313</v>
      </c>
      <c r="C556" s="325"/>
      <c r="D556" s="10"/>
      <c r="E556" s="222"/>
      <c r="F556" s="222"/>
      <c r="G556" s="349"/>
    </row>
    <row r="557" spans="1:7" ht="15">
      <c r="A557" s="356" t="s">
        <v>1993</v>
      </c>
      <c r="B557" s="323" t="s">
        <v>2049</v>
      </c>
      <c r="C557" s="325"/>
      <c r="D557" s="10"/>
      <c r="E557" s="222"/>
      <c r="F557" s="222"/>
      <c r="G557" s="349"/>
    </row>
    <row r="558" spans="1:7" ht="15">
      <c r="A558" s="356" t="s">
        <v>1994</v>
      </c>
      <c r="B558" s="323" t="s">
        <v>2057</v>
      </c>
      <c r="C558" s="325"/>
      <c r="D558" s="10"/>
      <c r="E558" s="222"/>
      <c r="F558" s="222"/>
      <c r="G558" s="349"/>
    </row>
    <row r="559" spans="1:7" ht="15">
      <c r="A559" s="356" t="s">
        <v>1995</v>
      </c>
      <c r="B559" s="323" t="s">
        <v>2058</v>
      </c>
      <c r="C559" s="325"/>
      <c r="D559" s="10"/>
      <c r="E559" s="222"/>
      <c r="F559" s="222"/>
      <c r="G559" s="349"/>
    </row>
    <row r="560" spans="1:7" ht="15">
      <c r="A560" s="356" t="s">
        <v>1893</v>
      </c>
      <c r="B560" s="317" t="s">
        <v>2059</v>
      </c>
      <c r="C560" s="325"/>
      <c r="D560" s="10"/>
      <c r="E560" s="222"/>
      <c r="F560" s="222"/>
      <c r="G560" s="349"/>
    </row>
    <row r="561" spans="1:7" ht="15">
      <c r="A561" s="362" t="s">
        <v>1950</v>
      </c>
      <c r="B561" s="323" t="s">
        <v>2060</v>
      </c>
      <c r="C561" s="325"/>
      <c r="D561" s="10"/>
      <c r="E561" s="222"/>
      <c r="F561" s="222"/>
      <c r="G561" s="349"/>
    </row>
    <row r="562" spans="1:7" ht="15">
      <c r="A562" s="357" t="s">
        <v>721</v>
      </c>
      <c r="B562" s="324" t="s">
        <v>2074</v>
      </c>
      <c r="C562" s="325"/>
      <c r="D562" s="10"/>
      <c r="E562" s="222"/>
      <c r="F562" s="222"/>
      <c r="G562" s="349"/>
    </row>
    <row r="563" spans="1:7" ht="15">
      <c r="A563" s="362" t="s">
        <v>722</v>
      </c>
      <c r="B563" s="323" t="s">
        <v>2091</v>
      </c>
      <c r="C563" s="230"/>
      <c r="D563" s="10"/>
      <c r="E563" s="222"/>
      <c r="F563" s="222"/>
      <c r="G563" s="349"/>
    </row>
    <row r="564" spans="1:7" ht="15">
      <c r="A564" s="366" t="s">
        <v>1996</v>
      </c>
      <c r="B564" s="317" t="s">
        <v>1997</v>
      </c>
      <c r="C564" s="230"/>
      <c r="D564" s="99"/>
      <c r="E564" s="222"/>
      <c r="F564" s="222"/>
      <c r="G564" s="349"/>
    </row>
    <row r="565" spans="1:7" ht="25.5">
      <c r="A565" s="365">
        <v>4</v>
      </c>
      <c r="B565" s="317" t="s">
        <v>1998</v>
      </c>
      <c r="C565" s="230"/>
      <c r="D565" s="99"/>
      <c r="E565" s="222"/>
      <c r="F565" s="222"/>
      <c r="G565" s="349"/>
    </row>
    <row r="566" spans="1:7" ht="15.75">
      <c r="A566" s="362" t="s">
        <v>1910</v>
      </c>
      <c r="B566" s="323" t="s">
        <v>1351</v>
      </c>
      <c r="C566" s="230"/>
      <c r="D566" s="99"/>
      <c r="E566" s="234">
        <f>E567+E580+E586</f>
        <v>219798740</v>
      </c>
      <c r="F566" s="236">
        <f>F567</f>
        <v>42531000</v>
      </c>
      <c r="G566" s="388">
        <f>SUM(E566:F566)</f>
        <v>262329740</v>
      </c>
    </row>
    <row r="567" spans="1:7" ht="15.75">
      <c r="A567" s="357" t="s">
        <v>1925</v>
      </c>
      <c r="B567" s="317" t="s">
        <v>1352</v>
      </c>
      <c r="C567" s="230"/>
      <c r="D567" s="99"/>
      <c r="E567" s="234">
        <f>E568+E574</f>
        <v>139279000</v>
      </c>
      <c r="F567" s="236">
        <f>F571+F572+F573</f>
        <v>42531000</v>
      </c>
      <c r="G567" s="367">
        <f>SUM(E567:F567)</f>
        <v>181810000</v>
      </c>
    </row>
    <row r="568" spans="1:7" ht="15.75">
      <c r="A568" s="357" t="s">
        <v>723</v>
      </c>
      <c r="B568" s="320" t="s">
        <v>1353</v>
      </c>
      <c r="C568" s="230"/>
      <c r="D568" s="99"/>
      <c r="E568" s="237">
        <v>135863000</v>
      </c>
      <c r="F568" s="222"/>
      <c r="G568" s="358">
        <v>135863000</v>
      </c>
    </row>
    <row r="569" spans="1:7" ht="15.75">
      <c r="A569" s="357" t="s">
        <v>724</v>
      </c>
      <c r="B569" s="320" t="s">
        <v>318</v>
      </c>
      <c r="C569" s="230"/>
      <c r="D569" s="99"/>
      <c r="E569" s="237"/>
      <c r="F569" s="222"/>
      <c r="G569" s="349"/>
    </row>
    <row r="570" spans="1:7" ht="15.75">
      <c r="A570" s="357" t="s">
        <v>725</v>
      </c>
      <c r="B570" s="320" t="s">
        <v>1287</v>
      </c>
      <c r="C570" s="230"/>
      <c r="D570" s="99"/>
      <c r="E570" s="237"/>
      <c r="F570" s="222"/>
      <c r="G570" s="349"/>
    </row>
    <row r="571" spans="1:7" ht="15.75">
      <c r="A571" s="357" t="s">
        <v>726</v>
      </c>
      <c r="B571" s="320" t="s">
        <v>1288</v>
      </c>
      <c r="C571" s="230"/>
      <c r="D571" s="99"/>
      <c r="E571" s="237"/>
      <c r="F571" s="237">
        <f>12113000+6178000</f>
        <v>18291000</v>
      </c>
      <c r="G571" s="358">
        <f>12113000+6178000</f>
        <v>18291000</v>
      </c>
    </row>
    <row r="572" spans="1:7" ht="15.75">
      <c r="A572" s="357" t="s">
        <v>727</v>
      </c>
      <c r="B572" s="320" t="s">
        <v>1289</v>
      </c>
      <c r="C572" s="230"/>
      <c r="D572" s="99"/>
      <c r="E572" s="237"/>
      <c r="F572" s="237">
        <v>4200000</v>
      </c>
      <c r="G572" s="358">
        <v>4200000</v>
      </c>
    </row>
    <row r="573" spans="1:7" ht="15.75">
      <c r="A573" s="357" t="s">
        <v>728</v>
      </c>
      <c r="B573" s="320" t="s">
        <v>1290</v>
      </c>
      <c r="C573" s="230"/>
      <c r="D573" s="99"/>
      <c r="E573" s="237"/>
      <c r="F573" s="237">
        <v>20040000</v>
      </c>
      <c r="G573" s="358">
        <v>20040000</v>
      </c>
    </row>
    <row r="574" spans="1:7" ht="15.75">
      <c r="A574" s="357" t="s">
        <v>729</v>
      </c>
      <c r="B574" s="320" t="s">
        <v>1291</v>
      </c>
      <c r="C574" s="230"/>
      <c r="D574" s="99"/>
      <c r="E574" s="237">
        <v>3416000</v>
      </c>
      <c r="F574" s="233"/>
      <c r="G574" s="358">
        <v>3416000</v>
      </c>
    </row>
    <row r="575" spans="1:7" ht="15.75">
      <c r="A575" s="357" t="s">
        <v>1776</v>
      </c>
      <c r="B575" s="320" t="s">
        <v>1292</v>
      </c>
      <c r="C575" s="230"/>
      <c r="D575" s="99"/>
      <c r="E575" s="237"/>
      <c r="F575" s="222"/>
      <c r="G575" s="349"/>
    </row>
    <row r="576" spans="1:7" ht="15.75">
      <c r="A576" s="357" t="s">
        <v>1363</v>
      </c>
      <c r="B576" s="320" t="s">
        <v>1293</v>
      </c>
      <c r="C576" s="230"/>
      <c r="D576" s="99"/>
      <c r="E576" s="237"/>
      <c r="F576" s="222"/>
      <c r="G576" s="349"/>
    </row>
    <row r="577" spans="1:7" ht="15.75">
      <c r="A577" s="357" t="s">
        <v>1364</v>
      </c>
      <c r="B577" s="320" t="s">
        <v>1294</v>
      </c>
      <c r="C577" s="230"/>
      <c r="D577" s="99"/>
      <c r="E577" s="237"/>
      <c r="F577" s="222"/>
      <c r="G577" s="349"/>
    </row>
    <row r="578" spans="1:7" ht="15.75">
      <c r="A578" s="357" t="s">
        <v>1365</v>
      </c>
      <c r="B578" s="320" t="s">
        <v>1295</v>
      </c>
      <c r="C578" s="230"/>
      <c r="D578" s="99"/>
      <c r="E578" s="237"/>
      <c r="F578" s="222"/>
      <c r="G578" s="349"/>
    </row>
    <row r="579" spans="1:7" ht="15.75">
      <c r="A579" s="357" t="s">
        <v>1901</v>
      </c>
      <c r="B579" s="317" t="s">
        <v>1296</v>
      </c>
      <c r="C579" s="230"/>
      <c r="D579" s="99"/>
      <c r="E579" s="237"/>
      <c r="F579" s="222"/>
      <c r="G579" s="349"/>
    </row>
    <row r="580" spans="1:7" ht="15.75">
      <c r="A580" s="357" t="s">
        <v>1926</v>
      </c>
      <c r="B580" s="317" t="s">
        <v>1297</v>
      </c>
      <c r="C580" s="230"/>
      <c r="D580" s="99"/>
      <c r="E580" s="238">
        <f>E581+E582+E583</f>
        <v>23000000</v>
      </c>
      <c r="F580" s="222"/>
      <c r="G580" s="360">
        <f>G581+G582+G583</f>
        <v>23000000</v>
      </c>
    </row>
    <row r="581" spans="1:7" ht="15.75">
      <c r="A581" s="357" t="s">
        <v>1777</v>
      </c>
      <c r="B581" s="320" t="s">
        <v>1298</v>
      </c>
      <c r="C581" s="230"/>
      <c r="D581" s="99"/>
      <c r="E581" s="237">
        <v>20000000</v>
      </c>
      <c r="F581" s="222"/>
      <c r="G581" s="358">
        <v>20000000</v>
      </c>
    </row>
    <row r="582" spans="1:7" ht="15.75">
      <c r="A582" s="357" t="s">
        <v>1778</v>
      </c>
      <c r="B582" s="320" t="s">
        <v>2003</v>
      </c>
      <c r="C582" s="230"/>
      <c r="D582" s="99"/>
      <c r="E582" s="237">
        <v>1500000</v>
      </c>
      <c r="F582" s="222"/>
      <c r="G582" s="358">
        <v>1500000</v>
      </c>
    </row>
    <row r="583" spans="1:7" ht="15.75">
      <c r="A583" s="357" t="s">
        <v>1779</v>
      </c>
      <c r="B583" s="320" t="s">
        <v>2004</v>
      </c>
      <c r="C583" s="230"/>
      <c r="D583" s="99"/>
      <c r="E583" s="237">
        <v>1500000</v>
      </c>
      <c r="F583" s="222"/>
      <c r="G583" s="358">
        <v>1500000</v>
      </c>
    </row>
    <row r="584" spans="1:7" ht="15.75">
      <c r="A584" s="357" t="s">
        <v>1780</v>
      </c>
      <c r="B584" s="320" t="s">
        <v>2005</v>
      </c>
      <c r="C584" s="230"/>
      <c r="D584" s="99"/>
      <c r="E584" s="237"/>
      <c r="F584" s="222"/>
      <c r="G584" s="358"/>
    </row>
    <row r="585" spans="1:7" ht="15">
      <c r="A585" s="357" t="s">
        <v>1781</v>
      </c>
      <c r="B585" s="320" t="s">
        <v>2007</v>
      </c>
      <c r="C585" s="230"/>
      <c r="D585" s="99"/>
      <c r="E585" s="99"/>
      <c r="F585" s="222"/>
      <c r="G585" s="368"/>
    </row>
    <row r="586" spans="1:7" ht="15.75">
      <c r="A586" s="357" t="s">
        <v>1936</v>
      </c>
      <c r="B586" s="317" t="s">
        <v>2008</v>
      </c>
      <c r="C586" s="230"/>
      <c r="D586" s="99"/>
      <c r="E586" s="238">
        <f>E595+E603</f>
        <v>57519740</v>
      </c>
      <c r="F586" s="222"/>
      <c r="G586" s="360">
        <f>G595+G603</f>
        <v>57519740</v>
      </c>
    </row>
    <row r="587" spans="1:7" ht="15">
      <c r="A587" s="357" t="s">
        <v>1790</v>
      </c>
      <c r="B587" s="317" t="s">
        <v>359</v>
      </c>
      <c r="C587" s="230"/>
      <c r="D587" s="99"/>
      <c r="E587" s="99"/>
      <c r="F587" s="222"/>
      <c r="G587" s="368"/>
    </row>
    <row r="588" spans="1:7" ht="15">
      <c r="A588" s="357" t="s">
        <v>1791</v>
      </c>
      <c r="B588" s="320" t="s">
        <v>2009</v>
      </c>
      <c r="C588" s="230"/>
      <c r="D588" s="99"/>
      <c r="E588" s="99"/>
      <c r="F588" s="222"/>
      <c r="G588" s="368"/>
    </row>
    <row r="589" spans="1:7" ht="15">
      <c r="A589" s="357" t="s">
        <v>479</v>
      </c>
      <c r="B589" s="320" t="s">
        <v>610</v>
      </c>
      <c r="C589" s="230"/>
      <c r="D589" s="99"/>
      <c r="E589" s="99"/>
      <c r="F589" s="222"/>
      <c r="G589" s="368"/>
    </row>
    <row r="590" spans="1:7" ht="15">
      <c r="A590" s="357" t="s">
        <v>480</v>
      </c>
      <c r="B590" s="320" t="s">
        <v>2011</v>
      </c>
      <c r="C590" s="230"/>
      <c r="D590" s="99"/>
      <c r="E590" s="99"/>
      <c r="F590" s="222"/>
      <c r="G590" s="368"/>
    </row>
    <row r="591" spans="1:7" ht="25.5">
      <c r="A591" s="357" t="s">
        <v>481</v>
      </c>
      <c r="B591" s="320" t="s">
        <v>2012</v>
      </c>
      <c r="C591" s="230"/>
      <c r="D591" s="99"/>
      <c r="E591" s="99"/>
      <c r="F591" s="222"/>
      <c r="G591" s="368"/>
    </row>
    <row r="592" spans="1:7" ht="15">
      <c r="A592" s="357" t="s">
        <v>482</v>
      </c>
      <c r="B592" s="320" t="s">
        <v>612</v>
      </c>
      <c r="C592" s="230"/>
      <c r="D592" s="99"/>
      <c r="E592" s="99"/>
      <c r="F592" s="222"/>
      <c r="G592" s="368"/>
    </row>
    <row r="593" spans="1:7" ht="15">
      <c r="A593" s="357" t="s">
        <v>483</v>
      </c>
      <c r="B593" s="320" t="s">
        <v>614</v>
      </c>
      <c r="C593" s="230"/>
      <c r="D593" s="99"/>
      <c r="E593" s="99"/>
      <c r="F593" s="222"/>
      <c r="G593" s="368"/>
    </row>
    <row r="594" spans="1:7" ht="15">
      <c r="A594" s="357" t="s">
        <v>484</v>
      </c>
      <c r="B594" s="320" t="s">
        <v>616</v>
      </c>
      <c r="C594" s="230"/>
      <c r="D594" s="99"/>
      <c r="E594" s="99"/>
      <c r="F594" s="222"/>
      <c r="G594" s="368"/>
    </row>
    <row r="595" spans="1:7" ht="15.75">
      <c r="A595" s="357" t="s">
        <v>1792</v>
      </c>
      <c r="B595" s="317" t="s">
        <v>360</v>
      </c>
      <c r="C595" s="230"/>
      <c r="D595" s="99"/>
      <c r="E595" s="238">
        <f>E598+E599+E600+E601+E602</f>
        <v>44564740</v>
      </c>
      <c r="F595" s="222"/>
      <c r="G595" s="360">
        <f>G598+G599+G600+G601+G602</f>
        <v>44564740</v>
      </c>
    </row>
    <row r="596" spans="1:7" ht="15.75">
      <c r="A596" s="357" t="s">
        <v>1793</v>
      </c>
      <c r="B596" s="320" t="s">
        <v>2009</v>
      </c>
      <c r="C596" s="230"/>
      <c r="D596" s="99"/>
      <c r="E596" s="237"/>
      <c r="F596" s="222"/>
      <c r="G596" s="358"/>
    </row>
    <row r="597" spans="1:7" ht="15.75">
      <c r="A597" s="357" t="s">
        <v>485</v>
      </c>
      <c r="B597" s="320" t="s">
        <v>610</v>
      </c>
      <c r="C597" s="230"/>
      <c r="D597" s="99"/>
      <c r="E597" s="237"/>
      <c r="F597" s="222"/>
      <c r="G597" s="358"/>
    </row>
    <row r="598" spans="1:7" ht="15.75">
      <c r="A598" s="357" t="s">
        <v>486</v>
      </c>
      <c r="B598" s="320" t="s">
        <v>2011</v>
      </c>
      <c r="C598" s="230"/>
      <c r="D598" s="99"/>
      <c r="E598" s="237">
        <v>11550000</v>
      </c>
      <c r="F598" s="222"/>
      <c r="G598" s="358">
        <v>11550000</v>
      </c>
    </row>
    <row r="599" spans="1:7" ht="25.5">
      <c r="A599" s="357" t="s">
        <v>487</v>
      </c>
      <c r="B599" s="320" t="s">
        <v>2012</v>
      </c>
      <c r="C599" s="230"/>
      <c r="D599" s="99"/>
      <c r="E599" s="237">
        <v>1454040</v>
      </c>
      <c r="F599" s="222"/>
      <c r="G599" s="358">
        <v>1454040</v>
      </c>
    </row>
    <row r="600" spans="1:7" ht="15.75">
      <c r="A600" s="357" t="s">
        <v>488</v>
      </c>
      <c r="B600" s="320" t="s">
        <v>612</v>
      </c>
      <c r="C600" s="230"/>
      <c r="D600" s="99"/>
      <c r="E600" s="237">
        <v>16990000</v>
      </c>
      <c r="F600" s="222"/>
      <c r="G600" s="358">
        <v>16990000</v>
      </c>
    </row>
    <row r="601" spans="1:7" ht="15.75">
      <c r="A601" s="357" t="s">
        <v>489</v>
      </c>
      <c r="B601" s="320" t="s">
        <v>614</v>
      </c>
      <c r="C601" s="230"/>
      <c r="D601" s="99"/>
      <c r="E601" s="237">
        <v>70700</v>
      </c>
      <c r="F601" s="222"/>
      <c r="G601" s="358">
        <v>70700</v>
      </c>
    </row>
    <row r="602" spans="1:7" ht="15.75">
      <c r="A602" s="357" t="s">
        <v>490</v>
      </c>
      <c r="B602" s="320" t="s">
        <v>616</v>
      </c>
      <c r="C602" s="230"/>
      <c r="D602" s="99"/>
      <c r="E602" s="237">
        <v>14500000</v>
      </c>
      <c r="F602" s="222"/>
      <c r="G602" s="358">
        <v>14500000</v>
      </c>
    </row>
    <row r="603" spans="1:7" ht="15.75">
      <c r="A603" s="357" t="s">
        <v>1794</v>
      </c>
      <c r="B603" s="317" t="s">
        <v>2021</v>
      </c>
      <c r="C603" s="230"/>
      <c r="D603" s="99"/>
      <c r="E603" s="238">
        <f>E604+E605+E606+E607+E608</f>
        <v>12955000</v>
      </c>
      <c r="F603" s="222"/>
      <c r="G603" s="360">
        <f>G604+G605+G606+G607+G608</f>
        <v>12955000</v>
      </c>
    </row>
    <row r="604" spans="1:7" ht="15.75">
      <c r="A604" s="357" t="s">
        <v>1795</v>
      </c>
      <c r="B604" s="320" t="s">
        <v>1627</v>
      </c>
      <c r="C604" s="230"/>
      <c r="D604" s="99"/>
      <c r="E604" s="237">
        <v>680000</v>
      </c>
      <c r="F604" s="222"/>
      <c r="G604" s="358">
        <v>680000</v>
      </c>
    </row>
    <row r="605" spans="1:7" ht="15.75">
      <c r="A605" s="357" t="s">
        <v>1796</v>
      </c>
      <c r="B605" s="320" t="s">
        <v>1629</v>
      </c>
      <c r="C605" s="230"/>
      <c r="D605" s="99"/>
      <c r="E605" s="237">
        <v>4800000</v>
      </c>
      <c r="F605" s="222"/>
      <c r="G605" s="358">
        <v>4800000</v>
      </c>
    </row>
    <row r="606" spans="1:7" ht="15.75">
      <c r="A606" s="357" t="s">
        <v>1797</v>
      </c>
      <c r="B606" s="320" t="s">
        <v>1631</v>
      </c>
      <c r="C606" s="230"/>
      <c r="D606" s="99"/>
      <c r="E606" s="237">
        <v>680000</v>
      </c>
      <c r="F606" s="222"/>
      <c r="G606" s="358">
        <v>680000</v>
      </c>
    </row>
    <row r="607" spans="1:7" ht="15.75">
      <c r="A607" s="357" t="s">
        <v>1798</v>
      </c>
      <c r="B607" s="320" t="s">
        <v>1633</v>
      </c>
      <c r="C607" s="230"/>
      <c r="D607" s="99"/>
      <c r="E607" s="237">
        <v>5435000</v>
      </c>
      <c r="F607" s="222"/>
      <c r="G607" s="358">
        <v>5435000</v>
      </c>
    </row>
    <row r="608" spans="1:7" ht="15.75">
      <c r="A608" s="357" t="s">
        <v>1799</v>
      </c>
      <c r="B608" s="320" t="s">
        <v>316</v>
      </c>
      <c r="C608" s="230"/>
      <c r="D608" s="99"/>
      <c r="E608" s="237">
        <v>1360000</v>
      </c>
      <c r="F608" s="222"/>
      <c r="G608" s="358">
        <v>1360000</v>
      </c>
    </row>
    <row r="609" spans="1:7" ht="15.75">
      <c r="A609" s="362" t="s">
        <v>1911</v>
      </c>
      <c r="B609" s="323" t="s">
        <v>2022</v>
      </c>
      <c r="C609" s="230"/>
      <c r="D609" s="237"/>
      <c r="E609" s="222"/>
      <c r="F609" s="238">
        <f>F610+F614+F634+F635+F636+F637+F644</f>
        <v>56390665</v>
      </c>
      <c r="G609" s="360">
        <f>G610+G614+G634+G635+G636+G637+G644</f>
        <v>56390665</v>
      </c>
    </row>
    <row r="610" spans="1:7" ht="15.75">
      <c r="A610" s="356" t="s">
        <v>1884</v>
      </c>
      <c r="B610" s="323" t="s">
        <v>2023</v>
      </c>
      <c r="C610" s="230"/>
      <c r="D610" s="238"/>
      <c r="E610" s="222"/>
      <c r="F610" s="238">
        <f>F611+F612</f>
        <v>11000000</v>
      </c>
      <c r="G610" s="360">
        <f>G611+G612</f>
        <v>11000000</v>
      </c>
    </row>
    <row r="611" spans="1:7" ht="15.75">
      <c r="A611" s="357" t="s">
        <v>1800</v>
      </c>
      <c r="B611" s="320" t="s">
        <v>2024</v>
      </c>
      <c r="C611" s="230"/>
      <c r="D611" s="237"/>
      <c r="E611" s="222"/>
      <c r="F611" s="237">
        <v>4000000</v>
      </c>
      <c r="G611" s="358">
        <v>4000000</v>
      </c>
    </row>
    <row r="612" spans="1:7" ht="15.75">
      <c r="A612" s="357" t="s">
        <v>1801</v>
      </c>
      <c r="B612" s="320" t="s">
        <v>2025</v>
      </c>
      <c r="C612" s="230"/>
      <c r="D612" s="237"/>
      <c r="E612" s="222"/>
      <c r="F612" s="237">
        <v>7000000</v>
      </c>
      <c r="G612" s="358">
        <v>7000000</v>
      </c>
    </row>
    <row r="613" spans="1:7" ht="15.75">
      <c r="A613" s="357" t="s">
        <v>457</v>
      </c>
      <c r="B613" s="320" t="s">
        <v>2026</v>
      </c>
      <c r="C613" s="230"/>
      <c r="D613" s="237"/>
      <c r="E613" s="222"/>
      <c r="F613" s="237"/>
      <c r="G613" s="358"/>
    </row>
    <row r="614" spans="1:7" ht="15.75">
      <c r="A614" s="356" t="s">
        <v>1885</v>
      </c>
      <c r="B614" s="323" t="s">
        <v>2027</v>
      </c>
      <c r="C614" s="230"/>
      <c r="D614" s="238"/>
      <c r="E614" s="222"/>
      <c r="F614" s="238">
        <f>F617</f>
        <v>12500000</v>
      </c>
      <c r="G614" s="360">
        <f>G617</f>
        <v>12500000</v>
      </c>
    </row>
    <row r="615" spans="1:7" ht="15.75">
      <c r="A615" s="356" t="s">
        <v>1802</v>
      </c>
      <c r="B615" s="317" t="s">
        <v>2028</v>
      </c>
      <c r="C615" s="230"/>
      <c r="D615" s="237"/>
      <c r="E615" s="222"/>
      <c r="F615" s="237"/>
      <c r="G615" s="358"/>
    </row>
    <row r="616" spans="1:7" ht="15.75">
      <c r="A616" s="356" t="s">
        <v>1803</v>
      </c>
      <c r="B616" s="317" t="s">
        <v>2029</v>
      </c>
      <c r="C616" s="230"/>
      <c r="D616" s="237"/>
      <c r="E616" s="222"/>
      <c r="F616" s="237"/>
      <c r="G616" s="358"/>
    </row>
    <row r="617" spans="1:7" ht="15.75">
      <c r="A617" s="356" t="s">
        <v>1804</v>
      </c>
      <c r="B617" s="317" t="s">
        <v>2030</v>
      </c>
      <c r="C617" s="230"/>
      <c r="D617" s="238"/>
      <c r="E617" s="222"/>
      <c r="F617" s="238">
        <f>F619</f>
        <v>12500000</v>
      </c>
      <c r="G617" s="360">
        <f>G619</f>
        <v>12500000</v>
      </c>
    </row>
    <row r="618" spans="1:7" ht="15.75">
      <c r="A618" s="357" t="s">
        <v>1805</v>
      </c>
      <c r="B618" s="320" t="s">
        <v>2032</v>
      </c>
      <c r="C618" s="230"/>
      <c r="D618" s="237"/>
      <c r="E618" s="222"/>
      <c r="F618" s="237"/>
      <c r="G618" s="358"/>
    </row>
    <row r="619" spans="1:7" ht="15.75">
      <c r="A619" s="357" t="s">
        <v>1806</v>
      </c>
      <c r="B619" s="320" t="s">
        <v>2034</v>
      </c>
      <c r="C619" s="230"/>
      <c r="D619" s="237"/>
      <c r="E619" s="222"/>
      <c r="F619" s="237">
        <f>F620+F621</f>
        <v>12500000</v>
      </c>
      <c r="G619" s="358">
        <f>G620+G621</f>
        <v>12500000</v>
      </c>
    </row>
    <row r="620" spans="1:7" ht="15.75">
      <c r="A620" s="357" t="s">
        <v>458</v>
      </c>
      <c r="B620" s="320" t="s">
        <v>2037</v>
      </c>
      <c r="C620" s="230"/>
      <c r="D620" s="237"/>
      <c r="E620" s="222"/>
      <c r="F620" s="237">
        <v>500000</v>
      </c>
      <c r="G620" s="358">
        <v>500000</v>
      </c>
    </row>
    <row r="621" spans="1:7" ht="25.5">
      <c r="A621" s="357" t="s">
        <v>459</v>
      </c>
      <c r="B621" s="320" t="s">
        <v>2038</v>
      </c>
      <c r="C621" s="230"/>
      <c r="D621" s="237"/>
      <c r="E621" s="222"/>
      <c r="F621" s="237">
        <v>12000000</v>
      </c>
      <c r="G621" s="358">
        <v>12000000</v>
      </c>
    </row>
    <row r="622" spans="1:7" ht="15.75">
      <c r="A622" s="357" t="s">
        <v>460</v>
      </c>
      <c r="B622" s="320" t="s">
        <v>2039</v>
      </c>
      <c r="C622" s="230"/>
      <c r="D622" s="237"/>
      <c r="E622" s="222"/>
      <c r="F622" s="237"/>
      <c r="G622" s="358"/>
    </row>
    <row r="623" spans="1:7" ht="25.5">
      <c r="A623" s="357" t="s">
        <v>1807</v>
      </c>
      <c r="B623" s="320" t="s">
        <v>2041</v>
      </c>
      <c r="C623" s="230"/>
      <c r="D623" s="237"/>
      <c r="E623" s="222"/>
      <c r="F623" s="237"/>
      <c r="G623" s="358"/>
    </row>
    <row r="624" spans="1:7" ht="15.75">
      <c r="A624" s="357" t="s">
        <v>461</v>
      </c>
      <c r="B624" s="320" t="s">
        <v>2042</v>
      </c>
      <c r="C624" s="230"/>
      <c r="D624" s="237"/>
      <c r="E624" s="222"/>
      <c r="F624" s="237"/>
      <c r="G624" s="358"/>
    </row>
    <row r="625" spans="1:7" ht="15.75">
      <c r="A625" s="356" t="s">
        <v>1808</v>
      </c>
      <c r="B625" s="317" t="s">
        <v>2043</v>
      </c>
      <c r="C625" s="230"/>
      <c r="D625" s="237"/>
      <c r="E625" s="222"/>
      <c r="F625" s="237"/>
      <c r="G625" s="358"/>
    </row>
    <row r="626" spans="1:7" ht="15.75">
      <c r="A626" s="356" t="s">
        <v>462</v>
      </c>
      <c r="B626" s="317" t="s">
        <v>297</v>
      </c>
      <c r="C626" s="230"/>
      <c r="D626" s="237"/>
      <c r="E626" s="222"/>
      <c r="F626" s="237"/>
      <c r="G626" s="358"/>
    </row>
    <row r="627" spans="1:7" ht="15.75">
      <c r="A627" s="356" t="s">
        <v>463</v>
      </c>
      <c r="B627" s="317" t="s">
        <v>2044</v>
      </c>
      <c r="C627" s="230"/>
      <c r="D627" s="237"/>
      <c r="E627" s="222"/>
      <c r="F627" s="237"/>
      <c r="G627" s="358"/>
    </row>
    <row r="628" spans="1:7" ht="15.75">
      <c r="A628" s="357" t="s">
        <v>469</v>
      </c>
      <c r="B628" s="320" t="s">
        <v>687</v>
      </c>
      <c r="C628" s="230"/>
      <c r="D628" s="237"/>
      <c r="E628" s="222"/>
      <c r="F628" s="237"/>
      <c r="G628" s="358"/>
    </row>
    <row r="629" spans="1:7" ht="15.75">
      <c r="A629" s="357" t="s">
        <v>470</v>
      </c>
      <c r="B629" s="320" t="s">
        <v>2045</v>
      </c>
      <c r="C629" s="230"/>
      <c r="D629" s="237"/>
      <c r="E629" s="222"/>
      <c r="F629" s="237"/>
      <c r="G629" s="358"/>
    </row>
    <row r="630" spans="1:7" ht="15.75">
      <c r="A630" s="357" t="s">
        <v>471</v>
      </c>
      <c r="B630" s="320" t="s">
        <v>685</v>
      </c>
      <c r="C630" s="230"/>
      <c r="D630" s="237"/>
      <c r="E630" s="222"/>
      <c r="F630" s="237"/>
      <c r="G630" s="358"/>
    </row>
    <row r="631" spans="1:7" ht="15.75">
      <c r="A631" s="357" t="s">
        <v>472</v>
      </c>
      <c r="B631" s="320" t="s">
        <v>2046</v>
      </c>
      <c r="C631" s="230"/>
      <c r="D631" s="237"/>
      <c r="E631" s="222"/>
      <c r="F631" s="237"/>
      <c r="G631" s="358"/>
    </row>
    <row r="632" spans="1:7" ht="15.75">
      <c r="A632" s="357" t="s">
        <v>473</v>
      </c>
      <c r="B632" s="320" t="s">
        <v>2047</v>
      </c>
      <c r="C632" s="230"/>
      <c r="D632" s="237"/>
      <c r="E632" s="222"/>
      <c r="F632" s="237"/>
      <c r="G632" s="358"/>
    </row>
    <row r="633" spans="1:7" ht="15.75">
      <c r="A633" s="356" t="s">
        <v>464</v>
      </c>
      <c r="B633" s="317" t="s">
        <v>2048</v>
      </c>
      <c r="C633" s="230"/>
      <c r="D633" s="237"/>
      <c r="E633" s="222"/>
      <c r="F633" s="237"/>
      <c r="G633" s="358"/>
    </row>
    <row r="634" spans="1:7" ht="15.75">
      <c r="A634" s="356" t="s">
        <v>465</v>
      </c>
      <c r="B634" s="317" t="s">
        <v>2049</v>
      </c>
      <c r="C634" s="230"/>
      <c r="D634" s="237"/>
      <c r="E634" s="222"/>
      <c r="F634" s="237">
        <v>1500000</v>
      </c>
      <c r="G634" s="358">
        <v>1500000</v>
      </c>
    </row>
    <row r="635" spans="1:7" ht="15.75">
      <c r="A635" s="356" t="s">
        <v>466</v>
      </c>
      <c r="B635" s="317" t="s">
        <v>2051</v>
      </c>
      <c r="C635" s="230"/>
      <c r="D635" s="237"/>
      <c r="E635" s="222"/>
      <c r="F635" s="237">
        <v>100000</v>
      </c>
      <c r="G635" s="358">
        <v>100000</v>
      </c>
    </row>
    <row r="636" spans="1:7" ht="15.75">
      <c r="A636" s="356" t="s">
        <v>467</v>
      </c>
      <c r="B636" s="317" t="s">
        <v>2053</v>
      </c>
      <c r="C636" s="230"/>
      <c r="D636" s="237"/>
      <c r="E636" s="222"/>
      <c r="F636" s="237">
        <v>5000000</v>
      </c>
      <c r="G636" s="358">
        <v>5000000</v>
      </c>
    </row>
    <row r="637" spans="1:7" ht="15.75">
      <c r="A637" s="356" t="s">
        <v>468</v>
      </c>
      <c r="B637" s="317" t="s">
        <v>2054</v>
      </c>
      <c r="C637" s="230"/>
      <c r="D637" s="238"/>
      <c r="E637" s="222"/>
      <c r="F637" s="238">
        <v>500000</v>
      </c>
      <c r="G637" s="360">
        <v>500000</v>
      </c>
    </row>
    <row r="638" spans="1:7" ht="15">
      <c r="A638" s="357" t="s">
        <v>474</v>
      </c>
      <c r="B638" s="320" t="s">
        <v>314</v>
      </c>
      <c r="C638" s="230"/>
      <c r="D638" s="99"/>
      <c r="E638" s="222"/>
      <c r="F638" s="99"/>
      <c r="G638" s="368"/>
    </row>
    <row r="639" spans="1:7" ht="15">
      <c r="A639" s="357" t="s">
        <v>475</v>
      </c>
      <c r="B639" s="320" t="s">
        <v>2055</v>
      </c>
      <c r="C639" s="230"/>
      <c r="D639" s="99"/>
      <c r="E639" s="222"/>
      <c r="F639" s="99"/>
      <c r="G639" s="368"/>
    </row>
    <row r="640" spans="1:7" ht="15.75">
      <c r="A640" s="357" t="s">
        <v>476</v>
      </c>
      <c r="B640" s="320" t="s">
        <v>2056</v>
      </c>
      <c r="C640" s="230"/>
      <c r="D640" s="237"/>
      <c r="E640" s="222"/>
      <c r="F640" s="237">
        <v>500000</v>
      </c>
      <c r="G640" s="358">
        <v>500000</v>
      </c>
    </row>
    <row r="641" spans="1:7" ht="15">
      <c r="A641" s="356" t="s">
        <v>477</v>
      </c>
      <c r="B641" s="317" t="s">
        <v>2057</v>
      </c>
      <c r="C641" s="230"/>
      <c r="D641" s="99"/>
      <c r="E641" s="222"/>
      <c r="F641" s="99"/>
      <c r="G641" s="368"/>
    </row>
    <row r="642" spans="1:7" ht="15">
      <c r="A642" s="356" t="s">
        <v>478</v>
      </c>
      <c r="B642" s="317" t="s">
        <v>2058</v>
      </c>
      <c r="C642" s="230"/>
      <c r="D642" s="99"/>
      <c r="E642" s="222"/>
      <c r="F642" s="99"/>
      <c r="G642" s="368"/>
    </row>
    <row r="643" spans="1:7" ht="15.75">
      <c r="A643" s="356" t="s">
        <v>1894</v>
      </c>
      <c r="B643" s="323" t="s">
        <v>2059</v>
      </c>
      <c r="C643" s="230"/>
      <c r="D643" s="237"/>
      <c r="E643" s="222"/>
      <c r="F643" s="237"/>
      <c r="G643" s="358"/>
    </row>
    <row r="644" spans="1:7" ht="15.75">
      <c r="A644" s="362" t="s">
        <v>1951</v>
      </c>
      <c r="B644" s="323" t="s">
        <v>2060</v>
      </c>
      <c r="C644" s="230"/>
      <c r="D644" s="238"/>
      <c r="E644" s="222"/>
      <c r="F644" s="238">
        <f>F645+F646+F647+665</f>
        <v>25790665</v>
      </c>
      <c r="G644" s="360">
        <f>G645+G646+G647+665</f>
        <v>25790665</v>
      </c>
    </row>
    <row r="645" spans="1:7" ht="15.75">
      <c r="A645" s="357" t="s">
        <v>1956</v>
      </c>
      <c r="B645" s="320" t="s">
        <v>2061</v>
      </c>
      <c r="C645" s="230"/>
      <c r="D645" s="237"/>
      <c r="E645" s="222"/>
      <c r="F645" s="237">
        <v>15290000</v>
      </c>
      <c r="G645" s="358">
        <v>15290000</v>
      </c>
    </row>
    <row r="646" spans="1:7" ht="15.75">
      <c r="A646" s="357" t="s">
        <v>1937</v>
      </c>
      <c r="B646" s="320" t="s">
        <v>2062</v>
      </c>
      <c r="C646" s="230"/>
      <c r="D646" s="237"/>
      <c r="E646" s="222"/>
      <c r="F646" s="237">
        <v>10000000</v>
      </c>
      <c r="G646" s="358">
        <v>10000000</v>
      </c>
    </row>
    <row r="647" spans="1:7" ht="25.5">
      <c r="A647" s="357" t="s">
        <v>1938</v>
      </c>
      <c r="B647" s="320" t="s">
        <v>2063</v>
      </c>
      <c r="C647" s="230"/>
      <c r="D647" s="237"/>
      <c r="E647" s="222"/>
      <c r="F647" s="237">
        <f>F648</f>
        <v>500000</v>
      </c>
      <c r="G647" s="358">
        <f>G648</f>
        <v>500000</v>
      </c>
    </row>
    <row r="648" spans="1:7" ht="25.5">
      <c r="A648" s="357" t="s">
        <v>1369</v>
      </c>
      <c r="B648" s="320" t="s">
        <v>2064</v>
      </c>
      <c r="C648" s="230"/>
      <c r="D648" s="237"/>
      <c r="E648" s="222"/>
      <c r="F648" s="237">
        <v>500000</v>
      </c>
      <c r="G648" s="358">
        <v>500000</v>
      </c>
    </row>
    <row r="649" spans="1:7" ht="15.75">
      <c r="A649" s="357" t="s">
        <v>1370</v>
      </c>
      <c r="B649" s="320" t="s">
        <v>1235</v>
      </c>
      <c r="C649" s="230"/>
      <c r="D649" s="237"/>
      <c r="E649" s="222"/>
      <c r="F649" s="237"/>
      <c r="G649" s="358"/>
    </row>
    <row r="650" spans="1:7" ht="15.75">
      <c r="A650" s="357" t="s">
        <v>438</v>
      </c>
      <c r="B650" s="320" t="s">
        <v>1236</v>
      </c>
      <c r="C650" s="230"/>
      <c r="D650" s="237"/>
      <c r="E650" s="222"/>
      <c r="F650" s="237"/>
      <c r="G650" s="358"/>
    </row>
    <row r="651" spans="1:7" ht="15.75">
      <c r="A651" s="357" t="s">
        <v>1954</v>
      </c>
      <c r="B651" s="320" t="s">
        <v>2065</v>
      </c>
      <c r="C651" s="230"/>
      <c r="D651" s="237"/>
      <c r="E651" s="222"/>
      <c r="F651" s="237"/>
      <c r="G651" s="358"/>
    </row>
    <row r="652" spans="1:7" ht="25.5">
      <c r="A652" s="357" t="s">
        <v>1932</v>
      </c>
      <c r="B652" s="320" t="s">
        <v>2066</v>
      </c>
      <c r="C652" s="230"/>
      <c r="D652" s="237"/>
      <c r="E652" s="222"/>
      <c r="F652" s="237"/>
      <c r="G652" s="358"/>
    </row>
    <row r="653" spans="1:7" ht="15.75">
      <c r="A653" s="357" t="s">
        <v>1809</v>
      </c>
      <c r="B653" s="320" t="s">
        <v>2067</v>
      </c>
      <c r="C653" s="230"/>
      <c r="D653" s="237"/>
      <c r="E653" s="222"/>
      <c r="F653" s="237"/>
      <c r="G653" s="358"/>
    </row>
    <row r="654" spans="1:7" ht="15.75">
      <c r="A654" s="357" t="s">
        <v>439</v>
      </c>
      <c r="B654" s="320" t="s">
        <v>2068</v>
      </c>
      <c r="C654" s="230"/>
      <c r="D654" s="237"/>
      <c r="E654" s="222"/>
      <c r="F654" s="237"/>
      <c r="G654" s="358"/>
    </row>
    <row r="655" spans="1:7" ht="15.75">
      <c r="A655" s="357" t="s">
        <v>440</v>
      </c>
      <c r="B655" s="320" t="s">
        <v>2069</v>
      </c>
      <c r="C655" s="230"/>
      <c r="D655" s="237"/>
      <c r="E655" s="222"/>
      <c r="F655" s="237"/>
      <c r="G655" s="358"/>
    </row>
    <row r="656" spans="1:7" ht="15.75">
      <c r="A656" s="357" t="s">
        <v>441</v>
      </c>
      <c r="B656" s="320" t="s">
        <v>2070</v>
      </c>
      <c r="C656" s="230"/>
      <c r="D656" s="237"/>
      <c r="E656" s="222"/>
      <c r="F656" s="237"/>
      <c r="G656" s="358"/>
    </row>
    <row r="657" spans="1:7" ht="15">
      <c r="A657" s="357" t="s">
        <v>442</v>
      </c>
      <c r="B657" s="320" t="s">
        <v>2071</v>
      </c>
      <c r="C657" s="230"/>
      <c r="D657" s="99"/>
      <c r="E657" s="222"/>
      <c r="F657" s="99"/>
      <c r="G657" s="368"/>
    </row>
    <row r="658" spans="1:7" ht="15">
      <c r="A658" s="357" t="s">
        <v>445</v>
      </c>
      <c r="B658" s="320" t="s">
        <v>444</v>
      </c>
      <c r="C658" s="230"/>
      <c r="D658" s="99"/>
      <c r="E658" s="222"/>
      <c r="F658" s="99"/>
      <c r="G658" s="368"/>
    </row>
    <row r="659" spans="1:7" ht="15">
      <c r="A659" s="357" t="s">
        <v>446</v>
      </c>
      <c r="B659" s="320" t="s">
        <v>443</v>
      </c>
      <c r="C659" s="230"/>
      <c r="D659" s="99"/>
      <c r="E659" s="222"/>
      <c r="F659" s="99"/>
      <c r="G659" s="368"/>
    </row>
    <row r="660" spans="1:7" ht="25.5">
      <c r="A660" s="357" t="s">
        <v>447</v>
      </c>
      <c r="B660" s="320" t="s">
        <v>455</v>
      </c>
      <c r="C660" s="230"/>
      <c r="D660" s="99"/>
      <c r="E660" s="222"/>
      <c r="F660" s="99"/>
      <c r="G660" s="368"/>
    </row>
    <row r="661" spans="1:7" ht="25.5">
      <c r="A661" s="357" t="s">
        <v>448</v>
      </c>
      <c r="B661" s="320" t="s">
        <v>456</v>
      </c>
      <c r="C661" s="230"/>
      <c r="D661" s="99"/>
      <c r="E661" s="222"/>
      <c r="F661" s="99"/>
      <c r="G661" s="368"/>
    </row>
    <row r="662" spans="1:7" ht="15">
      <c r="A662" s="357" t="s">
        <v>449</v>
      </c>
      <c r="B662" s="320" t="s">
        <v>2072</v>
      </c>
      <c r="C662" s="230"/>
      <c r="D662" s="99"/>
      <c r="E662" s="222"/>
      <c r="F662" s="99"/>
      <c r="G662" s="368"/>
    </row>
    <row r="663" spans="1:7" ht="15">
      <c r="A663" s="357" t="s">
        <v>450</v>
      </c>
      <c r="B663" s="320" t="s">
        <v>2073</v>
      </c>
      <c r="C663" s="230"/>
      <c r="D663" s="99"/>
      <c r="E663" s="222"/>
      <c r="F663" s="99"/>
      <c r="G663" s="368"/>
    </row>
    <row r="664" spans="1:7" ht="15">
      <c r="A664" s="357" t="s">
        <v>451</v>
      </c>
      <c r="B664" s="320" t="s">
        <v>454</v>
      </c>
      <c r="C664" s="230"/>
      <c r="D664" s="99"/>
      <c r="E664" s="222"/>
      <c r="F664" s="99"/>
      <c r="G664" s="368"/>
    </row>
    <row r="665" spans="1:7" ht="15.75">
      <c r="A665" s="357" t="s">
        <v>452</v>
      </c>
      <c r="B665" s="320" t="s">
        <v>2074</v>
      </c>
      <c r="C665" s="230"/>
      <c r="D665" s="237">
        <v>100000</v>
      </c>
      <c r="E665" s="222"/>
      <c r="F665" s="237">
        <v>100000</v>
      </c>
      <c r="G665" s="358">
        <v>100000</v>
      </c>
    </row>
    <row r="666" spans="1:7" ht="15">
      <c r="A666" s="357" t="s">
        <v>453</v>
      </c>
      <c r="B666" s="320" t="s">
        <v>2075</v>
      </c>
      <c r="C666" s="326"/>
      <c r="D666" s="99"/>
      <c r="E666" s="222"/>
      <c r="F666" s="222"/>
      <c r="G666" s="349"/>
    </row>
    <row r="667" spans="1:7" ht="15">
      <c r="A667" s="137"/>
      <c r="B667" s="223" t="s">
        <v>643</v>
      </c>
      <c r="C667" s="11"/>
      <c r="D667" s="236">
        <f>D670+D740+D757+D982+D1038+D1046+D1059+D1071+D1082+D1093+D1111+D1127+D1138+D1166+D1218+D1232+D1253</f>
        <v>1166393147</v>
      </c>
      <c r="E667" s="236">
        <f>E1059+E1093+E1154+E1166+E1226+E1232</f>
        <v>50564103</v>
      </c>
      <c r="F667" s="327">
        <f>F1038+F1046+F1253</f>
        <v>10135913</v>
      </c>
      <c r="G667" s="388">
        <f>SUM(D667:F667)</f>
        <v>1227093163</v>
      </c>
    </row>
    <row r="668" spans="1:7" ht="15">
      <c r="A668" s="137"/>
      <c r="B668" s="328"/>
      <c r="C668" s="329"/>
      <c r="D668" s="222"/>
      <c r="E668" s="222"/>
      <c r="F668" s="222"/>
      <c r="G668" s="349"/>
    </row>
    <row r="669" spans="1:7" ht="15">
      <c r="A669" s="369" t="s">
        <v>1585</v>
      </c>
      <c r="B669" s="21" t="s">
        <v>1960</v>
      </c>
      <c r="C669" s="246"/>
      <c r="D669" s="222"/>
      <c r="E669" s="222"/>
      <c r="F669" s="222"/>
      <c r="G669" s="349"/>
    </row>
    <row r="670" spans="1:7" ht="15">
      <c r="A670" s="205" t="s">
        <v>1586</v>
      </c>
      <c r="B670" s="5" t="s">
        <v>1587</v>
      </c>
      <c r="C670" s="88"/>
      <c r="D670" s="330">
        <f>D726</f>
        <v>67352831</v>
      </c>
      <c r="E670" s="222"/>
      <c r="F670" s="222"/>
      <c r="G670" s="370">
        <f>G726</f>
        <v>67352831</v>
      </c>
    </row>
    <row r="671" spans="1:7" ht="15">
      <c r="A671" s="206" t="s">
        <v>1588</v>
      </c>
      <c r="B671" s="81" t="s">
        <v>1589</v>
      </c>
      <c r="C671" s="247"/>
      <c r="D671" s="222"/>
      <c r="E671" s="222"/>
      <c r="F671" s="222"/>
      <c r="G671" s="349"/>
    </row>
    <row r="672" spans="1:7" ht="15">
      <c r="A672" s="207" t="s">
        <v>1590</v>
      </c>
      <c r="B672" s="7" t="s">
        <v>1591</v>
      </c>
      <c r="C672" s="247"/>
      <c r="D672" s="222"/>
      <c r="E672" s="222"/>
      <c r="F672" s="222"/>
      <c r="G672" s="349"/>
    </row>
    <row r="673" spans="1:7" ht="15">
      <c r="A673" s="207" t="s">
        <v>1592</v>
      </c>
      <c r="B673" s="7" t="s">
        <v>1593</v>
      </c>
      <c r="C673" s="247"/>
      <c r="D673" s="222"/>
      <c r="E673" s="222"/>
      <c r="F673" s="222"/>
      <c r="G673" s="349"/>
    </row>
    <row r="674" spans="1:7" ht="15">
      <c r="A674" s="207" t="s">
        <v>1594</v>
      </c>
      <c r="B674" s="7" t="s">
        <v>1595</v>
      </c>
      <c r="C674" s="247"/>
      <c r="D674" s="222"/>
      <c r="E674" s="222"/>
      <c r="F674" s="222"/>
      <c r="G674" s="349"/>
    </row>
    <row r="675" spans="1:7" ht="15">
      <c r="A675" s="207" t="s">
        <v>1596</v>
      </c>
      <c r="B675" s="7" t="s">
        <v>1597</v>
      </c>
      <c r="C675" s="88"/>
      <c r="D675" s="222"/>
      <c r="E675" s="222"/>
      <c r="F675" s="222"/>
      <c r="G675" s="349"/>
    </row>
    <row r="676" spans="1:7" ht="15">
      <c r="A676" s="206" t="s">
        <v>1598</v>
      </c>
      <c r="B676" s="81" t="s">
        <v>1599</v>
      </c>
      <c r="C676" s="23"/>
      <c r="D676" s="222"/>
      <c r="E676" s="222"/>
      <c r="F676" s="222"/>
      <c r="G676" s="349"/>
    </row>
    <row r="677" spans="1:7" ht="15">
      <c r="A677" s="208" t="s">
        <v>1600</v>
      </c>
      <c r="B677" s="83" t="s">
        <v>606</v>
      </c>
      <c r="C677" s="247"/>
      <c r="D677" s="222"/>
      <c r="E677" s="222"/>
      <c r="F677" s="222"/>
      <c r="G677" s="349"/>
    </row>
    <row r="678" spans="1:7" ht="15">
      <c r="A678" s="207" t="s">
        <v>607</v>
      </c>
      <c r="B678" s="7" t="s">
        <v>608</v>
      </c>
      <c r="C678" s="247"/>
      <c r="D678" s="222"/>
      <c r="E678" s="222"/>
      <c r="F678" s="222"/>
      <c r="G678" s="349"/>
    </row>
    <row r="679" spans="1:7" ht="15">
      <c r="A679" s="207" t="s">
        <v>609</v>
      </c>
      <c r="B679" s="7" t="s">
        <v>610</v>
      </c>
      <c r="C679" s="247"/>
      <c r="D679" s="222"/>
      <c r="E679" s="222"/>
      <c r="F679" s="222"/>
      <c r="G679" s="349"/>
    </row>
    <row r="680" spans="1:7" ht="15">
      <c r="A680" s="207" t="s">
        <v>611</v>
      </c>
      <c r="B680" s="7" t="s">
        <v>612</v>
      </c>
      <c r="C680" s="247"/>
      <c r="D680" s="222"/>
      <c r="E680" s="222"/>
      <c r="F680" s="222"/>
      <c r="G680" s="349"/>
    </row>
    <row r="681" spans="1:7" ht="15">
      <c r="A681" s="207" t="s">
        <v>613</v>
      </c>
      <c r="B681" s="7" t="s">
        <v>614</v>
      </c>
      <c r="C681" s="247"/>
      <c r="D681" s="222"/>
      <c r="E681" s="222"/>
      <c r="F681" s="222"/>
      <c r="G681" s="349"/>
    </row>
    <row r="682" spans="1:7" ht="15">
      <c r="A682" s="207" t="s">
        <v>615</v>
      </c>
      <c r="B682" s="7" t="s">
        <v>616</v>
      </c>
      <c r="C682" s="23"/>
      <c r="D682" s="222"/>
      <c r="E682" s="222"/>
      <c r="F682" s="222"/>
      <c r="G682" s="349"/>
    </row>
    <row r="683" spans="1:7" ht="15">
      <c r="A683" s="208" t="s">
        <v>617</v>
      </c>
      <c r="B683" s="83" t="s">
        <v>618</v>
      </c>
      <c r="C683" s="247"/>
      <c r="D683" s="222"/>
      <c r="E683" s="222"/>
      <c r="F683" s="222"/>
      <c r="G683" s="349"/>
    </row>
    <row r="684" spans="1:7" ht="15">
      <c r="A684" s="207" t="s">
        <v>619</v>
      </c>
      <c r="B684" s="7" t="s">
        <v>608</v>
      </c>
      <c r="C684" s="247"/>
      <c r="D684" s="222"/>
      <c r="E684" s="222"/>
      <c r="F684" s="222"/>
      <c r="G684" s="349"/>
    </row>
    <row r="685" spans="1:7" ht="15">
      <c r="A685" s="207" t="s">
        <v>620</v>
      </c>
      <c r="B685" s="7" t="s">
        <v>610</v>
      </c>
      <c r="C685" s="247"/>
      <c r="D685" s="222"/>
      <c r="E685" s="222"/>
      <c r="F685" s="222"/>
      <c r="G685" s="349"/>
    </row>
    <row r="686" spans="1:7" ht="15">
      <c r="A686" s="207" t="s">
        <v>621</v>
      </c>
      <c r="B686" s="7" t="s">
        <v>612</v>
      </c>
      <c r="C686" s="247"/>
      <c r="D686" s="222"/>
      <c r="E686" s="222"/>
      <c r="F686" s="222"/>
      <c r="G686" s="349"/>
    </row>
    <row r="687" spans="1:7" ht="15">
      <c r="A687" s="207" t="s">
        <v>622</v>
      </c>
      <c r="B687" s="7" t="s">
        <v>614</v>
      </c>
      <c r="C687" s="247"/>
      <c r="D687" s="222"/>
      <c r="E687" s="222"/>
      <c r="F687" s="222"/>
      <c r="G687" s="349"/>
    </row>
    <row r="688" spans="1:7" ht="15">
      <c r="A688" s="207" t="s">
        <v>623</v>
      </c>
      <c r="B688" s="7" t="s">
        <v>616</v>
      </c>
      <c r="C688" s="247"/>
      <c r="D688" s="222"/>
      <c r="E688" s="222"/>
      <c r="F688" s="222"/>
      <c r="G688" s="349"/>
    </row>
    <row r="689" spans="1:7" ht="15">
      <c r="A689" s="207" t="s">
        <v>1624</v>
      </c>
      <c r="B689" s="7" t="s">
        <v>1625</v>
      </c>
      <c r="C689" s="247"/>
      <c r="D689" s="222"/>
      <c r="E689" s="222"/>
      <c r="F689" s="222"/>
      <c r="G689" s="349"/>
    </row>
    <row r="690" spans="1:7" ht="15">
      <c r="A690" s="207" t="s">
        <v>1626</v>
      </c>
      <c r="B690" s="7" t="s">
        <v>1627</v>
      </c>
      <c r="C690" s="247"/>
      <c r="D690" s="222"/>
      <c r="E690" s="222"/>
      <c r="F690" s="222"/>
      <c r="G690" s="349"/>
    </row>
    <row r="691" spans="1:7" ht="15">
      <c r="A691" s="207" t="s">
        <v>1628</v>
      </c>
      <c r="B691" s="7" t="s">
        <v>1629</v>
      </c>
      <c r="C691" s="247"/>
      <c r="D691" s="222"/>
      <c r="E691" s="222"/>
      <c r="F691" s="222"/>
      <c r="G691" s="349"/>
    </row>
    <row r="692" spans="1:7" ht="15">
      <c r="A692" s="207" t="s">
        <v>1630</v>
      </c>
      <c r="B692" s="7" t="s">
        <v>1631</v>
      </c>
      <c r="C692" s="247"/>
      <c r="D692" s="222"/>
      <c r="E692" s="222"/>
      <c r="F692" s="222"/>
      <c r="G692" s="349"/>
    </row>
    <row r="693" spans="1:7" ht="15">
      <c r="A693" s="207" t="s">
        <v>1632</v>
      </c>
      <c r="B693" s="7" t="s">
        <v>1633</v>
      </c>
      <c r="C693" s="247"/>
      <c r="D693" s="222"/>
      <c r="E693" s="222"/>
      <c r="F693" s="222"/>
      <c r="G693" s="349"/>
    </row>
    <row r="694" spans="1:7" ht="15">
      <c r="A694" s="207" t="s">
        <v>1634</v>
      </c>
      <c r="B694" s="7" t="s">
        <v>1635</v>
      </c>
      <c r="C694" s="23"/>
      <c r="D694" s="222"/>
      <c r="E694" s="222"/>
      <c r="F694" s="222"/>
      <c r="G694" s="349"/>
    </row>
    <row r="695" spans="1:7" ht="15">
      <c r="A695" s="208" t="s">
        <v>1636</v>
      </c>
      <c r="B695" s="83" t="s">
        <v>1637</v>
      </c>
      <c r="C695" s="247"/>
      <c r="D695" s="222"/>
      <c r="E695" s="222"/>
      <c r="F695" s="222"/>
      <c r="G695" s="349"/>
    </row>
    <row r="696" spans="1:7" ht="15">
      <c r="A696" s="207" t="s">
        <v>1638</v>
      </c>
      <c r="B696" s="7" t="s">
        <v>608</v>
      </c>
      <c r="C696" s="247"/>
      <c r="D696" s="222"/>
      <c r="E696" s="222"/>
      <c r="F696" s="222"/>
      <c r="G696" s="349"/>
    </row>
    <row r="697" spans="1:7" ht="15">
      <c r="A697" s="207" t="s">
        <v>1639</v>
      </c>
      <c r="B697" s="7" t="s">
        <v>610</v>
      </c>
      <c r="C697" s="247"/>
      <c r="D697" s="222"/>
      <c r="E697" s="222"/>
      <c r="F697" s="222"/>
      <c r="G697" s="349"/>
    </row>
    <row r="698" spans="1:7" ht="15">
      <c r="A698" s="207" t="s">
        <v>1640</v>
      </c>
      <c r="B698" s="7" t="s">
        <v>612</v>
      </c>
      <c r="C698" s="247"/>
      <c r="D698" s="222"/>
      <c r="E698" s="222"/>
      <c r="F698" s="222"/>
      <c r="G698" s="349"/>
    </row>
    <row r="699" spans="1:7" ht="15">
      <c r="A699" s="207" t="s">
        <v>1641</v>
      </c>
      <c r="B699" s="7" t="s">
        <v>614</v>
      </c>
      <c r="C699" s="247"/>
      <c r="D699" s="222"/>
      <c r="E699" s="222"/>
      <c r="F699" s="222"/>
      <c r="G699" s="349"/>
    </row>
    <row r="700" spans="1:7" ht="15">
      <c r="A700" s="207" t="s">
        <v>1642</v>
      </c>
      <c r="B700" s="7" t="s">
        <v>616</v>
      </c>
      <c r="C700" s="23"/>
      <c r="D700" s="222"/>
      <c r="E700" s="222"/>
      <c r="F700" s="222"/>
      <c r="G700" s="349"/>
    </row>
    <row r="701" spans="1:7" ht="15">
      <c r="A701" s="208" t="s">
        <v>1643</v>
      </c>
      <c r="B701" s="83" t="s">
        <v>1644</v>
      </c>
      <c r="C701" s="247"/>
      <c r="D701" s="222"/>
      <c r="E701" s="222"/>
      <c r="F701" s="222"/>
      <c r="G701" s="349"/>
    </row>
    <row r="702" spans="1:7" ht="15">
      <c r="A702" s="207" t="s">
        <v>1645</v>
      </c>
      <c r="B702" s="7" t="s">
        <v>608</v>
      </c>
      <c r="C702" s="247"/>
      <c r="D702" s="222"/>
      <c r="E702" s="222"/>
      <c r="F702" s="222"/>
      <c r="G702" s="349"/>
    </row>
    <row r="703" spans="1:7" ht="15">
      <c r="A703" s="207" t="s">
        <v>1646</v>
      </c>
      <c r="B703" s="7" t="s">
        <v>610</v>
      </c>
      <c r="C703" s="247"/>
      <c r="D703" s="222"/>
      <c r="E703" s="222"/>
      <c r="F703" s="222"/>
      <c r="G703" s="349"/>
    </row>
    <row r="704" spans="1:7" ht="15">
      <c r="A704" s="207" t="s">
        <v>1647</v>
      </c>
      <c r="B704" s="7" t="s">
        <v>612</v>
      </c>
      <c r="C704" s="247"/>
      <c r="D704" s="222"/>
      <c r="E704" s="222"/>
      <c r="F704" s="222"/>
      <c r="G704" s="349"/>
    </row>
    <row r="705" spans="1:7" ht="15">
      <c r="A705" s="207" t="s">
        <v>1648</v>
      </c>
      <c r="B705" s="7" t="s">
        <v>614</v>
      </c>
      <c r="C705" s="247"/>
      <c r="D705" s="222"/>
      <c r="E705" s="222"/>
      <c r="F705" s="222"/>
      <c r="G705" s="349"/>
    </row>
    <row r="706" spans="1:7" ht="15">
      <c r="A706" s="207" t="s">
        <v>1649</v>
      </c>
      <c r="B706" s="7" t="s">
        <v>616</v>
      </c>
      <c r="C706" s="247"/>
      <c r="D706" s="222"/>
      <c r="E706" s="222"/>
      <c r="F706" s="222"/>
      <c r="G706" s="349"/>
    </row>
    <row r="707" spans="1:7" ht="15">
      <c r="A707" s="207" t="s">
        <v>1650</v>
      </c>
      <c r="B707" s="7" t="s">
        <v>1625</v>
      </c>
      <c r="C707" s="247"/>
      <c r="D707" s="222"/>
      <c r="E707" s="222"/>
      <c r="F707" s="222"/>
      <c r="G707" s="349"/>
    </row>
    <row r="708" spans="1:7" ht="15">
      <c r="A708" s="207" t="s">
        <v>1651</v>
      </c>
      <c r="B708" s="7" t="s">
        <v>1627</v>
      </c>
      <c r="C708" s="247"/>
      <c r="D708" s="222"/>
      <c r="E708" s="222"/>
      <c r="F708" s="222"/>
      <c r="G708" s="349"/>
    </row>
    <row r="709" spans="1:7" ht="15">
      <c r="A709" s="207" t="s">
        <v>1652</v>
      </c>
      <c r="B709" s="7" t="s">
        <v>1629</v>
      </c>
      <c r="C709" s="247"/>
      <c r="D709" s="222"/>
      <c r="E709" s="222"/>
      <c r="F709" s="222"/>
      <c r="G709" s="349"/>
    </row>
    <row r="710" spans="1:7" ht="15">
      <c r="A710" s="207" t="s">
        <v>1653</v>
      </c>
      <c r="B710" s="7" t="s">
        <v>1631</v>
      </c>
      <c r="C710" s="247"/>
      <c r="D710" s="222"/>
      <c r="E710" s="222"/>
      <c r="F710" s="222"/>
      <c r="G710" s="349"/>
    </row>
    <row r="711" spans="1:7" ht="15">
      <c r="A711" s="207" t="s">
        <v>1654</v>
      </c>
      <c r="B711" s="7" t="s">
        <v>1633</v>
      </c>
      <c r="C711" s="247"/>
      <c r="D711" s="222"/>
      <c r="E711" s="222"/>
      <c r="F711" s="222"/>
      <c r="G711" s="349"/>
    </row>
    <row r="712" spans="1:7" ht="15">
      <c r="A712" s="207" t="s">
        <v>1655</v>
      </c>
      <c r="B712" s="7" t="s">
        <v>1635</v>
      </c>
      <c r="C712" s="23"/>
      <c r="D712" s="222"/>
      <c r="E712" s="222"/>
      <c r="F712" s="222"/>
      <c r="G712" s="349"/>
    </row>
    <row r="713" spans="1:7" ht="15">
      <c r="A713" s="208" t="s">
        <v>1656</v>
      </c>
      <c r="B713" s="83" t="s">
        <v>1595</v>
      </c>
      <c r="C713" s="247"/>
      <c r="D713" s="222"/>
      <c r="E713" s="222"/>
      <c r="F713" s="222"/>
      <c r="G713" s="349"/>
    </row>
    <row r="714" spans="1:7" ht="15">
      <c r="A714" s="207" t="s">
        <v>1657</v>
      </c>
      <c r="B714" s="7" t="s">
        <v>608</v>
      </c>
      <c r="C714" s="247"/>
      <c r="D714" s="222"/>
      <c r="E714" s="222"/>
      <c r="F714" s="222"/>
      <c r="G714" s="349"/>
    </row>
    <row r="715" spans="1:7" ht="15">
      <c r="A715" s="207" t="s">
        <v>1658</v>
      </c>
      <c r="B715" s="7" t="s">
        <v>610</v>
      </c>
      <c r="C715" s="247"/>
      <c r="D715" s="222"/>
      <c r="E715" s="222"/>
      <c r="F715" s="222"/>
      <c r="G715" s="349"/>
    </row>
    <row r="716" spans="1:7" ht="15">
      <c r="A716" s="207" t="s">
        <v>1659</v>
      </c>
      <c r="B716" s="7" t="s">
        <v>612</v>
      </c>
      <c r="C716" s="247"/>
      <c r="D716" s="222"/>
      <c r="E716" s="222"/>
      <c r="F716" s="222"/>
      <c r="G716" s="349"/>
    </row>
    <row r="717" spans="1:7" ht="15">
      <c r="A717" s="207" t="s">
        <v>1660</v>
      </c>
      <c r="B717" s="7" t="s">
        <v>614</v>
      </c>
      <c r="C717" s="247"/>
      <c r="D717" s="222"/>
      <c r="E717" s="222"/>
      <c r="F717" s="222"/>
      <c r="G717" s="349"/>
    </row>
    <row r="718" spans="1:7" ht="15">
      <c r="A718" s="207" t="s">
        <v>644</v>
      </c>
      <c r="B718" s="7" t="s">
        <v>616</v>
      </c>
      <c r="C718" s="247"/>
      <c r="D718" s="222"/>
      <c r="E718" s="222"/>
      <c r="F718" s="222"/>
      <c r="G718" s="349"/>
    </row>
    <row r="719" spans="1:7" ht="15">
      <c r="A719" s="207" t="s">
        <v>645</v>
      </c>
      <c r="B719" s="7" t="s">
        <v>1625</v>
      </c>
      <c r="C719" s="247"/>
      <c r="D719" s="222"/>
      <c r="E719" s="222"/>
      <c r="F719" s="222"/>
      <c r="G719" s="349"/>
    </row>
    <row r="720" spans="1:7" ht="15">
      <c r="A720" s="207" t="s">
        <v>646</v>
      </c>
      <c r="B720" s="7" t="s">
        <v>1627</v>
      </c>
      <c r="C720" s="247"/>
      <c r="D720" s="222"/>
      <c r="E720" s="222"/>
      <c r="F720" s="222"/>
      <c r="G720" s="349"/>
    </row>
    <row r="721" spans="1:7" ht="15">
      <c r="A721" s="207" t="s">
        <v>647</v>
      </c>
      <c r="B721" s="7" t="s">
        <v>1629</v>
      </c>
      <c r="C721" s="247"/>
      <c r="D721" s="222"/>
      <c r="E721" s="222"/>
      <c r="F721" s="222"/>
      <c r="G721" s="349"/>
    </row>
    <row r="722" spans="1:7" ht="15">
      <c r="A722" s="207" t="s">
        <v>648</v>
      </c>
      <c r="B722" s="7" t="s">
        <v>1631</v>
      </c>
      <c r="C722" s="247"/>
      <c r="D722" s="222"/>
      <c r="E722" s="222"/>
      <c r="F722" s="222"/>
      <c r="G722" s="349"/>
    </row>
    <row r="723" spans="1:7" ht="15">
      <c r="A723" s="207" t="s">
        <v>649</v>
      </c>
      <c r="B723" s="7" t="s">
        <v>1633</v>
      </c>
      <c r="C723" s="247"/>
      <c r="D723" s="222"/>
      <c r="E723" s="222"/>
      <c r="F723" s="222"/>
      <c r="G723" s="349"/>
    </row>
    <row r="724" spans="1:7" ht="15">
      <c r="A724" s="207" t="s">
        <v>650</v>
      </c>
      <c r="B724" s="7" t="s">
        <v>1635</v>
      </c>
      <c r="C724" s="88"/>
      <c r="D724" s="222"/>
      <c r="E724" s="222"/>
      <c r="F724" s="222"/>
      <c r="G724" s="349"/>
    </row>
    <row r="725" spans="1:7" ht="25.5">
      <c r="A725" s="206" t="s">
        <v>651</v>
      </c>
      <c r="B725" s="81" t="s">
        <v>652</v>
      </c>
      <c r="C725" s="88"/>
      <c r="D725" s="222"/>
      <c r="E725" s="222"/>
      <c r="F725" s="222"/>
      <c r="G725" s="349"/>
    </row>
    <row r="726" spans="1:7" ht="15.75">
      <c r="A726" s="206" t="s">
        <v>653</v>
      </c>
      <c r="B726" s="81" t="s">
        <v>654</v>
      </c>
      <c r="C726" s="247"/>
      <c r="D726" s="331">
        <f>+(D727+D728+D729+D730+D731+D732+D733+D737+D738+D739)</f>
        <v>67352831</v>
      </c>
      <c r="E726" s="222"/>
      <c r="F726" s="222"/>
      <c r="G726" s="371">
        <f>+(G727+G728+G729+G730+G731+G732+G733+G737+G738+G739)</f>
        <v>67352831</v>
      </c>
    </row>
    <row r="727" spans="1:7" ht="25.5">
      <c r="A727" s="207" t="s">
        <v>655</v>
      </c>
      <c r="B727" s="7" t="s">
        <v>656</v>
      </c>
      <c r="C727" s="247"/>
      <c r="D727" s="110">
        <v>1500000</v>
      </c>
      <c r="E727" s="222"/>
      <c r="F727" s="222"/>
      <c r="G727" s="372">
        <v>1500000</v>
      </c>
    </row>
    <row r="728" spans="1:7" ht="25.5">
      <c r="A728" s="207" t="s">
        <v>657</v>
      </c>
      <c r="B728" s="7" t="s">
        <v>658</v>
      </c>
      <c r="C728" s="247"/>
      <c r="D728" s="110">
        <v>10000000</v>
      </c>
      <c r="E728" s="222"/>
      <c r="F728" s="222"/>
      <c r="G728" s="372">
        <v>10000000</v>
      </c>
    </row>
    <row r="729" spans="1:7" ht="15.75">
      <c r="A729" s="207" t="s">
        <v>659</v>
      </c>
      <c r="B729" s="7" t="s">
        <v>1685</v>
      </c>
      <c r="C729" s="247"/>
      <c r="D729" s="110">
        <v>9000000</v>
      </c>
      <c r="E729" s="222"/>
      <c r="F729" s="222"/>
      <c r="G729" s="372">
        <v>9000000</v>
      </c>
    </row>
    <row r="730" spans="1:7" ht="38.25">
      <c r="A730" s="207" t="s">
        <v>1686</v>
      </c>
      <c r="B730" s="7" t="s">
        <v>1687</v>
      </c>
      <c r="C730" s="247"/>
      <c r="D730" s="110">
        <v>8000000</v>
      </c>
      <c r="E730" s="222"/>
      <c r="F730" s="222"/>
      <c r="G730" s="372">
        <v>8000000</v>
      </c>
    </row>
    <row r="731" spans="1:7" ht="38.25">
      <c r="A731" s="207" t="s">
        <v>1688</v>
      </c>
      <c r="B731" s="7" t="s">
        <v>1689</v>
      </c>
      <c r="C731" s="247"/>
      <c r="D731" s="110">
        <v>10852831</v>
      </c>
      <c r="E731" s="222"/>
      <c r="F731" s="222"/>
      <c r="G731" s="372">
        <v>10852831</v>
      </c>
    </row>
    <row r="732" spans="1:7" ht="15.75">
      <c r="A732" s="207" t="s">
        <v>1690</v>
      </c>
      <c r="B732" s="7" t="s">
        <v>683</v>
      </c>
      <c r="C732" s="247"/>
      <c r="D732" s="110">
        <f>D733+D734+D735+D736</f>
        <v>10000000</v>
      </c>
      <c r="E732" s="222"/>
      <c r="F732" s="222"/>
      <c r="G732" s="372">
        <f>G733+G734+G735+G736</f>
        <v>10000000</v>
      </c>
    </row>
    <row r="733" spans="1:7" ht="15.75">
      <c r="A733" s="207" t="s">
        <v>684</v>
      </c>
      <c r="B733" s="7" t="s">
        <v>685</v>
      </c>
      <c r="C733" s="247"/>
      <c r="D733" s="110">
        <v>10000000</v>
      </c>
      <c r="E733" s="222"/>
      <c r="F733" s="222"/>
      <c r="G733" s="372">
        <v>10000000</v>
      </c>
    </row>
    <row r="734" spans="1:7" ht="15.75">
      <c r="A734" s="207" t="s">
        <v>686</v>
      </c>
      <c r="B734" s="7" t="s">
        <v>687</v>
      </c>
      <c r="C734" s="247"/>
      <c r="D734" s="110"/>
      <c r="E734" s="222"/>
      <c r="F734" s="222"/>
      <c r="G734" s="372"/>
    </row>
    <row r="735" spans="1:7" ht="15.75">
      <c r="A735" s="207" t="s">
        <v>688</v>
      </c>
      <c r="B735" s="7" t="s">
        <v>689</v>
      </c>
      <c r="C735" s="247"/>
      <c r="D735" s="110"/>
      <c r="E735" s="222"/>
      <c r="F735" s="222"/>
      <c r="G735" s="372"/>
    </row>
    <row r="736" spans="1:7" ht="15.75">
      <c r="A736" s="207" t="s">
        <v>690</v>
      </c>
      <c r="B736" s="7" t="s">
        <v>698</v>
      </c>
      <c r="C736" s="247"/>
      <c r="D736" s="110"/>
      <c r="E736" s="222"/>
      <c r="F736" s="222"/>
      <c r="G736" s="372"/>
    </row>
    <row r="737" spans="1:7" ht="15.75">
      <c r="A737" s="207" t="s">
        <v>699</v>
      </c>
      <c r="B737" s="7" t="s">
        <v>700</v>
      </c>
      <c r="C737" s="247"/>
      <c r="D737" s="110">
        <v>5000000</v>
      </c>
      <c r="E737" s="222"/>
      <c r="F737" s="222"/>
      <c r="G737" s="372">
        <v>5000000</v>
      </c>
    </row>
    <row r="738" spans="1:7" ht="15.75">
      <c r="A738" s="207" t="s">
        <v>701</v>
      </c>
      <c r="B738" s="7" t="s">
        <v>1180</v>
      </c>
      <c r="C738" s="247"/>
      <c r="D738" s="110"/>
      <c r="E738" s="222"/>
      <c r="F738" s="222"/>
      <c r="G738" s="372"/>
    </row>
    <row r="739" spans="1:7" ht="15.75">
      <c r="A739" s="207" t="s">
        <v>702</v>
      </c>
      <c r="B739" s="7" t="s">
        <v>703</v>
      </c>
      <c r="C739" s="246"/>
      <c r="D739" s="110">
        <v>3000000</v>
      </c>
      <c r="E739" s="222"/>
      <c r="F739" s="222"/>
      <c r="G739" s="372">
        <v>3000000</v>
      </c>
    </row>
    <row r="740" spans="1:7" ht="15.75">
      <c r="A740" s="209" t="s">
        <v>704</v>
      </c>
      <c r="B740" s="98" t="s">
        <v>705</v>
      </c>
      <c r="C740" s="247"/>
      <c r="D740" s="332">
        <f>+(D741+D742+D743+D744+D745+D746+D748)</f>
        <v>11696193</v>
      </c>
      <c r="E740" s="222"/>
      <c r="F740" s="222"/>
      <c r="G740" s="373">
        <f>+(G741+G742+G743+G744+G745+G746+G748)</f>
        <v>11696193</v>
      </c>
    </row>
    <row r="741" spans="1:7" ht="15">
      <c r="A741" s="207" t="s">
        <v>706</v>
      </c>
      <c r="B741" s="7" t="s">
        <v>1717</v>
      </c>
      <c r="C741" s="247"/>
      <c r="D741" s="103">
        <v>0</v>
      </c>
      <c r="E741" s="222"/>
      <c r="F741" s="222"/>
      <c r="G741" s="374">
        <v>0</v>
      </c>
    </row>
    <row r="742" spans="1:7" ht="15.75">
      <c r="A742" s="207" t="s">
        <v>1718</v>
      </c>
      <c r="B742" s="7" t="s">
        <v>1719</v>
      </c>
      <c r="C742" s="247"/>
      <c r="D742" s="108">
        <v>9356954</v>
      </c>
      <c r="E742" s="222"/>
      <c r="F742" s="222"/>
      <c r="G742" s="363">
        <v>9356954</v>
      </c>
    </row>
    <row r="743" spans="1:7" ht="25.5">
      <c r="A743" s="207" t="s">
        <v>1720</v>
      </c>
      <c r="B743" s="7" t="s">
        <v>1721</v>
      </c>
      <c r="C743" s="247"/>
      <c r="D743" s="108">
        <v>1300000</v>
      </c>
      <c r="E743" s="222"/>
      <c r="F743" s="222"/>
      <c r="G743" s="363">
        <v>1300000</v>
      </c>
    </row>
    <row r="744" spans="1:7" ht="15.75">
      <c r="A744" s="207" t="s">
        <v>1722</v>
      </c>
      <c r="B744" s="7" t="s">
        <v>1723</v>
      </c>
      <c r="C744" s="247"/>
      <c r="D744" s="108">
        <v>1000000</v>
      </c>
      <c r="E744" s="222"/>
      <c r="F744" s="222"/>
      <c r="G744" s="363">
        <v>1000000</v>
      </c>
    </row>
    <row r="745" spans="1:7" ht="15.75">
      <c r="A745" s="207" t="s">
        <v>1724</v>
      </c>
      <c r="B745" s="7" t="s">
        <v>1725</v>
      </c>
      <c r="C745" s="247"/>
      <c r="D745" s="108">
        <v>39239</v>
      </c>
      <c r="E745" s="222"/>
      <c r="F745" s="222"/>
      <c r="G745" s="363">
        <v>39239</v>
      </c>
    </row>
    <row r="746" spans="1:7" ht="15.75">
      <c r="A746" s="207" t="s">
        <v>1726</v>
      </c>
      <c r="B746" s="7" t="s">
        <v>1727</v>
      </c>
      <c r="C746" s="247"/>
      <c r="D746" s="112"/>
      <c r="E746" s="222"/>
      <c r="F746" s="222"/>
      <c r="G746" s="375"/>
    </row>
    <row r="747" spans="1:7" ht="25.5">
      <c r="A747" s="207" t="s">
        <v>1728</v>
      </c>
      <c r="B747" s="7" t="s">
        <v>1729</v>
      </c>
      <c r="C747" s="247"/>
      <c r="D747" s="222"/>
      <c r="E747" s="222"/>
      <c r="F747" s="222"/>
      <c r="G747" s="349"/>
    </row>
    <row r="748" spans="1:7" ht="25.5">
      <c r="A748" s="207" t="s">
        <v>1730</v>
      </c>
      <c r="B748" s="7" t="s">
        <v>1181</v>
      </c>
      <c r="C748" s="86"/>
      <c r="D748" s="222"/>
      <c r="E748" s="222"/>
      <c r="F748" s="222"/>
      <c r="G748" s="349"/>
    </row>
    <row r="749" spans="1:7" ht="25.5">
      <c r="A749" s="206" t="s">
        <v>625</v>
      </c>
      <c r="B749" s="80" t="s">
        <v>624</v>
      </c>
      <c r="C749" s="247"/>
      <c r="D749" s="222"/>
      <c r="E749" s="222"/>
      <c r="F749" s="222"/>
      <c r="G749" s="349"/>
    </row>
    <row r="750" spans="1:7" ht="15">
      <c r="A750" s="207" t="s">
        <v>626</v>
      </c>
      <c r="B750" s="7" t="s">
        <v>1731</v>
      </c>
      <c r="C750" s="247"/>
      <c r="D750" s="222"/>
      <c r="E750" s="222"/>
      <c r="F750" s="222"/>
      <c r="G750" s="349"/>
    </row>
    <row r="751" spans="1:7" ht="25.5">
      <c r="A751" s="207" t="s">
        <v>627</v>
      </c>
      <c r="B751" s="7" t="s">
        <v>2001</v>
      </c>
      <c r="C751" s="247"/>
      <c r="D751" s="222"/>
      <c r="E751" s="222"/>
      <c r="F751" s="222"/>
      <c r="G751" s="349"/>
    </row>
    <row r="752" spans="1:7" ht="15">
      <c r="A752" s="207" t="s">
        <v>628</v>
      </c>
      <c r="B752" s="7" t="s">
        <v>1182</v>
      </c>
      <c r="C752" s="247"/>
      <c r="D752" s="222"/>
      <c r="E752" s="222"/>
      <c r="F752" s="222"/>
      <c r="G752" s="349"/>
    </row>
    <row r="753" spans="1:7" ht="15">
      <c r="A753" s="207" t="s">
        <v>629</v>
      </c>
      <c r="B753" s="7" t="s">
        <v>1312</v>
      </c>
      <c r="C753" s="247"/>
      <c r="D753" s="222"/>
      <c r="E753" s="222"/>
      <c r="F753" s="222"/>
      <c r="G753" s="349"/>
    </row>
    <row r="754" spans="1:7" ht="25.5">
      <c r="A754" s="207" t="s">
        <v>630</v>
      </c>
      <c r="B754" s="7" t="s">
        <v>1732</v>
      </c>
      <c r="C754" s="247"/>
      <c r="D754" s="222"/>
      <c r="E754" s="222"/>
      <c r="F754" s="222"/>
      <c r="G754" s="349"/>
    </row>
    <row r="755" spans="1:7" ht="25.5">
      <c r="A755" s="207" t="s">
        <v>631</v>
      </c>
      <c r="B755" s="7" t="s">
        <v>1187</v>
      </c>
      <c r="C755" s="247"/>
      <c r="D755" s="222"/>
      <c r="E755" s="222"/>
      <c r="F755" s="222"/>
      <c r="G755" s="349"/>
    </row>
    <row r="756" spans="1:7" ht="15">
      <c r="A756" s="207" t="s">
        <v>632</v>
      </c>
      <c r="B756" s="7" t="s">
        <v>1188</v>
      </c>
      <c r="C756" s="246"/>
      <c r="D756" s="222"/>
      <c r="E756" s="222"/>
      <c r="F756" s="222"/>
      <c r="G756" s="349"/>
    </row>
    <row r="757" spans="1:7" ht="15.75">
      <c r="A757" s="205" t="s">
        <v>1733</v>
      </c>
      <c r="B757" s="5" t="s">
        <v>1734</v>
      </c>
      <c r="C757" s="88"/>
      <c r="D757" s="190">
        <f>D758+D766</f>
        <v>496030780</v>
      </c>
      <c r="E757" s="222"/>
      <c r="F757" s="222"/>
      <c r="G757" s="376">
        <f>G758+G766</f>
        <v>496030780</v>
      </c>
    </row>
    <row r="758" spans="1:7" ht="15.75">
      <c r="A758" s="206" t="s">
        <v>1735</v>
      </c>
      <c r="B758" s="81" t="s">
        <v>731</v>
      </c>
      <c r="C758" s="247"/>
      <c r="D758" s="191">
        <f>D759+D760+D761+D762</f>
        <v>478608798</v>
      </c>
      <c r="E758" s="222"/>
      <c r="F758" s="222"/>
      <c r="G758" s="364">
        <f>G759+G760+G761+G762</f>
        <v>478608798</v>
      </c>
    </row>
    <row r="759" spans="1:7" ht="15.75">
      <c r="A759" s="207" t="s">
        <v>732</v>
      </c>
      <c r="B759" s="7" t="s">
        <v>733</v>
      </c>
      <c r="C759" s="247"/>
      <c r="D759" s="115">
        <f>463282053+1260000</f>
        <v>464542053</v>
      </c>
      <c r="E759" s="222"/>
      <c r="F759" s="222"/>
      <c r="G759" s="377">
        <f>463282053+1260000</f>
        <v>464542053</v>
      </c>
    </row>
    <row r="760" spans="1:7" ht="15.75">
      <c r="A760" s="207" t="s">
        <v>734</v>
      </c>
      <c r="B760" s="7" t="s">
        <v>735</v>
      </c>
      <c r="C760" s="247"/>
      <c r="D760" s="116">
        <v>11164852</v>
      </c>
      <c r="E760" s="222"/>
      <c r="F760" s="222"/>
      <c r="G760" s="378">
        <v>11164852</v>
      </c>
    </row>
    <row r="761" spans="1:7" ht="15.75">
      <c r="A761" s="207" t="s">
        <v>736</v>
      </c>
      <c r="B761" s="7" t="s">
        <v>739</v>
      </c>
      <c r="C761" s="247"/>
      <c r="D761" s="116">
        <v>967298</v>
      </c>
      <c r="E761" s="222"/>
      <c r="F761" s="222"/>
      <c r="G761" s="378">
        <v>967298</v>
      </c>
    </row>
    <row r="762" spans="1:7" ht="15.75">
      <c r="A762" s="207" t="s">
        <v>738</v>
      </c>
      <c r="B762" s="7" t="s">
        <v>737</v>
      </c>
      <c r="C762" s="247"/>
      <c r="D762" s="116">
        <v>1934595</v>
      </c>
      <c r="E762" s="222"/>
      <c r="F762" s="222"/>
      <c r="G762" s="378">
        <v>1934595</v>
      </c>
    </row>
    <row r="763" spans="1:7" ht="15">
      <c r="A763" s="207" t="s">
        <v>740</v>
      </c>
      <c r="B763" s="7" t="s">
        <v>741</v>
      </c>
      <c r="C763" s="247"/>
      <c r="D763" s="222"/>
      <c r="E763" s="222"/>
      <c r="F763" s="222"/>
      <c r="G763" s="349"/>
    </row>
    <row r="764" spans="1:7" ht="25.5">
      <c r="A764" s="207" t="s">
        <v>742</v>
      </c>
      <c r="B764" s="7" t="s">
        <v>1184</v>
      </c>
      <c r="C764" s="247"/>
      <c r="D764" s="222"/>
      <c r="E764" s="222"/>
      <c r="F764" s="222"/>
      <c r="G764" s="349"/>
    </row>
    <row r="765" spans="1:7" ht="15">
      <c r="A765" s="207" t="s">
        <v>1183</v>
      </c>
      <c r="B765" s="7" t="s">
        <v>1186</v>
      </c>
      <c r="C765" s="88"/>
      <c r="D765" s="222"/>
      <c r="E765" s="222"/>
      <c r="F765" s="222"/>
      <c r="G765" s="349"/>
    </row>
    <row r="766" spans="1:7" ht="15.75">
      <c r="A766" s="207" t="s">
        <v>1519</v>
      </c>
      <c r="B766" s="81" t="s">
        <v>550</v>
      </c>
      <c r="C766" s="23"/>
      <c r="D766" s="105">
        <f>D770+D786+D818+D886</f>
        <v>17421982</v>
      </c>
      <c r="E766" s="222"/>
      <c r="F766" s="222"/>
      <c r="G766" s="379">
        <f>G770+G786+G818+G886</f>
        <v>17421982</v>
      </c>
    </row>
    <row r="767" spans="1:7" ht="15">
      <c r="A767" s="208" t="s">
        <v>1389</v>
      </c>
      <c r="B767" s="83" t="s">
        <v>508</v>
      </c>
      <c r="C767" s="23"/>
      <c r="D767" s="222"/>
      <c r="E767" s="222"/>
      <c r="F767" s="222"/>
      <c r="G767" s="349"/>
    </row>
    <row r="768" spans="1:7" ht="15">
      <c r="A768" s="210" t="s">
        <v>743</v>
      </c>
      <c r="B768" s="85" t="s">
        <v>509</v>
      </c>
      <c r="C768" s="26"/>
      <c r="D768" s="222"/>
      <c r="E768" s="222"/>
      <c r="F768" s="222"/>
      <c r="G768" s="349"/>
    </row>
    <row r="769" spans="1:7" ht="15">
      <c r="A769" s="211" t="s">
        <v>744</v>
      </c>
      <c r="B769" s="26" t="s">
        <v>387</v>
      </c>
      <c r="C769" s="26"/>
      <c r="D769" s="222"/>
      <c r="E769" s="222"/>
      <c r="F769" s="222"/>
      <c r="G769" s="349"/>
    </row>
    <row r="770" spans="1:7" ht="15.75">
      <c r="A770" s="211" t="s">
        <v>745</v>
      </c>
      <c r="B770" s="26" t="s">
        <v>388</v>
      </c>
      <c r="C770" s="26"/>
      <c r="D770" s="108">
        <v>4355496</v>
      </c>
      <c r="E770" s="222"/>
      <c r="F770" s="222"/>
      <c r="G770" s="363">
        <v>4355496</v>
      </c>
    </row>
    <row r="771" spans="1:7" ht="15">
      <c r="A771" s="211" t="s">
        <v>746</v>
      </c>
      <c r="B771" s="26" t="s">
        <v>389</v>
      </c>
      <c r="C771" s="26"/>
      <c r="D771" s="222"/>
      <c r="E771" s="222"/>
      <c r="F771" s="222"/>
      <c r="G771" s="349"/>
    </row>
    <row r="772" spans="1:7" ht="15">
      <c r="A772" s="211" t="s">
        <v>747</v>
      </c>
      <c r="B772" s="26" t="s">
        <v>390</v>
      </c>
      <c r="C772" s="23"/>
      <c r="D772" s="222"/>
      <c r="E772" s="222"/>
      <c r="F772" s="222"/>
      <c r="G772" s="349"/>
    </row>
    <row r="773" spans="1:7" ht="15">
      <c r="A773" s="210" t="s">
        <v>1391</v>
      </c>
      <c r="B773" s="85" t="s">
        <v>510</v>
      </c>
      <c r="C773" s="26"/>
      <c r="D773" s="222"/>
      <c r="E773" s="222"/>
      <c r="F773" s="222"/>
      <c r="G773" s="349"/>
    </row>
    <row r="774" spans="1:7" ht="15">
      <c r="A774" s="211" t="s">
        <v>1562</v>
      </c>
      <c r="B774" s="26" t="s">
        <v>387</v>
      </c>
      <c r="C774" s="26"/>
      <c r="D774" s="222"/>
      <c r="E774" s="222"/>
      <c r="F774" s="222"/>
      <c r="G774" s="349"/>
    </row>
    <row r="775" spans="1:7" ht="15">
      <c r="A775" s="211" t="s">
        <v>1563</v>
      </c>
      <c r="B775" s="26" t="s">
        <v>388</v>
      </c>
      <c r="C775" s="26"/>
      <c r="D775" s="222"/>
      <c r="E775" s="222"/>
      <c r="F775" s="222"/>
      <c r="G775" s="349"/>
    </row>
    <row r="776" spans="1:7" ht="15">
      <c r="A776" s="211" t="s">
        <v>1564</v>
      </c>
      <c r="B776" s="26" t="s">
        <v>389</v>
      </c>
      <c r="C776" s="26"/>
      <c r="D776" s="222"/>
      <c r="E776" s="222"/>
      <c r="F776" s="222"/>
      <c r="G776" s="349"/>
    </row>
    <row r="777" spans="1:7" ht="15">
      <c r="A777" s="211" t="s">
        <v>1565</v>
      </c>
      <c r="B777" s="26" t="s">
        <v>390</v>
      </c>
      <c r="C777" s="23"/>
      <c r="D777" s="222"/>
      <c r="E777" s="222"/>
      <c r="F777" s="222"/>
      <c r="G777" s="349"/>
    </row>
    <row r="778" spans="1:7" ht="15">
      <c r="A778" s="210" t="s">
        <v>1620</v>
      </c>
      <c r="B778" s="85" t="s">
        <v>511</v>
      </c>
      <c r="C778" s="26"/>
      <c r="D778" s="222"/>
      <c r="E778" s="222"/>
      <c r="F778" s="222"/>
      <c r="G778" s="349"/>
    </row>
    <row r="779" spans="1:7" ht="15">
      <c r="A779" s="211" t="s">
        <v>757</v>
      </c>
      <c r="B779" s="26" t="s">
        <v>387</v>
      </c>
      <c r="C779" s="26"/>
      <c r="D779" s="222"/>
      <c r="E779" s="222"/>
      <c r="F779" s="222"/>
      <c r="G779" s="349"/>
    </row>
    <row r="780" spans="1:7" ht="15">
      <c r="A780" s="211" t="s">
        <v>758</v>
      </c>
      <c r="B780" s="26" t="s">
        <v>388</v>
      </c>
      <c r="C780" s="26"/>
      <c r="D780" s="222"/>
      <c r="E780" s="222"/>
      <c r="F780" s="222"/>
      <c r="G780" s="349"/>
    </row>
    <row r="781" spans="1:7" ht="15">
      <c r="A781" s="211" t="s">
        <v>504</v>
      </c>
      <c r="B781" s="26" t="s">
        <v>389</v>
      </c>
      <c r="C781" s="26"/>
      <c r="D781" s="222"/>
      <c r="E781" s="222"/>
      <c r="F781" s="222"/>
      <c r="G781" s="349"/>
    </row>
    <row r="782" spans="1:7" ht="15">
      <c r="A782" s="211" t="s">
        <v>505</v>
      </c>
      <c r="B782" s="26" t="s">
        <v>390</v>
      </c>
      <c r="C782" s="23"/>
      <c r="D782" s="222"/>
      <c r="E782" s="222"/>
      <c r="F782" s="222"/>
      <c r="G782" s="349"/>
    </row>
    <row r="783" spans="1:7" ht="15">
      <c r="A783" s="208" t="s">
        <v>1390</v>
      </c>
      <c r="B783" s="83" t="s">
        <v>512</v>
      </c>
      <c r="C783" s="23"/>
      <c r="D783" s="222"/>
      <c r="E783" s="222"/>
      <c r="F783" s="222"/>
      <c r="G783" s="349"/>
    </row>
    <row r="784" spans="1:7" ht="15">
      <c r="A784" s="210" t="s">
        <v>1772</v>
      </c>
      <c r="B784" s="85" t="s">
        <v>513</v>
      </c>
      <c r="C784" s="26"/>
      <c r="D784" s="222"/>
      <c r="E784" s="222"/>
      <c r="F784" s="222"/>
      <c r="G784" s="349"/>
    </row>
    <row r="785" spans="1:7" ht="15">
      <c r="A785" s="211" t="s">
        <v>1773</v>
      </c>
      <c r="B785" s="26" t="s">
        <v>387</v>
      </c>
      <c r="C785" s="26"/>
      <c r="D785" s="222"/>
      <c r="E785" s="222"/>
      <c r="F785" s="222"/>
      <c r="G785" s="349"/>
    </row>
    <row r="786" spans="1:7" ht="15.75">
      <c r="A786" s="211" t="s">
        <v>1774</v>
      </c>
      <c r="B786" s="26" t="s">
        <v>388</v>
      </c>
      <c r="C786" s="26"/>
      <c r="D786" s="108">
        <v>4355495</v>
      </c>
      <c r="E786" s="222"/>
      <c r="F786" s="222"/>
      <c r="G786" s="363">
        <v>4355495</v>
      </c>
    </row>
    <row r="787" spans="1:7" ht="15">
      <c r="A787" s="211" t="s">
        <v>1560</v>
      </c>
      <c r="B787" s="26" t="s">
        <v>389</v>
      </c>
      <c r="C787" s="26"/>
      <c r="D787" s="222"/>
      <c r="E787" s="222"/>
      <c r="F787" s="222"/>
      <c r="G787" s="349"/>
    </row>
    <row r="788" spans="1:7" ht="15">
      <c r="A788" s="211" t="s">
        <v>1561</v>
      </c>
      <c r="B788" s="26" t="s">
        <v>390</v>
      </c>
      <c r="C788" s="23"/>
      <c r="D788" s="222"/>
      <c r="E788" s="222"/>
      <c r="F788" s="222"/>
      <c r="G788" s="349"/>
    </row>
    <row r="789" spans="1:7" ht="15">
      <c r="A789" s="210" t="s">
        <v>1391</v>
      </c>
      <c r="B789" s="85" t="s">
        <v>514</v>
      </c>
      <c r="C789" s="26"/>
      <c r="D789" s="222"/>
      <c r="E789" s="222"/>
      <c r="F789" s="222"/>
      <c r="G789" s="349"/>
    </row>
    <row r="790" spans="1:7" ht="15">
      <c r="A790" s="211" t="s">
        <v>1562</v>
      </c>
      <c r="B790" s="26" t="s">
        <v>387</v>
      </c>
      <c r="C790" s="26"/>
      <c r="D790" s="222"/>
      <c r="E790" s="222"/>
      <c r="F790" s="222"/>
      <c r="G790" s="349"/>
    </row>
    <row r="791" spans="1:7" ht="15">
      <c r="A791" s="211" t="s">
        <v>1563</v>
      </c>
      <c r="B791" s="26" t="s">
        <v>388</v>
      </c>
      <c r="C791" s="26"/>
      <c r="D791" s="222"/>
      <c r="E791" s="222"/>
      <c r="F791" s="222"/>
      <c r="G791" s="349"/>
    </row>
    <row r="792" spans="1:7" ht="15">
      <c r="A792" s="211" t="s">
        <v>1564</v>
      </c>
      <c r="B792" s="26" t="s">
        <v>389</v>
      </c>
      <c r="C792" s="26"/>
      <c r="D792" s="222"/>
      <c r="E792" s="222"/>
      <c r="F792" s="222"/>
      <c r="G792" s="349"/>
    </row>
    <row r="793" spans="1:7" ht="15">
      <c r="A793" s="211" t="s">
        <v>1565</v>
      </c>
      <c r="B793" s="26" t="s">
        <v>390</v>
      </c>
      <c r="C793" s="23"/>
      <c r="D793" s="222"/>
      <c r="E793" s="222"/>
      <c r="F793" s="222"/>
      <c r="G793" s="349"/>
    </row>
    <row r="794" spans="1:7" ht="15">
      <c r="A794" s="210" t="s">
        <v>756</v>
      </c>
      <c r="B794" s="85" t="s">
        <v>515</v>
      </c>
      <c r="C794" s="26"/>
      <c r="D794" s="222"/>
      <c r="E794" s="222"/>
      <c r="F794" s="222"/>
      <c r="G794" s="349"/>
    </row>
    <row r="795" spans="1:7" ht="15">
      <c r="A795" s="211" t="s">
        <v>757</v>
      </c>
      <c r="B795" s="26" t="s">
        <v>387</v>
      </c>
      <c r="C795" s="26"/>
      <c r="D795" s="222"/>
      <c r="E795" s="222"/>
      <c r="F795" s="222"/>
      <c r="G795" s="349"/>
    </row>
    <row r="796" spans="1:7" ht="15">
      <c r="A796" s="211" t="s">
        <v>758</v>
      </c>
      <c r="B796" s="26" t="s">
        <v>388</v>
      </c>
      <c r="C796" s="26"/>
      <c r="D796" s="222"/>
      <c r="E796" s="222"/>
      <c r="F796" s="222"/>
      <c r="G796" s="349"/>
    </row>
    <row r="797" spans="1:7" ht="15">
      <c r="A797" s="211" t="s">
        <v>504</v>
      </c>
      <c r="B797" s="26" t="s">
        <v>389</v>
      </c>
      <c r="C797" s="26"/>
      <c r="D797" s="222"/>
      <c r="E797" s="222"/>
      <c r="F797" s="222"/>
      <c r="G797" s="349"/>
    </row>
    <row r="798" spans="1:7" ht="15">
      <c r="A798" s="211" t="s">
        <v>505</v>
      </c>
      <c r="B798" s="26" t="s">
        <v>390</v>
      </c>
      <c r="C798" s="23"/>
      <c r="D798" s="222"/>
      <c r="E798" s="222"/>
      <c r="F798" s="222"/>
      <c r="G798" s="349"/>
    </row>
    <row r="799" spans="1:7" ht="15">
      <c r="A799" s="210" t="s">
        <v>759</v>
      </c>
      <c r="B799" s="85" t="s">
        <v>516</v>
      </c>
      <c r="C799" s="26"/>
      <c r="D799" s="222"/>
      <c r="E799" s="222"/>
      <c r="F799" s="222"/>
      <c r="G799" s="349"/>
    </row>
    <row r="800" spans="1:7" ht="15">
      <c r="A800" s="211" t="s">
        <v>760</v>
      </c>
      <c r="B800" s="26" t="s">
        <v>387</v>
      </c>
      <c r="C800" s="26"/>
      <c r="D800" s="222"/>
      <c r="E800" s="222"/>
      <c r="F800" s="222"/>
      <c r="G800" s="349"/>
    </row>
    <row r="801" spans="1:7" ht="15">
      <c r="A801" s="211" t="s">
        <v>761</v>
      </c>
      <c r="B801" s="26" t="s">
        <v>388</v>
      </c>
      <c r="C801" s="26"/>
      <c r="D801" s="222"/>
      <c r="E801" s="222"/>
      <c r="F801" s="222"/>
      <c r="G801" s="349"/>
    </row>
    <row r="802" spans="1:7" ht="15">
      <c r="A802" s="211" t="s">
        <v>506</v>
      </c>
      <c r="B802" s="26" t="s">
        <v>389</v>
      </c>
      <c r="C802" s="26"/>
      <c r="D802" s="222"/>
      <c r="E802" s="222"/>
      <c r="F802" s="222"/>
      <c r="G802" s="349"/>
    </row>
    <row r="803" spans="1:7" ht="15">
      <c r="A803" s="211" t="s">
        <v>507</v>
      </c>
      <c r="B803" s="26" t="s">
        <v>390</v>
      </c>
      <c r="C803" s="23"/>
      <c r="D803" s="222"/>
      <c r="E803" s="222"/>
      <c r="F803" s="222"/>
      <c r="G803" s="349"/>
    </row>
    <row r="804" spans="1:7" ht="15">
      <c r="A804" s="208" t="s">
        <v>1392</v>
      </c>
      <c r="B804" s="83" t="s">
        <v>770</v>
      </c>
      <c r="C804" s="23"/>
      <c r="D804" s="222"/>
      <c r="E804" s="222"/>
      <c r="F804" s="222"/>
      <c r="G804" s="349"/>
    </row>
    <row r="805" spans="1:7" ht="15">
      <c r="A805" s="210" t="s">
        <v>763</v>
      </c>
      <c r="B805" s="85" t="s">
        <v>517</v>
      </c>
      <c r="C805" s="26"/>
      <c r="D805" s="222"/>
      <c r="E805" s="222"/>
      <c r="F805" s="222"/>
      <c r="G805" s="349"/>
    </row>
    <row r="806" spans="1:7" ht="15">
      <c r="A806" s="211" t="s">
        <v>764</v>
      </c>
      <c r="B806" s="26" t="s">
        <v>387</v>
      </c>
      <c r="C806" s="26"/>
      <c r="D806" s="222"/>
      <c r="E806" s="222"/>
      <c r="F806" s="222"/>
      <c r="G806" s="349"/>
    </row>
    <row r="807" spans="1:7" ht="15">
      <c r="A807" s="211" t="s">
        <v>765</v>
      </c>
      <c r="B807" s="26" t="s">
        <v>388</v>
      </c>
      <c r="C807" s="26"/>
      <c r="D807" s="222"/>
      <c r="E807" s="222"/>
      <c r="F807" s="222"/>
      <c r="G807" s="349"/>
    </row>
    <row r="808" spans="1:7" ht="15">
      <c r="A808" s="211" t="s">
        <v>1557</v>
      </c>
      <c r="B808" s="26" t="s">
        <v>389</v>
      </c>
      <c r="C808" s="26"/>
      <c r="D808" s="222"/>
      <c r="E808" s="222"/>
      <c r="F808" s="222"/>
      <c r="G808" s="349"/>
    </row>
    <row r="809" spans="1:7" ht="15">
      <c r="A809" s="211" t="s">
        <v>1558</v>
      </c>
      <c r="B809" s="26" t="s">
        <v>390</v>
      </c>
      <c r="C809" s="23"/>
      <c r="D809" s="222"/>
      <c r="E809" s="222"/>
      <c r="F809" s="222"/>
      <c r="G809" s="349"/>
    </row>
    <row r="810" spans="1:7" ht="15">
      <c r="A810" s="210" t="s">
        <v>766</v>
      </c>
      <c r="B810" s="85" t="s">
        <v>518</v>
      </c>
      <c r="C810" s="26"/>
      <c r="D810" s="222"/>
      <c r="E810" s="222"/>
      <c r="F810" s="222"/>
      <c r="G810" s="349"/>
    </row>
    <row r="811" spans="1:7" ht="15">
      <c r="A811" s="211" t="s">
        <v>767</v>
      </c>
      <c r="B811" s="26" t="s">
        <v>387</v>
      </c>
      <c r="C811" s="26"/>
      <c r="D811" s="222"/>
      <c r="E811" s="222"/>
      <c r="F811" s="222"/>
      <c r="G811" s="349"/>
    </row>
    <row r="812" spans="1:7" ht="15">
      <c r="A812" s="211" t="s">
        <v>768</v>
      </c>
      <c r="B812" s="26" t="s">
        <v>388</v>
      </c>
      <c r="C812" s="26"/>
      <c r="D812" s="222"/>
      <c r="E812" s="222"/>
      <c r="F812" s="222"/>
      <c r="G812" s="349"/>
    </row>
    <row r="813" spans="1:7" ht="15">
      <c r="A813" s="211" t="s">
        <v>769</v>
      </c>
      <c r="B813" s="26" t="s">
        <v>389</v>
      </c>
      <c r="C813" s="26"/>
      <c r="D813" s="222"/>
      <c r="E813" s="222"/>
      <c r="F813" s="222"/>
      <c r="G813" s="349"/>
    </row>
    <row r="814" spans="1:7" ht="15">
      <c r="A814" s="211" t="s">
        <v>1559</v>
      </c>
      <c r="B814" s="26" t="s">
        <v>390</v>
      </c>
      <c r="C814" s="23"/>
      <c r="D814" s="222"/>
      <c r="E814" s="222"/>
      <c r="F814" s="222"/>
      <c r="G814" s="349"/>
    </row>
    <row r="815" spans="1:7" ht="15">
      <c r="A815" s="208" t="s">
        <v>1393</v>
      </c>
      <c r="B815" s="83" t="s">
        <v>519</v>
      </c>
      <c r="C815" s="23"/>
      <c r="D815" s="222"/>
      <c r="E815" s="222"/>
      <c r="F815" s="222"/>
      <c r="G815" s="349"/>
    </row>
    <row r="816" spans="1:7" ht="15">
      <c r="A816" s="210" t="s">
        <v>1394</v>
      </c>
      <c r="B816" s="85" t="s">
        <v>520</v>
      </c>
      <c r="C816" s="26"/>
      <c r="D816" s="222"/>
      <c r="E816" s="222"/>
      <c r="F816" s="222"/>
      <c r="G816" s="349"/>
    </row>
    <row r="817" spans="1:7" ht="15">
      <c r="A817" s="211" t="s">
        <v>1549</v>
      </c>
      <c r="B817" s="26" t="s">
        <v>387</v>
      </c>
      <c r="C817" s="26"/>
      <c r="D817" s="222"/>
      <c r="E817" s="222"/>
      <c r="F817" s="222"/>
      <c r="G817" s="349"/>
    </row>
    <row r="818" spans="1:7" ht="15.75">
      <c r="A818" s="211" t="s">
        <v>1550</v>
      </c>
      <c r="B818" s="26" t="s">
        <v>388</v>
      </c>
      <c r="C818" s="26"/>
      <c r="D818" s="108">
        <v>4355496</v>
      </c>
      <c r="E818" s="222"/>
      <c r="F818" s="222"/>
      <c r="G818" s="363">
        <v>4355496</v>
      </c>
    </row>
    <row r="819" spans="1:7" ht="15">
      <c r="A819" s="211" t="s">
        <v>1551</v>
      </c>
      <c r="B819" s="26" t="s">
        <v>389</v>
      </c>
      <c r="C819" s="26"/>
      <c r="D819" s="222"/>
      <c r="E819" s="222"/>
      <c r="F819" s="222"/>
      <c r="G819" s="349"/>
    </row>
    <row r="820" spans="1:7" ht="15">
      <c r="A820" s="211" t="s">
        <v>1552</v>
      </c>
      <c r="B820" s="26" t="s">
        <v>390</v>
      </c>
      <c r="C820" s="23"/>
      <c r="D820" s="222"/>
      <c r="E820" s="222"/>
      <c r="F820" s="222"/>
      <c r="G820" s="349"/>
    </row>
    <row r="821" spans="1:7" ht="15">
      <c r="A821" s="210" t="s">
        <v>1395</v>
      </c>
      <c r="B821" s="85" t="s">
        <v>521</v>
      </c>
      <c r="C821" s="26"/>
      <c r="D821" s="222"/>
      <c r="E821" s="222"/>
      <c r="F821" s="222"/>
      <c r="G821" s="349"/>
    </row>
    <row r="822" spans="1:7" ht="15">
      <c r="A822" s="211" t="s">
        <v>1553</v>
      </c>
      <c r="B822" s="26" t="s">
        <v>387</v>
      </c>
      <c r="C822" s="26"/>
      <c r="D822" s="222"/>
      <c r="E822" s="222"/>
      <c r="F822" s="222"/>
      <c r="G822" s="349"/>
    </row>
    <row r="823" spans="1:7" ht="15">
      <c r="A823" s="211" t="s">
        <v>1554</v>
      </c>
      <c r="B823" s="26" t="s">
        <v>388</v>
      </c>
      <c r="C823" s="26"/>
      <c r="D823" s="222"/>
      <c r="E823" s="222"/>
      <c r="F823" s="222"/>
      <c r="G823" s="349"/>
    </row>
    <row r="824" spans="1:7" ht="15">
      <c r="A824" s="211" t="s">
        <v>1555</v>
      </c>
      <c r="B824" s="26" t="s">
        <v>389</v>
      </c>
      <c r="C824" s="26"/>
      <c r="D824" s="222"/>
      <c r="E824" s="222"/>
      <c r="F824" s="222"/>
      <c r="G824" s="349"/>
    </row>
    <row r="825" spans="1:7" ht="15">
      <c r="A825" s="211" t="s">
        <v>1556</v>
      </c>
      <c r="B825" s="26" t="s">
        <v>390</v>
      </c>
      <c r="C825" s="23"/>
      <c r="D825" s="222"/>
      <c r="E825" s="222"/>
      <c r="F825" s="222"/>
      <c r="G825" s="349"/>
    </row>
    <row r="826" spans="1:7" ht="15">
      <c r="A826" s="208" t="s">
        <v>1396</v>
      </c>
      <c r="B826" s="83" t="s">
        <v>522</v>
      </c>
      <c r="C826" s="23"/>
      <c r="D826" s="222"/>
      <c r="E826" s="222"/>
      <c r="F826" s="222"/>
      <c r="G826" s="349"/>
    </row>
    <row r="827" spans="1:7" ht="15">
      <c r="A827" s="210" t="s">
        <v>1397</v>
      </c>
      <c r="B827" s="85" t="s">
        <v>523</v>
      </c>
      <c r="C827" s="26"/>
      <c r="D827" s="222"/>
      <c r="E827" s="222"/>
      <c r="F827" s="222"/>
      <c r="G827" s="349"/>
    </row>
    <row r="828" spans="1:7" ht="15">
      <c r="A828" s="211" t="s">
        <v>1525</v>
      </c>
      <c r="B828" s="26" t="s">
        <v>387</v>
      </c>
      <c r="C828" s="26"/>
      <c r="D828" s="222"/>
      <c r="E828" s="222"/>
      <c r="F828" s="222"/>
      <c r="G828" s="349"/>
    </row>
    <row r="829" spans="1:7" ht="15">
      <c r="A829" s="211" t="s">
        <v>1526</v>
      </c>
      <c r="B829" s="26" t="s">
        <v>388</v>
      </c>
      <c r="C829" s="26"/>
      <c r="D829" s="222"/>
      <c r="E829" s="222"/>
      <c r="F829" s="222"/>
      <c r="G829" s="349"/>
    </row>
    <row r="830" spans="1:7" ht="15">
      <c r="A830" s="211" t="s">
        <v>1527</v>
      </c>
      <c r="B830" s="26" t="s">
        <v>389</v>
      </c>
      <c r="C830" s="26"/>
      <c r="D830" s="222"/>
      <c r="E830" s="222"/>
      <c r="F830" s="222"/>
      <c r="G830" s="349"/>
    </row>
    <row r="831" spans="1:7" ht="15">
      <c r="A831" s="211" t="s">
        <v>1528</v>
      </c>
      <c r="B831" s="26" t="s">
        <v>390</v>
      </c>
      <c r="C831" s="23"/>
      <c r="D831" s="222"/>
      <c r="E831" s="222"/>
      <c r="F831" s="222"/>
      <c r="G831" s="349"/>
    </row>
    <row r="832" spans="1:7" ht="15">
      <c r="A832" s="210" t="s">
        <v>1398</v>
      </c>
      <c r="B832" s="85" t="s">
        <v>524</v>
      </c>
      <c r="C832" s="26"/>
      <c r="D832" s="222"/>
      <c r="E832" s="222"/>
      <c r="F832" s="222"/>
      <c r="G832" s="349"/>
    </row>
    <row r="833" spans="1:7" ht="15">
      <c r="A833" s="211" t="s">
        <v>1529</v>
      </c>
      <c r="B833" s="26" t="s">
        <v>387</v>
      </c>
      <c r="C833" s="26"/>
      <c r="D833" s="222"/>
      <c r="E833" s="222"/>
      <c r="F833" s="222"/>
      <c r="G833" s="349"/>
    </row>
    <row r="834" spans="1:7" ht="15">
      <c r="A834" s="211" t="s">
        <v>1530</v>
      </c>
      <c r="B834" s="26" t="s">
        <v>388</v>
      </c>
      <c r="C834" s="26"/>
      <c r="D834" s="222"/>
      <c r="E834" s="222"/>
      <c r="F834" s="222"/>
      <c r="G834" s="349"/>
    </row>
    <row r="835" spans="1:7" ht="15">
      <c r="A835" s="211" t="s">
        <v>1531</v>
      </c>
      <c r="B835" s="26" t="s">
        <v>389</v>
      </c>
      <c r="C835" s="26"/>
      <c r="D835" s="222"/>
      <c r="E835" s="222"/>
      <c r="F835" s="222"/>
      <c r="G835" s="349"/>
    </row>
    <row r="836" spans="1:7" ht="15">
      <c r="A836" s="211" t="s">
        <v>1532</v>
      </c>
      <c r="B836" s="26" t="s">
        <v>390</v>
      </c>
      <c r="C836" s="23"/>
      <c r="D836" s="222"/>
      <c r="E836" s="222"/>
      <c r="F836" s="222"/>
      <c r="G836" s="349"/>
    </row>
    <row r="837" spans="1:7" ht="15">
      <c r="A837" s="210" t="s">
        <v>1399</v>
      </c>
      <c r="B837" s="85" t="s">
        <v>525</v>
      </c>
      <c r="C837" s="26"/>
      <c r="D837" s="222"/>
      <c r="E837" s="222"/>
      <c r="F837" s="222"/>
      <c r="G837" s="349"/>
    </row>
    <row r="838" spans="1:7" ht="15">
      <c r="A838" s="211" t="s">
        <v>1533</v>
      </c>
      <c r="B838" s="26" t="s">
        <v>387</v>
      </c>
      <c r="C838" s="26"/>
      <c r="D838" s="222"/>
      <c r="E838" s="222"/>
      <c r="F838" s="222"/>
      <c r="G838" s="349"/>
    </row>
    <row r="839" spans="1:7" ht="15">
      <c r="A839" s="211" t="s">
        <v>1534</v>
      </c>
      <c r="B839" s="26" t="s">
        <v>388</v>
      </c>
      <c r="C839" s="26"/>
      <c r="D839" s="222"/>
      <c r="E839" s="222"/>
      <c r="F839" s="222"/>
      <c r="G839" s="349"/>
    </row>
    <row r="840" spans="1:7" ht="15">
      <c r="A840" s="211" t="s">
        <v>1535</v>
      </c>
      <c r="B840" s="26" t="s">
        <v>389</v>
      </c>
      <c r="C840" s="26"/>
      <c r="D840" s="222"/>
      <c r="E840" s="222"/>
      <c r="F840" s="222"/>
      <c r="G840" s="349"/>
    </row>
    <row r="841" spans="1:7" ht="15">
      <c r="A841" s="211" t="s">
        <v>1536</v>
      </c>
      <c r="B841" s="26" t="s">
        <v>390</v>
      </c>
      <c r="C841" s="23"/>
      <c r="D841" s="222"/>
      <c r="E841" s="222"/>
      <c r="F841" s="222"/>
      <c r="G841" s="349"/>
    </row>
    <row r="842" spans="1:7" ht="15">
      <c r="A842" s="210" t="s">
        <v>1400</v>
      </c>
      <c r="B842" s="85" t="s">
        <v>526</v>
      </c>
      <c r="C842" s="26"/>
      <c r="D842" s="222"/>
      <c r="E842" s="222"/>
      <c r="F842" s="222"/>
      <c r="G842" s="349"/>
    </row>
    <row r="843" spans="1:7" ht="15">
      <c r="A843" s="211" t="s">
        <v>1537</v>
      </c>
      <c r="B843" s="26" t="s">
        <v>387</v>
      </c>
      <c r="C843" s="26"/>
      <c r="D843" s="222"/>
      <c r="E843" s="222"/>
      <c r="F843" s="222"/>
      <c r="G843" s="349"/>
    </row>
    <row r="844" spans="1:7" ht="15">
      <c r="A844" s="211" t="s">
        <v>1538</v>
      </c>
      <c r="B844" s="26" t="s">
        <v>388</v>
      </c>
      <c r="C844" s="26"/>
      <c r="D844" s="222"/>
      <c r="E844" s="222"/>
      <c r="F844" s="222"/>
      <c r="G844" s="349"/>
    </row>
    <row r="845" spans="1:7" ht="15">
      <c r="A845" s="211" t="s">
        <v>1539</v>
      </c>
      <c r="B845" s="26" t="s">
        <v>389</v>
      </c>
      <c r="C845" s="26"/>
      <c r="D845" s="222"/>
      <c r="E845" s="222"/>
      <c r="F845" s="222"/>
      <c r="G845" s="349"/>
    </row>
    <row r="846" spans="1:7" ht="15">
      <c r="A846" s="211" t="s">
        <v>1540</v>
      </c>
      <c r="B846" s="26" t="s">
        <v>390</v>
      </c>
      <c r="C846" s="23"/>
      <c r="D846" s="222"/>
      <c r="E846" s="222"/>
      <c r="F846" s="222"/>
      <c r="G846" s="349"/>
    </row>
    <row r="847" spans="1:7" ht="15">
      <c r="A847" s="210" t="s">
        <v>1523</v>
      </c>
      <c r="B847" s="85" t="s">
        <v>527</v>
      </c>
      <c r="C847" s="26"/>
      <c r="D847" s="222"/>
      <c r="E847" s="222"/>
      <c r="F847" s="222"/>
      <c r="G847" s="349"/>
    </row>
    <row r="848" spans="1:7" ht="15">
      <c r="A848" s="211" t="s">
        <v>1541</v>
      </c>
      <c r="B848" s="26" t="s">
        <v>387</v>
      </c>
      <c r="C848" s="26"/>
      <c r="D848" s="222"/>
      <c r="E848" s="222"/>
      <c r="F848" s="222"/>
      <c r="G848" s="349"/>
    </row>
    <row r="849" spans="1:7" ht="15">
      <c r="A849" s="211" t="s">
        <v>1542</v>
      </c>
      <c r="B849" s="26" t="s">
        <v>388</v>
      </c>
      <c r="C849" s="26"/>
      <c r="D849" s="222"/>
      <c r="E849" s="222"/>
      <c r="F849" s="222"/>
      <c r="G849" s="349"/>
    </row>
    <row r="850" spans="1:7" ht="15">
      <c r="A850" s="211" t="s">
        <v>1543</v>
      </c>
      <c r="B850" s="26" t="s">
        <v>389</v>
      </c>
      <c r="C850" s="26"/>
      <c r="D850" s="222"/>
      <c r="E850" s="222"/>
      <c r="F850" s="222"/>
      <c r="G850" s="349"/>
    </row>
    <row r="851" spans="1:7" ht="15">
      <c r="A851" s="211" t="s">
        <v>1544</v>
      </c>
      <c r="B851" s="26" t="s">
        <v>390</v>
      </c>
      <c r="C851" s="23"/>
      <c r="D851" s="222"/>
      <c r="E851" s="222"/>
      <c r="F851" s="222"/>
      <c r="G851" s="349"/>
    </row>
    <row r="852" spans="1:7" ht="15">
      <c r="A852" s="210" t="s">
        <v>1524</v>
      </c>
      <c r="B852" s="85" t="s">
        <v>528</v>
      </c>
      <c r="C852" s="26"/>
      <c r="D852" s="222"/>
      <c r="E852" s="222"/>
      <c r="F852" s="222"/>
      <c r="G852" s="349"/>
    </row>
    <row r="853" spans="1:7" ht="15">
      <c r="A853" s="211" t="s">
        <v>1545</v>
      </c>
      <c r="B853" s="26" t="s">
        <v>387</v>
      </c>
      <c r="C853" s="26"/>
      <c r="D853" s="222"/>
      <c r="E853" s="222"/>
      <c r="F853" s="222"/>
      <c r="G853" s="349"/>
    </row>
    <row r="854" spans="1:7" ht="15">
      <c r="A854" s="211" t="s">
        <v>1546</v>
      </c>
      <c r="B854" s="26" t="s">
        <v>388</v>
      </c>
      <c r="C854" s="26"/>
      <c r="D854" s="222"/>
      <c r="E854" s="222"/>
      <c r="F854" s="222"/>
      <c r="G854" s="349"/>
    </row>
    <row r="855" spans="1:7" ht="15">
      <c r="A855" s="211" t="s">
        <v>1547</v>
      </c>
      <c r="B855" s="26" t="s">
        <v>389</v>
      </c>
      <c r="C855" s="26"/>
      <c r="D855" s="222"/>
      <c r="E855" s="222"/>
      <c r="F855" s="222"/>
      <c r="G855" s="349"/>
    </row>
    <row r="856" spans="1:7" ht="15">
      <c r="A856" s="211" t="s">
        <v>1548</v>
      </c>
      <c r="B856" s="26" t="s">
        <v>390</v>
      </c>
      <c r="C856" s="23"/>
      <c r="D856" s="222"/>
      <c r="E856" s="222"/>
      <c r="F856" s="222"/>
      <c r="G856" s="349"/>
    </row>
    <row r="857" spans="1:7" ht="15">
      <c r="A857" s="208" t="s">
        <v>1401</v>
      </c>
      <c r="B857" s="83" t="s">
        <v>529</v>
      </c>
      <c r="C857" s="23"/>
      <c r="D857" s="222"/>
      <c r="E857" s="222"/>
      <c r="F857" s="222"/>
      <c r="G857" s="349"/>
    </row>
    <row r="858" spans="1:7" ht="15">
      <c r="A858" s="210" t="s">
        <v>1402</v>
      </c>
      <c r="B858" s="85" t="s">
        <v>530</v>
      </c>
      <c r="C858" s="26"/>
      <c r="D858" s="222"/>
      <c r="E858" s="222"/>
      <c r="F858" s="222"/>
      <c r="G858" s="349"/>
    </row>
    <row r="859" spans="1:7" ht="15">
      <c r="A859" s="211" t="s">
        <v>1501</v>
      </c>
      <c r="B859" s="26" t="s">
        <v>387</v>
      </c>
      <c r="C859" s="26"/>
      <c r="D859" s="222"/>
      <c r="E859" s="222"/>
      <c r="F859" s="222"/>
      <c r="G859" s="349"/>
    </row>
    <row r="860" spans="1:7" ht="15">
      <c r="A860" s="211" t="s">
        <v>1502</v>
      </c>
      <c r="B860" s="26" t="s">
        <v>388</v>
      </c>
      <c r="C860" s="26"/>
      <c r="D860" s="222"/>
      <c r="E860" s="222"/>
      <c r="F860" s="222"/>
      <c r="G860" s="349"/>
    </row>
    <row r="861" spans="1:7" ht="15">
      <c r="A861" s="211" t="s">
        <v>1503</v>
      </c>
      <c r="B861" s="26" t="s">
        <v>389</v>
      </c>
      <c r="C861" s="26"/>
      <c r="D861" s="222"/>
      <c r="E861" s="222"/>
      <c r="F861" s="222"/>
      <c r="G861" s="349"/>
    </row>
    <row r="862" spans="1:7" ht="15">
      <c r="A862" s="211" t="s">
        <v>1504</v>
      </c>
      <c r="B862" s="26" t="s">
        <v>390</v>
      </c>
      <c r="C862" s="23"/>
      <c r="D862" s="222"/>
      <c r="E862" s="222"/>
      <c r="F862" s="222"/>
      <c r="G862" s="349"/>
    </row>
    <row r="863" spans="1:7" ht="15">
      <c r="A863" s="210" t="s">
        <v>1403</v>
      </c>
      <c r="B863" s="85" t="s">
        <v>1601</v>
      </c>
      <c r="C863" s="26"/>
      <c r="D863" s="222"/>
      <c r="E863" s="222"/>
      <c r="F863" s="222"/>
      <c r="G863" s="349"/>
    </row>
    <row r="864" spans="1:7" ht="15">
      <c r="A864" s="211" t="s">
        <v>1505</v>
      </c>
      <c r="B864" s="26" t="s">
        <v>387</v>
      </c>
      <c r="C864" s="26"/>
      <c r="D864" s="222"/>
      <c r="E864" s="222"/>
      <c r="F864" s="222"/>
      <c r="G864" s="349"/>
    </row>
    <row r="865" spans="1:7" ht="15">
      <c r="A865" s="211" t="s">
        <v>1506</v>
      </c>
      <c r="B865" s="26" t="s">
        <v>388</v>
      </c>
      <c r="C865" s="26"/>
      <c r="D865" s="222"/>
      <c r="E865" s="222"/>
      <c r="F865" s="222"/>
      <c r="G865" s="349"/>
    </row>
    <row r="866" spans="1:7" ht="15">
      <c r="A866" s="211" t="s">
        <v>1507</v>
      </c>
      <c r="B866" s="26" t="s">
        <v>389</v>
      </c>
      <c r="C866" s="26"/>
      <c r="D866" s="222"/>
      <c r="E866" s="222"/>
      <c r="F866" s="222"/>
      <c r="G866" s="349"/>
    </row>
    <row r="867" spans="1:7" ht="15">
      <c r="A867" s="211" t="s">
        <v>1508</v>
      </c>
      <c r="B867" s="26" t="s">
        <v>390</v>
      </c>
      <c r="C867" s="23"/>
      <c r="D867" s="222"/>
      <c r="E867" s="222"/>
      <c r="F867" s="222"/>
      <c r="G867" s="349"/>
    </row>
    <row r="868" spans="1:7" ht="15">
      <c r="A868" s="210" t="s">
        <v>1404</v>
      </c>
      <c r="B868" s="85" t="s">
        <v>1602</v>
      </c>
      <c r="C868" s="26"/>
      <c r="D868" s="222"/>
      <c r="E868" s="222"/>
      <c r="F868" s="222"/>
      <c r="G868" s="349"/>
    </row>
    <row r="869" spans="1:7" ht="15">
      <c r="A869" s="211" t="s">
        <v>1509</v>
      </c>
      <c r="B869" s="26" t="s">
        <v>387</v>
      </c>
      <c r="C869" s="26"/>
      <c r="D869" s="222"/>
      <c r="E869" s="222"/>
      <c r="F869" s="222"/>
      <c r="G869" s="349"/>
    </row>
    <row r="870" spans="1:7" ht="15">
      <c r="A870" s="211" t="s">
        <v>1510</v>
      </c>
      <c r="B870" s="26" t="s">
        <v>388</v>
      </c>
      <c r="C870" s="26"/>
      <c r="D870" s="222"/>
      <c r="E870" s="222"/>
      <c r="F870" s="222"/>
      <c r="G870" s="349"/>
    </row>
    <row r="871" spans="1:7" ht="15">
      <c r="A871" s="211" t="s">
        <v>1511</v>
      </c>
      <c r="B871" s="26" t="s">
        <v>389</v>
      </c>
      <c r="C871" s="26"/>
      <c r="D871" s="222"/>
      <c r="E871" s="222"/>
      <c r="F871" s="222"/>
      <c r="G871" s="349"/>
    </row>
    <row r="872" spans="1:7" ht="15">
      <c r="A872" s="211" t="s">
        <v>1512</v>
      </c>
      <c r="B872" s="26" t="s">
        <v>390</v>
      </c>
      <c r="C872" s="23"/>
      <c r="D872" s="222"/>
      <c r="E872" s="222"/>
      <c r="F872" s="222"/>
      <c r="G872" s="349"/>
    </row>
    <row r="873" spans="1:7" ht="15">
      <c r="A873" s="210" t="s">
        <v>1405</v>
      </c>
      <c r="B873" s="85" t="s">
        <v>1603</v>
      </c>
      <c r="C873" s="26"/>
      <c r="D873" s="222"/>
      <c r="E873" s="222"/>
      <c r="F873" s="222"/>
      <c r="G873" s="349"/>
    </row>
    <row r="874" spans="1:7" ht="15">
      <c r="A874" s="211" t="s">
        <v>1513</v>
      </c>
      <c r="B874" s="26" t="s">
        <v>387</v>
      </c>
      <c r="C874" s="26"/>
      <c r="D874" s="222"/>
      <c r="E874" s="222"/>
      <c r="F874" s="222"/>
      <c r="G874" s="349"/>
    </row>
    <row r="875" spans="1:7" ht="15">
      <c r="A875" s="211" t="s">
        <v>1514</v>
      </c>
      <c r="B875" s="26" t="s">
        <v>388</v>
      </c>
      <c r="C875" s="26"/>
      <c r="D875" s="222"/>
      <c r="E875" s="222"/>
      <c r="F875" s="222"/>
      <c r="G875" s="349"/>
    </row>
    <row r="876" spans="1:7" ht="15">
      <c r="A876" s="211" t="s">
        <v>1515</v>
      </c>
      <c r="B876" s="26" t="s">
        <v>389</v>
      </c>
      <c r="C876" s="26"/>
      <c r="D876" s="222"/>
      <c r="E876" s="222"/>
      <c r="F876" s="222"/>
      <c r="G876" s="349"/>
    </row>
    <row r="877" spans="1:7" ht="15">
      <c r="A877" s="211" t="s">
        <v>1516</v>
      </c>
      <c r="B877" s="26" t="s">
        <v>390</v>
      </c>
      <c r="C877" s="23"/>
      <c r="D877" s="222"/>
      <c r="E877" s="222"/>
      <c r="F877" s="222"/>
      <c r="G877" s="349"/>
    </row>
    <row r="878" spans="1:7" ht="15">
      <c r="A878" s="210" t="s">
        <v>1500</v>
      </c>
      <c r="B878" s="85" t="s">
        <v>1604</v>
      </c>
      <c r="C878" s="26"/>
      <c r="D878" s="222"/>
      <c r="E878" s="222"/>
      <c r="F878" s="222"/>
      <c r="G878" s="349"/>
    </row>
    <row r="879" spans="1:7" ht="15">
      <c r="A879" s="211" t="s">
        <v>1517</v>
      </c>
      <c r="B879" s="26" t="s">
        <v>387</v>
      </c>
      <c r="C879" s="26"/>
      <c r="D879" s="222"/>
      <c r="E879" s="222"/>
      <c r="F879" s="222"/>
      <c r="G879" s="349"/>
    </row>
    <row r="880" spans="1:7" ht="15">
      <c r="A880" s="211" t="s">
        <v>1518</v>
      </c>
      <c r="B880" s="26" t="s">
        <v>388</v>
      </c>
      <c r="C880" s="26"/>
      <c r="D880" s="222"/>
      <c r="E880" s="222"/>
      <c r="F880" s="222"/>
      <c r="G880" s="349"/>
    </row>
    <row r="881" spans="1:7" ht="15">
      <c r="A881" s="211" t="s">
        <v>1521</v>
      </c>
      <c r="B881" s="26" t="s">
        <v>389</v>
      </c>
      <c r="C881" s="26"/>
      <c r="D881" s="222"/>
      <c r="E881" s="222"/>
      <c r="F881" s="222"/>
      <c r="G881" s="349"/>
    </row>
    <row r="882" spans="1:7" ht="15">
      <c r="A882" s="211" t="s">
        <v>1522</v>
      </c>
      <c r="B882" s="26" t="s">
        <v>390</v>
      </c>
      <c r="C882" s="23"/>
      <c r="D882" s="222"/>
      <c r="E882" s="222"/>
      <c r="F882" s="222"/>
      <c r="G882" s="349"/>
    </row>
    <row r="883" spans="1:7" ht="15">
      <c r="A883" s="208" t="s">
        <v>378</v>
      </c>
      <c r="B883" s="83" t="s">
        <v>1605</v>
      </c>
      <c r="C883" s="23"/>
      <c r="D883" s="222"/>
      <c r="E883" s="222"/>
      <c r="F883" s="222"/>
      <c r="G883" s="349"/>
    </row>
    <row r="884" spans="1:7" ht="15">
      <c r="A884" s="210" t="s">
        <v>1490</v>
      </c>
      <c r="B884" s="85" t="s">
        <v>1606</v>
      </c>
      <c r="C884" s="26"/>
      <c r="D884" s="222"/>
      <c r="E884" s="222"/>
      <c r="F884" s="222"/>
      <c r="G884" s="349"/>
    </row>
    <row r="885" spans="1:7" ht="15">
      <c r="A885" s="211" t="s">
        <v>1492</v>
      </c>
      <c r="B885" s="26" t="s">
        <v>387</v>
      </c>
      <c r="C885" s="26"/>
      <c r="D885" s="222"/>
      <c r="E885" s="222"/>
      <c r="F885" s="222"/>
      <c r="G885" s="349"/>
    </row>
    <row r="886" spans="1:7" ht="15.75">
      <c r="A886" s="211" t="s">
        <v>1493</v>
      </c>
      <c r="B886" s="26" t="s">
        <v>388</v>
      </c>
      <c r="C886" s="26"/>
      <c r="D886" s="108">
        <v>4355495</v>
      </c>
      <c r="E886" s="222"/>
      <c r="F886" s="222"/>
      <c r="G886" s="363">
        <v>4355495</v>
      </c>
    </row>
    <row r="887" spans="1:7" ht="15">
      <c r="A887" s="211" t="s">
        <v>1494</v>
      </c>
      <c r="B887" s="26" t="s">
        <v>389</v>
      </c>
      <c r="C887" s="26"/>
      <c r="D887" s="222"/>
      <c r="E887" s="222"/>
      <c r="F887" s="222"/>
      <c r="G887" s="349"/>
    </row>
    <row r="888" spans="1:7" ht="15">
      <c r="A888" s="211" t="s">
        <v>1495</v>
      </c>
      <c r="B888" s="26" t="s">
        <v>390</v>
      </c>
      <c r="C888" s="23"/>
      <c r="D888" s="222"/>
      <c r="E888" s="222"/>
      <c r="F888" s="222"/>
      <c r="G888" s="349"/>
    </row>
    <row r="889" spans="1:7" ht="15">
      <c r="A889" s="210" t="s">
        <v>1491</v>
      </c>
      <c r="B889" s="85" t="s">
        <v>1607</v>
      </c>
      <c r="C889" s="26"/>
      <c r="D889" s="222"/>
      <c r="E889" s="222"/>
      <c r="F889" s="222"/>
      <c r="G889" s="349"/>
    </row>
    <row r="890" spans="1:7" ht="15">
      <c r="A890" s="211" t="s">
        <v>1496</v>
      </c>
      <c r="B890" s="26" t="s">
        <v>387</v>
      </c>
      <c r="C890" s="26"/>
      <c r="D890" s="222"/>
      <c r="E890" s="222"/>
      <c r="F890" s="222"/>
      <c r="G890" s="349"/>
    </row>
    <row r="891" spans="1:7" ht="15">
      <c r="A891" s="211" t="s">
        <v>1497</v>
      </c>
      <c r="B891" s="26" t="s">
        <v>388</v>
      </c>
      <c r="C891" s="26"/>
      <c r="D891" s="222"/>
      <c r="E891" s="222"/>
      <c r="F891" s="222"/>
      <c r="G891" s="349"/>
    </row>
    <row r="892" spans="1:7" ht="15">
      <c r="A892" s="211" t="s">
        <v>1498</v>
      </c>
      <c r="B892" s="26" t="s">
        <v>389</v>
      </c>
      <c r="C892" s="26"/>
      <c r="D892" s="222"/>
      <c r="E892" s="222"/>
      <c r="F892" s="222"/>
      <c r="G892" s="349"/>
    </row>
    <row r="893" spans="1:7" ht="15">
      <c r="A893" s="211" t="s">
        <v>1499</v>
      </c>
      <c r="B893" s="26" t="s">
        <v>390</v>
      </c>
      <c r="C893" s="23"/>
      <c r="D893" s="222"/>
      <c r="E893" s="222"/>
      <c r="F893" s="222"/>
      <c r="G893" s="349"/>
    </row>
    <row r="894" spans="1:7" ht="15">
      <c r="A894" s="208" t="s">
        <v>379</v>
      </c>
      <c r="B894" s="83" t="s">
        <v>1608</v>
      </c>
      <c r="C894" s="23"/>
      <c r="D894" s="222"/>
      <c r="E894" s="222"/>
      <c r="F894" s="222"/>
      <c r="G894" s="349"/>
    </row>
    <row r="895" spans="1:7" ht="15">
      <c r="A895" s="210" t="s">
        <v>422</v>
      </c>
      <c r="B895" s="85" t="s">
        <v>1609</v>
      </c>
      <c r="C895" s="26"/>
      <c r="D895" s="222"/>
      <c r="E895" s="222"/>
      <c r="F895" s="222"/>
      <c r="G895" s="349"/>
    </row>
    <row r="896" spans="1:7" ht="15">
      <c r="A896" s="211" t="s">
        <v>423</v>
      </c>
      <c r="B896" s="26" t="s">
        <v>387</v>
      </c>
      <c r="C896" s="26"/>
      <c r="D896" s="222"/>
      <c r="E896" s="222"/>
      <c r="F896" s="222"/>
      <c r="G896" s="349"/>
    </row>
    <row r="897" spans="1:7" ht="15">
      <c r="A897" s="211" t="s">
        <v>424</v>
      </c>
      <c r="B897" s="26" t="s">
        <v>388</v>
      </c>
      <c r="C897" s="26"/>
      <c r="D897" s="222"/>
      <c r="E897" s="222"/>
      <c r="F897" s="222"/>
      <c r="G897" s="349"/>
    </row>
    <row r="898" spans="1:7" ht="15">
      <c r="A898" s="211" t="s">
        <v>425</v>
      </c>
      <c r="B898" s="26" t="s">
        <v>389</v>
      </c>
      <c r="C898" s="26"/>
      <c r="D898" s="222"/>
      <c r="E898" s="222"/>
      <c r="F898" s="222"/>
      <c r="G898" s="349"/>
    </row>
    <row r="899" spans="1:7" ht="15">
      <c r="A899" s="211" t="s">
        <v>426</v>
      </c>
      <c r="B899" s="26" t="s">
        <v>390</v>
      </c>
      <c r="C899" s="23"/>
      <c r="D899" s="222"/>
      <c r="E899" s="222"/>
      <c r="F899" s="222"/>
      <c r="G899" s="349"/>
    </row>
    <row r="900" spans="1:7" ht="15">
      <c r="A900" s="210" t="s">
        <v>427</v>
      </c>
      <c r="B900" s="85" t="s">
        <v>1610</v>
      </c>
      <c r="C900" s="26"/>
      <c r="D900" s="222"/>
      <c r="E900" s="222"/>
      <c r="F900" s="222"/>
      <c r="G900" s="349"/>
    </row>
    <row r="901" spans="1:7" ht="15">
      <c r="A901" s="211" t="s">
        <v>428</v>
      </c>
      <c r="B901" s="26" t="s">
        <v>387</v>
      </c>
      <c r="C901" s="26"/>
      <c r="D901" s="222"/>
      <c r="E901" s="222"/>
      <c r="F901" s="222"/>
      <c r="G901" s="349"/>
    </row>
    <row r="902" spans="1:7" ht="15">
      <c r="A902" s="211" t="s">
        <v>429</v>
      </c>
      <c r="B902" s="26" t="s">
        <v>388</v>
      </c>
      <c r="C902" s="26"/>
      <c r="D902" s="222"/>
      <c r="E902" s="222"/>
      <c r="F902" s="222"/>
      <c r="G902" s="349"/>
    </row>
    <row r="903" spans="1:7" ht="15">
      <c r="A903" s="211" t="s">
        <v>430</v>
      </c>
      <c r="B903" s="26" t="s">
        <v>389</v>
      </c>
      <c r="C903" s="26"/>
      <c r="D903" s="222"/>
      <c r="E903" s="222"/>
      <c r="F903" s="222"/>
      <c r="G903" s="349"/>
    </row>
    <row r="904" spans="1:7" ht="15">
      <c r="A904" s="211" t="s">
        <v>431</v>
      </c>
      <c r="B904" s="26" t="s">
        <v>390</v>
      </c>
      <c r="C904" s="23"/>
      <c r="D904" s="222"/>
      <c r="E904" s="222"/>
      <c r="F904" s="222"/>
      <c r="G904" s="349"/>
    </row>
    <row r="905" spans="1:7" ht="15">
      <c r="A905" s="210" t="s">
        <v>432</v>
      </c>
      <c r="B905" s="85" t="s">
        <v>1611</v>
      </c>
      <c r="C905" s="26"/>
      <c r="D905" s="222"/>
      <c r="E905" s="222"/>
      <c r="F905" s="222"/>
      <c r="G905" s="349"/>
    </row>
    <row r="906" spans="1:7" ht="15">
      <c r="A906" s="211" t="s">
        <v>1486</v>
      </c>
      <c r="B906" s="26" t="s">
        <v>387</v>
      </c>
      <c r="C906" s="26"/>
      <c r="D906" s="222"/>
      <c r="E906" s="222"/>
      <c r="F906" s="222"/>
      <c r="G906" s="349"/>
    </row>
    <row r="907" spans="1:7" ht="15">
      <c r="A907" s="211" t="s">
        <v>1487</v>
      </c>
      <c r="B907" s="26" t="s">
        <v>388</v>
      </c>
      <c r="C907" s="26"/>
      <c r="D907" s="222"/>
      <c r="E907" s="222"/>
      <c r="F907" s="222"/>
      <c r="G907" s="349"/>
    </row>
    <row r="908" spans="1:7" ht="15">
      <c r="A908" s="211" t="s">
        <v>1488</v>
      </c>
      <c r="B908" s="26" t="s">
        <v>389</v>
      </c>
      <c r="C908" s="26"/>
      <c r="D908" s="222"/>
      <c r="E908" s="222"/>
      <c r="F908" s="222"/>
      <c r="G908" s="349"/>
    </row>
    <row r="909" spans="1:7" ht="15">
      <c r="A909" s="211" t="s">
        <v>1489</v>
      </c>
      <c r="B909" s="26" t="s">
        <v>390</v>
      </c>
      <c r="C909" s="23"/>
      <c r="D909" s="222"/>
      <c r="E909" s="222"/>
      <c r="F909" s="222"/>
      <c r="G909" s="349"/>
    </row>
    <row r="910" spans="1:7" ht="15">
      <c r="A910" s="208" t="s">
        <v>380</v>
      </c>
      <c r="B910" s="83" t="s">
        <v>1612</v>
      </c>
      <c r="C910" s="23"/>
      <c r="D910" s="222"/>
      <c r="E910" s="222"/>
      <c r="F910" s="222"/>
      <c r="G910" s="349"/>
    </row>
    <row r="911" spans="1:7" ht="15">
      <c r="A911" s="210" t="s">
        <v>406</v>
      </c>
      <c r="B911" s="85" t="s">
        <v>1613</v>
      </c>
      <c r="C911" s="26"/>
      <c r="D911" s="222"/>
      <c r="E911" s="222"/>
      <c r="F911" s="222"/>
      <c r="G911" s="349"/>
    </row>
    <row r="912" spans="1:7" ht="15">
      <c r="A912" s="211" t="s">
        <v>407</v>
      </c>
      <c r="B912" s="26" t="s">
        <v>387</v>
      </c>
      <c r="C912" s="26"/>
      <c r="D912" s="222"/>
      <c r="E912" s="222"/>
      <c r="F912" s="222"/>
      <c r="G912" s="349"/>
    </row>
    <row r="913" spans="1:7" ht="15">
      <c r="A913" s="211" t="s">
        <v>408</v>
      </c>
      <c r="B913" s="26" t="s">
        <v>388</v>
      </c>
      <c r="C913" s="26"/>
      <c r="D913" s="222"/>
      <c r="E913" s="222"/>
      <c r="F913" s="222"/>
      <c r="G913" s="349"/>
    </row>
    <row r="914" spans="1:7" ht="15">
      <c r="A914" s="211" t="s">
        <v>409</v>
      </c>
      <c r="B914" s="26" t="s">
        <v>389</v>
      </c>
      <c r="C914" s="26"/>
      <c r="D914" s="222"/>
      <c r="E914" s="222"/>
      <c r="F914" s="222"/>
      <c r="G914" s="349"/>
    </row>
    <row r="915" spans="1:7" ht="15">
      <c r="A915" s="211" t="s">
        <v>410</v>
      </c>
      <c r="B915" s="26" t="s">
        <v>390</v>
      </c>
      <c r="C915" s="23"/>
      <c r="D915" s="222"/>
      <c r="E915" s="222"/>
      <c r="F915" s="222"/>
      <c r="G915" s="349"/>
    </row>
    <row r="916" spans="1:7" ht="15">
      <c r="A916" s="210" t="s">
        <v>411</v>
      </c>
      <c r="B916" s="85" t="s">
        <v>1614</v>
      </c>
      <c r="C916" s="26"/>
      <c r="D916" s="222"/>
      <c r="E916" s="222"/>
      <c r="F916" s="222"/>
      <c r="G916" s="349"/>
    </row>
    <row r="917" spans="1:7" ht="15">
      <c r="A917" s="211" t="s">
        <v>412</v>
      </c>
      <c r="B917" s="26" t="s">
        <v>387</v>
      </c>
      <c r="C917" s="26"/>
      <c r="D917" s="222"/>
      <c r="E917" s="222"/>
      <c r="F917" s="222"/>
      <c r="G917" s="349"/>
    </row>
    <row r="918" spans="1:7" ht="15">
      <c r="A918" s="211" t="s">
        <v>413</v>
      </c>
      <c r="B918" s="26" t="s">
        <v>388</v>
      </c>
      <c r="C918" s="26"/>
      <c r="D918" s="222"/>
      <c r="E918" s="222"/>
      <c r="F918" s="222"/>
      <c r="G918" s="349"/>
    </row>
    <row r="919" spans="1:7" ht="15">
      <c r="A919" s="211" t="s">
        <v>414</v>
      </c>
      <c r="B919" s="26" t="s">
        <v>389</v>
      </c>
      <c r="C919" s="26"/>
      <c r="D919" s="222"/>
      <c r="E919" s="222"/>
      <c r="F919" s="222"/>
      <c r="G919" s="349"/>
    </row>
    <row r="920" spans="1:7" ht="15">
      <c r="A920" s="211" t="s">
        <v>415</v>
      </c>
      <c r="B920" s="26" t="s">
        <v>390</v>
      </c>
      <c r="C920" s="23"/>
      <c r="D920" s="222"/>
      <c r="E920" s="222"/>
      <c r="F920" s="222"/>
      <c r="G920" s="349"/>
    </row>
    <row r="921" spans="1:7" ht="15">
      <c r="A921" s="210" t="s">
        <v>416</v>
      </c>
      <c r="B921" s="85" t="s">
        <v>1615</v>
      </c>
      <c r="C921" s="26"/>
      <c r="D921" s="222"/>
      <c r="E921" s="222"/>
      <c r="F921" s="222"/>
      <c r="G921" s="349"/>
    </row>
    <row r="922" spans="1:7" ht="15">
      <c r="A922" s="211" t="s">
        <v>417</v>
      </c>
      <c r="B922" s="26" t="s">
        <v>387</v>
      </c>
      <c r="C922" s="26"/>
      <c r="D922" s="222"/>
      <c r="E922" s="222"/>
      <c r="F922" s="222"/>
      <c r="G922" s="349"/>
    </row>
    <row r="923" spans="1:7" ht="15">
      <c r="A923" s="211" t="s">
        <v>418</v>
      </c>
      <c r="B923" s="26" t="s">
        <v>388</v>
      </c>
      <c r="C923" s="26"/>
      <c r="D923" s="222"/>
      <c r="E923" s="222"/>
      <c r="F923" s="222"/>
      <c r="G923" s="349"/>
    </row>
    <row r="924" spans="1:7" ht="15">
      <c r="A924" s="211" t="s">
        <v>419</v>
      </c>
      <c r="B924" s="26" t="s">
        <v>389</v>
      </c>
      <c r="C924" s="26"/>
      <c r="D924" s="222"/>
      <c r="E924" s="222"/>
      <c r="F924" s="222"/>
      <c r="G924" s="349"/>
    </row>
    <row r="925" spans="1:7" ht="15">
      <c r="A925" s="211" t="s">
        <v>420</v>
      </c>
      <c r="B925" s="26" t="s">
        <v>390</v>
      </c>
      <c r="C925" s="23"/>
      <c r="D925" s="222"/>
      <c r="E925" s="222"/>
      <c r="F925" s="222"/>
      <c r="G925" s="349"/>
    </row>
    <row r="926" spans="1:7" ht="15">
      <c r="A926" s="208" t="s">
        <v>381</v>
      </c>
      <c r="B926" s="83" t="s">
        <v>1616</v>
      </c>
      <c r="C926" s="23"/>
      <c r="D926" s="222"/>
      <c r="E926" s="222"/>
      <c r="F926" s="222"/>
      <c r="G926" s="349"/>
    </row>
    <row r="927" spans="1:7" ht="15">
      <c r="A927" s="210" t="s">
        <v>391</v>
      </c>
      <c r="B927" s="85" t="s">
        <v>1617</v>
      </c>
      <c r="C927" s="26"/>
      <c r="D927" s="222"/>
      <c r="E927" s="222"/>
      <c r="F927" s="222"/>
      <c r="G927" s="349"/>
    </row>
    <row r="928" spans="1:7" ht="15">
      <c r="A928" s="211" t="s">
        <v>402</v>
      </c>
      <c r="B928" s="26" t="s">
        <v>387</v>
      </c>
      <c r="C928" s="26"/>
      <c r="D928" s="222"/>
      <c r="E928" s="222"/>
      <c r="F928" s="222"/>
      <c r="G928" s="349"/>
    </row>
    <row r="929" spans="1:7" ht="15">
      <c r="A929" s="211" t="s">
        <v>403</v>
      </c>
      <c r="B929" s="26" t="s">
        <v>421</v>
      </c>
      <c r="C929" s="26"/>
      <c r="D929" s="222"/>
      <c r="E929" s="222"/>
      <c r="F929" s="222"/>
      <c r="G929" s="349"/>
    </row>
    <row r="930" spans="1:7" ht="15">
      <c r="A930" s="211" t="s">
        <v>404</v>
      </c>
      <c r="B930" s="26" t="s">
        <v>389</v>
      </c>
      <c r="C930" s="26"/>
      <c r="D930" s="222"/>
      <c r="E930" s="222"/>
      <c r="F930" s="222"/>
      <c r="G930" s="349"/>
    </row>
    <row r="931" spans="1:7" ht="15">
      <c r="A931" s="211" t="s">
        <v>405</v>
      </c>
      <c r="B931" s="26" t="s">
        <v>390</v>
      </c>
      <c r="C931" s="23"/>
      <c r="D931" s="222"/>
      <c r="E931" s="222"/>
      <c r="F931" s="222"/>
      <c r="G931" s="349"/>
    </row>
    <row r="932" spans="1:7" ht="15">
      <c r="A932" s="210" t="s">
        <v>392</v>
      </c>
      <c r="B932" s="85" t="s">
        <v>1618</v>
      </c>
      <c r="C932" s="26"/>
      <c r="D932" s="222"/>
      <c r="E932" s="222"/>
      <c r="F932" s="222"/>
      <c r="G932" s="349"/>
    </row>
    <row r="933" spans="1:7" ht="15">
      <c r="A933" s="211" t="s">
        <v>398</v>
      </c>
      <c r="B933" s="26" t="s">
        <v>387</v>
      </c>
      <c r="C933" s="26"/>
      <c r="D933" s="222"/>
      <c r="E933" s="222"/>
      <c r="F933" s="222"/>
      <c r="G933" s="349"/>
    </row>
    <row r="934" spans="1:7" ht="15">
      <c r="A934" s="211" t="s">
        <v>399</v>
      </c>
      <c r="B934" s="26" t="s">
        <v>421</v>
      </c>
      <c r="C934" s="26"/>
      <c r="D934" s="222"/>
      <c r="E934" s="222"/>
      <c r="F934" s="222"/>
      <c r="G934" s="349"/>
    </row>
    <row r="935" spans="1:7" ht="15">
      <c r="A935" s="211" t="s">
        <v>400</v>
      </c>
      <c r="B935" s="26" t="s">
        <v>389</v>
      </c>
      <c r="C935" s="26"/>
      <c r="D935" s="222"/>
      <c r="E935" s="222"/>
      <c r="F935" s="222"/>
      <c r="G935" s="349"/>
    </row>
    <row r="936" spans="1:7" ht="15">
      <c r="A936" s="211" t="s">
        <v>401</v>
      </c>
      <c r="B936" s="26" t="s">
        <v>390</v>
      </c>
      <c r="C936" s="23"/>
      <c r="D936" s="222"/>
      <c r="E936" s="222"/>
      <c r="F936" s="222"/>
      <c r="G936" s="349"/>
    </row>
    <row r="937" spans="1:7" ht="15">
      <c r="A937" s="210" t="s">
        <v>393</v>
      </c>
      <c r="B937" s="85" t="s">
        <v>1619</v>
      </c>
      <c r="C937" s="26"/>
      <c r="D937" s="222"/>
      <c r="E937" s="222"/>
      <c r="F937" s="222"/>
      <c r="G937" s="349"/>
    </row>
    <row r="938" spans="1:7" ht="15">
      <c r="A938" s="211" t="s">
        <v>394</v>
      </c>
      <c r="B938" s="26" t="s">
        <v>387</v>
      </c>
      <c r="C938" s="26"/>
      <c r="D938" s="222"/>
      <c r="E938" s="222"/>
      <c r="F938" s="222"/>
      <c r="G938" s="349"/>
    </row>
    <row r="939" spans="1:7" ht="15">
      <c r="A939" s="211" t="s">
        <v>395</v>
      </c>
      <c r="B939" s="26" t="s">
        <v>421</v>
      </c>
      <c r="C939" s="26"/>
      <c r="D939" s="222"/>
      <c r="E939" s="222"/>
      <c r="F939" s="222"/>
      <c r="G939" s="349"/>
    </row>
    <row r="940" spans="1:7" ht="15">
      <c r="A940" s="211" t="s">
        <v>396</v>
      </c>
      <c r="B940" s="26" t="s">
        <v>389</v>
      </c>
      <c r="C940" s="26"/>
      <c r="D940" s="222"/>
      <c r="E940" s="222"/>
      <c r="F940" s="222"/>
      <c r="G940" s="349"/>
    </row>
    <row r="941" spans="1:7" ht="15">
      <c r="A941" s="211" t="s">
        <v>397</v>
      </c>
      <c r="B941" s="26" t="s">
        <v>390</v>
      </c>
      <c r="C941" s="23"/>
      <c r="D941" s="222"/>
      <c r="E941" s="222"/>
      <c r="F941" s="222"/>
      <c r="G941" s="349"/>
    </row>
    <row r="942" spans="1:7" ht="15">
      <c r="A942" s="208" t="s">
        <v>382</v>
      </c>
      <c r="B942" s="83" t="s">
        <v>1681</v>
      </c>
      <c r="C942" s="26"/>
      <c r="D942" s="222"/>
      <c r="E942" s="222"/>
      <c r="F942" s="222"/>
      <c r="G942" s="349"/>
    </row>
    <row r="943" spans="1:7" ht="15">
      <c r="A943" s="211" t="s">
        <v>383</v>
      </c>
      <c r="B943" s="26" t="s">
        <v>387</v>
      </c>
      <c r="C943" s="26"/>
      <c r="D943" s="222"/>
      <c r="E943" s="222"/>
      <c r="F943" s="222"/>
      <c r="G943" s="349"/>
    </row>
    <row r="944" spans="1:7" ht="15">
      <c r="A944" s="211" t="s">
        <v>384</v>
      </c>
      <c r="B944" s="26" t="s">
        <v>421</v>
      </c>
      <c r="C944" s="26"/>
      <c r="D944" s="222"/>
      <c r="E944" s="222"/>
      <c r="F944" s="222"/>
      <c r="G944" s="349"/>
    </row>
    <row r="945" spans="1:7" ht="15">
      <c r="A945" s="211" t="s">
        <v>385</v>
      </c>
      <c r="B945" s="26" t="s">
        <v>389</v>
      </c>
      <c r="C945" s="26"/>
      <c r="D945" s="222"/>
      <c r="E945" s="222"/>
      <c r="F945" s="222"/>
      <c r="G945" s="349"/>
    </row>
    <row r="946" spans="1:7" ht="15">
      <c r="A946" s="211" t="s">
        <v>386</v>
      </c>
      <c r="B946" s="26" t="s">
        <v>1682</v>
      </c>
      <c r="C946" s="26"/>
      <c r="D946" s="222"/>
      <c r="E946" s="222"/>
      <c r="F946" s="222"/>
      <c r="G946" s="349"/>
    </row>
    <row r="947" spans="1:7" ht="15">
      <c r="A947" s="211" t="s">
        <v>1683</v>
      </c>
      <c r="B947" s="26" t="s">
        <v>1732</v>
      </c>
      <c r="C947" s="26"/>
      <c r="D947" s="222"/>
      <c r="E947" s="222"/>
      <c r="F947" s="222"/>
      <c r="G947" s="349"/>
    </row>
    <row r="948" spans="1:7" ht="15">
      <c r="A948" s="211" t="s">
        <v>1684</v>
      </c>
      <c r="B948" s="26" t="s">
        <v>1185</v>
      </c>
      <c r="C948" s="88"/>
      <c r="D948" s="222"/>
      <c r="E948" s="222"/>
      <c r="F948" s="222"/>
      <c r="G948" s="349"/>
    </row>
    <row r="949" spans="1:7" ht="25.5">
      <c r="A949" s="206" t="s">
        <v>771</v>
      </c>
      <c r="B949" s="81" t="s">
        <v>1385</v>
      </c>
      <c r="C949" s="23"/>
      <c r="D949" s="222"/>
      <c r="E949" s="222"/>
      <c r="F949" s="222"/>
      <c r="G949" s="349"/>
    </row>
    <row r="950" spans="1:7" ht="15">
      <c r="A950" s="208" t="s">
        <v>772</v>
      </c>
      <c r="B950" s="83" t="s">
        <v>1386</v>
      </c>
      <c r="C950" s="91"/>
      <c r="D950" s="222"/>
      <c r="E950" s="222"/>
      <c r="F950" s="222"/>
      <c r="G950" s="349"/>
    </row>
    <row r="951" spans="1:7" ht="15">
      <c r="A951" s="211" t="s">
        <v>1406</v>
      </c>
      <c r="B951" s="91" t="s">
        <v>1427</v>
      </c>
      <c r="C951" s="91"/>
      <c r="D951" s="222"/>
      <c r="E951" s="222"/>
      <c r="F951" s="222"/>
      <c r="G951" s="349"/>
    </row>
    <row r="952" spans="1:7" ht="25.5">
      <c r="A952" s="211" t="s">
        <v>1407</v>
      </c>
      <c r="B952" s="91" t="s">
        <v>1428</v>
      </c>
      <c r="C952" s="91"/>
      <c r="D952" s="222"/>
      <c r="E952" s="222"/>
      <c r="F952" s="222"/>
      <c r="G952" s="349"/>
    </row>
    <row r="953" spans="1:7" ht="25.5">
      <c r="A953" s="211" t="s">
        <v>1408</v>
      </c>
      <c r="B953" s="91" t="s">
        <v>1429</v>
      </c>
      <c r="C953" s="91"/>
      <c r="D953" s="222"/>
      <c r="E953" s="222"/>
      <c r="F953" s="222"/>
      <c r="G953" s="349"/>
    </row>
    <row r="954" spans="1:7" ht="25.5">
      <c r="A954" s="211" t="s">
        <v>1409</v>
      </c>
      <c r="B954" s="91" t="s">
        <v>374</v>
      </c>
      <c r="C954" s="23"/>
      <c r="D954" s="222"/>
      <c r="E954" s="222"/>
      <c r="F954" s="222"/>
      <c r="G954" s="349"/>
    </row>
    <row r="955" spans="1:7" ht="15">
      <c r="A955" s="208" t="s">
        <v>1415</v>
      </c>
      <c r="B955" s="83" t="s">
        <v>1387</v>
      </c>
      <c r="C955" s="248"/>
      <c r="D955" s="222"/>
      <c r="E955" s="222"/>
      <c r="F955" s="222"/>
      <c r="G955" s="349"/>
    </row>
    <row r="956" spans="1:7" ht="15">
      <c r="A956" s="210" t="s">
        <v>773</v>
      </c>
      <c r="B956" s="92" t="s">
        <v>1427</v>
      </c>
      <c r="C956" s="91"/>
      <c r="D956" s="222"/>
      <c r="E956" s="222"/>
      <c r="F956" s="222"/>
      <c r="G956" s="349"/>
    </row>
    <row r="957" spans="1:7" ht="15">
      <c r="A957" s="211" t="s">
        <v>1423</v>
      </c>
      <c r="B957" s="91" t="s">
        <v>375</v>
      </c>
      <c r="C957" s="91"/>
      <c r="D957" s="222"/>
      <c r="E957" s="222"/>
      <c r="F957" s="222"/>
      <c r="G957" s="349"/>
    </row>
    <row r="958" spans="1:7" ht="25.5">
      <c r="A958" s="211" t="s">
        <v>1416</v>
      </c>
      <c r="B958" s="91" t="s">
        <v>376</v>
      </c>
      <c r="C958" s="248"/>
      <c r="D958" s="222"/>
      <c r="E958" s="222"/>
      <c r="F958" s="222"/>
      <c r="G958" s="349"/>
    </row>
    <row r="959" spans="1:7" ht="25.5">
      <c r="A959" s="210" t="s">
        <v>1417</v>
      </c>
      <c r="B959" s="92" t="s">
        <v>1428</v>
      </c>
      <c r="C959" s="91"/>
      <c r="D959" s="222"/>
      <c r="E959" s="222"/>
      <c r="F959" s="222"/>
      <c r="G959" s="349"/>
    </row>
    <row r="960" spans="1:7" ht="15">
      <c r="A960" s="211" t="s">
        <v>1425</v>
      </c>
      <c r="B960" s="91" t="s">
        <v>375</v>
      </c>
      <c r="C960" s="91"/>
      <c r="D960" s="222"/>
      <c r="E960" s="222"/>
      <c r="F960" s="222"/>
      <c r="G960" s="349"/>
    </row>
    <row r="961" spans="1:7" ht="25.5">
      <c r="A961" s="211" t="s">
        <v>1426</v>
      </c>
      <c r="B961" s="91" t="s">
        <v>376</v>
      </c>
      <c r="C961" s="248"/>
      <c r="D961" s="222"/>
      <c r="E961" s="222"/>
      <c r="F961" s="222"/>
      <c r="G961" s="349"/>
    </row>
    <row r="962" spans="1:7" ht="25.5">
      <c r="A962" s="210" t="s">
        <v>1418</v>
      </c>
      <c r="B962" s="92" t="s">
        <v>1429</v>
      </c>
      <c r="C962" s="91"/>
      <c r="D962" s="222"/>
      <c r="E962" s="222"/>
      <c r="F962" s="222"/>
      <c r="G962" s="349"/>
    </row>
    <row r="963" spans="1:7" ht="15">
      <c r="A963" s="211" t="s">
        <v>1424</v>
      </c>
      <c r="B963" s="91" t="s">
        <v>375</v>
      </c>
      <c r="C963" s="91"/>
      <c r="D963" s="222"/>
      <c r="E963" s="222"/>
      <c r="F963" s="222"/>
      <c r="G963" s="349"/>
    </row>
    <row r="964" spans="1:7" ht="25.5">
      <c r="A964" s="211" t="s">
        <v>1419</v>
      </c>
      <c r="B964" s="91" t="s">
        <v>376</v>
      </c>
      <c r="C964" s="248"/>
      <c r="D964" s="222"/>
      <c r="E964" s="222"/>
      <c r="F964" s="222"/>
      <c r="G964" s="349"/>
    </row>
    <row r="965" spans="1:7" ht="25.5">
      <c r="A965" s="210" t="s">
        <v>1420</v>
      </c>
      <c r="B965" s="92" t="s">
        <v>377</v>
      </c>
      <c r="C965" s="91"/>
      <c r="D965" s="222"/>
      <c r="E965" s="222"/>
      <c r="F965" s="222"/>
      <c r="G965" s="349"/>
    </row>
    <row r="966" spans="1:7" ht="15">
      <c r="A966" s="211" t="s">
        <v>1421</v>
      </c>
      <c r="B966" s="91" t="s">
        <v>375</v>
      </c>
      <c r="C966" s="91"/>
      <c r="D966" s="222"/>
      <c r="E966" s="222"/>
      <c r="F966" s="222"/>
      <c r="G966" s="349"/>
    </row>
    <row r="967" spans="1:7" ht="25.5">
      <c r="A967" s="211" t="s">
        <v>1422</v>
      </c>
      <c r="B967" s="91" t="s">
        <v>376</v>
      </c>
      <c r="C967" s="23"/>
      <c r="D967" s="222"/>
      <c r="E967" s="222"/>
      <c r="F967" s="222"/>
      <c r="G967" s="349"/>
    </row>
    <row r="968" spans="1:7" ht="15">
      <c r="A968" s="208" t="s">
        <v>1680</v>
      </c>
      <c r="B968" s="83" t="s">
        <v>1732</v>
      </c>
      <c r="C968" s="23"/>
      <c r="D968" s="222"/>
      <c r="E968" s="222"/>
      <c r="F968" s="222"/>
      <c r="G968" s="349"/>
    </row>
    <row r="969" spans="1:7" ht="15">
      <c r="A969" s="208" t="s">
        <v>774</v>
      </c>
      <c r="B969" s="83" t="s">
        <v>1679</v>
      </c>
      <c r="C969" s="88"/>
      <c r="D969" s="222"/>
      <c r="E969" s="222"/>
      <c r="F969" s="222"/>
      <c r="G969" s="349"/>
    </row>
    <row r="970" spans="1:7" ht="15">
      <c r="A970" s="206" t="s">
        <v>775</v>
      </c>
      <c r="B970" s="81" t="s">
        <v>776</v>
      </c>
      <c r="C970" s="93"/>
      <c r="D970" s="222"/>
      <c r="E970" s="222"/>
      <c r="F970" s="222"/>
      <c r="G970" s="349"/>
    </row>
    <row r="971" spans="1:7" ht="15">
      <c r="A971" s="211" t="s">
        <v>777</v>
      </c>
      <c r="B971" s="93" t="s">
        <v>1410</v>
      </c>
      <c r="C971" s="93"/>
      <c r="D971" s="222"/>
      <c r="E971" s="222"/>
      <c r="F971" s="222"/>
      <c r="G971" s="349"/>
    </row>
    <row r="972" spans="1:7" ht="15">
      <c r="A972" s="211" t="s">
        <v>778</v>
      </c>
      <c r="B972" s="93" t="s">
        <v>779</v>
      </c>
      <c r="C972" s="93"/>
      <c r="D972" s="222"/>
      <c r="E972" s="222"/>
      <c r="F972" s="222"/>
      <c r="G972" s="349"/>
    </row>
    <row r="973" spans="1:7" ht="15">
      <c r="A973" s="211" t="s">
        <v>780</v>
      </c>
      <c r="B973" s="93" t="s">
        <v>1411</v>
      </c>
      <c r="C973" s="93"/>
      <c r="D973" s="222"/>
      <c r="E973" s="222"/>
      <c r="F973" s="222"/>
      <c r="G973" s="349"/>
    </row>
    <row r="974" spans="1:7" ht="15">
      <c r="A974" s="211" t="s">
        <v>781</v>
      </c>
      <c r="B974" s="93" t="s">
        <v>1412</v>
      </c>
      <c r="C974" s="93"/>
      <c r="D974" s="222"/>
      <c r="E974" s="222"/>
      <c r="F974" s="222"/>
      <c r="G974" s="349"/>
    </row>
    <row r="975" spans="1:7" ht="15">
      <c r="A975" s="211" t="s">
        <v>782</v>
      </c>
      <c r="B975" s="93" t="s">
        <v>1413</v>
      </c>
      <c r="C975" s="93"/>
      <c r="D975" s="222"/>
      <c r="E975" s="222"/>
      <c r="F975" s="222"/>
      <c r="G975" s="349"/>
    </row>
    <row r="976" spans="1:7" ht="15">
      <c r="A976" s="211" t="s">
        <v>783</v>
      </c>
      <c r="B976" s="93" t="s">
        <v>1414</v>
      </c>
      <c r="C976" s="93"/>
      <c r="D976" s="222"/>
      <c r="E976" s="222"/>
      <c r="F976" s="222"/>
      <c r="G976" s="349"/>
    </row>
    <row r="977" spans="1:7" ht="15">
      <c r="A977" s="211" t="s">
        <v>784</v>
      </c>
      <c r="B977" s="93" t="s">
        <v>786</v>
      </c>
      <c r="C977" s="93"/>
      <c r="D977" s="222"/>
      <c r="E977" s="222"/>
      <c r="F977" s="222"/>
      <c r="G977" s="349"/>
    </row>
    <row r="978" spans="1:7" ht="15">
      <c r="A978" s="211" t="s">
        <v>785</v>
      </c>
      <c r="B978" s="93" t="s">
        <v>788</v>
      </c>
      <c r="C978" s="93"/>
      <c r="D978" s="222"/>
      <c r="E978" s="222"/>
      <c r="F978" s="222"/>
      <c r="G978" s="349"/>
    </row>
    <row r="979" spans="1:7" ht="15">
      <c r="A979" s="211" t="s">
        <v>787</v>
      </c>
      <c r="B979" s="93" t="s">
        <v>790</v>
      </c>
      <c r="C979" s="93"/>
      <c r="D979" s="222"/>
      <c r="E979" s="222"/>
      <c r="F979" s="222"/>
      <c r="G979" s="349"/>
    </row>
    <row r="980" spans="1:7" ht="15">
      <c r="A980" s="211" t="s">
        <v>789</v>
      </c>
      <c r="B980" s="93" t="s">
        <v>1732</v>
      </c>
      <c r="C980" s="93"/>
      <c r="D980" s="222"/>
      <c r="E980" s="222"/>
      <c r="F980" s="222"/>
      <c r="G980" s="349"/>
    </row>
    <row r="981" spans="1:7" ht="15">
      <c r="A981" s="211" t="s">
        <v>1677</v>
      </c>
      <c r="B981" s="93" t="s">
        <v>1678</v>
      </c>
      <c r="C981" s="86"/>
      <c r="D981" s="222"/>
      <c r="E981" s="222"/>
      <c r="F981" s="222"/>
      <c r="G981" s="349"/>
    </row>
    <row r="982" spans="1:7" ht="15.75">
      <c r="A982" s="205" t="s">
        <v>791</v>
      </c>
      <c r="B982" s="94" t="s">
        <v>1325</v>
      </c>
      <c r="C982" s="248"/>
      <c r="D982" s="232">
        <f>D983+D1002+D1024+D1036</f>
        <v>192767624</v>
      </c>
      <c r="E982" s="222"/>
      <c r="F982" s="222"/>
      <c r="G982" s="380">
        <f>G983+G1002+G1024+G1036</f>
        <v>192767624</v>
      </c>
    </row>
    <row r="983" spans="1:7" ht="15.75">
      <c r="A983" s="206" t="s">
        <v>792</v>
      </c>
      <c r="B983" s="95" t="s">
        <v>793</v>
      </c>
      <c r="C983" s="90"/>
      <c r="D983" s="191">
        <f>D984+D990+D996</f>
        <v>33426240</v>
      </c>
      <c r="E983" s="222"/>
      <c r="F983" s="222"/>
      <c r="G983" s="364">
        <f>G984+G990+G996</f>
        <v>33426240</v>
      </c>
    </row>
    <row r="984" spans="1:7" ht="15.75">
      <c r="A984" s="207" t="s">
        <v>794</v>
      </c>
      <c r="B984" s="96" t="s">
        <v>795</v>
      </c>
      <c r="C984" s="90"/>
      <c r="D984" s="108">
        <v>14457571</v>
      </c>
      <c r="E984" s="222"/>
      <c r="F984" s="222"/>
      <c r="G984" s="363">
        <v>14457571</v>
      </c>
    </row>
    <row r="985" spans="1:7" ht="15">
      <c r="A985" s="207" t="s">
        <v>796</v>
      </c>
      <c r="B985" s="96" t="s">
        <v>797</v>
      </c>
      <c r="C985" s="90"/>
      <c r="D985" s="230"/>
      <c r="E985" s="222"/>
      <c r="F985" s="222"/>
      <c r="G985" s="381"/>
    </row>
    <row r="986" spans="1:7" ht="15">
      <c r="A986" s="207" t="s">
        <v>798</v>
      </c>
      <c r="B986" s="96" t="s">
        <v>799</v>
      </c>
      <c r="C986" s="90"/>
      <c r="D986" s="230"/>
      <c r="E986" s="222"/>
      <c r="F986" s="222"/>
      <c r="G986" s="381"/>
    </row>
    <row r="987" spans="1:7" ht="25.5">
      <c r="A987" s="207" t="s">
        <v>800</v>
      </c>
      <c r="B987" s="96" t="s">
        <v>801</v>
      </c>
      <c r="C987" s="90"/>
      <c r="D987" s="230"/>
      <c r="E987" s="222"/>
      <c r="F987" s="222"/>
      <c r="G987" s="381"/>
    </row>
    <row r="988" spans="1:7" ht="25.5">
      <c r="A988" s="207" t="s">
        <v>802</v>
      </c>
      <c r="B988" s="96" t="s">
        <v>803</v>
      </c>
      <c r="C988" s="90"/>
      <c r="D988" s="230"/>
      <c r="E988" s="222"/>
      <c r="F988" s="222"/>
      <c r="G988" s="381"/>
    </row>
    <row r="989" spans="1:7" ht="15">
      <c r="A989" s="207" t="s">
        <v>804</v>
      </c>
      <c r="B989" s="96" t="s">
        <v>805</v>
      </c>
      <c r="C989" s="90"/>
      <c r="D989" s="230"/>
      <c r="E989" s="222"/>
      <c r="F989" s="222"/>
      <c r="G989" s="381"/>
    </row>
    <row r="990" spans="1:7" ht="15.75">
      <c r="A990" s="207" t="s">
        <v>806</v>
      </c>
      <c r="B990" s="96" t="s">
        <v>807</v>
      </c>
      <c r="C990" s="90"/>
      <c r="D990" s="108">
        <v>16000000</v>
      </c>
      <c r="E990" s="222"/>
      <c r="F990" s="222"/>
      <c r="G990" s="363">
        <v>16000000</v>
      </c>
    </row>
    <row r="991" spans="1:7" ht="15">
      <c r="A991" s="207" t="s">
        <v>808</v>
      </c>
      <c r="B991" s="96" t="s">
        <v>809</v>
      </c>
      <c r="C991" s="90"/>
      <c r="D991" s="230"/>
      <c r="E991" s="222"/>
      <c r="F991" s="222"/>
      <c r="G991" s="381"/>
    </row>
    <row r="992" spans="1:7" ht="15">
      <c r="A992" s="207" t="s">
        <v>810</v>
      </c>
      <c r="B992" s="96" t="s">
        <v>811</v>
      </c>
      <c r="C992" s="90"/>
      <c r="D992" s="230"/>
      <c r="E992" s="222"/>
      <c r="F992" s="222"/>
      <c r="G992" s="381"/>
    </row>
    <row r="993" spans="1:7" ht="15">
      <c r="A993" s="207" t="s">
        <v>812</v>
      </c>
      <c r="B993" s="96" t="s">
        <v>813</v>
      </c>
      <c r="C993" s="90"/>
      <c r="D993" s="230"/>
      <c r="E993" s="222"/>
      <c r="F993" s="222"/>
      <c r="G993" s="381"/>
    </row>
    <row r="994" spans="1:7" ht="15">
      <c r="A994" s="207" t="s">
        <v>814</v>
      </c>
      <c r="B994" s="96" t="s">
        <v>815</v>
      </c>
      <c r="C994" s="90"/>
      <c r="D994" s="230"/>
      <c r="E994" s="222"/>
      <c r="F994" s="222"/>
      <c r="G994" s="381"/>
    </row>
    <row r="995" spans="1:7" ht="15">
      <c r="A995" s="207" t="s">
        <v>816</v>
      </c>
      <c r="B995" s="96" t="s">
        <v>817</v>
      </c>
      <c r="C995" s="90"/>
      <c r="D995" s="230"/>
      <c r="E995" s="222"/>
      <c r="F995" s="222"/>
      <c r="G995" s="381"/>
    </row>
    <row r="996" spans="1:7" ht="25.5">
      <c r="A996" s="207" t="s">
        <v>818</v>
      </c>
      <c r="B996" s="96" t="s">
        <v>819</v>
      </c>
      <c r="C996" s="90"/>
      <c r="D996" s="108">
        <v>2968669</v>
      </c>
      <c r="E996" s="222"/>
      <c r="F996" s="222"/>
      <c r="G996" s="363">
        <v>2968669</v>
      </c>
    </row>
    <row r="997" spans="1:7" ht="15">
      <c r="A997" s="207" t="s">
        <v>820</v>
      </c>
      <c r="B997" s="96" t="s">
        <v>821</v>
      </c>
      <c r="C997" s="90"/>
      <c r="D997" s="230"/>
      <c r="E997" s="222"/>
      <c r="F997" s="222"/>
      <c r="G997" s="381"/>
    </row>
    <row r="998" spans="1:7" ht="15">
      <c r="A998" s="207" t="s">
        <v>822</v>
      </c>
      <c r="B998" s="96" t="s">
        <v>823</v>
      </c>
      <c r="C998" s="90"/>
      <c r="D998" s="230"/>
      <c r="E998" s="222"/>
      <c r="F998" s="222"/>
      <c r="G998" s="381"/>
    </row>
    <row r="999" spans="1:7" ht="15">
      <c r="A999" s="207" t="s">
        <v>824</v>
      </c>
      <c r="B999" s="96" t="s">
        <v>825</v>
      </c>
      <c r="C999" s="90"/>
      <c r="D999" s="230"/>
      <c r="E999" s="222"/>
      <c r="F999" s="222"/>
      <c r="G999" s="381"/>
    </row>
    <row r="1000" spans="1:7" ht="15">
      <c r="A1000" s="207" t="s">
        <v>826</v>
      </c>
      <c r="B1000" s="96" t="s">
        <v>827</v>
      </c>
      <c r="C1000" s="90"/>
      <c r="D1000" s="230"/>
      <c r="E1000" s="222"/>
      <c r="F1000" s="222"/>
      <c r="G1000" s="381"/>
    </row>
    <row r="1001" spans="1:7" ht="25.5">
      <c r="A1001" s="207" t="s">
        <v>828</v>
      </c>
      <c r="B1001" s="96" t="s">
        <v>1732</v>
      </c>
      <c r="C1001" s="88"/>
      <c r="D1001" s="230"/>
      <c r="E1001" s="222"/>
      <c r="F1001" s="222"/>
      <c r="G1001" s="381"/>
    </row>
    <row r="1002" spans="1:7" ht="15.75">
      <c r="A1002" s="206" t="s">
        <v>829</v>
      </c>
      <c r="B1002" s="81" t="s">
        <v>830</v>
      </c>
      <c r="C1002" s="247"/>
      <c r="D1002" s="191">
        <f>D1003+D1009+D1010+D1011</f>
        <v>49228786</v>
      </c>
      <c r="E1002" s="222"/>
      <c r="F1002" s="222"/>
      <c r="G1002" s="364">
        <f>G1003+G1009+G1010+G1011</f>
        <v>49228786</v>
      </c>
    </row>
    <row r="1003" spans="1:7" ht="25.5">
      <c r="A1003" s="207" t="s">
        <v>831</v>
      </c>
      <c r="B1003" s="7" t="s">
        <v>832</v>
      </c>
      <c r="C1003" s="247"/>
      <c r="D1003" s="108">
        <v>7228786</v>
      </c>
      <c r="E1003" s="222"/>
      <c r="F1003" s="222"/>
      <c r="G1003" s="363">
        <v>7228786</v>
      </c>
    </row>
    <row r="1004" spans="1:7" ht="15">
      <c r="A1004" s="207" t="s">
        <v>833</v>
      </c>
      <c r="B1004" s="7" t="s">
        <v>797</v>
      </c>
      <c r="C1004" s="247"/>
      <c r="D1004" s="230"/>
      <c r="E1004" s="222"/>
      <c r="F1004" s="222"/>
      <c r="G1004" s="381"/>
    </row>
    <row r="1005" spans="1:7" ht="15">
      <c r="A1005" s="207" t="s">
        <v>834</v>
      </c>
      <c r="B1005" s="7" t="s">
        <v>799</v>
      </c>
      <c r="C1005" s="247"/>
      <c r="D1005" s="230"/>
      <c r="E1005" s="222"/>
      <c r="F1005" s="222"/>
      <c r="G1005" s="381"/>
    </row>
    <row r="1006" spans="1:7" ht="25.5">
      <c r="A1006" s="207" t="s">
        <v>835</v>
      </c>
      <c r="B1006" s="7" t="s">
        <v>1347</v>
      </c>
      <c r="C1006" s="247"/>
      <c r="D1006" s="230"/>
      <c r="E1006" s="222"/>
      <c r="F1006" s="222"/>
      <c r="G1006" s="381"/>
    </row>
    <row r="1007" spans="1:7" ht="15">
      <c r="A1007" s="207" t="s">
        <v>836</v>
      </c>
      <c r="B1007" s="7" t="s">
        <v>837</v>
      </c>
      <c r="C1007" s="247"/>
      <c r="D1007" s="230"/>
      <c r="E1007" s="222"/>
      <c r="F1007" s="222"/>
      <c r="G1007" s="381"/>
    </row>
    <row r="1008" spans="1:7" ht="15">
      <c r="A1008" s="207" t="s">
        <v>838</v>
      </c>
      <c r="B1008" s="7" t="s">
        <v>839</v>
      </c>
      <c r="C1008" s="247"/>
      <c r="D1008" s="230"/>
      <c r="E1008" s="222"/>
      <c r="F1008" s="222"/>
      <c r="G1008" s="381"/>
    </row>
    <row r="1009" spans="1:7" ht="15.75">
      <c r="A1009" s="207" t="s">
        <v>840</v>
      </c>
      <c r="B1009" s="7" t="s">
        <v>841</v>
      </c>
      <c r="C1009" s="247"/>
      <c r="D1009" s="108">
        <v>30000000</v>
      </c>
      <c r="E1009" s="222"/>
      <c r="F1009" s="222"/>
      <c r="G1009" s="363">
        <v>30000000</v>
      </c>
    </row>
    <row r="1010" spans="1:7" ht="15.75">
      <c r="A1010" s="207" t="s">
        <v>842</v>
      </c>
      <c r="B1010" s="7" t="s">
        <v>843</v>
      </c>
      <c r="C1010" s="247"/>
      <c r="D1010" s="108">
        <v>8000000</v>
      </c>
      <c r="E1010" s="222"/>
      <c r="F1010" s="222"/>
      <c r="G1010" s="363">
        <v>8000000</v>
      </c>
    </row>
    <row r="1011" spans="1:7" ht="15.75">
      <c r="A1011" s="207" t="s">
        <v>844</v>
      </c>
      <c r="B1011" s="7" t="s">
        <v>845</v>
      </c>
      <c r="C1011" s="247"/>
      <c r="D1011" s="108">
        <v>4000000</v>
      </c>
      <c r="E1011" s="222"/>
      <c r="F1011" s="222"/>
      <c r="G1011" s="363">
        <v>4000000</v>
      </c>
    </row>
    <row r="1012" spans="1:7" ht="15">
      <c r="A1012" s="207" t="s">
        <v>846</v>
      </c>
      <c r="B1012" s="7" t="s">
        <v>847</v>
      </c>
      <c r="C1012" s="247"/>
      <c r="D1012" s="230"/>
      <c r="E1012" s="222"/>
      <c r="F1012" s="222"/>
      <c r="G1012" s="381"/>
    </row>
    <row r="1013" spans="1:7" ht="15">
      <c r="A1013" s="207" t="s">
        <v>848</v>
      </c>
      <c r="B1013" s="7" t="s">
        <v>849</v>
      </c>
      <c r="C1013" s="247"/>
      <c r="D1013" s="230"/>
      <c r="E1013" s="222"/>
      <c r="F1013" s="222"/>
      <c r="G1013" s="381"/>
    </row>
    <row r="1014" spans="1:7" ht="15">
      <c r="A1014" s="207" t="s">
        <v>850</v>
      </c>
      <c r="B1014" s="7" t="s">
        <v>851</v>
      </c>
      <c r="C1014" s="247"/>
      <c r="D1014" s="230"/>
      <c r="E1014" s="222"/>
      <c r="F1014" s="222"/>
      <c r="G1014" s="381"/>
    </row>
    <row r="1015" spans="1:7" ht="15">
      <c r="A1015" s="207" t="s">
        <v>852</v>
      </c>
      <c r="B1015" s="7" t="s">
        <v>853</v>
      </c>
      <c r="C1015" s="247"/>
      <c r="D1015" s="230"/>
      <c r="E1015" s="222"/>
      <c r="F1015" s="222"/>
      <c r="G1015" s="381"/>
    </row>
    <row r="1016" spans="1:7" ht="25.5">
      <c r="A1016" s="207" t="s">
        <v>854</v>
      </c>
      <c r="B1016" s="7" t="s">
        <v>855</v>
      </c>
      <c r="C1016" s="247"/>
      <c r="D1016" s="230"/>
      <c r="E1016" s="222"/>
      <c r="F1016" s="222"/>
      <c r="G1016" s="381"/>
    </row>
    <row r="1017" spans="1:7" ht="25.5">
      <c r="A1017" s="207" t="s">
        <v>856</v>
      </c>
      <c r="B1017" s="7" t="s">
        <v>857</v>
      </c>
      <c r="C1017" s="247"/>
      <c r="D1017" s="230"/>
      <c r="E1017" s="222"/>
      <c r="F1017" s="222"/>
      <c r="G1017" s="381"/>
    </row>
    <row r="1018" spans="1:7" ht="15">
      <c r="A1018" s="207" t="s">
        <v>858</v>
      </c>
      <c r="B1018" s="7" t="s">
        <v>859</v>
      </c>
      <c r="C1018" s="247"/>
      <c r="D1018" s="230"/>
      <c r="E1018" s="222"/>
      <c r="F1018" s="222"/>
      <c r="G1018" s="381"/>
    </row>
    <row r="1019" spans="1:7" ht="15">
      <c r="A1019" s="207" t="s">
        <v>860</v>
      </c>
      <c r="B1019" s="7" t="s">
        <v>861</v>
      </c>
      <c r="C1019" s="247"/>
      <c r="D1019" s="230"/>
      <c r="E1019" s="222"/>
      <c r="F1019" s="222"/>
      <c r="G1019" s="381"/>
    </row>
    <row r="1020" spans="1:7" ht="15">
      <c r="A1020" s="207" t="s">
        <v>862</v>
      </c>
      <c r="B1020" s="7" t="s">
        <v>863</v>
      </c>
      <c r="C1020" s="247"/>
      <c r="D1020" s="230"/>
      <c r="E1020" s="222"/>
      <c r="F1020" s="222"/>
      <c r="G1020" s="381"/>
    </row>
    <row r="1021" spans="1:7" ht="15">
      <c r="A1021" s="207" t="s">
        <v>864</v>
      </c>
      <c r="B1021" s="7" t="s">
        <v>865</v>
      </c>
      <c r="C1021" s="247"/>
      <c r="D1021" s="230"/>
      <c r="E1021" s="222"/>
      <c r="F1021" s="222"/>
      <c r="G1021" s="381"/>
    </row>
    <row r="1022" spans="1:7" ht="15">
      <c r="A1022" s="207" t="s">
        <v>866</v>
      </c>
      <c r="B1022" s="7" t="s">
        <v>827</v>
      </c>
      <c r="C1022" s="247"/>
      <c r="D1022" s="230"/>
      <c r="E1022" s="222"/>
      <c r="F1022" s="222"/>
      <c r="G1022" s="381"/>
    </row>
    <row r="1023" spans="1:7" ht="25.5">
      <c r="A1023" s="207" t="s">
        <v>867</v>
      </c>
      <c r="B1023" s="7" t="s">
        <v>1732</v>
      </c>
      <c r="C1023" s="88"/>
      <c r="D1023" s="230"/>
      <c r="E1023" s="222"/>
      <c r="F1023" s="222"/>
      <c r="G1023" s="381"/>
    </row>
    <row r="1024" spans="1:7" ht="15.75">
      <c r="A1024" s="206" t="s">
        <v>868</v>
      </c>
      <c r="B1024" s="81" t="s">
        <v>869</v>
      </c>
      <c r="C1024" s="247"/>
      <c r="D1024" s="191">
        <f>D1025+D1029+D1032</f>
        <v>13728786</v>
      </c>
      <c r="E1024" s="222"/>
      <c r="F1024" s="222"/>
      <c r="G1024" s="364">
        <f>G1025+G1029+G1032</f>
        <v>13728786</v>
      </c>
    </row>
    <row r="1025" spans="1:7" ht="25.5">
      <c r="A1025" s="207" t="s">
        <v>870</v>
      </c>
      <c r="B1025" s="7" t="s">
        <v>871</v>
      </c>
      <c r="C1025" s="247"/>
      <c r="D1025" s="108">
        <v>7228786</v>
      </c>
      <c r="E1025" s="222"/>
      <c r="F1025" s="222"/>
      <c r="G1025" s="363">
        <v>7228786</v>
      </c>
    </row>
    <row r="1026" spans="1:7" ht="15">
      <c r="A1026" s="207" t="s">
        <v>872</v>
      </c>
      <c r="B1026" s="7" t="s">
        <v>797</v>
      </c>
      <c r="C1026" s="247"/>
      <c r="D1026" s="230"/>
      <c r="E1026" s="222"/>
      <c r="F1026" s="222"/>
      <c r="G1026" s="381"/>
    </row>
    <row r="1027" spans="1:7" ht="15">
      <c r="A1027" s="207" t="s">
        <v>873</v>
      </c>
      <c r="B1027" s="7" t="s">
        <v>799</v>
      </c>
      <c r="C1027" s="247"/>
      <c r="D1027" s="230"/>
      <c r="E1027" s="222"/>
      <c r="F1027" s="222"/>
      <c r="G1027" s="381"/>
    </row>
    <row r="1028" spans="1:7" ht="25.5">
      <c r="A1028" s="207" t="s">
        <v>874</v>
      </c>
      <c r="B1028" s="7" t="s">
        <v>875</v>
      </c>
      <c r="C1028" s="247"/>
      <c r="D1028" s="230"/>
      <c r="E1028" s="222"/>
      <c r="F1028" s="222"/>
      <c r="G1028" s="381"/>
    </row>
    <row r="1029" spans="1:7" ht="15.75">
      <c r="A1029" s="207" t="s">
        <v>876</v>
      </c>
      <c r="B1029" s="7" t="s">
        <v>877</v>
      </c>
      <c r="C1029" s="247"/>
      <c r="D1029" s="108">
        <v>4500000</v>
      </c>
      <c r="E1029" s="222"/>
      <c r="F1029" s="222"/>
      <c r="G1029" s="363">
        <v>4500000</v>
      </c>
    </row>
    <row r="1030" spans="1:7" ht="15">
      <c r="A1030" s="207" t="s">
        <v>878</v>
      </c>
      <c r="B1030" s="7" t="s">
        <v>879</v>
      </c>
      <c r="C1030" s="247"/>
      <c r="D1030" s="230"/>
      <c r="E1030" s="222"/>
      <c r="F1030" s="222"/>
      <c r="G1030" s="381"/>
    </row>
    <row r="1031" spans="1:7" ht="15">
      <c r="A1031" s="207" t="s">
        <v>880</v>
      </c>
      <c r="B1031" s="7" t="s">
        <v>881</v>
      </c>
      <c r="C1031" s="247"/>
      <c r="D1031" s="230"/>
      <c r="E1031" s="222"/>
      <c r="F1031" s="222"/>
      <c r="G1031" s="381"/>
    </row>
    <row r="1032" spans="1:7" ht="15.75">
      <c r="A1032" s="207" t="s">
        <v>882</v>
      </c>
      <c r="B1032" s="7" t="s">
        <v>883</v>
      </c>
      <c r="C1032" s="247"/>
      <c r="D1032" s="108">
        <v>2000000</v>
      </c>
      <c r="E1032" s="222"/>
      <c r="F1032" s="222"/>
      <c r="G1032" s="363">
        <v>2000000</v>
      </c>
    </row>
    <row r="1033" spans="1:7" ht="15">
      <c r="A1033" s="207" t="s">
        <v>884</v>
      </c>
      <c r="B1033" s="7" t="s">
        <v>827</v>
      </c>
      <c r="C1033" s="247"/>
      <c r="D1033" s="230"/>
      <c r="E1033" s="222"/>
      <c r="F1033" s="222"/>
      <c r="G1033" s="381"/>
    </row>
    <row r="1034" spans="1:7" ht="25.5">
      <c r="A1034" s="207" t="s">
        <v>885</v>
      </c>
      <c r="B1034" s="7" t="s">
        <v>1732</v>
      </c>
      <c r="C1034" s="88"/>
      <c r="D1034" s="230"/>
      <c r="E1034" s="222"/>
      <c r="F1034" s="222"/>
      <c r="G1034" s="381"/>
    </row>
    <row r="1035" spans="1:7" ht="25.5">
      <c r="A1035" s="206" t="s">
        <v>886</v>
      </c>
      <c r="B1035" s="81" t="s">
        <v>887</v>
      </c>
      <c r="C1035" s="88"/>
      <c r="D1035" s="230"/>
      <c r="E1035" s="222"/>
      <c r="F1035" s="222"/>
      <c r="G1035" s="381"/>
    </row>
    <row r="1036" spans="1:7" ht="25.5">
      <c r="A1036" s="206" t="s">
        <v>888</v>
      </c>
      <c r="B1036" s="81" t="s">
        <v>889</v>
      </c>
      <c r="C1036" s="88"/>
      <c r="D1036" s="191">
        <v>96383812</v>
      </c>
      <c r="E1036" s="222"/>
      <c r="F1036" s="222"/>
      <c r="G1036" s="364">
        <v>96383812</v>
      </c>
    </row>
    <row r="1037" spans="1:7" ht="25.5">
      <c r="A1037" s="206" t="s">
        <v>1189</v>
      </c>
      <c r="B1037" s="81" t="s">
        <v>1190</v>
      </c>
      <c r="C1037" s="246"/>
      <c r="D1037" s="225"/>
      <c r="E1037" s="222"/>
      <c r="F1037" s="222"/>
      <c r="G1037" s="340"/>
    </row>
    <row r="1038" spans="1:7" ht="15.75">
      <c r="A1038" s="205" t="s">
        <v>890</v>
      </c>
      <c r="B1038" s="5" t="s">
        <v>891</v>
      </c>
      <c r="C1038" s="247"/>
      <c r="D1038" s="232">
        <f>D1039+D1040+D1041+D1042+D1043</f>
        <v>15941829</v>
      </c>
      <c r="E1038" s="26"/>
      <c r="F1038" s="191">
        <f>F1043</f>
        <v>2000000</v>
      </c>
      <c r="G1038" s="380">
        <f>G1039+G1040+G1041+G1042+G1043</f>
        <v>17941829</v>
      </c>
    </row>
    <row r="1039" spans="1:7" ht="25.5">
      <c r="A1039" s="207" t="s">
        <v>892</v>
      </c>
      <c r="B1039" s="7" t="s">
        <v>893</v>
      </c>
      <c r="C1039" s="247"/>
      <c r="D1039" s="108">
        <v>2000000</v>
      </c>
      <c r="E1039" s="26"/>
      <c r="F1039" s="26"/>
      <c r="G1039" s="363">
        <v>2000000</v>
      </c>
    </row>
    <row r="1040" spans="1:7" ht="25.5">
      <c r="A1040" s="207" t="s">
        <v>894</v>
      </c>
      <c r="B1040" s="7" t="s">
        <v>895</v>
      </c>
      <c r="C1040" s="247"/>
      <c r="D1040" s="108">
        <v>3000000</v>
      </c>
      <c r="E1040" s="26"/>
      <c r="F1040" s="26"/>
      <c r="G1040" s="363">
        <v>3000000</v>
      </c>
    </row>
    <row r="1041" spans="1:7" ht="25.5">
      <c r="A1041" s="207" t="s">
        <v>896</v>
      </c>
      <c r="B1041" s="7" t="s">
        <v>897</v>
      </c>
      <c r="C1041" s="247"/>
      <c r="D1041" s="108">
        <v>2941829</v>
      </c>
      <c r="E1041" s="26"/>
      <c r="F1041" s="26"/>
      <c r="G1041" s="363">
        <v>2941829</v>
      </c>
    </row>
    <row r="1042" spans="1:7" ht="15.75">
      <c r="A1042" s="207" t="s">
        <v>898</v>
      </c>
      <c r="B1042" s="7" t="s">
        <v>899</v>
      </c>
      <c r="C1042" s="247"/>
      <c r="D1042" s="108">
        <v>2000000</v>
      </c>
      <c r="E1042" s="26"/>
      <c r="F1042" s="26"/>
      <c r="G1042" s="363">
        <v>2000000</v>
      </c>
    </row>
    <row r="1043" spans="1:7" ht="25.5">
      <c r="A1043" s="207" t="s">
        <v>900</v>
      </c>
      <c r="B1043" s="7" t="s">
        <v>901</v>
      </c>
      <c r="C1043" s="247"/>
      <c r="D1043" s="108">
        <v>6000000</v>
      </c>
      <c r="E1043" s="26"/>
      <c r="F1043" s="108">
        <v>2000000</v>
      </c>
      <c r="G1043" s="363">
        <f>SUM(D1043:F1043)</f>
        <v>8000000</v>
      </c>
    </row>
    <row r="1044" spans="1:7" ht="25.5">
      <c r="A1044" s="207" t="s">
        <v>902</v>
      </c>
      <c r="B1044" s="7" t="s">
        <v>1732</v>
      </c>
      <c r="C1044" s="247"/>
      <c r="D1044" s="108"/>
      <c r="E1044" s="26"/>
      <c r="F1044" s="26"/>
      <c r="G1044" s="363"/>
    </row>
    <row r="1045" spans="1:7" ht="15.75">
      <c r="A1045" s="207" t="s">
        <v>1191</v>
      </c>
      <c r="B1045" s="7" t="s">
        <v>1192</v>
      </c>
      <c r="C1045" s="246"/>
      <c r="D1045" s="108"/>
      <c r="E1045" s="26"/>
      <c r="F1045" s="26"/>
      <c r="G1045" s="363"/>
    </row>
    <row r="1046" spans="1:7" ht="15.75">
      <c r="A1046" s="205" t="s">
        <v>903</v>
      </c>
      <c r="B1046" s="5" t="s">
        <v>904</v>
      </c>
      <c r="C1046" s="247"/>
      <c r="D1046" s="232">
        <f>D1047+D1048+D1049+D1050+D1051+D1052+D1053+D1054</f>
        <v>11956372</v>
      </c>
      <c r="E1046" s="26"/>
      <c r="F1046" s="241">
        <f>F1047+F1055</f>
        <v>4135913</v>
      </c>
      <c r="G1046" s="380">
        <f>G1047+G1048+G1049+G1050+G1051+G1052+G1053+G1054+G1055</f>
        <v>16092285</v>
      </c>
    </row>
    <row r="1047" spans="1:7" ht="25.5">
      <c r="A1047" s="207" t="s">
        <v>905</v>
      </c>
      <c r="B1047" s="7" t="s">
        <v>906</v>
      </c>
      <c r="C1047" s="247"/>
      <c r="D1047" s="108">
        <v>1500000</v>
      </c>
      <c r="E1047" s="26"/>
      <c r="F1047" s="108">
        <v>1135913</v>
      </c>
      <c r="G1047" s="363">
        <f>SUM(D1047:F1047)</f>
        <v>2635913</v>
      </c>
    </row>
    <row r="1048" spans="1:7" ht="15.75">
      <c r="A1048" s="207" t="s">
        <v>907</v>
      </c>
      <c r="B1048" s="7" t="s">
        <v>908</v>
      </c>
      <c r="C1048" s="247"/>
      <c r="D1048" s="108">
        <v>1000000</v>
      </c>
      <c r="E1048" s="26"/>
      <c r="F1048" s="26"/>
      <c r="G1048" s="363">
        <v>1000000</v>
      </c>
    </row>
    <row r="1049" spans="1:7" ht="15.75">
      <c r="A1049" s="207" t="s">
        <v>909</v>
      </c>
      <c r="B1049" s="7" t="s">
        <v>910</v>
      </c>
      <c r="C1049" s="247"/>
      <c r="D1049" s="108">
        <v>2000000</v>
      </c>
      <c r="E1049" s="26"/>
      <c r="F1049" s="26"/>
      <c r="G1049" s="363">
        <v>2000000</v>
      </c>
    </row>
    <row r="1050" spans="1:7" ht="15.75">
      <c r="A1050" s="207" t="s">
        <v>911</v>
      </c>
      <c r="B1050" s="7" t="s">
        <v>899</v>
      </c>
      <c r="C1050" s="247"/>
      <c r="D1050" s="108">
        <v>1556372</v>
      </c>
      <c r="E1050" s="26"/>
      <c r="F1050" s="26"/>
      <c r="G1050" s="363">
        <v>1556372</v>
      </c>
    </row>
    <row r="1051" spans="1:7" ht="25.5">
      <c r="A1051" s="207" t="s">
        <v>912</v>
      </c>
      <c r="B1051" s="7" t="s">
        <v>913</v>
      </c>
      <c r="C1051" s="247"/>
      <c r="D1051" s="108"/>
      <c r="E1051" s="26"/>
      <c r="F1051" s="26"/>
      <c r="G1051" s="363"/>
    </row>
    <row r="1052" spans="1:7" ht="15.75">
      <c r="A1052" s="207" t="s">
        <v>914</v>
      </c>
      <c r="B1052" s="7" t="s">
        <v>1323</v>
      </c>
      <c r="C1052" s="247"/>
      <c r="D1052" s="108"/>
      <c r="E1052" s="26"/>
      <c r="F1052" s="26"/>
      <c r="G1052" s="363"/>
    </row>
    <row r="1053" spans="1:7" ht="15.75">
      <c r="A1053" s="207" t="s">
        <v>915</v>
      </c>
      <c r="B1053" s="7" t="s">
        <v>916</v>
      </c>
      <c r="C1053" s="247"/>
      <c r="D1053" s="108">
        <v>2400000</v>
      </c>
      <c r="E1053" s="26"/>
      <c r="F1053" s="26"/>
      <c r="G1053" s="363">
        <v>2400000</v>
      </c>
    </row>
    <row r="1054" spans="1:7" ht="15.75">
      <c r="A1054" s="207" t="s">
        <v>917</v>
      </c>
      <c r="B1054" s="7" t="s">
        <v>918</v>
      </c>
      <c r="C1054" s="247"/>
      <c r="D1054" s="108">
        <v>3500000</v>
      </c>
      <c r="E1054" s="26"/>
      <c r="F1054" s="26"/>
      <c r="G1054" s="363">
        <v>3500000</v>
      </c>
    </row>
    <row r="1055" spans="1:7" ht="25.5">
      <c r="A1055" s="207" t="s">
        <v>919</v>
      </c>
      <c r="B1055" s="7" t="s">
        <v>920</v>
      </c>
      <c r="C1055" s="247"/>
      <c r="D1055" s="230"/>
      <c r="E1055" s="26"/>
      <c r="F1055" s="108">
        <v>3000000</v>
      </c>
      <c r="G1055" s="363">
        <f>SUM(F1055)</f>
        <v>3000000</v>
      </c>
    </row>
    <row r="1056" spans="1:7" ht="25.5">
      <c r="A1056" s="207" t="s">
        <v>921</v>
      </c>
      <c r="B1056" s="7" t="s">
        <v>1732</v>
      </c>
      <c r="C1056" s="247"/>
      <c r="D1056" s="230"/>
      <c r="E1056" s="26"/>
      <c r="F1056" s="26"/>
      <c r="G1056" s="381"/>
    </row>
    <row r="1057" spans="1:7" ht="15">
      <c r="A1057" s="207" t="s">
        <v>1193</v>
      </c>
      <c r="B1057" s="7" t="s">
        <v>1322</v>
      </c>
      <c r="C1057" s="247"/>
      <c r="D1057" s="230"/>
      <c r="E1057" s="26"/>
      <c r="F1057" s="26"/>
      <c r="G1057" s="381"/>
    </row>
    <row r="1058" spans="1:7" ht="15">
      <c r="A1058" s="207" t="s">
        <v>1321</v>
      </c>
      <c r="B1058" s="7" t="s">
        <v>1194</v>
      </c>
      <c r="C1058" s="246"/>
      <c r="D1058" s="230"/>
      <c r="E1058" s="26"/>
      <c r="F1058" s="26"/>
      <c r="G1058" s="381"/>
    </row>
    <row r="1059" spans="1:7" ht="25.5">
      <c r="A1059" s="205" t="s">
        <v>922</v>
      </c>
      <c r="B1059" s="5" t="s">
        <v>923</v>
      </c>
      <c r="C1059" s="247"/>
      <c r="D1059" s="232">
        <v>22238851</v>
      </c>
      <c r="E1059" s="121">
        <f>E1062+E1066</f>
        <v>8000000</v>
      </c>
      <c r="F1059" s="26"/>
      <c r="G1059" s="380">
        <v>22238851</v>
      </c>
    </row>
    <row r="1060" spans="1:7" ht="25.5">
      <c r="A1060" s="207" t="s">
        <v>924</v>
      </c>
      <c r="B1060" s="7" t="s">
        <v>925</v>
      </c>
      <c r="C1060" s="247"/>
      <c r="D1060" s="108"/>
      <c r="E1060" s="26"/>
      <c r="F1060" s="26"/>
      <c r="G1060" s="363"/>
    </row>
    <row r="1061" spans="1:7" ht="15.75">
      <c r="A1061" s="207" t="s">
        <v>926</v>
      </c>
      <c r="B1061" s="7" t="s">
        <v>927</v>
      </c>
      <c r="C1061" s="247"/>
      <c r="D1061" s="108"/>
      <c r="E1061" s="26"/>
      <c r="F1061" s="26"/>
      <c r="G1061" s="363"/>
    </row>
    <row r="1062" spans="1:7" ht="38.25">
      <c r="A1062" s="207" t="s">
        <v>928</v>
      </c>
      <c r="B1062" s="7" t="s">
        <v>929</v>
      </c>
      <c r="C1062" s="247"/>
      <c r="D1062" s="108">
        <v>17000000</v>
      </c>
      <c r="E1062" s="109">
        <v>5000000</v>
      </c>
      <c r="F1062" s="26"/>
      <c r="G1062" s="363">
        <v>17000000</v>
      </c>
    </row>
    <row r="1063" spans="1:7" ht="15.75">
      <c r="A1063" s="207" t="s">
        <v>930</v>
      </c>
      <c r="B1063" s="7" t="s">
        <v>899</v>
      </c>
      <c r="C1063" s="247"/>
      <c r="D1063" s="108"/>
      <c r="E1063" s="26"/>
      <c r="F1063" s="26"/>
      <c r="G1063" s="363"/>
    </row>
    <row r="1064" spans="1:7" ht="25.5">
      <c r="A1064" s="207" t="s">
        <v>931</v>
      </c>
      <c r="B1064" s="7" t="s">
        <v>932</v>
      </c>
      <c r="C1064" s="247"/>
      <c r="D1064" s="108"/>
      <c r="E1064" s="26"/>
      <c r="F1064" s="26"/>
      <c r="G1064" s="363"/>
    </row>
    <row r="1065" spans="1:7" ht="15.75">
      <c r="A1065" s="207" t="s">
        <v>933</v>
      </c>
      <c r="B1065" s="7" t="s">
        <v>934</v>
      </c>
      <c r="C1065" s="247"/>
      <c r="D1065" s="108">
        <v>5238851</v>
      </c>
      <c r="E1065" s="26"/>
      <c r="F1065" s="26"/>
      <c r="G1065" s="363">
        <v>5238851</v>
      </c>
    </row>
    <row r="1066" spans="1:7" ht="15.75">
      <c r="A1066" s="207" t="s">
        <v>935</v>
      </c>
      <c r="B1066" s="7" t="s">
        <v>936</v>
      </c>
      <c r="C1066" s="247"/>
      <c r="D1066" s="108"/>
      <c r="E1066" s="109">
        <v>3000000</v>
      </c>
      <c r="F1066" s="26"/>
      <c r="G1066" s="363"/>
    </row>
    <row r="1067" spans="1:7" ht="15.75">
      <c r="A1067" s="207" t="s">
        <v>937</v>
      </c>
      <c r="B1067" s="7" t="s">
        <v>938</v>
      </c>
      <c r="C1067" s="247"/>
      <c r="D1067" s="108"/>
      <c r="E1067" s="26"/>
      <c r="F1067" s="26"/>
      <c r="G1067" s="363"/>
    </row>
    <row r="1068" spans="1:7" ht="15.75">
      <c r="A1068" s="207" t="s">
        <v>939</v>
      </c>
      <c r="B1068" s="7" t="s">
        <v>940</v>
      </c>
      <c r="C1068" s="247"/>
      <c r="D1068" s="108"/>
      <c r="E1068" s="26"/>
      <c r="F1068" s="26"/>
      <c r="G1068" s="363"/>
    </row>
    <row r="1069" spans="1:7" ht="25.5">
      <c r="A1069" s="207" t="s">
        <v>941</v>
      </c>
      <c r="B1069" s="7" t="s">
        <v>1732</v>
      </c>
      <c r="C1069" s="247"/>
      <c r="D1069" s="108"/>
      <c r="E1069" s="26"/>
      <c r="F1069" s="26"/>
      <c r="G1069" s="363"/>
    </row>
    <row r="1070" spans="1:7" ht="15.75">
      <c r="A1070" s="207" t="s">
        <v>1195</v>
      </c>
      <c r="B1070" s="7" t="s">
        <v>1196</v>
      </c>
      <c r="C1070" s="246"/>
      <c r="D1070" s="108"/>
      <c r="E1070" s="26"/>
      <c r="F1070" s="26"/>
      <c r="G1070" s="363"/>
    </row>
    <row r="1071" spans="1:7" ht="15.75">
      <c r="A1071" s="205" t="s">
        <v>942</v>
      </c>
      <c r="B1071" s="5" t="s">
        <v>943</v>
      </c>
      <c r="C1071" s="247"/>
      <c r="D1071" s="232">
        <v>18532376</v>
      </c>
      <c r="E1071" s="26"/>
      <c r="F1071" s="26"/>
      <c r="G1071" s="380">
        <v>18532376</v>
      </c>
    </row>
    <row r="1072" spans="1:7" ht="15">
      <c r="A1072" s="207" t="s">
        <v>944</v>
      </c>
      <c r="B1072" s="7" t="s">
        <v>945</v>
      </c>
      <c r="C1072" s="247"/>
      <c r="D1072" s="230"/>
      <c r="E1072" s="26"/>
      <c r="F1072" s="26"/>
      <c r="G1072" s="381"/>
    </row>
    <row r="1073" spans="1:7" ht="15">
      <c r="A1073" s="207" t="s">
        <v>946</v>
      </c>
      <c r="B1073" s="7" t="s">
        <v>947</v>
      </c>
      <c r="C1073" s="247"/>
      <c r="D1073" s="230"/>
      <c r="E1073" s="26"/>
      <c r="F1073" s="26"/>
      <c r="G1073" s="381"/>
    </row>
    <row r="1074" spans="1:7" ht="25.5">
      <c r="A1074" s="207" t="s">
        <v>948</v>
      </c>
      <c r="B1074" s="7" t="s">
        <v>949</v>
      </c>
      <c r="C1074" s="247"/>
      <c r="D1074" s="108">
        <v>15000000</v>
      </c>
      <c r="E1074" s="26"/>
      <c r="F1074" s="26"/>
      <c r="G1074" s="363">
        <v>15000000</v>
      </c>
    </row>
    <row r="1075" spans="1:7" ht="15">
      <c r="A1075" s="207" t="s">
        <v>950</v>
      </c>
      <c r="B1075" s="7" t="s">
        <v>951</v>
      </c>
      <c r="C1075" s="247"/>
      <c r="D1075" s="230"/>
      <c r="E1075" s="26"/>
      <c r="F1075" s="26"/>
      <c r="G1075" s="381"/>
    </row>
    <row r="1076" spans="1:7" ht="25.5">
      <c r="A1076" s="207" t="s">
        <v>952</v>
      </c>
      <c r="B1076" s="7" t="s">
        <v>953</v>
      </c>
      <c r="C1076" s="247"/>
      <c r="D1076" s="230"/>
      <c r="E1076" s="26"/>
      <c r="F1076" s="26"/>
      <c r="G1076" s="381"/>
    </row>
    <row r="1077" spans="1:7" ht="25.5">
      <c r="A1077" s="207" t="s">
        <v>954</v>
      </c>
      <c r="B1077" s="7" t="s">
        <v>955</v>
      </c>
      <c r="C1077" s="247"/>
      <c r="D1077" s="108">
        <v>3532376</v>
      </c>
      <c r="E1077" s="26"/>
      <c r="F1077" s="26"/>
      <c r="G1077" s="363">
        <v>3532376</v>
      </c>
    </row>
    <row r="1078" spans="1:7" ht="15">
      <c r="A1078" s="207" t="s">
        <v>956</v>
      </c>
      <c r="B1078" s="7" t="s">
        <v>957</v>
      </c>
      <c r="C1078" s="247"/>
      <c r="D1078" s="230"/>
      <c r="E1078" s="26"/>
      <c r="F1078" s="26"/>
      <c r="G1078" s="381"/>
    </row>
    <row r="1079" spans="1:7" ht="15">
      <c r="A1079" s="207" t="s">
        <v>958</v>
      </c>
      <c r="B1079" s="7" t="s">
        <v>899</v>
      </c>
      <c r="C1079" s="247"/>
      <c r="D1079" s="230"/>
      <c r="E1079" s="26"/>
      <c r="F1079" s="26"/>
      <c r="G1079" s="381"/>
    </row>
    <row r="1080" spans="1:7" ht="25.5">
      <c r="A1080" s="207" t="s">
        <v>959</v>
      </c>
      <c r="B1080" s="7" t="s">
        <v>1732</v>
      </c>
      <c r="C1080" s="247"/>
      <c r="D1080" s="230"/>
      <c r="E1080" s="26"/>
      <c r="F1080" s="26"/>
      <c r="G1080" s="381"/>
    </row>
    <row r="1081" spans="1:7" ht="15">
      <c r="A1081" s="207" t="s">
        <v>1197</v>
      </c>
      <c r="B1081" s="7" t="s">
        <v>1198</v>
      </c>
      <c r="C1081" s="246"/>
      <c r="D1081" s="230"/>
      <c r="E1081" s="26"/>
      <c r="F1081" s="26"/>
      <c r="G1081" s="381"/>
    </row>
    <row r="1082" spans="1:7" ht="15.75">
      <c r="A1082" s="205"/>
      <c r="B1082" s="5" t="s">
        <v>960</v>
      </c>
      <c r="C1082" s="247"/>
      <c r="D1082" s="232">
        <f>D1086+D1087+D1088+D1090</f>
        <v>74129503</v>
      </c>
      <c r="E1082" s="26"/>
      <c r="F1082" s="26"/>
      <c r="G1082" s="380">
        <f>G1086+G1087+G1088+G1090</f>
        <v>74129503</v>
      </c>
    </row>
    <row r="1083" spans="1:7" ht="15.75">
      <c r="A1083" s="207" t="s">
        <v>961</v>
      </c>
      <c r="B1083" s="7" t="s">
        <v>899</v>
      </c>
      <c r="C1083" s="247"/>
      <c r="D1083" s="108"/>
      <c r="E1083" s="26"/>
      <c r="F1083" s="26"/>
      <c r="G1083" s="363"/>
    </row>
    <row r="1084" spans="1:7" ht="15.75">
      <c r="A1084" s="207" t="s">
        <v>962</v>
      </c>
      <c r="B1084" s="7" t="s">
        <v>963</v>
      </c>
      <c r="C1084" s="247"/>
      <c r="D1084" s="108"/>
      <c r="E1084" s="26"/>
      <c r="F1084" s="26"/>
      <c r="G1084" s="363"/>
    </row>
    <row r="1085" spans="1:7" ht="25.5">
      <c r="A1085" s="207" t="s">
        <v>964</v>
      </c>
      <c r="B1085" s="7" t="s">
        <v>965</v>
      </c>
      <c r="C1085" s="247"/>
      <c r="D1085" s="108"/>
      <c r="E1085" s="26"/>
      <c r="F1085" s="26"/>
      <c r="G1085" s="363"/>
    </row>
    <row r="1086" spans="1:7" ht="25.5">
      <c r="A1086" s="207" t="s">
        <v>966</v>
      </c>
      <c r="B1086" s="7" t="s">
        <v>967</v>
      </c>
      <c r="C1086" s="247"/>
      <c r="D1086" s="108">
        <v>1000000</v>
      </c>
      <c r="E1086" s="23"/>
      <c r="F1086" s="23"/>
      <c r="G1086" s="363">
        <v>1000000</v>
      </c>
    </row>
    <row r="1087" spans="1:7" ht="15.75">
      <c r="A1087" s="207" t="s">
        <v>968</v>
      </c>
      <c r="B1087" s="7" t="s">
        <v>969</v>
      </c>
      <c r="C1087" s="247"/>
      <c r="D1087" s="108">
        <v>10000000</v>
      </c>
      <c r="E1087" s="26"/>
      <c r="F1087" s="26"/>
      <c r="G1087" s="363">
        <v>10000000</v>
      </c>
    </row>
    <row r="1088" spans="1:7" ht="25.5">
      <c r="A1088" s="207" t="s">
        <v>970</v>
      </c>
      <c r="B1088" s="7" t="s">
        <v>971</v>
      </c>
      <c r="C1088" s="247"/>
      <c r="D1088" s="108">
        <v>45000000</v>
      </c>
      <c r="E1088" s="26"/>
      <c r="F1088" s="26"/>
      <c r="G1088" s="363">
        <v>45000000</v>
      </c>
    </row>
    <row r="1089" spans="1:7" ht="25.5">
      <c r="A1089" s="207" t="s">
        <v>972</v>
      </c>
      <c r="B1089" s="7" t="s">
        <v>973</v>
      </c>
      <c r="C1089" s="247"/>
      <c r="D1089" s="108"/>
      <c r="E1089" s="26"/>
      <c r="F1089" s="26"/>
      <c r="G1089" s="363"/>
    </row>
    <row r="1090" spans="1:7" ht="25.5">
      <c r="A1090" s="207" t="s">
        <v>974</v>
      </c>
      <c r="B1090" s="7" t="s">
        <v>975</v>
      </c>
      <c r="C1090" s="247"/>
      <c r="D1090" s="108">
        <v>18129503</v>
      </c>
      <c r="E1090" s="26"/>
      <c r="F1090" s="26"/>
      <c r="G1090" s="363">
        <v>18129503</v>
      </c>
    </row>
    <row r="1091" spans="1:7" ht="25.5">
      <c r="A1091" s="207" t="s">
        <v>976</v>
      </c>
      <c r="B1091" s="7" t="s">
        <v>1732</v>
      </c>
      <c r="C1091" s="247"/>
      <c r="D1091" s="108"/>
      <c r="E1091" s="26"/>
      <c r="F1091" s="26"/>
      <c r="G1091" s="363"/>
    </row>
    <row r="1092" spans="1:7" ht="15.75">
      <c r="A1092" s="207" t="s">
        <v>1199</v>
      </c>
      <c r="B1092" s="7" t="s">
        <v>1200</v>
      </c>
      <c r="C1092" s="246"/>
      <c r="D1092" s="108"/>
      <c r="E1092" s="26"/>
      <c r="F1092" s="26"/>
      <c r="G1092" s="363"/>
    </row>
    <row r="1093" spans="1:7" ht="15.75">
      <c r="A1093" s="205" t="s">
        <v>977</v>
      </c>
      <c r="B1093" s="5" t="s">
        <v>978</v>
      </c>
      <c r="C1093" s="247"/>
      <c r="D1093" s="232">
        <f>D1094+D1095+D1096+D1097+D1098+D1103</f>
        <v>103781305</v>
      </c>
      <c r="E1093" s="240">
        <f>E1096</f>
        <v>21564103</v>
      </c>
      <c r="F1093" s="26"/>
      <c r="G1093" s="380">
        <f>G1094+G1095+G1096+G1097+G1098+G1103</f>
        <v>125345408</v>
      </c>
    </row>
    <row r="1094" spans="1:7" ht="15.75">
      <c r="A1094" s="207" t="s">
        <v>979</v>
      </c>
      <c r="B1094" s="7" t="s">
        <v>980</v>
      </c>
      <c r="C1094" s="247"/>
      <c r="D1094" s="108">
        <v>5000000</v>
      </c>
      <c r="E1094" s="26"/>
      <c r="F1094" s="26"/>
      <c r="G1094" s="363">
        <v>5000000</v>
      </c>
    </row>
    <row r="1095" spans="1:7" ht="15.75">
      <c r="A1095" s="207" t="s">
        <v>981</v>
      </c>
      <c r="B1095" s="7" t="s">
        <v>982</v>
      </c>
      <c r="C1095" s="247"/>
      <c r="D1095" s="108">
        <v>50000000</v>
      </c>
      <c r="E1095" s="26"/>
      <c r="F1095" s="26"/>
      <c r="G1095" s="363">
        <v>50000000</v>
      </c>
    </row>
    <row r="1096" spans="1:7" ht="15.75">
      <c r="A1096" s="207" t="s">
        <v>983</v>
      </c>
      <c r="B1096" s="7" t="s">
        <v>984</v>
      </c>
      <c r="C1096" s="247"/>
      <c r="D1096" s="108"/>
      <c r="E1096" s="108">
        <v>21564103</v>
      </c>
      <c r="F1096" s="26"/>
      <c r="G1096" s="363">
        <f>SUM(E1096:F1096)</f>
        <v>21564103</v>
      </c>
    </row>
    <row r="1097" spans="1:7" ht="15.75">
      <c r="A1097" s="207" t="s">
        <v>985</v>
      </c>
      <c r="B1097" s="7" t="s">
        <v>986</v>
      </c>
      <c r="C1097" s="247"/>
      <c r="D1097" s="108">
        <v>23781305</v>
      </c>
      <c r="E1097" s="26"/>
      <c r="F1097" s="26"/>
      <c r="G1097" s="363">
        <v>23781305</v>
      </c>
    </row>
    <row r="1098" spans="1:7" ht="15.75">
      <c r="A1098" s="207" t="s">
        <v>987</v>
      </c>
      <c r="B1098" s="7" t="s">
        <v>988</v>
      </c>
      <c r="C1098" s="247"/>
      <c r="D1098" s="108">
        <v>20000000</v>
      </c>
      <c r="E1098" s="26"/>
      <c r="F1098" s="26"/>
      <c r="G1098" s="363">
        <v>20000000</v>
      </c>
    </row>
    <row r="1099" spans="1:7" ht="15.75">
      <c r="A1099" s="207" t="s">
        <v>989</v>
      </c>
      <c r="B1099" s="7" t="s">
        <v>990</v>
      </c>
      <c r="C1099" s="247"/>
      <c r="D1099" s="108"/>
      <c r="E1099" s="26"/>
      <c r="F1099" s="26"/>
      <c r="G1099" s="363"/>
    </row>
    <row r="1100" spans="1:7" ht="15.75">
      <c r="A1100" s="207" t="s">
        <v>991</v>
      </c>
      <c r="B1100" s="7" t="s">
        <v>992</v>
      </c>
      <c r="C1100" s="247"/>
      <c r="D1100" s="108"/>
      <c r="E1100" s="26"/>
      <c r="F1100" s="26"/>
      <c r="G1100" s="363"/>
    </row>
    <row r="1101" spans="1:7" ht="15.75">
      <c r="A1101" s="207" t="s">
        <v>993</v>
      </c>
      <c r="B1101" s="7" t="s">
        <v>994</v>
      </c>
      <c r="C1101" s="247"/>
      <c r="D1101" s="108"/>
      <c r="E1101" s="26"/>
      <c r="F1101" s="26"/>
      <c r="G1101" s="363"/>
    </row>
    <row r="1102" spans="1:7" ht="25.5">
      <c r="A1102" s="207" t="s">
        <v>995</v>
      </c>
      <c r="B1102" s="7" t="s">
        <v>996</v>
      </c>
      <c r="C1102" s="247"/>
      <c r="D1102" s="108"/>
      <c r="E1102" s="26"/>
      <c r="F1102" s="26"/>
      <c r="G1102" s="363"/>
    </row>
    <row r="1103" spans="1:7" ht="15.75">
      <c r="A1103" s="207" t="s">
        <v>997</v>
      </c>
      <c r="B1103" s="7" t="s">
        <v>998</v>
      </c>
      <c r="C1103" s="247"/>
      <c r="D1103" s="108">
        <v>5000000</v>
      </c>
      <c r="E1103" s="26"/>
      <c r="F1103" s="26"/>
      <c r="G1103" s="363">
        <v>5000000</v>
      </c>
    </row>
    <row r="1104" spans="1:7" ht="15.75">
      <c r="A1104" s="207" t="s">
        <v>999</v>
      </c>
      <c r="B1104" s="7" t="s">
        <v>1000</v>
      </c>
      <c r="C1104" s="247"/>
      <c r="D1104" s="108"/>
      <c r="E1104" s="26"/>
      <c r="F1104" s="26"/>
      <c r="G1104" s="363"/>
    </row>
    <row r="1105" spans="1:7" ht="25.5">
      <c r="A1105" s="207" t="s">
        <v>1001</v>
      </c>
      <c r="B1105" s="7" t="s">
        <v>1002</v>
      </c>
      <c r="C1105" s="247"/>
      <c r="D1105" s="108"/>
      <c r="E1105" s="26"/>
      <c r="F1105" s="26"/>
      <c r="G1105" s="363"/>
    </row>
    <row r="1106" spans="1:7" ht="25.5">
      <c r="A1106" s="207" t="s">
        <v>1003</v>
      </c>
      <c r="B1106" s="7" t="s">
        <v>1732</v>
      </c>
      <c r="C1106" s="247"/>
      <c r="D1106" s="108"/>
      <c r="E1106" s="26"/>
      <c r="F1106" s="26"/>
      <c r="G1106" s="363"/>
    </row>
    <row r="1107" spans="1:7" ht="15.75">
      <c r="A1107" s="207" t="s">
        <v>1201</v>
      </c>
      <c r="B1107" s="7" t="s">
        <v>220</v>
      </c>
      <c r="C1107" s="247"/>
      <c r="D1107" s="108"/>
      <c r="E1107" s="26"/>
      <c r="F1107" s="26"/>
      <c r="G1107" s="363"/>
    </row>
    <row r="1108" spans="1:7" ht="25.5">
      <c r="A1108" s="207" t="s">
        <v>221</v>
      </c>
      <c r="B1108" s="7" t="s">
        <v>226</v>
      </c>
      <c r="C1108" s="247"/>
      <c r="D1108" s="108"/>
      <c r="E1108" s="26"/>
      <c r="F1108" s="26"/>
      <c r="G1108" s="363"/>
    </row>
    <row r="1109" spans="1:7" ht="25.5">
      <c r="A1109" s="207" t="s">
        <v>225</v>
      </c>
      <c r="B1109" s="7" t="s">
        <v>240</v>
      </c>
      <c r="C1109" s="247"/>
      <c r="D1109" s="108"/>
      <c r="E1109" s="26"/>
      <c r="F1109" s="26"/>
      <c r="G1109" s="363"/>
    </row>
    <row r="1110" spans="1:7" ht="15">
      <c r="A1110" s="207" t="s">
        <v>227</v>
      </c>
      <c r="B1110" s="7" t="s">
        <v>1218</v>
      </c>
      <c r="C1110" s="246"/>
      <c r="D1110" s="230"/>
      <c r="E1110" s="26"/>
      <c r="F1110" s="26"/>
      <c r="G1110" s="381"/>
    </row>
    <row r="1111" spans="1:7" ht="15.75">
      <c r="A1111" s="205" t="s">
        <v>1004</v>
      </c>
      <c r="B1111" s="5" t="s">
        <v>1005</v>
      </c>
      <c r="C1111" s="247"/>
      <c r="D1111" s="232">
        <f>D1112+D1113+D1117+D1121+D1122+D1120</f>
        <v>22238851</v>
      </c>
      <c r="E1111" s="26"/>
      <c r="F1111" s="26"/>
      <c r="G1111" s="380">
        <f>G1112+G1113+G1117+G1121+G1122+G1120</f>
        <v>22238851</v>
      </c>
    </row>
    <row r="1112" spans="1:7" ht="25.5">
      <c r="A1112" s="207" t="s">
        <v>1006</v>
      </c>
      <c r="B1112" s="7" t="s">
        <v>1007</v>
      </c>
      <c r="C1112" s="247"/>
      <c r="D1112" s="108">
        <v>1000000</v>
      </c>
      <c r="E1112" s="26"/>
      <c r="F1112" s="26"/>
      <c r="G1112" s="363">
        <v>1000000</v>
      </c>
    </row>
    <row r="1113" spans="1:7" ht="15.75">
      <c r="A1113" s="207" t="s">
        <v>1008</v>
      </c>
      <c r="B1113" s="7" t="s">
        <v>1009</v>
      </c>
      <c r="C1113" s="247"/>
      <c r="D1113" s="108">
        <v>500000</v>
      </c>
      <c r="E1113" s="26"/>
      <c r="F1113" s="26"/>
      <c r="G1113" s="363">
        <v>500000</v>
      </c>
    </row>
    <row r="1114" spans="1:7" ht="15.75">
      <c r="A1114" s="207" t="s">
        <v>1010</v>
      </c>
      <c r="B1114" s="7" t="s">
        <v>1011</v>
      </c>
      <c r="C1114" s="247"/>
      <c r="D1114" s="108"/>
      <c r="E1114" s="26"/>
      <c r="F1114" s="26"/>
      <c r="G1114" s="363"/>
    </row>
    <row r="1115" spans="1:7" ht="25.5">
      <c r="A1115" s="207" t="s">
        <v>1012</v>
      </c>
      <c r="B1115" s="7" t="s">
        <v>1013</v>
      </c>
      <c r="C1115" s="247"/>
      <c r="D1115" s="108"/>
      <c r="E1115" s="26"/>
      <c r="F1115" s="26"/>
      <c r="G1115" s="363"/>
    </row>
    <row r="1116" spans="1:7" ht="25.5">
      <c r="A1116" s="207" t="s">
        <v>1014</v>
      </c>
      <c r="B1116" s="7" t="s">
        <v>1015</v>
      </c>
      <c r="C1116" s="247"/>
      <c r="D1116" s="108"/>
      <c r="E1116" s="26"/>
      <c r="F1116" s="26"/>
      <c r="G1116" s="363"/>
    </row>
    <row r="1117" spans="1:7" ht="15.75">
      <c r="A1117" s="207" t="s">
        <v>1016</v>
      </c>
      <c r="B1117" s="7" t="s">
        <v>1017</v>
      </c>
      <c r="C1117" s="247"/>
      <c r="D1117" s="108">
        <v>500000</v>
      </c>
      <c r="E1117" s="26"/>
      <c r="F1117" s="26"/>
      <c r="G1117" s="363">
        <v>500000</v>
      </c>
    </row>
    <row r="1118" spans="1:7" ht="15.75">
      <c r="A1118" s="207" t="s">
        <v>1018</v>
      </c>
      <c r="B1118" s="7" t="s">
        <v>1019</v>
      </c>
      <c r="C1118" s="247"/>
      <c r="D1118" s="108"/>
      <c r="E1118" s="26"/>
      <c r="F1118" s="26"/>
      <c r="G1118" s="363"/>
    </row>
    <row r="1119" spans="1:7" ht="25.5">
      <c r="A1119" s="207" t="s">
        <v>1020</v>
      </c>
      <c r="B1119" s="7" t="s">
        <v>1021</v>
      </c>
      <c r="C1119" s="247"/>
      <c r="D1119" s="108"/>
      <c r="E1119" s="26"/>
      <c r="F1119" s="26"/>
      <c r="G1119" s="363"/>
    </row>
    <row r="1120" spans="1:7" ht="25.5">
      <c r="A1120" s="207" t="s">
        <v>1022</v>
      </c>
      <c r="B1120" s="7" t="s">
        <v>1023</v>
      </c>
      <c r="C1120" s="247"/>
      <c r="D1120" s="108">
        <v>13000000</v>
      </c>
      <c r="E1120" s="26"/>
      <c r="F1120" s="26"/>
      <c r="G1120" s="363">
        <v>13000000</v>
      </c>
    </row>
    <row r="1121" spans="1:7" ht="25.5">
      <c r="A1121" s="207" t="s">
        <v>1024</v>
      </c>
      <c r="B1121" s="7" t="s">
        <v>1025</v>
      </c>
      <c r="C1121" s="247"/>
      <c r="D1121" s="189">
        <v>2000000</v>
      </c>
      <c r="E1121" s="26"/>
      <c r="F1121" s="26"/>
      <c r="G1121" s="344">
        <v>2000000</v>
      </c>
    </row>
    <row r="1122" spans="1:7" ht="38.25">
      <c r="A1122" s="207" t="s">
        <v>1026</v>
      </c>
      <c r="B1122" s="7" t="s">
        <v>1220</v>
      </c>
      <c r="C1122" s="247"/>
      <c r="D1122" s="108">
        <v>5238851</v>
      </c>
      <c r="E1122" s="26"/>
      <c r="F1122" s="26"/>
      <c r="G1122" s="363">
        <v>5238851</v>
      </c>
    </row>
    <row r="1123" spans="1:7" ht="25.5">
      <c r="A1123" s="207" t="s">
        <v>1027</v>
      </c>
      <c r="B1123" s="7" t="s">
        <v>1732</v>
      </c>
      <c r="C1123" s="247"/>
      <c r="D1123" s="108"/>
      <c r="E1123" s="26"/>
      <c r="F1123" s="26"/>
      <c r="G1123" s="363"/>
    </row>
    <row r="1124" spans="1:7" ht="38.25">
      <c r="A1124" s="207" t="s">
        <v>1179</v>
      </c>
      <c r="B1124" s="7" t="s">
        <v>1222</v>
      </c>
      <c r="C1124" s="247"/>
      <c r="D1124" s="108"/>
      <c r="E1124" s="26"/>
      <c r="F1124" s="26"/>
      <c r="G1124" s="363"/>
    </row>
    <row r="1125" spans="1:7" ht="25.5">
      <c r="A1125" s="207" t="s">
        <v>1221</v>
      </c>
      <c r="B1125" s="7" t="s">
        <v>1223</v>
      </c>
      <c r="C1125" s="247"/>
      <c r="D1125" s="108"/>
      <c r="E1125" s="26"/>
      <c r="F1125" s="26"/>
      <c r="G1125" s="363"/>
    </row>
    <row r="1126" spans="1:7" ht="15.75">
      <c r="A1126" s="207" t="s">
        <v>1584</v>
      </c>
      <c r="B1126" s="7" t="s">
        <v>1224</v>
      </c>
      <c r="C1126" s="246"/>
      <c r="D1126" s="108"/>
      <c r="E1126" s="26"/>
      <c r="F1126" s="26"/>
      <c r="G1126" s="363"/>
    </row>
    <row r="1127" spans="1:7" ht="15.75">
      <c r="A1127" s="205" t="s">
        <v>1028</v>
      </c>
      <c r="B1127" s="5" t="s">
        <v>1029</v>
      </c>
      <c r="C1127" s="247"/>
      <c r="D1127" s="232">
        <v>300000</v>
      </c>
      <c r="E1127" s="26"/>
      <c r="F1127" s="26"/>
      <c r="G1127" s="380">
        <v>300000</v>
      </c>
    </row>
    <row r="1128" spans="1:7" ht="15">
      <c r="A1128" s="207" t="s">
        <v>1030</v>
      </c>
      <c r="B1128" s="7" t="s">
        <v>899</v>
      </c>
      <c r="C1128" s="247"/>
      <c r="D1128" s="230"/>
      <c r="E1128" s="26"/>
      <c r="F1128" s="26"/>
      <c r="G1128" s="381"/>
    </row>
    <row r="1129" spans="1:7" ht="15">
      <c r="A1129" s="207" t="s">
        <v>1031</v>
      </c>
      <c r="B1129" s="7" t="s">
        <v>1032</v>
      </c>
      <c r="C1129" s="247"/>
      <c r="D1129" s="230"/>
      <c r="E1129" s="26"/>
      <c r="F1129" s="26"/>
      <c r="G1129" s="381"/>
    </row>
    <row r="1130" spans="1:7" ht="15">
      <c r="A1130" s="207" t="s">
        <v>1033</v>
      </c>
      <c r="B1130" s="7" t="s">
        <v>1034</v>
      </c>
      <c r="C1130" s="247"/>
      <c r="D1130" s="230"/>
      <c r="E1130" s="26"/>
      <c r="F1130" s="26"/>
      <c r="G1130" s="381"/>
    </row>
    <row r="1131" spans="1:7" ht="15">
      <c r="A1131" s="207" t="s">
        <v>1035</v>
      </c>
      <c r="B1131" s="7" t="s">
        <v>1036</v>
      </c>
      <c r="C1131" s="247"/>
      <c r="D1131" s="230"/>
      <c r="E1131" s="26"/>
      <c r="F1131" s="26"/>
      <c r="G1131" s="381"/>
    </row>
    <row r="1132" spans="1:7" ht="15.75">
      <c r="A1132" s="207" t="s">
        <v>1037</v>
      </c>
      <c r="B1132" s="7" t="s">
        <v>1038</v>
      </c>
      <c r="C1132" s="247"/>
      <c r="D1132" s="108">
        <v>300000</v>
      </c>
      <c r="E1132" s="26"/>
      <c r="F1132" s="26"/>
      <c r="G1132" s="363">
        <v>300000</v>
      </c>
    </row>
    <row r="1133" spans="1:7" ht="15">
      <c r="A1133" s="207" t="s">
        <v>1039</v>
      </c>
      <c r="B1133" s="7" t="s">
        <v>1040</v>
      </c>
      <c r="C1133" s="247"/>
      <c r="D1133" s="230"/>
      <c r="E1133" s="26"/>
      <c r="F1133" s="26"/>
      <c r="G1133" s="381"/>
    </row>
    <row r="1134" spans="1:7" ht="15">
      <c r="A1134" s="207" t="s">
        <v>1041</v>
      </c>
      <c r="B1134" s="7" t="s">
        <v>1042</v>
      </c>
      <c r="C1134" s="247"/>
      <c r="D1134" s="230"/>
      <c r="E1134" s="26"/>
      <c r="F1134" s="26"/>
      <c r="G1134" s="381"/>
    </row>
    <row r="1135" spans="1:7" ht="15">
      <c r="A1135" s="207" t="s">
        <v>1043</v>
      </c>
      <c r="B1135" s="7" t="s">
        <v>1044</v>
      </c>
      <c r="C1135" s="247"/>
      <c r="D1135" s="230"/>
      <c r="E1135" s="26"/>
      <c r="F1135" s="26"/>
      <c r="G1135" s="381"/>
    </row>
    <row r="1136" spans="1:7" ht="25.5">
      <c r="A1136" s="207" t="s">
        <v>1045</v>
      </c>
      <c r="B1136" s="7" t="s">
        <v>1732</v>
      </c>
      <c r="C1136" s="247"/>
      <c r="D1136" s="230"/>
      <c r="E1136" s="26"/>
      <c r="F1136" s="26"/>
      <c r="G1136" s="381"/>
    </row>
    <row r="1137" spans="1:7" ht="15">
      <c r="A1137" s="207" t="s">
        <v>1202</v>
      </c>
      <c r="B1137" s="7" t="s">
        <v>1217</v>
      </c>
      <c r="C1137" s="246"/>
      <c r="D1137" s="230"/>
      <c r="E1137" s="26"/>
      <c r="F1137" s="26"/>
      <c r="G1137" s="381"/>
    </row>
    <row r="1138" spans="1:7" ht="15.75">
      <c r="A1138" s="205" t="s">
        <v>1046</v>
      </c>
      <c r="B1138" s="5" t="s">
        <v>1047</v>
      </c>
      <c r="C1138" s="247"/>
      <c r="D1138" s="232">
        <v>14825901</v>
      </c>
      <c r="E1138" s="26"/>
      <c r="F1138" s="26"/>
      <c r="G1138" s="380">
        <v>14825901</v>
      </c>
    </row>
    <row r="1139" spans="1:7" ht="25.5">
      <c r="A1139" s="207" t="s">
        <v>1048</v>
      </c>
      <c r="B1139" s="7" t="s">
        <v>1049</v>
      </c>
      <c r="C1139" s="247"/>
      <c r="D1139" s="108">
        <v>1000000</v>
      </c>
      <c r="E1139" s="26"/>
      <c r="F1139" s="26"/>
      <c r="G1139" s="363">
        <v>1000000</v>
      </c>
    </row>
    <row r="1140" spans="1:7" ht="15.75">
      <c r="A1140" s="207" t="s">
        <v>1050</v>
      </c>
      <c r="B1140" s="7" t="s">
        <v>899</v>
      </c>
      <c r="C1140" s="247"/>
      <c r="D1140" s="108"/>
      <c r="E1140" s="26"/>
      <c r="F1140" s="26"/>
      <c r="G1140" s="363"/>
    </row>
    <row r="1141" spans="1:7" ht="15.75">
      <c r="A1141" s="207" t="s">
        <v>1051</v>
      </c>
      <c r="B1141" s="7" t="s">
        <v>1052</v>
      </c>
      <c r="C1141" s="247"/>
      <c r="D1141" s="108">
        <v>8000000</v>
      </c>
      <c r="E1141" s="26"/>
      <c r="F1141" s="26"/>
      <c r="G1141" s="363">
        <v>8000000</v>
      </c>
    </row>
    <row r="1142" spans="1:7" ht="25.5">
      <c r="A1142" s="207" t="s">
        <v>1053</v>
      </c>
      <c r="B1142" s="7" t="s">
        <v>1054</v>
      </c>
      <c r="C1142" s="247"/>
      <c r="D1142" s="108"/>
      <c r="E1142" s="26"/>
      <c r="F1142" s="26"/>
      <c r="G1142" s="363"/>
    </row>
    <row r="1143" spans="1:7" ht="25.5">
      <c r="A1143" s="207" t="s">
        <v>1055</v>
      </c>
      <c r="B1143" s="7" t="s">
        <v>1056</v>
      </c>
      <c r="C1143" s="247"/>
      <c r="D1143" s="108"/>
      <c r="E1143" s="26"/>
      <c r="F1143" s="26"/>
      <c r="G1143" s="363"/>
    </row>
    <row r="1144" spans="1:7" ht="15.75">
      <c r="A1144" s="207" t="s">
        <v>1057</v>
      </c>
      <c r="B1144" s="7" t="s">
        <v>1058</v>
      </c>
      <c r="C1144" s="247"/>
      <c r="D1144" s="108">
        <v>1000000</v>
      </c>
      <c r="E1144" s="26"/>
      <c r="F1144" s="26"/>
      <c r="G1144" s="363">
        <v>1000000</v>
      </c>
    </row>
    <row r="1145" spans="1:7" ht="25.5">
      <c r="A1145" s="207" t="s">
        <v>1059</v>
      </c>
      <c r="B1145" s="7" t="s">
        <v>1060</v>
      </c>
      <c r="C1145" s="247"/>
      <c r="D1145" s="108"/>
      <c r="E1145" s="26"/>
      <c r="F1145" s="26"/>
      <c r="G1145" s="363"/>
    </row>
    <row r="1146" spans="1:7" ht="25.5">
      <c r="A1146" s="207" t="s">
        <v>1061</v>
      </c>
      <c r="B1146" s="7" t="s">
        <v>1062</v>
      </c>
      <c r="C1146" s="247"/>
      <c r="D1146" s="108"/>
      <c r="E1146" s="26"/>
      <c r="F1146" s="26"/>
      <c r="G1146" s="363"/>
    </row>
    <row r="1147" spans="1:7" ht="15.75">
      <c r="A1147" s="207" t="s">
        <v>1063</v>
      </c>
      <c r="B1147" s="7" t="s">
        <v>1064</v>
      </c>
      <c r="C1147" s="247"/>
      <c r="D1147" s="108">
        <v>825901</v>
      </c>
      <c r="E1147" s="26"/>
      <c r="F1147" s="26"/>
      <c r="G1147" s="363">
        <v>825901</v>
      </c>
    </row>
    <row r="1148" spans="1:7" ht="25.5">
      <c r="A1148" s="207" t="s">
        <v>1065</v>
      </c>
      <c r="B1148" s="7" t="s">
        <v>1066</v>
      </c>
      <c r="C1148" s="247"/>
      <c r="D1148" s="108"/>
      <c r="E1148" s="26"/>
      <c r="F1148" s="26"/>
      <c r="G1148" s="363"/>
    </row>
    <row r="1149" spans="1:7" ht="15.75">
      <c r="A1149" s="207" t="s">
        <v>1067</v>
      </c>
      <c r="B1149" s="7" t="s">
        <v>1225</v>
      </c>
      <c r="C1149" s="247"/>
      <c r="D1149" s="108">
        <v>3000000</v>
      </c>
      <c r="E1149" s="26"/>
      <c r="F1149" s="26"/>
      <c r="G1149" s="363">
        <v>3000000</v>
      </c>
    </row>
    <row r="1150" spans="1:7" ht="25.5">
      <c r="A1150" s="207" t="s">
        <v>1068</v>
      </c>
      <c r="B1150" s="7" t="s">
        <v>1219</v>
      </c>
      <c r="C1150" s="247"/>
      <c r="D1150" s="108">
        <v>1000000</v>
      </c>
      <c r="E1150" s="26"/>
      <c r="F1150" s="26"/>
      <c r="G1150" s="363">
        <v>1000000</v>
      </c>
    </row>
    <row r="1151" spans="1:7" ht="25.5">
      <c r="A1151" s="207" t="s">
        <v>1069</v>
      </c>
      <c r="B1151" s="7" t="s">
        <v>1732</v>
      </c>
      <c r="C1151" s="247"/>
      <c r="D1151" s="108"/>
      <c r="E1151" s="26"/>
      <c r="F1151" s="26"/>
      <c r="G1151" s="363"/>
    </row>
    <row r="1152" spans="1:7" ht="25.5">
      <c r="A1152" s="207" t="s">
        <v>1203</v>
      </c>
      <c r="B1152" s="7" t="s">
        <v>1216</v>
      </c>
      <c r="C1152" s="247"/>
      <c r="D1152" s="108"/>
      <c r="E1152" s="26"/>
      <c r="F1152" s="26"/>
      <c r="G1152" s="363"/>
    </row>
    <row r="1153" spans="1:7" ht="25.5">
      <c r="A1153" s="207" t="s">
        <v>1330</v>
      </c>
      <c r="B1153" s="7" t="s">
        <v>1331</v>
      </c>
      <c r="C1153" s="246"/>
      <c r="D1153" s="108"/>
      <c r="E1153" s="26"/>
      <c r="F1153" s="26"/>
      <c r="G1153" s="363"/>
    </row>
    <row r="1154" spans="1:7" ht="15.75">
      <c r="A1154" s="205" t="s">
        <v>1070</v>
      </c>
      <c r="B1154" s="5" t="s">
        <v>1071</v>
      </c>
      <c r="C1154" s="247"/>
      <c r="D1154" s="230"/>
      <c r="E1154" s="121">
        <f>E1159</f>
        <v>3000000</v>
      </c>
      <c r="F1154" s="26"/>
      <c r="G1154" s="364">
        <f>G1159</f>
        <v>3000000</v>
      </c>
    </row>
    <row r="1155" spans="1:7" ht="25.5">
      <c r="A1155" s="207" t="s">
        <v>1072</v>
      </c>
      <c r="B1155" s="7" t="s">
        <v>1073</v>
      </c>
      <c r="C1155" s="247"/>
      <c r="D1155" s="230"/>
      <c r="E1155" s="26"/>
      <c r="F1155" s="26"/>
      <c r="G1155" s="381"/>
    </row>
    <row r="1156" spans="1:7" ht="15">
      <c r="A1156" s="207" t="s">
        <v>1074</v>
      </c>
      <c r="B1156" s="7" t="s">
        <v>1075</v>
      </c>
      <c r="C1156" s="247"/>
      <c r="D1156" s="230"/>
      <c r="E1156" s="26"/>
      <c r="F1156" s="26"/>
      <c r="G1156" s="381"/>
    </row>
    <row r="1157" spans="1:7" ht="25.5">
      <c r="A1157" s="207" t="s">
        <v>1076</v>
      </c>
      <c r="B1157" s="7" t="s">
        <v>1077</v>
      </c>
      <c r="C1157" s="247"/>
      <c r="D1157" s="230"/>
      <c r="E1157" s="26"/>
      <c r="F1157" s="26"/>
      <c r="G1157" s="381"/>
    </row>
    <row r="1158" spans="1:7" ht="25.5">
      <c r="A1158" s="207" t="s">
        <v>1078</v>
      </c>
      <c r="B1158" s="7" t="s">
        <v>1079</v>
      </c>
      <c r="C1158" s="247"/>
      <c r="D1158" s="230"/>
      <c r="E1158" s="26"/>
      <c r="F1158" s="26"/>
      <c r="G1158" s="381"/>
    </row>
    <row r="1159" spans="1:7" ht="15.75">
      <c r="A1159" s="207" t="s">
        <v>1080</v>
      </c>
      <c r="B1159" s="7" t="s">
        <v>1081</v>
      </c>
      <c r="C1159" s="247"/>
      <c r="D1159" s="230"/>
      <c r="E1159" s="109">
        <v>3000000</v>
      </c>
      <c r="F1159" s="26"/>
      <c r="G1159" s="363">
        <f>SUM(E1159:F1159)</f>
        <v>3000000</v>
      </c>
    </row>
    <row r="1160" spans="1:7" ht="25.5">
      <c r="A1160" s="207" t="s">
        <v>1082</v>
      </c>
      <c r="B1160" s="7" t="s">
        <v>1083</v>
      </c>
      <c r="C1160" s="247"/>
      <c r="D1160" s="230"/>
      <c r="E1160" s="26"/>
      <c r="F1160" s="26"/>
      <c r="G1160" s="381"/>
    </row>
    <row r="1161" spans="1:7" ht="15">
      <c r="A1161" s="207" t="s">
        <v>1084</v>
      </c>
      <c r="B1161" s="7" t="s">
        <v>223</v>
      </c>
      <c r="C1161" s="247"/>
      <c r="D1161" s="230"/>
      <c r="E1161" s="26"/>
      <c r="F1161" s="26"/>
      <c r="G1161" s="381"/>
    </row>
    <row r="1162" spans="1:7" ht="25.5">
      <c r="A1162" s="207" t="s">
        <v>1085</v>
      </c>
      <c r="B1162" s="7" t="s">
        <v>1086</v>
      </c>
      <c r="C1162" s="247"/>
      <c r="D1162" s="230"/>
      <c r="E1162" s="26"/>
      <c r="F1162" s="26"/>
      <c r="G1162" s="381"/>
    </row>
    <row r="1163" spans="1:7" ht="25.5">
      <c r="A1163" s="207" t="s">
        <v>1087</v>
      </c>
      <c r="B1163" s="7" t="s">
        <v>1732</v>
      </c>
      <c r="C1163" s="247"/>
      <c r="D1163" s="230"/>
      <c r="E1163" s="26"/>
      <c r="F1163" s="26"/>
      <c r="G1163" s="381"/>
    </row>
    <row r="1164" spans="1:7" ht="15">
      <c r="A1164" s="207" t="s">
        <v>1204</v>
      </c>
      <c r="B1164" s="7" t="s">
        <v>224</v>
      </c>
      <c r="C1164" s="247"/>
      <c r="D1164" s="230"/>
      <c r="E1164" s="26"/>
      <c r="F1164" s="26"/>
      <c r="G1164" s="381"/>
    </row>
    <row r="1165" spans="1:7" ht="15">
      <c r="A1165" s="207" t="s">
        <v>222</v>
      </c>
      <c r="B1165" s="7" t="s">
        <v>1215</v>
      </c>
      <c r="C1165" s="246"/>
      <c r="D1165" s="230"/>
      <c r="E1165" s="26"/>
      <c r="F1165" s="26"/>
      <c r="G1165" s="381"/>
    </row>
    <row r="1166" spans="1:7" ht="15.75">
      <c r="A1166" s="205" t="s">
        <v>1088</v>
      </c>
      <c r="B1166" s="5" t="s">
        <v>1089</v>
      </c>
      <c r="C1166" s="88"/>
      <c r="D1166" s="232">
        <f>D1169+D1170+D1177+D1181+D1185+D1189+D1191+D1192+D1193+D1194+D1198+D1206+D1213+D1217</f>
        <v>47884178</v>
      </c>
      <c r="E1166" s="121">
        <f>E1169+E1170</f>
        <v>8000000</v>
      </c>
      <c r="F1166" s="26"/>
      <c r="G1166" s="380">
        <f>G1169+G1170+G1177+G1181+G1185+G1189+G1191+G1192+G1193+G1194+G1198+G1206+G1213+G1217</f>
        <v>55884178</v>
      </c>
    </row>
    <row r="1167" spans="1:7" ht="15.75">
      <c r="A1167" s="206" t="s">
        <v>1090</v>
      </c>
      <c r="B1167" s="81" t="s">
        <v>593</v>
      </c>
      <c r="C1167" s="247"/>
      <c r="D1167" s="108"/>
      <c r="E1167" s="26"/>
      <c r="F1167" s="26"/>
      <c r="G1167" s="363"/>
    </row>
    <row r="1168" spans="1:7" ht="15.75">
      <c r="A1168" s="207" t="s">
        <v>1316</v>
      </c>
      <c r="B1168" s="7" t="s">
        <v>1319</v>
      </c>
      <c r="C1168" s="247"/>
      <c r="D1168" s="108"/>
      <c r="E1168" s="26"/>
      <c r="F1168" s="26"/>
      <c r="G1168" s="363"/>
    </row>
    <row r="1169" spans="1:7" ht="15.75">
      <c r="A1169" s="207" t="s">
        <v>1317</v>
      </c>
      <c r="B1169" s="7" t="s">
        <v>1320</v>
      </c>
      <c r="C1169" s="247"/>
      <c r="D1169" s="108">
        <v>12500000</v>
      </c>
      <c r="E1169" s="109">
        <v>4000000</v>
      </c>
      <c r="F1169" s="26"/>
      <c r="G1169" s="363">
        <f>SUM(D1169:F1169)</f>
        <v>16500000</v>
      </c>
    </row>
    <row r="1170" spans="1:7" ht="25.5">
      <c r="A1170" s="207" t="s">
        <v>1318</v>
      </c>
      <c r="B1170" s="7" t="s">
        <v>1326</v>
      </c>
      <c r="C1170" s="247"/>
      <c r="D1170" s="108">
        <v>3000000</v>
      </c>
      <c r="E1170" s="109">
        <v>4000000</v>
      </c>
      <c r="F1170" s="26"/>
      <c r="G1170" s="363">
        <f>SUM(D1170:F1170)</f>
        <v>7000000</v>
      </c>
    </row>
    <row r="1171" spans="1:7" ht="15.75">
      <c r="A1171" s="207" t="s">
        <v>1324</v>
      </c>
      <c r="B1171" s="7" t="s">
        <v>1622</v>
      </c>
      <c r="C1171" s="247"/>
      <c r="D1171" s="108"/>
      <c r="E1171" s="26"/>
      <c r="F1171" s="26"/>
      <c r="G1171" s="363"/>
    </row>
    <row r="1172" spans="1:7" ht="15.75">
      <c r="A1172" s="207" t="s">
        <v>1621</v>
      </c>
      <c r="B1172" s="7" t="s">
        <v>762</v>
      </c>
      <c r="C1172" s="247"/>
      <c r="D1172" s="108"/>
      <c r="E1172" s="26"/>
      <c r="F1172" s="26"/>
      <c r="G1172" s="363"/>
    </row>
    <row r="1173" spans="1:7" ht="25.5">
      <c r="A1173" s="207" t="s">
        <v>1324</v>
      </c>
      <c r="B1173" s="7" t="s">
        <v>1771</v>
      </c>
      <c r="C1173" s="88"/>
      <c r="D1173" s="108"/>
      <c r="E1173" s="26"/>
      <c r="F1173" s="26"/>
      <c r="G1173" s="363"/>
    </row>
    <row r="1174" spans="1:7" ht="15.75">
      <c r="A1174" s="206" t="s">
        <v>1091</v>
      </c>
      <c r="B1174" s="81" t="s">
        <v>1623</v>
      </c>
      <c r="C1174" s="247"/>
      <c r="D1174" s="108"/>
      <c r="E1174" s="26"/>
      <c r="F1174" s="26"/>
      <c r="G1174" s="363"/>
    </row>
    <row r="1175" spans="1:7" ht="15.75">
      <c r="A1175" s="211" t="s">
        <v>590</v>
      </c>
      <c r="B1175" s="7" t="s">
        <v>1622</v>
      </c>
      <c r="C1175" s="247"/>
      <c r="D1175" s="108"/>
      <c r="E1175" s="26"/>
      <c r="F1175" s="26"/>
      <c r="G1175" s="363"/>
    </row>
    <row r="1176" spans="1:7" ht="15.75">
      <c r="A1176" s="211" t="s">
        <v>591</v>
      </c>
      <c r="B1176" s="7" t="s">
        <v>762</v>
      </c>
      <c r="C1176" s="247"/>
      <c r="D1176" s="108"/>
      <c r="E1176" s="26"/>
      <c r="F1176" s="26"/>
      <c r="G1176" s="363"/>
    </row>
    <row r="1177" spans="1:7" ht="25.5">
      <c r="A1177" s="211" t="s">
        <v>592</v>
      </c>
      <c r="B1177" s="7" t="s">
        <v>1771</v>
      </c>
      <c r="C1177" s="88"/>
      <c r="D1177" s="108">
        <v>2000000</v>
      </c>
      <c r="E1177" s="26"/>
      <c r="F1177" s="26"/>
      <c r="G1177" s="363">
        <v>2000000</v>
      </c>
    </row>
    <row r="1178" spans="1:7" ht="15.75">
      <c r="A1178" s="206" t="s">
        <v>1092</v>
      </c>
      <c r="B1178" s="81" t="s">
        <v>594</v>
      </c>
      <c r="C1178" s="247"/>
      <c r="D1178" s="108"/>
      <c r="E1178" s="26"/>
      <c r="F1178" s="26"/>
      <c r="G1178" s="363"/>
    </row>
    <row r="1179" spans="1:7" ht="15.75">
      <c r="A1179" s="211" t="s">
        <v>595</v>
      </c>
      <c r="B1179" s="7" t="s">
        <v>1622</v>
      </c>
      <c r="C1179" s="247"/>
      <c r="D1179" s="108"/>
      <c r="E1179" s="26"/>
      <c r="F1179" s="26"/>
      <c r="G1179" s="363"/>
    </row>
    <row r="1180" spans="1:7" ht="15.75">
      <c r="A1180" s="211" t="s">
        <v>596</v>
      </c>
      <c r="B1180" s="7" t="s">
        <v>762</v>
      </c>
      <c r="C1180" s="247"/>
      <c r="D1180" s="108"/>
      <c r="E1180" s="26"/>
      <c r="F1180" s="26"/>
      <c r="G1180" s="363"/>
    </row>
    <row r="1181" spans="1:7" ht="25.5">
      <c r="A1181" s="211" t="s">
        <v>597</v>
      </c>
      <c r="B1181" s="7" t="s">
        <v>1771</v>
      </c>
      <c r="C1181" s="88"/>
      <c r="D1181" s="108">
        <v>2000000</v>
      </c>
      <c r="E1181" s="26"/>
      <c r="F1181" s="26"/>
      <c r="G1181" s="363">
        <v>2000000</v>
      </c>
    </row>
    <row r="1182" spans="1:7" ht="15.75">
      <c r="A1182" s="206" t="s">
        <v>1093</v>
      </c>
      <c r="B1182" s="81" t="s">
        <v>1094</v>
      </c>
      <c r="C1182" s="247"/>
      <c r="D1182" s="108"/>
      <c r="E1182" s="26"/>
      <c r="F1182" s="26"/>
      <c r="G1182" s="363"/>
    </row>
    <row r="1183" spans="1:7" ht="15.75">
      <c r="A1183" s="211" t="s">
        <v>598</v>
      </c>
      <c r="B1183" s="7" t="s">
        <v>1622</v>
      </c>
      <c r="C1183" s="247"/>
      <c r="D1183" s="108"/>
      <c r="E1183" s="26"/>
      <c r="F1183" s="26"/>
      <c r="G1183" s="363"/>
    </row>
    <row r="1184" spans="1:7" ht="15.75">
      <c r="A1184" s="211" t="s">
        <v>599</v>
      </c>
      <c r="B1184" s="7" t="s">
        <v>762</v>
      </c>
      <c r="C1184" s="247"/>
      <c r="D1184" s="108"/>
      <c r="E1184" s="26"/>
      <c r="F1184" s="26"/>
      <c r="G1184" s="363"/>
    </row>
    <row r="1185" spans="1:7" ht="25.5">
      <c r="A1185" s="211" t="s">
        <v>600</v>
      </c>
      <c r="B1185" s="7" t="s">
        <v>1771</v>
      </c>
      <c r="C1185" s="88"/>
      <c r="D1185" s="108">
        <v>6884178</v>
      </c>
      <c r="E1185" s="26"/>
      <c r="F1185" s="26"/>
      <c r="G1185" s="363">
        <v>6884178</v>
      </c>
    </row>
    <row r="1186" spans="1:7" ht="15.75">
      <c r="A1186" s="206" t="s">
        <v>1095</v>
      </c>
      <c r="B1186" s="81" t="s">
        <v>601</v>
      </c>
      <c r="C1186" s="247"/>
      <c r="D1186" s="108"/>
      <c r="E1186" s="26"/>
      <c r="F1186" s="26"/>
      <c r="G1186" s="363"/>
    </row>
    <row r="1187" spans="1:7" ht="15.75">
      <c r="A1187" s="211" t="s">
        <v>1670</v>
      </c>
      <c r="B1187" s="7" t="s">
        <v>1622</v>
      </c>
      <c r="C1187" s="247"/>
      <c r="D1187" s="108"/>
      <c r="E1187" s="26"/>
      <c r="F1187" s="26"/>
      <c r="G1187" s="363"/>
    </row>
    <row r="1188" spans="1:7" ht="15.75">
      <c r="A1188" s="211" t="s">
        <v>1671</v>
      </c>
      <c r="B1188" s="7" t="s">
        <v>762</v>
      </c>
      <c r="C1188" s="247"/>
      <c r="D1188" s="108"/>
      <c r="E1188" s="26"/>
      <c r="F1188" s="26"/>
      <c r="G1188" s="363"/>
    </row>
    <row r="1189" spans="1:7" ht="25.5">
      <c r="A1189" s="211" t="s">
        <v>1672</v>
      </c>
      <c r="B1189" s="7" t="s">
        <v>1771</v>
      </c>
      <c r="C1189" s="88"/>
      <c r="D1189" s="108">
        <v>1500000</v>
      </c>
      <c r="E1189" s="26"/>
      <c r="F1189" s="26"/>
      <c r="G1189" s="363">
        <v>1500000</v>
      </c>
    </row>
    <row r="1190" spans="1:7" ht="15.75">
      <c r="A1190" s="206" t="s">
        <v>1096</v>
      </c>
      <c r="B1190" s="81" t="s">
        <v>1097</v>
      </c>
      <c r="C1190" s="247"/>
      <c r="D1190" s="108"/>
      <c r="E1190" s="26"/>
      <c r="F1190" s="26"/>
      <c r="G1190" s="363"/>
    </row>
    <row r="1191" spans="1:7" ht="15.75">
      <c r="A1191" s="207" t="s">
        <v>228</v>
      </c>
      <c r="B1191" s="7" t="s">
        <v>1308</v>
      </c>
      <c r="C1191" s="247"/>
      <c r="D1191" s="108">
        <v>500000</v>
      </c>
      <c r="E1191" s="26"/>
      <c r="F1191" s="26"/>
      <c r="G1191" s="363">
        <v>500000</v>
      </c>
    </row>
    <row r="1192" spans="1:7" ht="15.75">
      <c r="A1192" s="207" t="s">
        <v>229</v>
      </c>
      <c r="B1192" s="7" t="s">
        <v>1311</v>
      </c>
      <c r="C1192" s="247"/>
      <c r="D1192" s="108">
        <v>500000</v>
      </c>
      <c r="E1192" s="26"/>
      <c r="F1192" s="26"/>
      <c r="G1192" s="363">
        <v>500000</v>
      </c>
    </row>
    <row r="1193" spans="1:7" ht="15.75">
      <c r="A1193" s="207" t="s">
        <v>230</v>
      </c>
      <c r="B1193" s="7" t="s">
        <v>1309</v>
      </c>
      <c r="C1193" s="247"/>
      <c r="D1193" s="108">
        <v>500000</v>
      </c>
      <c r="E1193" s="26"/>
      <c r="F1193" s="26"/>
      <c r="G1193" s="363">
        <v>500000</v>
      </c>
    </row>
    <row r="1194" spans="1:7" ht="15.75">
      <c r="A1194" s="207" t="s">
        <v>1307</v>
      </c>
      <c r="B1194" s="7" t="s">
        <v>1310</v>
      </c>
      <c r="C1194" s="88"/>
      <c r="D1194" s="108">
        <v>500000</v>
      </c>
      <c r="E1194" s="26"/>
      <c r="F1194" s="26"/>
      <c r="G1194" s="363">
        <v>500000</v>
      </c>
    </row>
    <row r="1195" spans="1:7" ht="25.5">
      <c r="A1195" s="206" t="s">
        <v>1098</v>
      </c>
      <c r="B1195" s="81" t="s">
        <v>1676</v>
      </c>
      <c r="C1195" s="247"/>
      <c r="D1195" s="108"/>
      <c r="E1195" s="26"/>
      <c r="F1195" s="26"/>
      <c r="G1195" s="363"/>
    </row>
    <row r="1196" spans="1:7" ht="15.75">
      <c r="A1196" s="211" t="s">
        <v>602</v>
      </c>
      <c r="B1196" s="7" t="s">
        <v>1622</v>
      </c>
      <c r="C1196" s="247"/>
      <c r="D1196" s="108"/>
      <c r="E1196" s="26"/>
      <c r="F1196" s="26"/>
      <c r="G1196" s="363"/>
    </row>
    <row r="1197" spans="1:7" ht="15.75">
      <c r="A1197" s="211" t="s">
        <v>603</v>
      </c>
      <c r="B1197" s="7" t="s">
        <v>762</v>
      </c>
      <c r="C1197" s="247"/>
      <c r="D1197" s="108"/>
      <c r="E1197" s="26"/>
      <c r="F1197" s="26"/>
      <c r="G1197" s="363"/>
    </row>
    <row r="1198" spans="1:7" ht="25.5">
      <c r="A1198" s="211" t="s">
        <v>604</v>
      </c>
      <c r="B1198" s="7" t="s">
        <v>1771</v>
      </c>
      <c r="C1198" s="247"/>
      <c r="D1198" s="108">
        <v>3000000</v>
      </c>
      <c r="E1198" s="26"/>
      <c r="F1198" s="26"/>
      <c r="G1198" s="363">
        <v>3000000</v>
      </c>
    </row>
    <row r="1199" spans="1:7" ht="15.75">
      <c r="A1199" s="211" t="s">
        <v>1099</v>
      </c>
      <c r="B1199" s="7" t="s">
        <v>1100</v>
      </c>
      <c r="C1199" s="247"/>
      <c r="D1199" s="108"/>
      <c r="E1199" s="26"/>
      <c r="F1199" s="26"/>
      <c r="G1199" s="363"/>
    </row>
    <row r="1200" spans="1:7" ht="15.75">
      <c r="A1200" s="211" t="s">
        <v>1101</v>
      </c>
      <c r="B1200" s="7" t="s">
        <v>1102</v>
      </c>
      <c r="C1200" s="247"/>
      <c r="D1200" s="108"/>
      <c r="E1200" s="26"/>
      <c r="F1200" s="26"/>
      <c r="G1200" s="363"/>
    </row>
    <row r="1201" spans="1:7" ht="15.75">
      <c r="A1201" s="211" t="s">
        <v>1103</v>
      </c>
      <c r="B1201" s="7" t="s">
        <v>307</v>
      </c>
      <c r="C1201" s="247"/>
      <c r="D1201" s="108"/>
      <c r="E1201" s="26"/>
      <c r="F1201" s="26"/>
      <c r="G1201" s="363"/>
    </row>
    <row r="1202" spans="1:7" ht="15.75">
      <c r="A1202" s="211" t="s">
        <v>1104</v>
      </c>
      <c r="B1202" s="7" t="s">
        <v>1105</v>
      </c>
      <c r="C1202" s="88"/>
      <c r="D1202" s="108"/>
      <c r="E1202" s="26"/>
      <c r="F1202" s="26"/>
      <c r="G1202" s="363"/>
    </row>
    <row r="1203" spans="1:7" ht="25.5">
      <c r="A1203" s="206" t="s">
        <v>1106</v>
      </c>
      <c r="B1203" s="81" t="s">
        <v>1107</v>
      </c>
      <c r="C1203" s="247"/>
      <c r="D1203" s="108"/>
      <c r="E1203" s="26"/>
      <c r="F1203" s="26"/>
      <c r="G1203" s="363"/>
    </row>
    <row r="1204" spans="1:7" ht="15.75">
      <c r="A1204" s="211" t="s">
        <v>1673</v>
      </c>
      <c r="B1204" s="7" t="s">
        <v>1622</v>
      </c>
      <c r="C1204" s="247"/>
      <c r="D1204" s="108"/>
      <c r="E1204" s="26"/>
      <c r="F1204" s="26"/>
      <c r="G1204" s="363"/>
    </row>
    <row r="1205" spans="1:7" ht="15.75">
      <c r="A1205" s="211" t="s">
        <v>1674</v>
      </c>
      <c r="B1205" s="7" t="s">
        <v>762</v>
      </c>
      <c r="C1205" s="247"/>
      <c r="D1205" s="108"/>
      <c r="E1205" s="26"/>
      <c r="F1205" s="26"/>
      <c r="G1205" s="363"/>
    </row>
    <row r="1206" spans="1:7" ht="25.5">
      <c r="A1206" s="211" t="s">
        <v>1675</v>
      </c>
      <c r="B1206" s="7" t="s">
        <v>633</v>
      </c>
      <c r="C1206" s="88"/>
      <c r="D1206" s="108">
        <v>12000000</v>
      </c>
      <c r="E1206" s="26"/>
      <c r="F1206" s="26"/>
      <c r="G1206" s="363">
        <v>12000000</v>
      </c>
    </row>
    <row r="1207" spans="1:7" ht="25.5">
      <c r="A1207" s="206" t="s">
        <v>1108</v>
      </c>
      <c r="B1207" s="81" t="s">
        <v>1732</v>
      </c>
      <c r="C1207" s="88"/>
      <c r="D1207" s="108"/>
      <c r="E1207" s="26"/>
      <c r="F1207" s="26"/>
      <c r="G1207" s="363"/>
    </row>
    <row r="1208" spans="1:7" ht="25.5">
      <c r="A1208" s="206" t="s">
        <v>1205</v>
      </c>
      <c r="B1208" s="81" t="s">
        <v>1214</v>
      </c>
      <c r="C1208" s="88"/>
      <c r="D1208" s="108"/>
      <c r="E1208" s="26"/>
      <c r="F1208" s="26"/>
      <c r="G1208" s="363"/>
    </row>
    <row r="1209" spans="1:7" ht="15.75">
      <c r="A1209" s="206" t="s">
        <v>308</v>
      </c>
      <c r="B1209" s="81" t="s">
        <v>309</v>
      </c>
      <c r="C1209" s="88"/>
      <c r="D1209" s="108"/>
      <c r="E1209" s="26"/>
      <c r="F1209" s="26"/>
      <c r="G1209" s="363"/>
    </row>
    <row r="1210" spans="1:7" ht="15.75">
      <c r="A1210" s="206" t="s">
        <v>1662</v>
      </c>
      <c r="B1210" s="81" t="s">
        <v>1661</v>
      </c>
      <c r="C1210" s="247"/>
      <c r="D1210" s="108"/>
      <c r="E1210" s="26"/>
      <c r="F1210" s="26"/>
      <c r="G1210" s="363"/>
    </row>
    <row r="1211" spans="1:7" ht="15.75">
      <c r="A1211" s="211" t="s">
        <v>1663</v>
      </c>
      <c r="B1211" s="7" t="s">
        <v>1622</v>
      </c>
      <c r="C1211" s="247"/>
      <c r="D1211" s="108" t="s">
        <v>1520</v>
      </c>
      <c r="E1211" s="26"/>
      <c r="F1211" s="26"/>
      <c r="G1211" s="363" t="s">
        <v>1520</v>
      </c>
    </row>
    <row r="1212" spans="1:7" ht="15.75">
      <c r="A1212" s="211" t="s">
        <v>1664</v>
      </c>
      <c r="B1212" s="7" t="s">
        <v>762</v>
      </c>
      <c r="C1212" s="247"/>
      <c r="D1212" s="108"/>
      <c r="E1212" s="26"/>
      <c r="F1212" s="26"/>
      <c r="G1212" s="363"/>
    </row>
    <row r="1213" spans="1:7" ht="25.5">
      <c r="A1213" s="211" t="s">
        <v>1665</v>
      </c>
      <c r="B1213" s="7" t="s">
        <v>1771</v>
      </c>
      <c r="C1213" s="88"/>
      <c r="D1213" s="108">
        <v>2000000</v>
      </c>
      <c r="E1213" s="26"/>
      <c r="F1213" s="26"/>
      <c r="G1213" s="363">
        <v>2000000</v>
      </c>
    </row>
    <row r="1214" spans="1:7" ht="15.75">
      <c r="A1214" s="206" t="s">
        <v>1666</v>
      </c>
      <c r="B1214" s="81" t="s">
        <v>1388</v>
      </c>
      <c r="C1214" s="247"/>
      <c r="D1214" s="108"/>
      <c r="E1214" s="26"/>
      <c r="F1214" s="26"/>
      <c r="G1214" s="363"/>
    </row>
    <row r="1215" spans="1:7" ht="15.75">
      <c r="A1215" s="211" t="s">
        <v>1667</v>
      </c>
      <c r="B1215" s="7" t="s">
        <v>1622</v>
      </c>
      <c r="C1215" s="247"/>
      <c r="D1215" s="108"/>
      <c r="E1215" s="26"/>
      <c r="F1215" s="26"/>
      <c r="G1215" s="363"/>
    </row>
    <row r="1216" spans="1:7" ht="15.75">
      <c r="A1216" s="211" t="s">
        <v>1668</v>
      </c>
      <c r="B1216" s="7" t="s">
        <v>762</v>
      </c>
      <c r="C1216" s="247"/>
      <c r="D1216" s="108"/>
      <c r="E1216" s="26"/>
      <c r="F1216" s="26"/>
      <c r="G1216" s="363"/>
    </row>
    <row r="1217" spans="1:7" ht="25.5">
      <c r="A1217" s="211" t="s">
        <v>1669</v>
      </c>
      <c r="B1217" s="7" t="s">
        <v>1771</v>
      </c>
      <c r="C1217" s="246"/>
      <c r="D1217" s="108">
        <v>1000000</v>
      </c>
      <c r="E1217" s="26"/>
      <c r="F1217" s="26"/>
      <c r="G1217" s="363">
        <v>1000000</v>
      </c>
    </row>
    <row r="1218" spans="1:7" ht="15.75">
      <c r="A1218" s="205" t="s">
        <v>1109</v>
      </c>
      <c r="B1218" s="5" t="s">
        <v>1110</v>
      </c>
      <c r="C1218" s="247"/>
      <c r="D1218" s="232">
        <f>D1221+D1223</f>
        <v>18532376</v>
      </c>
      <c r="E1218" s="26"/>
      <c r="F1218" s="26"/>
      <c r="G1218" s="380">
        <f>G1221+G1223</f>
        <v>18532376</v>
      </c>
    </row>
    <row r="1219" spans="1:7" ht="15">
      <c r="A1219" s="207" t="s">
        <v>1111</v>
      </c>
      <c r="B1219" s="7" t="s">
        <v>0</v>
      </c>
      <c r="C1219" s="247"/>
      <c r="D1219" s="230"/>
      <c r="E1219" s="26"/>
      <c r="F1219" s="26"/>
      <c r="G1219" s="381"/>
    </row>
    <row r="1220" spans="1:7" ht="15">
      <c r="A1220" s="207" t="s">
        <v>1</v>
      </c>
      <c r="B1220" s="7" t="s">
        <v>2</v>
      </c>
      <c r="C1220" s="247"/>
      <c r="D1220" s="230"/>
      <c r="E1220" s="26"/>
      <c r="F1220" s="26"/>
      <c r="G1220" s="381"/>
    </row>
    <row r="1221" spans="1:7" ht="25.5">
      <c r="A1221" s="207" t="s">
        <v>3</v>
      </c>
      <c r="B1221" s="7" t="s">
        <v>4</v>
      </c>
      <c r="C1221" s="247"/>
      <c r="D1221" s="108">
        <v>6532376</v>
      </c>
      <c r="E1221" s="26"/>
      <c r="F1221" s="26"/>
      <c r="G1221" s="363">
        <v>6532376</v>
      </c>
    </row>
    <row r="1222" spans="1:7" ht="25.5">
      <c r="A1222" s="207" t="s">
        <v>5</v>
      </c>
      <c r="B1222" s="7" t="s">
        <v>1313</v>
      </c>
      <c r="C1222" s="247"/>
      <c r="D1222" s="108"/>
      <c r="E1222" s="26"/>
      <c r="F1222" s="26"/>
      <c r="G1222" s="363"/>
    </row>
    <row r="1223" spans="1:7" ht="25.5">
      <c r="A1223" s="207" t="s">
        <v>6</v>
      </c>
      <c r="B1223" s="7" t="s">
        <v>1314</v>
      </c>
      <c r="C1223" s="247"/>
      <c r="D1223" s="108">
        <v>12000000</v>
      </c>
      <c r="E1223" s="26"/>
      <c r="F1223" s="26"/>
      <c r="G1223" s="363">
        <v>12000000</v>
      </c>
    </row>
    <row r="1224" spans="1:7" ht="25.5">
      <c r="A1224" s="207" t="s">
        <v>7</v>
      </c>
      <c r="B1224" s="7" t="s">
        <v>1732</v>
      </c>
      <c r="C1224" s="247"/>
      <c r="D1224" s="108"/>
      <c r="E1224" s="26"/>
      <c r="F1224" s="26"/>
      <c r="G1224" s="363"/>
    </row>
    <row r="1225" spans="1:7" ht="15.75">
      <c r="A1225" s="207" t="s">
        <v>1206</v>
      </c>
      <c r="B1225" s="7" t="s">
        <v>1213</v>
      </c>
      <c r="C1225" s="246"/>
      <c r="D1225" s="108"/>
      <c r="E1225" s="26"/>
      <c r="F1225" s="26"/>
      <c r="G1225" s="363"/>
    </row>
    <row r="1226" spans="1:7" ht="15.75">
      <c r="A1226" s="205" t="s">
        <v>8</v>
      </c>
      <c r="B1226" s="5" t="s">
        <v>9</v>
      </c>
      <c r="C1226" s="247"/>
      <c r="D1226" s="108"/>
      <c r="E1226" s="121">
        <f>E1227</f>
        <v>5000000</v>
      </c>
      <c r="F1226" s="26"/>
      <c r="G1226" s="364">
        <f>SUM(E1226:F1226)</f>
        <v>5000000</v>
      </c>
    </row>
    <row r="1227" spans="1:7" ht="25.5">
      <c r="A1227" s="207" t="s">
        <v>10</v>
      </c>
      <c r="B1227" s="7" t="s">
        <v>11</v>
      </c>
      <c r="C1227" s="247"/>
      <c r="D1227" s="108"/>
      <c r="E1227" s="109">
        <v>5000000</v>
      </c>
      <c r="F1227" s="26"/>
      <c r="G1227" s="363">
        <f>SUM(E1227:F1227)</f>
        <v>5000000</v>
      </c>
    </row>
    <row r="1228" spans="1:7" ht="25.5">
      <c r="A1228" s="207" t="s">
        <v>12</v>
      </c>
      <c r="B1228" s="7" t="s">
        <v>13</v>
      </c>
      <c r="C1228" s="247"/>
      <c r="D1228" s="108"/>
      <c r="E1228" s="26"/>
      <c r="F1228" s="26"/>
      <c r="G1228" s="363"/>
    </row>
    <row r="1229" spans="1:7" ht="25.5">
      <c r="A1229" s="207" t="s">
        <v>14</v>
      </c>
      <c r="B1229" s="7" t="s">
        <v>15</v>
      </c>
      <c r="C1229" s="247"/>
      <c r="D1229" s="108"/>
      <c r="E1229" s="26"/>
      <c r="F1229" s="26"/>
      <c r="G1229" s="363"/>
    </row>
    <row r="1230" spans="1:7" ht="25.5">
      <c r="A1230" s="207" t="s">
        <v>16</v>
      </c>
      <c r="B1230" s="7" t="s">
        <v>1732</v>
      </c>
      <c r="C1230" s="247"/>
      <c r="D1230" s="108"/>
      <c r="E1230" s="26"/>
      <c r="F1230" s="26"/>
      <c r="G1230" s="363"/>
    </row>
    <row r="1231" spans="1:7" ht="15">
      <c r="A1231" s="207" t="s">
        <v>1207</v>
      </c>
      <c r="B1231" s="7" t="s">
        <v>1212</v>
      </c>
      <c r="C1231" s="246"/>
      <c r="D1231" s="230"/>
      <c r="E1231" s="26"/>
      <c r="F1231" s="26"/>
      <c r="G1231" s="381"/>
    </row>
    <row r="1232" spans="1:7" ht="15.75">
      <c r="A1232" s="205" t="s">
        <v>17</v>
      </c>
      <c r="B1232" s="5" t="s">
        <v>18</v>
      </c>
      <c r="C1232" s="247"/>
      <c r="D1232" s="232">
        <v>29651801</v>
      </c>
      <c r="E1232" s="121">
        <f>E1248</f>
        <v>5000000</v>
      </c>
      <c r="F1232" s="26"/>
      <c r="G1232" s="380">
        <f>G1234+G1241+G1246+G1247+G1248+G1249+G1250</f>
        <v>34651801</v>
      </c>
    </row>
    <row r="1233" spans="1:7" ht="25.5">
      <c r="A1233" s="207" t="s">
        <v>19</v>
      </c>
      <c r="B1233" s="7" t="s">
        <v>20</v>
      </c>
      <c r="C1233" s="247"/>
      <c r="D1233" s="108"/>
      <c r="E1233" s="26"/>
      <c r="F1233" s="26"/>
      <c r="G1233" s="363"/>
    </row>
    <row r="1234" spans="1:7" ht="25.5">
      <c r="A1234" s="207" t="s">
        <v>21</v>
      </c>
      <c r="B1234" s="7" t="s">
        <v>22</v>
      </c>
      <c r="C1234" s="247"/>
      <c r="D1234" s="108">
        <v>1000000</v>
      </c>
      <c r="E1234" s="26"/>
      <c r="F1234" s="26"/>
      <c r="G1234" s="363">
        <v>1000000</v>
      </c>
    </row>
    <row r="1235" spans="1:7" ht="25.5">
      <c r="A1235" s="207" t="s">
        <v>23</v>
      </c>
      <c r="B1235" s="7" t="s">
        <v>24</v>
      </c>
      <c r="C1235" s="88"/>
      <c r="D1235" s="108"/>
      <c r="E1235" s="26"/>
      <c r="F1235" s="26"/>
      <c r="G1235" s="363"/>
    </row>
    <row r="1236" spans="1:7" ht="25.5">
      <c r="A1236" s="206" t="s">
        <v>25</v>
      </c>
      <c r="B1236" s="81" t="s">
        <v>26</v>
      </c>
      <c r="C1236" s="247"/>
      <c r="D1236" s="108"/>
      <c r="E1236" s="26"/>
      <c r="F1236" s="26"/>
      <c r="G1236" s="363"/>
    </row>
    <row r="1237" spans="1:7" ht="15.75">
      <c r="A1237" s="207" t="s">
        <v>27</v>
      </c>
      <c r="B1237" s="7" t="s">
        <v>28</v>
      </c>
      <c r="C1237" s="247"/>
      <c r="D1237" s="108"/>
      <c r="E1237" s="26"/>
      <c r="F1237" s="26"/>
      <c r="G1237" s="363"/>
    </row>
    <row r="1238" spans="1:7" ht="15.75">
      <c r="A1238" s="207" t="s">
        <v>29</v>
      </c>
      <c r="B1238" s="7" t="s">
        <v>30</v>
      </c>
      <c r="C1238" s="88"/>
      <c r="D1238" s="108"/>
      <c r="E1238" s="26"/>
      <c r="F1238" s="26"/>
      <c r="G1238" s="363"/>
    </row>
    <row r="1239" spans="1:7" ht="15.75">
      <c r="A1239" s="206" t="s">
        <v>31</v>
      </c>
      <c r="B1239" s="81" t="s">
        <v>32</v>
      </c>
      <c r="C1239" s="247"/>
      <c r="D1239" s="108"/>
      <c r="E1239" s="26"/>
      <c r="F1239" s="26"/>
      <c r="G1239" s="363"/>
    </row>
    <row r="1240" spans="1:7" ht="15.75">
      <c r="A1240" s="207" t="s">
        <v>33</v>
      </c>
      <c r="B1240" s="7" t="s">
        <v>34</v>
      </c>
      <c r="C1240" s="247"/>
      <c r="D1240" s="108"/>
      <c r="E1240" s="26"/>
      <c r="F1240" s="26"/>
      <c r="G1240" s="363"/>
    </row>
    <row r="1241" spans="1:7" ht="15.75">
      <c r="A1241" s="207" t="s">
        <v>35</v>
      </c>
      <c r="B1241" s="7" t="s">
        <v>36</v>
      </c>
      <c r="C1241" s="247"/>
      <c r="D1241" s="108">
        <v>1651801</v>
      </c>
      <c r="E1241" s="26"/>
      <c r="F1241" s="26"/>
      <c r="G1241" s="363">
        <v>1651801</v>
      </c>
    </row>
    <row r="1242" spans="1:7" ht="25.5">
      <c r="A1242" s="207" t="s">
        <v>37</v>
      </c>
      <c r="B1242" s="7" t="s">
        <v>38</v>
      </c>
      <c r="C1242" s="247"/>
      <c r="D1242" s="108"/>
      <c r="E1242" s="26"/>
      <c r="F1242" s="26"/>
      <c r="G1242" s="363"/>
    </row>
    <row r="1243" spans="1:7" ht="15.75">
      <c r="A1243" s="207" t="s">
        <v>39</v>
      </c>
      <c r="B1243" s="7" t="s">
        <v>40</v>
      </c>
      <c r="C1243" s="247"/>
      <c r="D1243" s="108"/>
      <c r="E1243" s="26"/>
      <c r="F1243" s="26"/>
      <c r="G1243" s="363"/>
    </row>
    <row r="1244" spans="1:7" ht="15.75">
      <c r="A1244" s="207" t="s">
        <v>41</v>
      </c>
      <c r="B1244" s="7" t="s">
        <v>42</v>
      </c>
      <c r="C1244" s="247"/>
      <c r="D1244" s="108"/>
      <c r="E1244" s="26"/>
      <c r="F1244" s="26"/>
      <c r="G1244" s="363"/>
    </row>
    <row r="1245" spans="1:7" ht="15.75">
      <c r="A1245" s="207" t="s">
        <v>43</v>
      </c>
      <c r="B1245" s="7" t="s">
        <v>44</v>
      </c>
      <c r="C1245" s="247"/>
      <c r="D1245" s="108"/>
      <c r="E1245" s="26"/>
      <c r="F1245" s="26"/>
      <c r="G1245" s="363"/>
    </row>
    <row r="1246" spans="1:7" ht="15.75">
      <c r="A1246" s="207" t="s">
        <v>45</v>
      </c>
      <c r="B1246" s="7" t="s">
        <v>46</v>
      </c>
      <c r="C1246" s="247"/>
      <c r="D1246" s="108">
        <v>2000000</v>
      </c>
      <c r="E1246" s="26"/>
      <c r="F1246" s="26"/>
      <c r="G1246" s="363">
        <v>2000000</v>
      </c>
    </row>
    <row r="1247" spans="1:7" ht="15.75">
      <c r="A1247" s="207" t="s">
        <v>47</v>
      </c>
      <c r="B1247" s="7" t="s">
        <v>48</v>
      </c>
      <c r="C1247" s="247"/>
      <c r="D1247" s="108">
        <v>2000000</v>
      </c>
      <c r="E1247" s="26"/>
      <c r="F1247" s="26"/>
      <c r="G1247" s="363">
        <v>2000000</v>
      </c>
    </row>
    <row r="1248" spans="1:7" ht="15.75">
      <c r="A1248" s="207" t="s">
        <v>49</v>
      </c>
      <c r="B1248" s="7" t="s">
        <v>50</v>
      </c>
      <c r="C1248" s="247"/>
      <c r="D1248" s="108">
        <v>15000000</v>
      </c>
      <c r="E1248" s="109">
        <v>5000000</v>
      </c>
      <c r="F1248" s="26"/>
      <c r="G1248" s="363">
        <f>SUM(D1248:F1248)</f>
        <v>20000000</v>
      </c>
    </row>
    <row r="1249" spans="1:7" ht="25.5">
      <c r="A1249" s="207" t="s">
        <v>51</v>
      </c>
      <c r="B1249" s="7" t="s">
        <v>1315</v>
      </c>
      <c r="C1249" s="247"/>
      <c r="D1249" s="108">
        <v>4000000</v>
      </c>
      <c r="E1249" s="26"/>
      <c r="F1249" s="26"/>
      <c r="G1249" s="363">
        <v>4000000</v>
      </c>
    </row>
    <row r="1250" spans="1:7" ht="25.5">
      <c r="A1250" s="207" t="s">
        <v>52</v>
      </c>
      <c r="B1250" s="7" t="s">
        <v>53</v>
      </c>
      <c r="C1250" s="247"/>
      <c r="D1250" s="108">
        <v>4000000</v>
      </c>
      <c r="E1250" s="26"/>
      <c r="F1250" s="26"/>
      <c r="G1250" s="363">
        <v>4000000</v>
      </c>
    </row>
    <row r="1251" spans="1:7" ht="25.5">
      <c r="A1251" s="207" t="s">
        <v>54</v>
      </c>
      <c r="B1251" s="7" t="s">
        <v>1732</v>
      </c>
      <c r="C1251" s="247"/>
      <c r="D1251" s="108"/>
      <c r="E1251" s="26"/>
      <c r="F1251" s="26"/>
      <c r="G1251" s="363"/>
    </row>
    <row r="1252" spans="1:7" ht="15.75">
      <c r="A1252" s="207" t="s">
        <v>1208</v>
      </c>
      <c r="B1252" s="7" t="s">
        <v>1211</v>
      </c>
      <c r="C1252" s="246"/>
      <c r="D1252" s="108"/>
      <c r="E1252" s="26"/>
      <c r="F1252" s="26"/>
      <c r="G1252" s="363"/>
    </row>
    <row r="1253" spans="1:7" ht="15.75">
      <c r="A1253" s="205" t="s">
        <v>55</v>
      </c>
      <c r="B1253" s="5" t="s">
        <v>56</v>
      </c>
      <c r="C1253" s="247"/>
      <c r="D1253" s="232">
        <f>D1254+D1256+D1264</f>
        <v>18532376</v>
      </c>
      <c r="E1253" s="26"/>
      <c r="F1253" s="239">
        <f>F1264</f>
        <v>4000000</v>
      </c>
      <c r="G1253" s="380">
        <f>G1254+G1256+G1264</f>
        <v>22532376</v>
      </c>
    </row>
    <row r="1254" spans="1:7" ht="15.75">
      <c r="A1254" s="207" t="s">
        <v>57</v>
      </c>
      <c r="B1254" s="7" t="s">
        <v>58</v>
      </c>
      <c r="C1254" s="247"/>
      <c r="D1254" s="108">
        <v>12329100</v>
      </c>
      <c r="E1254" s="26"/>
      <c r="F1254" s="26"/>
      <c r="G1254" s="363">
        <v>12329100</v>
      </c>
    </row>
    <row r="1255" spans="1:7" ht="25.5">
      <c r="A1255" s="207" t="s">
        <v>59</v>
      </c>
      <c r="B1255" s="7" t="s">
        <v>60</v>
      </c>
      <c r="C1255" s="247"/>
      <c r="D1255" s="230"/>
      <c r="E1255" s="26"/>
      <c r="F1255" s="26"/>
      <c r="G1255" s="381"/>
    </row>
    <row r="1256" spans="1:7" ht="25.5">
      <c r="A1256" s="207" t="s">
        <v>61</v>
      </c>
      <c r="B1256" s="7" t="s">
        <v>62</v>
      </c>
      <c r="C1256" s="247"/>
      <c r="D1256" s="108">
        <v>6203276</v>
      </c>
      <c r="E1256" s="26"/>
      <c r="F1256" s="26"/>
      <c r="G1256" s="363">
        <v>6203276</v>
      </c>
    </row>
    <row r="1257" spans="1:7" ht="25.5">
      <c r="A1257" s="207" t="s">
        <v>65</v>
      </c>
      <c r="B1257" s="7" t="s">
        <v>1170</v>
      </c>
      <c r="C1257" s="88"/>
      <c r="D1257" s="230"/>
      <c r="E1257" s="26"/>
      <c r="F1257" s="26"/>
      <c r="G1257" s="381"/>
    </row>
    <row r="1258" spans="1:7" ht="15">
      <c r="A1258" s="206" t="s">
        <v>63</v>
      </c>
      <c r="B1258" s="81" t="s">
        <v>64</v>
      </c>
      <c r="C1258" s="247"/>
      <c r="D1258" s="230"/>
      <c r="E1258" s="26"/>
      <c r="F1258" s="26"/>
      <c r="G1258" s="381"/>
    </row>
    <row r="1259" spans="1:7" ht="15">
      <c r="A1259" s="207" t="s">
        <v>235</v>
      </c>
      <c r="B1259" s="7" t="s">
        <v>242</v>
      </c>
      <c r="C1259" s="247"/>
      <c r="D1259" s="230"/>
      <c r="E1259" s="26"/>
      <c r="F1259" s="26"/>
      <c r="G1259" s="381"/>
    </row>
    <row r="1260" spans="1:7" ht="15">
      <c r="A1260" s="207" t="s">
        <v>236</v>
      </c>
      <c r="B1260" s="7" t="s">
        <v>243</v>
      </c>
      <c r="C1260" s="247"/>
      <c r="D1260" s="230"/>
      <c r="E1260" s="26"/>
      <c r="F1260" s="26"/>
      <c r="G1260" s="381"/>
    </row>
    <row r="1261" spans="1:7" ht="25.5">
      <c r="A1261" s="207" t="s">
        <v>237</v>
      </c>
      <c r="B1261" s="7" t="s">
        <v>1285</v>
      </c>
      <c r="C1261" s="247"/>
      <c r="D1261" s="230"/>
      <c r="E1261" s="26"/>
      <c r="F1261" s="26"/>
      <c r="G1261" s="381"/>
    </row>
    <row r="1262" spans="1:7" ht="25.5">
      <c r="A1262" s="207" t="s">
        <v>238</v>
      </c>
      <c r="B1262" s="7" t="s">
        <v>1171</v>
      </c>
      <c r="C1262" s="247"/>
      <c r="D1262" s="230"/>
      <c r="E1262" s="26"/>
      <c r="F1262" s="26"/>
      <c r="G1262" s="381"/>
    </row>
    <row r="1263" spans="1:7" ht="25.5">
      <c r="A1263" s="207" t="s">
        <v>239</v>
      </c>
      <c r="B1263" s="7" t="s">
        <v>1286</v>
      </c>
      <c r="C1263" s="247"/>
      <c r="D1263" s="230"/>
      <c r="E1263" s="26"/>
      <c r="F1263" s="26"/>
      <c r="G1263" s="381"/>
    </row>
    <row r="1264" spans="1:7" ht="25.5">
      <c r="A1264" s="207" t="s">
        <v>241</v>
      </c>
      <c r="B1264" s="7" t="s">
        <v>1306</v>
      </c>
      <c r="C1264" s="247"/>
      <c r="D1264" s="108"/>
      <c r="E1264" s="26"/>
      <c r="F1264" s="108">
        <v>4000000</v>
      </c>
      <c r="G1264" s="363">
        <f>SUM(F1264)</f>
        <v>4000000</v>
      </c>
    </row>
    <row r="1265" spans="1:7" ht="25.5">
      <c r="A1265" s="207" t="s">
        <v>1172</v>
      </c>
      <c r="B1265" s="7" t="s">
        <v>1732</v>
      </c>
      <c r="C1265" s="247"/>
      <c r="D1265" s="230"/>
      <c r="E1265" s="26"/>
      <c r="F1265" s="26"/>
      <c r="G1265" s="381"/>
    </row>
    <row r="1266" spans="1:7" ht="15">
      <c r="A1266" s="207" t="s">
        <v>1209</v>
      </c>
      <c r="B1266" s="7" t="s">
        <v>1210</v>
      </c>
      <c r="C1266" s="247"/>
      <c r="D1266" s="230"/>
      <c r="E1266" s="26"/>
      <c r="F1266" s="26"/>
      <c r="G1266" s="381"/>
    </row>
    <row r="1267" spans="1:7" ht="15">
      <c r="A1267" s="207" t="s">
        <v>231</v>
      </c>
      <c r="B1267" s="7" t="s">
        <v>233</v>
      </c>
      <c r="C1267" s="247"/>
      <c r="D1267" s="230"/>
      <c r="E1267" s="26"/>
      <c r="F1267" s="26"/>
      <c r="G1267" s="381"/>
    </row>
    <row r="1268" spans="1:7" ht="15">
      <c r="A1268" s="207" t="s">
        <v>232</v>
      </c>
      <c r="B1268" s="7" t="s">
        <v>234</v>
      </c>
      <c r="C1268" s="246"/>
      <c r="D1268" s="230"/>
      <c r="E1268" s="26"/>
      <c r="F1268" s="26"/>
      <c r="G1268" s="381"/>
    </row>
    <row r="1269" spans="1:7" ht="15">
      <c r="A1269" s="205" t="s">
        <v>1173</v>
      </c>
      <c r="B1269" s="5" t="s">
        <v>1174</v>
      </c>
      <c r="C1269" s="247"/>
      <c r="D1269" s="230"/>
      <c r="E1269" s="26"/>
      <c r="F1269" s="26"/>
      <c r="G1269" s="381"/>
    </row>
    <row r="1270" spans="1:7" ht="25.5">
      <c r="A1270" s="207" t="s">
        <v>1175</v>
      </c>
      <c r="B1270" s="7" t="s">
        <v>1176</v>
      </c>
      <c r="C1270" s="247"/>
      <c r="D1270" s="230"/>
      <c r="E1270" s="26"/>
      <c r="F1270" s="26"/>
      <c r="G1270" s="381"/>
    </row>
    <row r="1271" spans="1:7" ht="25.5">
      <c r="A1271" s="207" t="s">
        <v>1177</v>
      </c>
      <c r="B1271" s="7" t="s">
        <v>1178</v>
      </c>
      <c r="C1271" s="247"/>
      <c r="D1271" s="230"/>
      <c r="E1271" s="26"/>
      <c r="F1271" s="26"/>
      <c r="G1271" s="381"/>
    </row>
    <row r="1272" spans="1:7" ht="25.5">
      <c r="A1272" s="207" t="s">
        <v>1327</v>
      </c>
      <c r="B1272" s="7" t="s">
        <v>1328</v>
      </c>
      <c r="C1272" s="247"/>
      <c r="D1272" s="230"/>
      <c r="E1272" s="26"/>
      <c r="F1272" s="26"/>
      <c r="G1272" s="381"/>
    </row>
    <row r="1273" spans="1:7" ht="26.25" thickBot="1">
      <c r="A1273" s="212" t="s">
        <v>1583</v>
      </c>
      <c r="B1273" s="213" t="s">
        <v>1329</v>
      </c>
      <c r="C1273" s="382"/>
      <c r="D1273" s="383"/>
      <c r="E1273" s="384"/>
      <c r="F1273" s="384"/>
      <c r="G1273" s="385"/>
    </row>
    <row r="1274" spans="1:3" ht="15">
      <c r="A1274" s="300"/>
      <c r="B1274" s="301"/>
      <c r="C1274" s="12"/>
    </row>
    <row r="1275" spans="1:3" ht="15">
      <c r="A1275" s="18"/>
      <c r="B1275" s="138"/>
      <c r="C1275" s="12"/>
    </row>
    <row r="1276" spans="1:3" ht="15">
      <c r="A1276" s="18"/>
      <c r="B1276" s="138"/>
      <c r="C1276" s="12"/>
    </row>
    <row r="1277" spans="1:3" ht="15">
      <c r="A1277" s="18"/>
      <c r="B1277" s="138"/>
      <c r="C1277" s="12"/>
    </row>
    <row r="1278" spans="1:3" ht="15">
      <c r="A1278" s="18"/>
      <c r="B1278" s="138"/>
      <c r="C1278" s="12"/>
    </row>
    <row r="1279" spans="1:3" ht="15">
      <c r="A1279" s="18"/>
      <c r="B1279" s="138"/>
      <c r="C1279" s="12"/>
    </row>
    <row r="1280" spans="1:3" ht="15">
      <c r="A1280" s="18"/>
      <c r="B1280" s="138"/>
      <c r="C1280" s="12"/>
    </row>
    <row r="1281" spans="1:3" ht="15">
      <c r="A1281" s="18"/>
      <c r="B1281" s="138"/>
      <c r="C1281" s="12"/>
    </row>
    <row r="1282" spans="1:3" ht="15">
      <c r="A1282" s="18"/>
      <c r="B1282" s="138"/>
      <c r="C1282" s="12"/>
    </row>
    <row r="1283" spans="1:3" ht="15">
      <c r="A1283" s="18"/>
      <c r="B1283" s="138"/>
      <c r="C1283" s="12"/>
    </row>
    <row r="1284" spans="1:3" ht="15">
      <c r="A1284" s="18"/>
      <c r="B1284" s="138"/>
      <c r="C1284" s="12"/>
    </row>
    <row r="1285" spans="1:3" ht="15">
      <c r="A1285" s="18"/>
      <c r="B1285" s="138"/>
      <c r="C1285" s="12"/>
    </row>
    <row r="1286" spans="1:3" ht="15">
      <c r="A1286" s="18"/>
      <c r="B1286" s="138"/>
      <c r="C1286" s="12"/>
    </row>
    <row r="1287" spans="1:3" ht="15">
      <c r="A1287" s="18"/>
      <c r="B1287" s="138"/>
      <c r="C1287" s="12"/>
    </row>
    <row r="1288" spans="1:3" ht="15">
      <c r="A1288" s="18"/>
      <c r="B1288" s="138"/>
      <c r="C1288" s="12"/>
    </row>
    <row r="1289" spans="1:3" ht="15">
      <c r="A1289" s="18"/>
      <c r="B1289" s="138"/>
      <c r="C1289" s="12"/>
    </row>
    <row r="1290" spans="1:3" ht="15">
      <c r="A1290" s="18"/>
      <c r="B1290" s="138"/>
      <c r="C1290" s="12"/>
    </row>
    <row r="1291" spans="1:3" ht="15">
      <c r="A1291" s="18"/>
      <c r="B1291" s="138"/>
      <c r="C1291" s="12"/>
    </row>
    <row r="1292" spans="1:3" ht="15">
      <c r="A1292" s="18"/>
      <c r="B1292" s="138"/>
      <c r="C1292" s="12"/>
    </row>
    <row r="1293" spans="1:3" ht="15">
      <c r="A1293" s="18"/>
      <c r="B1293" s="138"/>
      <c r="C1293" s="12"/>
    </row>
    <row r="1294" spans="1:3" ht="15">
      <c r="A1294" s="18"/>
      <c r="B1294" s="138"/>
      <c r="C1294" s="12"/>
    </row>
    <row r="1295" spans="1:3" ht="15">
      <c r="A1295" s="18"/>
      <c r="B1295" s="138"/>
      <c r="C1295" s="12"/>
    </row>
    <row r="1296" spans="1:3" ht="15">
      <c r="A1296" s="18"/>
      <c r="B1296" s="138"/>
      <c r="C1296" s="12"/>
    </row>
    <row r="1297" spans="1:3" ht="15">
      <c r="A1297" s="18"/>
      <c r="B1297" s="138"/>
      <c r="C1297" s="12"/>
    </row>
    <row r="1298" spans="1:3" ht="15">
      <c r="A1298" s="18"/>
      <c r="B1298" s="138"/>
      <c r="C1298" s="12"/>
    </row>
    <row r="1299" spans="1:3" ht="15">
      <c r="A1299" s="18"/>
      <c r="B1299" s="138"/>
      <c r="C1299" s="12"/>
    </row>
    <row r="1300" spans="1:3" ht="15">
      <c r="A1300" s="18"/>
      <c r="B1300" s="138"/>
      <c r="C1300" s="12"/>
    </row>
    <row r="1301" spans="1:3" ht="15">
      <c r="A1301" s="18"/>
      <c r="B1301" s="138"/>
      <c r="C1301" s="12"/>
    </row>
    <row r="1302" spans="1:3" ht="15">
      <c r="A1302" s="18"/>
      <c r="B1302" s="138"/>
      <c r="C1302" s="12"/>
    </row>
    <row r="1303" spans="1:3" ht="15">
      <c r="A1303" s="18"/>
      <c r="B1303" s="138"/>
      <c r="C1303" s="12"/>
    </row>
    <row r="1304" spans="1:3" ht="15">
      <c r="A1304" s="18"/>
      <c r="B1304" s="138"/>
      <c r="C1304" s="12"/>
    </row>
    <row r="1305" spans="1:3" ht="15">
      <c r="A1305" s="18"/>
      <c r="B1305" s="138"/>
      <c r="C1305" s="12"/>
    </row>
    <row r="1306" spans="1:3" ht="15">
      <c r="A1306" s="18"/>
      <c r="B1306" s="138"/>
      <c r="C1306" s="12"/>
    </row>
    <row r="1307" spans="1:3" ht="15">
      <c r="A1307" s="18"/>
      <c r="B1307" s="138"/>
      <c r="C1307" s="12"/>
    </row>
    <row r="1308" spans="1:3" ht="15">
      <c r="A1308" s="18"/>
      <c r="B1308" s="138"/>
      <c r="C1308" s="12"/>
    </row>
    <row r="1309" spans="1:3" ht="15">
      <c r="A1309" s="18"/>
      <c r="B1309" s="138"/>
      <c r="C1309" s="12"/>
    </row>
    <row r="1310" spans="1:3" ht="15">
      <c r="A1310" s="18"/>
      <c r="B1310" s="138"/>
      <c r="C1310" s="12"/>
    </row>
    <row r="1311" spans="1:3" ht="15">
      <c r="A1311" s="18"/>
      <c r="B1311" s="138"/>
      <c r="C1311" s="12"/>
    </row>
    <row r="1312" spans="1:3" ht="15">
      <c r="A1312" s="18"/>
      <c r="B1312" s="138"/>
      <c r="C1312" s="12"/>
    </row>
    <row r="1313" spans="1:3" ht="15">
      <c r="A1313" s="18"/>
      <c r="B1313" s="138"/>
      <c r="C1313" s="12"/>
    </row>
    <row r="1314" spans="1:3" ht="15">
      <c r="A1314" s="18"/>
      <c r="B1314" s="138"/>
      <c r="C1314" s="12"/>
    </row>
    <row r="1315" spans="1:3" ht="15">
      <c r="A1315" s="18"/>
      <c r="B1315" s="138"/>
      <c r="C1315" s="12"/>
    </row>
    <row r="1316" spans="1:3" ht="15">
      <c r="A1316" s="18"/>
      <c r="B1316" s="138"/>
      <c r="C1316" s="12"/>
    </row>
    <row r="1317" spans="1:3" ht="15">
      <c r="A1317" s="18"/>
      <c r="B1317" s="138"/>
      <c r="C1317" s="12"/>
    </row>
    <row r="1318" spans="1:3" ht="15">
      <c r="A1318" s="18"/>
      <c r="B1318" s="138"/>
      <c r="C1318" s="12"/>
    </row>
    <row r="1319" spans="1:3" ht="15">
      <c r="A1319" s="18"/>
      <c r="B1319" s="138"/>
      <c r="C1319" s="12"/>
    </row>
    <row r="1320" spans="1:3" ht="15">
      <c r="A1320" s="18"/>
      <c r="B1320" s="138"/>
      <c r="C1320" s="12"/>
    </row>
    <row r="1321" spans="1:3" ht="15">
      <c r="A1321" s="18"/>
      <c r="B1321" s="138"/>
      <c r="C1321" s="12"/>
    </row>
    <row r="1322" spans="1:3" ht="15">
      <c r="A1322" s="18"/>
      <c r="B1322" s="138"/>
      <c r="C1322" s="12"/>
    </row>
    <row r="1323" spans="1:3" ht="15">
      <c r="A1323" s="18"/>
      <c r="B1323" s="138"/>
      <c r="C1323" s="12"/>
    </row>
    <row r="1324" spans="1:3" ht="15">
      <c r="A1324" s="18"/>
      <c r="B1324" s="138"/>
      <c r="C1324" s="12"/>
    </row>
    <row r="1325" spans="1:3" ht="15">
      <c r="A1325" s="18"/>
      <c r="B1325" s="138"/>
      <c r="C1325" s="12"/>
    </row>
    <row r="1326" spans="1:3" ht="15">
      <c r="A1326" s="18"/>
      <c r="B1326" s="138"/>
      <c r="C1326" s="12"/>
    </row>
    <row r="1327" spans="1:3" ht="15">
      <c r="A1327" s="18"/>
      <c r="B1327" s="138"/>
      <c r="C1327" s="12"/>
    </row>
    <row r="1328" spans="1:3" ht="15">
      <c r="A1328" s="18"/>
      <c r="B1328" s="138"/>
      <c r="C1328" s="12"/>
    </row>
    <row r="1329" spans="1:3" ht="15">
      <c r="A1329" s="18"/>
      <c r="B1329" s="138"/>
      <c r="C1329" s="12"/>
    </row>
    <row r="1330" spans="1:3" ht="15">
      <c r="A1330" s="18"/>
      <c r="B1330" s="138"/>
      <c r="C1330" s="12"/>
    </row>
    <row r="1331" spans="1:3" ht="15">
      <c r="A1331" s="18"/>
      <c r="B1331" s="138"/>
      <c r="C1331" s="12"/>
    </row>
    <row r="1332" spans="1:3" ht="15">
      <c r="A1332" s="18"/>
      <c r="B1332" s="138"/>
      <c r="C1332" s="12"/>
    </row>
    <row r="1333" spans="1:3" ht="15">
      <c r="A1333" s="18"/>
      <c r="B1333" s="138"/>
      <c r="C1333" s="12"/>
    </row>
    <row r="1334" spans="1:3" ht="15">
      <c r="A1334" s="18"/>
      <c r="B1334" s="138"/>
      <c r="C1334" s="12"/>
    </row>
    <row r="1335" spans="1:3" ht="15">
      <c r="A1335" s="18"/>
      <c r="B1335" s="138"/>
      <c r="C1335" s="12"/>
    </row>
    <row r="1336" spans="1:3" ht="15">
      <c r="A1336" s="18"/>
      <c r="B1336" s="138"/>
      <c r="C1336" s="12"/>
    </row>
    <row r="1337" spans="1:3" ht="15">
      <c r="A1337" s="18"/>
      <c r="B1337" s="138"/>
      <c r="C1337" s="12"/>
    </row>
    <row r="1338" spans="1:3" ht="15">
      <c r="A1338" s="18"/>
      <c r="B1338" s="138"/>
      <c r="C1338" s="12"/>
    </row>
    <row r="1339" spans="1:3" ht="15">
      <c r="A1339" s="18"/>
      <c r="B1339" s="138"/>
      <c r="C1339" s="12"/>
    </row>
    <row r="1340" spans="1:3" ht="15">
      <c r="A1340" s="18"/>
      <c r="B1340" s="138"/>
      <c r="C1340" s="12"/>
    </row>
    <row r="1341" spans="1:3" ht="15">
      <c r="A1341" s="18"/>
      <c r="B1341" s="138"/>
      <c r="C1341" s="12"/>
    </row>
    <row r="1342" spans="1:3" ht="15">
      <c r="A1342" s="18"/>
      <c r="B1342" s="138"/>
      <c r="C1342" s="12"/>
    </row>
    <row r="1343" spans="1:3" ht="15">
      <c r="A1343" s="18"/>
      <c r="B1343" s="138"/>
      <c r="C1343" s="12"/>
    </row>
    <row r="1344" spans="1:3" ht="15">
      <c r="A1344" s="18"/>
      <c r="B1344" s="138"/>
      <c r="C1344" s="12"/>
    </row>
    <row r="1345" spans="1:3" ht="15">
      <c r="A1345" s="18"/>
      <c r="B1345" s="138"/>
      <c r="C1345" s="12"/>
    </row>
    <row r="1346" spans="1:3" ht="15">
      <c r="A1346" s="18"/>
      <c r="B1346" s="138"/>
      <c r="C1346" s="12"/>
    </row>
    <row r="1347" spans="1:3" ht="15">
      <c r="A1347" s="18"/>
      <c r="B1347" s="138"/>
      <c r="C1347" s="12"/>
    </row>
    <row r="1348" spans="1:3" ht="15">
      <c r="A1348" s="18"/>
      <c r="B1348" s="138"/>
      <c r="C1348" s="12"/>
    </row>
    <row r="1349" spans="1:3" ht="15">
      <c r="A1349" s="18"/>
      <c r="B1349" s="138"/>
      <c r="C1349" s="12"/>
    </row>
    <row r="1350" spans="1:3" ht="15">
      <c r="A1350" s="18"/>
      <c r="B1350" s="138"/>
      <c r="C1350" s="12"/>
    </row>
    <row r="1351" spans="1:3" ht="15">
      <c r="A1351" s="18"/>
      <c r="B1351" s="138"/>
      <c r="C1351" s="12"/>
    </row>
    <row r="1352" spans="1:3" ht="15">
      <c r="A1352" s="18"/>
      <c r="B1352" s="138"/>
      <c r="C1352" s="12"/>
    </row>
    <row r="1353" spans="1:3" ht="15">
      <c r="A1353" s="18"/>
      <c r="B1353" s="138"/>
      <c r="C1353" s="12"/>
    </row>
    <row r="1354" spans="1:3" ht="15">
      <c r="A1354" s="18"/>
      <c r="B1354" s="138"/>
      <c r="C1354" s="12"/>
    </row>
    <row r="1355" spans="1:3" ht="15">
      <c r="A1355" s="18"/>
      <c r="B1355" s="138"/>
      <c r="C1355" s="12"/>
    </row>
    <row r="1356" spans="1:3" ht="15">
      <c r="A1356" s="18"/>
      <c r="B1356" s="138"/>
      <c r="C1356" s="12"/>
    </row>
    <row r="1357" spans="1:3" ht="15">
      <c r="A1357" s="18"/>
      <c r="B1357" s="138"/>
      <c r="C1357" s="12"/>
    </row>
    <row r="1358" spans="1:3" ht="15">
      <c r="A1358" s="18"/>
      <c r="B1358" s="138"/>
      <c r="C1358" s="12"/>
    </row>
    <row r="1359" spans="1:3" ht="15">
      <c r="A1359" s="18"/>
      <c r="B1359" s="138"/>
      <c r="C1359" s="12"/>
    </row>
    <row r="1360" spans="1:3" ht="15">
      <c r="A1360" s="18"/>
      <c r="B1360" s="138"/>
      <c r="C1360" s="12"/>
    </row>
    <row r="1361" spans="1:3" ht="15">
      <c r="A1361" s="18"/>
      <c r="B1361" s="138"/>
      <c r="C1361" s="12"/>
    </row>
    <row r="1362" spans="1:3" ht="15">
      <c r="A1362" s="18"/>
      <c r="B1362" s="138"/>
      <c r="C1362" s="12"/>
    </row>
    <row r="1363" spans="1:3" ht="15">
      <c r="A1363" s="18"/>
      <c r="B1363" s="138"/>
      <c r="C1363" s="12"/>
    </row>
    <row r="1364" spans="1:3" ht="15">
      <c r="A1364" s="18"/>
      <c r="B1364" s="138"/>
      <c r="C1364" s="12"/>
    </row>
    <row r="1365" spans="1:3" ht="15">
      <c r="A1365" s="18"/>
      <c r="B1365" s="138"/>
      <c r="C1365" s="12"/>
    </row>
    <row r="1366" spans="1:3" ht="15">
      <c r="A1366" s="18"/>
      <c r="B1366" s="138"/>
      <c r="C1366" s="12"/>
    </row>
    <row r="1367" spans="1:3" ht="15">
      <c r="A1367" s="18"/>
      <c r="B1367" s="138"/>
      <c r="C1367" s="12"/>
    </row>
    <row r="1368" spans="1:3" ht="15">
      <c r="A1368" s="18"/>
      <c r="B1368" s="138"/>
      <c r="C1368" s="12"/>
    </row>
    <row r="1369" spans="1:3" ht="15">
      <c r="A1369" s="18"/>
      <c r="B1369" s="138"/>
      <c r="C1369" s="12"/>
    </row>
    <row r="1370" spans="1:3" ht="15">
      <c r="A1370" s="18"/>
      <c r="B1370" s="138"/>
      <c r="C1370" s="12"/>
    </row>
    <row r="1371" spans="1:3" ht="15">
      <c r="A1371" s="18"/>
      <c r="B1371" s="138"/>
      <c r="C1371" s="12"/>
    </row>
    <row r="1372" spans="1:3" ht="15">
      <c r="A1372" s="18"/>
      <c r="B1372" s="138"/>
      <c r="C1372" s="12"/>
    </row>
    <row r="1373" spans="1:3" ht="15">
      <c r="A1373" s="18"/>
      <c r="B1373" s="138"/>
      <c r="C1373" s="12"/>
    </row>
    <row r="1374" spans="1:3" ht="15">
      <c r="A1374" s="18"/>
      <c r="B1374" s="138"/>
      <c r="C1374" s="12"/>
    </row>
    <row r="1375" spans="1:3" ht="15">
      <c r="A1375" s="18"/>
      <c r="B1375" s="138"/>
      <c r="C1375" s="12"/>
    </row>
    <row r="1376" spans="1:3" ht="15">
      <c r="A1376" s="18"/>
      <c r="B1376" s="138"/>
      <c r="C1376" s="12"/>
    </row>
    <row r="1377" spans="1:3" ht="15">
      <c r="A1377" s="18"/>
      <c r="B1377" s="138"/>
      <c r="C1377" s="12"/>
    </row>
    <row r="1378" spans="1:3" ht="15">
      <c r="A1378" s="18"/>
      <c r="B1378" s="138"/>
      <c r="C1378" s="12"/>
    </row>
    <row r="1379" spans="1:3" ht="15">
      <c r="A1379" s="18"/>
      <c r="B1379" s="138"/>
      <c r="C1379" s="12"/>
    </row>
    <row r="1380" spans="1:3" ht="15">
      <c r="A1380" s="18"/>
      <c r="B1380" s="138"/>
      <c r="C1380" s="12"/>
    </row>
    <row r="1381" spans="1:3" ht="15">
      <c r="A1381" s="18"/>
      <c r="B1381" s="138"/>
      <c r="C1381" s="12"/>
    </row>
    <row r="1382" spans="1:3" ht="15">
      <c r="A1382" s="18"/>
      <c r="B1382" s="138"/>
      <c r="C1382" s="12"/>
    </row>
    <row r="1383" spans="1:3" ht="15">
      <c r="A1383" s="18"/>
      <c r="B1383" s="138"/>
      <c r="C1383" s="12"/>
    </row>
    <row r="1384" spans="1:3" ht="15">
      <c r="A1384" s="18"/>
      <c r="B1384" s="138"/>
      <c r="C1384" s="12"/>
    </row>
    <row r="1385" spans="1:3" ht="15">
      <c r="A1385" s="18"/>
      <c r="B1385" s="138"/>
      <c r="C1385" s="12"/>
    </row>
    <row r="1386" spans="1:3" ht="15">
      <c r="A1386" s="18"/>
      <c r="B1386" s="138"/>
      <c r="C1386" s="12"/>
    </row>
    <row r="1387" spans="1:3" ht="15">
      <c r="A1387" s="18"/>
      <c r="B1387" s="138"/>
      <c r="C1387" s="12"/>
    </row>
    <row r="1388" spans="1:3" ht="15">
      <c r="A1388" s="18"/>
      <c r="B1388" s="138"/>
      <c r="C1388" s="12"/>
    </row>
    <row r="1389" spans="1:3" ht="15">
      <c r="A1389" s="18"/>
      <c r="B1389" s="138"/>
      <c r="C1389" s="12"/>
    </row>
    <row r="1390" spans="1:3" ht="15">
      <c r="A1390" s="18"/>
      <c r="B1390" s="138"/>
      <c r="C1390" s="12"/>
    </row>
    <row r="1391" spans="1:3" ht="15">
      <c r="A1391" s="18"/>
      <c r="B1391" s="138"/>
      <c r="C1391" s="12"/>
    </row>
    <row r="1392" spans="1:3" ht="15">
      <c r="A1392" s="18"/>
      <c r="B1392" s="138"/>
      <c r="C1392" s="12"/>
    </row>
    <row r="1393" spans="1:3" ht="15">
      <c r="A1393" s="18"/>
      <c r="B1393" s="138"/>
      <c r="C1393" s="12"/>
    </row>
    <row r="1394" spans="1:3" ht="15">
      <c r="A1394" s="18"/>
      <c r="B1394" s="138"/>
      <c r="C1394" s="12"/>
    </row>
    <row r="1395" spans="1:3" ht="15">
      <c r="A1395" s="18"/>
      <c r="B1395" s="138"/>
      <c r="C1395" s="12"/>
    </row>
    <row r="1396" spans="1:3" ht="15">
      <c r="A1396" s="18"/>
      <c r="B1396" s="138"/>
      <c r="C1396" s="12"/>
    </row>
    <row r="1397" spans="1:3" ht="15">
      <c r="A1397" s="18"/>
      <c r="B1397" s="138"/>
      <c r="C1397" s="12"/>
    </row>
    <row r="1398" spans="1:3" ht="15">
      <c r="A1398" s="18"/>
      <c r="B1398" s="138"/>
      <c r="C1398" s="12"/>
    </row>
    <row r="1399" spans="1:3" ht="15">
      <c r="A1399" s="18"/>
      <c r="B1399" s="138"/>
      <c r="C1399" s="12"/>
    </row>
    <row r="1400" spans="1:3" ht="15">
      <c r="A1400" s="18"/>
      <c r="B1400" s="138"/>
      <c r="C1400" s="12"/>
    </row>
    <row r="1401" spans="1:3" ht="15">
      <c r="A1401" s="18"/>
      <c r="B1401" s="138"/>
      <c r="C1401" s="12"/>
    </row>
    <row r="1402" spans="1:3" ht="15">
      <c r="A1402" s="18"/>
      <c r="B1402" s="138"/>
      <c r="C1402" s="12"/>
    </row>
    <row r="1403" spans="1:3" ht="15">
      <c r="A1403" s="18"/>
      <c r="B1403" s="138"/>
      <c r="C1403" s="12"/>
    </row>
    <row r="1404" spans="1:3" ht="15">
      <c r="A1404" s="18"/>
      <c r="B1404" s="138"/>
      <c r="C1404" s="12"/>
    </row>
    <row r="1405" spans="1:3" ht="15">
      <c r="A1405" s="18"/>
      <c r="B1405" s="138"/>
      <c r="C1405" s="12"/>
    </row>
    <row r="1406" spans="1:3" ht="15">
      <c r="A1406" s="18"/>
      <c r="B1406" s="138"/>
      <c r="C1406" s="12"/>
    </row>
    <row r="1407" spans="1:3" ht="15">
      <c r="A1407" s="18"/>
      <c r="B1407" s="138"/>
      <c r="C1407" s="12"/>
    </row>
    <row r="1408" spans="1:3" ht="15">
      <c r="A1408" s="18"/>
      <c r="B1408" s="138"/>
      <c r="C1408" s="12"/>
    </row>
    <row r="1409" spans="1:3" ht="15">
      <c r="A1409" s="18"/>
      <c r="B1409" s="138"/>
      <c r="C1409" s="12"/>
    </row>
    <row r="1410" spans="1:3" ht="15">
      <c r="A1410" s="18"/>
      <c r="B1410" s="138"/>
      <c r="C1410" s="12"/>
    </row>
    <row r="1411" spans="1:3" ht="15">
      <c r="A1411" s="18"/>
      <c r="B1411" s="138"/>
      <c r="C1411" s="12"/>
    </row>
    <row r="1412" spans="1:3" ht="15">
      <c r="A1412" s="18"/>
      <c r="B1412" s="138"/>
      <c r="C1412" s="12"/>
    </row>
    <row r="1413" spans="1:3" ht="15">
      <c r="A1413" s="18"/>
      <c r="B1413" s="138"/>
      <c r="C1413" s="12"/>
    </row>
    <row r="1414" spans="1:3" ht="15">
      <c r="A1414" s="18"/>
      <c r="B1414" s="138"/>
      <c r="C1414" s="12"/>
    </row>
    <row r="1415" spans="1:3" ht="15">
      <c r="A1415" s="18"/>
      <c r="B1415" s="138"/>
      <c r="C1415" s="12"/>
    </row>
    <row r="1416" spans="1:3" ht="15">
      <c r="A1416" s="18"/>
      <c r="B1416" s="138"/>
      <c r="C1416" s="12"/>
    </row>
    <row r="1417" spans="1:3" ht="15">
      <c r="A1417" s="18"/>
      <c r="B1417" s="138"/>
      <c r="C1417" s="12"/>
    </row>
    <row r="1418" spans="1:3" ht="15">
      <c r="A1418" s="18"/>
      <c r="B1418" s="138"/>
      <c r="C1418" s="12"/>
    </row>
    <row r="1419" spans="1:3" ht="15">
      <c r="A1419" s="18"/>
      <c r="B1419" s="138"/>
      <c r="C1419" s="12"/>
    </row>
    <row r="1420" spans="1:3" ht="15">
      <c r="A1420" s="18"/>
      <c r="B1420" s="138"/>
      <c r="C1420" s="12"/>
    </row>
    <row r="1421" spans="1:3" ht="15">
      <c r="A1421" s="18"/>
      <c r="B1421" s="138"/>
      <c r="C1421" s="12"/>
    </row>
    <row r="1422" spans="1:3" ht="15">
      <c r="A1422" s="18"/>
      <c r="B1422" s="138"/>
      <c r="C1422" s="12"/>
    </row>
    <row r="1423" spans="1:3" ht="15">
      <c r="A1423" s="18"/>
      <c r="B1423" s="138"/>
      <c r="C1423" s="12"/>
    </row>
    <row r="1424" spans="1:3" ht="15">
      <c r="A1424" s="18"/>
      <c r="B1424" s="138"/>
      <c r="C1424" s="12"/>
    </row>
    <row r="1425" spans="1:3" ht="15">
      <c r="A1425" s="18"/>
      <c r="B1425" s="138"/>
      <c r="C1425" s="12"/>
    </row>
    <row r="1426" spans="1:3" ht="15">
      <c r="A1426" s="18"/>
      <c r="B1426" s="138"/>
      <c r="C1426" s="12"/>
    </row>
    <row r="1427" spans="1:3" ht="15">
      <c r="A1427" s="18"/>
      <c r="B1427" s="138"/>
      <c r="C1427" s="12"/>
    </row>
    <row r="1428" spans="1:3" ht="15">
      <c r="A1428" s="18"/>
      <c r="B1428" s="138"/>
      <c r="C1428" s="12"/>
    </row>
    <row r="1429" spans="1:3" ht="15">
      <c r="A1429" s="18"/>
      <c r="B1429" s="138"/>
      <c r="C1429" s="12"/>
    </row>
    <row r="1430" spans="1:3" ht="15">
      <c r="A1430" s="18"/>
      <c r="B1430" s="138"/>
      <c r="C1430" s="12"/>
    </row>
    <row r="1431" spans="1:3" ht="15">
      <c r="A1431" s="18"/>
      <c r="B1431" s="138"/>
      <c r="C1431" s="12"/>
    </row>
    <row r="1432" spans="1:3" ht="15">
      <c r="A1432" s="18"/>
      <c r="B1432" s="138"/>
      <c r="C1432" s="12"/>
    </row>
    <row r="1433" spans="1:3" ht="15">
      <c r="A1433" s="18"/>
      <c r="B1433" s="138"/>
      <c r="C1433" s="12"/>
    </row>
    <row r="1434" spans="1:3" ht="15">
      <c r="A1434" s="18"/>
      <c r="B1434" s="138"/>
      <c r="C1434" s="12"/>
    </row>
    <row r="1435" spans="1:3" ht="15">
      <c r="A1435" s="18"/>
      <c r="B1435" s="138"/>
      <c r="C1435" s="12"/>
    </row>
    <row r="1436" spans="1:3" ht="15">
      <c r="A1436" s="18"/>
      <c r="B1436" s="138"/>
      <c r="C1436" s="12"/>
    </row>
    <row r="1437" spans="1:3" ht="15">
      <c r="A1437" s="18"/>
      <c r="B1437" s="138"/>
      <c r="C1437" s="12"/>
    </row>
    <row r="1438" spans="1:3" ht="15">
      <c r="A1438" s="18"/>
      <c r="B1438" s="138"/>
      <c r="C1438" s="12"/>
    </row>
    <row r="1439" spans="1:3" ht="15">
      <c r="A1439" s="18"/>
      <c r="B1439" s="138"/>
      <c r="C1439" s="12"/>
    </row>
    <row r="1440" spans="1:3" ht="15">
      <c r="A1440" s="18"/>
      <c r="B1440" s="138"/>
      <c r="C1440" s="12"/>
    </row>
    <row r="1441" spans="1:3" ht="15">
      <c r="A1441" s="18"/>
      <c r="B1441" s="138"/>
      <c r="C1441" s="12"/>
    </row>
    <row r="1442" spans="1:3" ht="15">
      <c r="A1442" s="18"/>
      <c r="B1442" s="138"/>
      <c r="C1442" s="12"/>
    </row>
    <row r="1443" spans="1:3" ht="15">
      <c r="A1443" s="18"/>
      <c r="B1443" s="138"/>
      <c r="C1443" s="12"/>
    </row>
    <row r="1444" spans="1:3" ht="15">
      <c r="A1444" s="18"/>
      <c r="B1444" s="138"/>
      <c r="C1444" s="12"/>
    </row>
    <row r="1445" spans="1:3" ht="15">
      <c r="A1445" s="18"/>
      <c r="B1445" s="138"/>
      <c r="C1445" s="12"/>
    </row>
    <row r="1446" spans="1:3" ht="15">
      <c r="A1446" s="18"/>
      <c r="B1446" s="138"/>
      <c r="C1446" s="12"/>
    </row>
    <row r="1447" spans="1:3" ht="15">
      <c r="A1447" s="18"/>
      <c r="B1447" s="138"/>
      <c r="C1447" s="12"/>
    </row>
    <row r="1448" spans="1:3" ht="15">
      <c r="A1448" s="18"/>
      <c r="B1448" s="138"/>
      <c r="C1448" s="12"/>
    </row>
    <row r="1449" spans="1:3" ht="15">
      <c r="A1449" s="18"/>
      <c r="B1449" s="138"/>
      <c r="C1449" s="12"/>
    </row>
    <row r="1450" spans="1:3" ht="15">
      <c r="A1450" s="18"/>
      <c r="B1450" s="138"/>
      <c r="C1450" s="12"/>
    </row>
    <row r="1451" spans="1:3" ht="15">
      <c r="A1451" s="18"/>
      <c r="B1451" s="138"/>
      <c r="C1451" s="12"/>
    </row>
    <row r="1452" spans="1:3" ht="15">
      <c r="A1452" s="18"/>
      <c r="B1452" s="138"/>
      <c r="C1452" s="12"/>
    </row>
    <row r="1453" spans="1:3" ht="15">
      <c r="A1453" s="18"/>
      <c r="B1453" s="138"/>
      <c r="C1453" s="12"/>
    </row>
    <row r="1454" spans="1:3" ht="15">
      <c r="A1454" s="18"/>
      <c r="B1454" s="138"/>
      <c r="C1454" s="12"/>
    </row>
    <row r="1455" spans="1:3" ht="15">
      <c r="A1455" s="18"/>
      <c r="B1455" s="138"/>
      <c r="C1455" s="12"/>
    </row>
    <row r="1456" spans="1:3" ht="15">
      <c r="A1456" s="18"/>
      <c r="B1456" s="138"/>
      <c r="C1456" s="12"/>
    </row>
    <row r="1457" spans="1:3" ht="15">
      <c r="A1457" s="18"/>
      <c r="B1457" s="138"/>
      <c r="C1457" s="12"/>
    </row>
    <row r="1458" spans="1:3" ht="15">
      <c r="A1458" s="18"/>
      <c r="B1458" s="138"/>
      <c r="C1458" s="12"/>
    </row>
    <row r="1459" spans="1:3" ht="15">
      <c r="A1459" s="18"/>
      <c r="B1459" s="138"/>
      <c r="C1459" s="12"/>
    </row>
    <row r="1460" spans="1:3" ht="15">
      <c r="A1460" s="18"/>
      <c r="B1460" s="138"/>
      <c r="C1460" s="12"/>
    </row>
    <row r="1461" spans="1:3" ht="15">
      <c r="A1461" s="18"/>
      <c r="B1461" s="138"/>
      <c r="C1461" s="12"/>
    </row>
    <row r="1462" spans="1:3" ht="15">
      <c r="A1462" s="18"/>
      <c r="B1462" s="138"/>
      <c r="C1462" s="12"/>
    </row>
    <row r="1463" spans="1:3" ht="15">
      <c r="A1463" s="18"/>
      <c r="B1463" s="138"/>
      <c r="C1463" s="12"/>
    </row>
    <row r="1464" spans="1:3" ht="15">
      <c r="A1464" s="18"/>
      <c r="B1464" s="138"/>
      <c r="C1464" s="12"/>
    </row>
    <row r="1465" spans="1:3" ht="15">
      <c r="A1465" s="18"/>
      <c r="B1465" s="138"/>
      <c r="C1465" s="12"/>
    </row>
    <row r="1466" spans="1:3" ht="15">
      <c r="A1466" s="18"/>
      <c r="B1466" s="138"/>
      <c r="C1466" s="12"/>
    </row>
    <row r="1467" spans="1:3" ht="15">
      <c r="A1467" s="18"/>
      <c r="B1467" s="138"/>
      <c r="C1467" s="12"/>
    </row>
    <row r="1468" spans="1:3" ht="15">
      <c r="A1468" s="18"/>
      <c r="B1468" s="138"/>
      <c r="C1468" s="12"/>
    </row>
    <row r="1469" spans="1:3" ht="15">
      <c r="A1469" s="18"/>
      <c r="B1469" s="138"/>
      <c r="C1469" s="12"/>
    </row>
    <row r="1470" spans="1:3" ht="15">
      <c r="A1470" s="18"/>
      <c r="B1470" s="138"/>
      <c r="C1470" s="12"/>
    </row>
    <row r="1471" spans="1:3" ht="15">
      <c r="A1471" s="18"/>
      <c r="B1471" s="138"/>
      <c r="C1471" s="12"/>
    </row>
    <row r="1472" spans="1:3" ht="15">
      <c r="A1472" s="18"/>
      <c r="B1472" s="138"/>
      <c r="C1472" s="12"/>
    </row>
    <row r="1473" spans="1:3" ht="15">
      <c r="A1473" s="18"/>
      <c r="B1473" s="138"/>
      <c r="C1473" s="12"/>
    </row>
    <row r="1474" spans="1:3" ht="15">
      <c r="A1474" s="18"/>
      <c r="B1474" s="138"/>
      <c r="C1474" s="12"/>
    </row>
    <row r="1475" spans="1:3" ht="15">
      <c r="A1475" s="18"/>
      <c r="B1475" s="138"/>
      <c r="C1475" s="12"/>
    </row>
    <row r="1476" spans="1:3" ht="15">
      <c r="A1476" s="18"/>
      <c r="B1476" s="138"/>
      <c r="C1476" s="12"/>
    </row>
    <row r="1477" spans="1:3" ht="15">
      <c r="A1477" s="18"/>
      <c r="B1477" s="138"/>
      <c r="C1477" s="12"/>
    </row>
    <row r="1478" spans="1:3" ht="15">
      <c r="A1478" s="18"/>
      <c r="B1478" s="138"/>
      <c r="C1478" s="12"/>
    </row>
    <row r="1479" spans="1:3" ht="15">
      <c r="A1479" s="18"/>
      <c r="B1479" s="138"/>
      <c r="C1479" s="12"/>
    </row>
    <row r="1480" spans="1:3" ht="15">
      <c r="A1480" s="18"/>
      <c r="B1480" s="138"/>
      <c r="C1480" s="12"/>
    </row>
    <row r="1481" spans="1:3" ht="15">
      <c r="A1481" s="18"/>
      <c r="B1481" s="138"/>
      <c r="C1481" s="12"/>
    </row>
    <row r="1482" spans="1:3" ht="15">
      <c r="A1482" s="18"/>
      <c r="B1482" s="138"/>
      <c r="C1482" s="12"/>
    </row>
    <row r="1483" spans="1:3" ht="15">
      <c r="A1483" s="18"/>
      <c r="B1483" s="138"/>
      <c r="C1483" s="12"/>
    </row>
    <row r="1484" spans="1:3" ht="15">
      <c r="A1484" s="18"/>
      <c r="B1484" s="138"/>
      <c r="C1484" s="12"/>
    </row>
    <row r="1485" spans="1:3" ht="15">
      <c r="A1485" s="18"/>
      <c r="B1485" s="138"/>
      <c r="C1485" s="12"/>
    </row>
    <row r="1486" spans="1:3" ht="15">
      <c r="A1486" s="18"/>
      <c r="B1486" s="138"/>
      <c r="C1486" s="12"/>
    </row>
    <row r="1487" spans="1:3" ht="15">
      <c r="A1487" s="18"/>
      <c r="B1487" s="138"/>
      <c r="C1487" s="12"/>
    </row>
    <row r="1488" spans="1:3" ht="15">
      <c r="A1488" s="18"/>
      <c r="B1488" s="138"/>
      <c r="C1488" s="12"/>
    </row>
    <row r="1489" spans="1:3" ht="15">
      <c r="A1489" s="18"/>
      <c r="B1489" s="138"/>
      <c r="C1489" s="12"/>
    </row>
    <row r="1490" spans="1:3" ht="15">
      <c r="A1490" s="18"/>
      <c r="B1490" s="138"/>
      <c r="C1490" s="12"/>
    </row>
    <row r="1491" spans="1:3" ht="15">
      <c r="A1491" s="18"/>
      <c r="B1491" s="138"/>
      <c r="C1491" s="12"/>
    </row>
    <row r="1492" spans="1:3" ht="15">
      <c r="A1492" s="18"/>
      <c r="B1492" s="138"/>
      <c r="C1492" s="12"/>
    </row>
    <row r="1493" spans="1:3" ht="15">
      <c r="A1493" s="18"/>
      <c r="B1493" s="138"/>
      <c r="C1493" s="12"/>
    </row>
    <row r="1494" spans="1:3" ht="15">
      <c r="A1494" s="18"/>
      <c r="B1494" s="138"/>
      <c r="C1494" s="12"/>
    </row>
    <row r="1495" spans="1:3" ht="15">
      <c r="A1495" s="18"/>
      <c r="B1495" s="138"/>
      <c r="C1495" s="12"/>
    </row>
    <row r="1496" spans="1:3" ht="15">
      <c r="A1496" s="18"/>
      <c r="B1496" s="138"/>
      <c r="C1496" s="12"/>
    </row>
    <row r="1497" spans="1:3" ht="15">
      <c r="A1497" s="18"/>
      <c r="B1497" s="138"/>
      <c r="C1497" s="12"/>
    </row>
    <row r="1498" spans="1:3" ht="15">
      <c r="A1498" s="18"/>
      <c r="B1498" s="138"/>
      <c r="C1498" s="12"/>
    </row>
    <row r="1499" spans="1:3" ht="15">
      <c r="A1499" s="18"/>
      <c r="B1499" s="138"/>
      <c r="C1499" s="12"/>
    </row>
    <row r="1500" spans="1:3" ht="15">
      <c r="A1500" s="18"/>
      <c r="B1500" s="138"/>
      <c r="C1500" s="12"/>
    </row>
    <row r="1501" spans="1:3" ht="15">
      <c r="A1501" s="18"/>
      <c r="B1501" s="138"/>
      <c r="C1501" s="12"/>
    </row>
    <row r="1502" spans="1:3" ht="15">
      <c r="A1502" s="18"/>
      <c r="B1502" s="138"/>
      <c r="C1502" s="12"/>
    </row>
    <row r="1503" spans="1:3" ht="15">
      <c r="A1503" s="18"/>
      <c r="B1503" s="138"/>
      <c r="C1503" s="12"/>
    </row>
    <row r="1504" spans="1:3" ht="15">
      <c r="A1504" s="18"/>
      <c r="B1504" s="138"/>
      <c r="C1504" s="12"/>
    </row>
    <row r="1505" spans="1:3" ht="15">
      <c r="A1505" s="18"/>
      <c r="B1505" s="138"/>
      <c r="C1505" s="12"/>
    </row>
    <row r="1506" spans="1:3" ht="15">
      <c r="A1506" s="18"/>
      <c r="B1506" s="138"/>
      <c r="C1506" s="12"/>
    </row>
    <row r="1507" spans="1:3" ht="15">
      <c r="A1507" s="18"/>
      <c r="B1507" s="138"/>
      <c r="C1507" s="12"/>
    </row>
    <row r="1508" spans="1:3" ht="15">
      <c r="A1508" s="18"/>
      <c r="B1508" s="138"/>
      <c r="C1508" s="12"/>
    </row>
    <row r="1509" spans="1:3" ht="15">
      <c r="A1509" s="18"/>
      <c r="B1509" s="138"/>
      <c r="C1509" s="12"/>
    </row>
    <row r="1510" spans="1:3" ht="15">
      <c r="A1510" s="18"/>
      <c r="B1510" s="138"/>
      <c r="C1510" s="12"/>
    </row>
    <row r="1511" spans="1:3" ht="15">
      <c r="A1511" s="18"/>
      <c r="B1511" s="138"/>
      <c r="C1511" s="12"/>
    </row>
    <row r="1512" spans="1:3" ht="15">
      <c r="A1512" s="18"/>
      <c r="B1512" s="138"/>
      <c r="C1512" s="12"/>
    </row>
    <row r="1513" spans="1:3" ht="15">
      <c r="A1513" s="18"/>
      <c r="B1513" s="138"/>
      <c r="C1513" s="12"/>
    </row>
    <row r="1514" spans="1:3" ht="15">
      <c r="A1514" s="18"/>
      <c r="B1514" s="138"/>
      <c r="C1514" s="12"/>
    </row>
    <row r="1515" spans="1:3" ht="15">
      <c r="A1515" s="18"/>
      <c r="B1515" s="138"/>
      <c r="C1515" s="12"/>
    </row>
    <row r="1516" spans="1:3" ht="15">
      <c r="A1516" s="18"/>
      <c r="B1516" s="138"/>
      <c r="C1516" s="12"/>
    </row>
    <row r="1517" spans="1:3" ht="15">
      <c r="A1517" s="18"/>
      <c r="B1517" s="138"/>
      <c r="C1517" s="12"/>
    </row>
    <row r="1518" spans="1:3" ht="15">
      <c r="A1518" s="18"/>
      <c r="B1518" s="138"/>
      <c r="C1518" s="12"/>
    </row>
    <row r="1519" spans="1:3" ht="15">
      <c r="A1519" s="18"/>
      <c r="B1519" s="138"/>
      <c r="C1519" s="12"/>
    </row>
    <row r="1520" spans="1:3" ht="15">
      <c r="A1520" s="18"/>
      <c r="B1520" s="138"/>
      <c r="C1520" s="12"/>
    </row>
    <row r="1521" spans="1:3" ht="15">
      <c r="A1521" s="18"/>
      <c r="B1521" s="138"/>
      <c r="C1521" s="12"/>
    </row>
    <row r="1522" spans="1:3" ht="15">
      <c r="A1522" s="18"/>
      <c r="B1522" s="138"/>
      <c r="C1522" s="12"/>
    </row>
    <row r="1523" spans="1:3" ht="15">
      <c r="A1523" s="18"/>
      <c r="B1523" s="138"/>
      <c r="C1523" s="12"/>
    </row>
    <row r="1524" spans="1:3" ht="15">
      <c r="A1524" s="18"/>
      <c r="B1524" s="138"/>
      <c r="C1524" s="12"/>
    </row>
    <row r="1525" spans="1:3" ht="15">
      <c r="A1525" s="18"/>
      <c r="B1525" s="138"/>
      <c r="C1525" s="12"/>
    </row>
    <row r="1526" spans="1:3" ht="15">
      <c r="A1526" s="18"/>
      <c r="B1526" s="138"/>
      <c r="C1526" s="12"/>
    </row>
    <row r="1527" spans="1:3" ht="15">
      <c r="A1527" s="18"/>
      <c r="B1527" s="138"/>
      <c r="C1527" s="12"/>
    </row>
    <row r="1528" spans="1:3" ht="15">
      <c r="A1528" s="18"/>
      <c r="B1528" s="138"/>
      <c r="C1528" s="12"/>
    </row>
    <row r="1529" spans="1:3" ht="15">
      <c r="A1529" s="18"/>
      <c r="B1529" s="138"/>
      <c r="C1529" s="12"/>
    </row>
    <row r="1530" spans="1:3" ht="15">
      <c r="A1530" s="18"/>
      <c r="B1530" s="138"/>
      <c r="C1530" s="12"/>
    </row>
    <row r="1531" spans="1:3" ht="15">
      <c r="A1531" s="18"/>
      <c r="B1531" s="138"/>
      <c r="C1531" s="12"/>
    </row>
    <row r="1532" spans="1:3" ht="15">
      <c r="A1532" s="18"/>
      <c r="B1532" s="138"/>
      <c r="C1532" s="12"/>
    </row>
    <row r="1533" spans="1:3" ht="15">
      <c r="A1533" s="18"/>
      <c r="B1533" s="138"/>
      <c r="C1533" s="12"/>
    </row>
    <row r="1534" spans="1:3" ht="15">
      <c r="A1534" s="18"/>
      <c r="B1534" s="138"/>
      <c r="C1534" s="12"/>
    </row>
    <row r="1535" spans="1:3" ht="15">
      <c r="A1535" s="18"/>
      <c r="B1535" s="138"/>
      <c r="C1535" s="12"/>
    </row>
    <row r="1536" spans="1:3" ht="15">
      <c r="A1536" s="18"/>
      <c r="B1536" s="138"/>
      <c r="C1536" s="12"/>
    </row>
    <row r="1537" spans="1:3" ht="15">
      <c r="A1537" s="18"/>
      <c r="B1537" s="138"/>
      <c r="C1537" s="12"/>
    </row>
    <row r="1538" spans="1:3" ht="15">
      <c r="A1538" s="18"/>
      <c r="B1538" s="138"/>
      <c r="C1538" s="12"/>
    </row>
    <row r="1539" spans="1:3" ht="15">
      <c r="A1539" s="18"/>
      <c r="B1539" s="138"/>
      <c r="C1539" s="12"/>
    </row>
    <row r="1540" spans="1:3" ht="15">
      <c r="A1540" s="18"/>
      <c r="B1540" s="138"/>
      <c r="C1540" s="12"/>
    </row>
    <row r="1541" spans="1:3" ht="15">
      <c r="A1541" s="18"/>
      <c r="B1541" s="138"/>
      <c r="C1541" s="12"/>
    </row>
    <row r="1542" spans="1:3" ht="15">
      <c r="A1542" s="18"/>
      <c r="B1542" s="138"/>
      <c r="C1542" s="12"/>
    </row>
    <row r="1543" spans="1:3" ht="15">
      <c r="A1543" s="18"/>
      <c r="B1543" s="138"/>
      <c r="C1543" s="12"/>
    </row>
    <row r="1544" spans="1:3" ht="15">
      <c r="A1544" s="18"/>
      <c r="B1544" s="138"/>
      <c r="C1544" s="12"/>
    </row>
    <row r="1545" spans="1:3" ht="15">
      <c r="A1545" s="18"/>
      <c r="B1545" s="138"/>
      <c r="C1545" s="12"/>
    </row>
    <row r="1546" spans="1:3" ht="15">
      <c r="A1546" s="18"/>
      <c r="B1546" s="138"/>
      <c r="C1546" s="12"/>
    </row>
    <row r="1547" spans="1:3" ht="15">
      <c r="A1547" s="18"/>
      <c r="B1547" s="138"/>
      <c r="C1547" s="12"/>
    </row>
    <row r="1548" spans="1:3" ht="15">
      <c r="A1548" s="18"/>
      <c r="B1548" s="138"/>
      <c r="C1548" s="12"/>
    </row>
    <row r="1549" spans="1:3" ht="15">
      <c r="A1549" s="18"/>
      <c r="B1549" s="138"/>
      <c r="C1549" s="12"/>
    </row>
    <row r="1550" spans="1:3" ht="15">
      <c r="A1550" s="18"/>
      <c r="B1550" s="138"/>
      <c r="C1550" s="12"/>
    </row>
    <row r="1551" spans="1:3" ht="15">
      <c r="A1551" s="18"/>
      <c r="B1551" s="138"/>
      <c r="C1551" s="12"/>
    </row>
    <row r="1552" spans="1:3" ht="15">
      <c r="A1552" s="18"/>
      <c r="B1552" s="138"/>
      <c r="C1552" s="12"/>
    </row>
    <row r="1553" spans="1:3" ht="15">
      <c r="A1553" s="18"/>
      <c r="B1553" s="138"/>
      <c r="C1553" s="12"/>
    </row>
    <row r="1554" spans="1:3" ht="15">
      <c r="A1554" s="18"/>
      <c r="B1554" s="138"/>
      <c r="C1554" s="12"/>
    </row>
    <row r="1555" spans="1:3" ht="15">
      <c r="A1555" s="18"/>
      <c r="B1555" s="138"/>
      <c r="C1555" s="12"/>
    </row>
    <row r="1556" spans="1:3" ht="15">
      <c r="A1556" s="18"/>
      <c r="B1556" s="138"/>
      <c r="C1556" s="12"/>
    </row>
    <row r="1557" spans="1:3" ht="15">
      <c r="A1557" s="18"/>
      <c r="B1557" s="138"/>
      <c r="C1557" s="12"/>
    </row>
    <row r="1558" spans="1:3" ht="15">
      <c r="A1558" s="18"/>
      <c r="B1558" s="138"/>
      <c r="C1558" s="12"/>
    </row>
    <row r="1559" spans="1:3" ht="15">
      <c r="A1559" s="18"/>
      <c r="B1559" s="138"/>
      <c r="C1559" s="12"/>
    </row>
    <row r="1560" spans="1:3" ht="15">
      <c r="A1560" s="18"/>
      <c r="B1560" s="138"/>
      <c r="C1560" s="12"/>
    </row>
  </sheetData>
  <sheetProtection/>
  <mergeCells count="13">
    <mergeCell ref="A8:G8"/>
    <mergeCell ref="A9:G9"/>
    <mergeCell ref="A1:G1"/>
    <mergeCell ref="A2:G2"/>
    <mergeCell ref="A5:G5"/>
    <mergeCell ref="A6:G6"/>
    <mergeCell ref="A10:G10"/>
    <mergeCell ref="A12:G12"/>
    <mergeCell ref="A358:G358"/>
    <mergeCell ref="A17:G17"/>
    <mergeCell ref="A24:G24"/>
    <mergeCell ref="A25:G25"/>
    <mergeCell ref="A357:G357"/>
  </mergeCells>
  <printOptions/>
  <pageMargins left="0.75" right="0.75" top="1" bottom="1" header="0" footer="0"/>
  <pageSetup orientation="portrait" paperSize="9"/>
  <legacyDrawing r:id="rId2"/>
  <oleObjects>
    <oleObject progId="MSPhotoEd.3" shapeId="1038564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O711"/>
  <sheetViews>
    <sheetView showRowColHeaders="0" tabSelected="1" zoomScale="75" zoomScaleNormal="75" zoomScaleSheetLayoutView="75" zoomScalePageLayoutView="75" workbookViewId="0" topLeftCell="A12">
      <selection activeCell="B36" sqref="B36"/>
    </sheetView>
  </sheetViews>
  <sheetFormatPr defaultColWidth="11.421875" defaultRowHeight="15"/>
  <cols>
    <col min="1" max="1" width="13.57421875" style="249" customWidth="1"/>
    <col min="2" max="2" width="72.28125" style="422" customWidth="1"/>
    <col min="3" max="3" width="19.140625" style="12" hidden="1" customWidth="1"/>
    <col min="4" max="4" width="21.8515625" style="193" customWidth="1"/>
    <col min="5" max="5" width="21.28125" style="194" customWidth="1"/>
    <col min="6" max="6" width="21.8515625" style="194" customWidth="1"/>
    <col min="7" max="7" width="23.00390625" style="194" customWidth="1"/>
    <col min="8" max="8" width="22.421875" style="139" customWidth="1"/>
    <col min="9" max="9" width="18.421875" style="139" customWidth="1"/>
    <col min="10" max="11" width="11.00390625" style="139" customWidth="1"/>
    <col min="12" max="12" width="16.140625" style="139" customWidth="1"/>
    <col min="13" max="13" width="11.00390625" style="139" customWidth="1"/>
    <col min="14" max="14" width="13.140625" style="139" customWidth="1"/>
    <col min="15" max="18" width="11.00390625" style="139" customWidth="1"/>
    <col min="19" max="16384" width="11.421875" style="139" customWidth="1"/>
  </cols>
  <sheetData>
    <row r="1" spans="1:7" ht="15" customHeight="1">
      <c r="A1" s="712" t="s">
        <v>1782</v>
      </c>
      <c r="B1" s="712"/>
      <c r="C1" s="712"/>
      <c r="D1" s="712"/>
      <c r="E1" s="712"/>
      <c r="F1" s="712"/>
      <c r="G1" s="712"/>
    </row>
    <row r="2" spans="1:7" ht="20.25" customHeight="1">
      <c r="A2" s="713" t="s">
        <v>1783</v>
      </c>
      <c r="B2" s="713"/>
      <c r="C2" s="713"/>
      <c r="D2" s="713"/>
      <c r="E2" s="713"/>
      <c r="F2" s="713"/>
      <c r="G2" s="713"/>
    </row>
    <row r="3" spans="1:7" ht="15">
      <c r="A3" s="532"/>
      <c r="B3" s="533"/>
      <c r="C3" s="534"/>
      <c r="D3" s="535"/>
      <c r="E3" s="535"/>
      <c r="F3" s="535"/>
      <c r="G3" s="535"/>
    </row>
    <row r="4" spans="1:7" ht="15">
      <c r="A4" s="532"/>
      <c r="B4" s="533"/>
      <c r="C4" s="534"/>
      <c r="D4" s="535"/>
      <c r="E4" s="535"/>
      <c r="F4" s="535"/>
      <c r="G4" s="535"/>
    </row>
    <row r="5" spans="1:7" ht="15">
      <c r="A5" s="532"/>
      <c r="B5" s="533"/>
      <c r="C5" s="534"/>
      <c r="D5" s="535"/>
      <c r="E5" s="535"/>
      <c r="F5" s="535"/>
      <c r="G5" s="535"/>
    </row>
    <row r="6" spans="1:7" ht="15">
      <c r="A6" s="532"/>
      <c r="B6" s="533"/>
      <c r="C6" s="534"/>
      <c r="D6" s="535"/>
      <c r="E6" s="535"/>
      <c r="F6" s="535"/>
      <c r="G6" s="535"/>
    </row>
    <row r="7" spans="1:7" ht="15" customHeight="1">
      <c r="A7" s="712" t="s">
        <v>1784</v>
      </c>
      <c r="B7" s="712"/>
      <c r="C7" s="712"/>
      <c r="D7" s="712"/>
      <c r="E7" s="712"/>
      <c r="F7" s="712"/>
      <c r="G7" s="712"/>
    </row>
    <row r="8" spans="1:7" ht="15" customHeight="1">
      <c r="A8" s="712" t="s">
        <v>1785</v>
      </c>
      <c r="B8" s="712"/>
      <c r="C8" s="712"/>
      <c r="D8" s="712"/>
      <c r="E8" s="712"/>
      <c r="F8" s="712"/>
      <c r="G8" s="712"/>
    </row>
    <row r="9" spans="5:7" ht="16.5">
      <c r="E9" s="253"/>
      <c r="F9" s="253"/>
      <c r="G9" s="253"/>
    </row>
    <row r="10" spans="1:7" ht="15" customHeight="1">
      <c r="A10" s="714" t="s">
        <v>249</v>
      </c>
      <c r="B10" s="714"/>
      <c r="C10" s="714"/>
      <c r="D10" s="714"/>
      <c r="E10" s="714"/>
      <c r="F10" s="714"/>
      <c r="G10" s="714"/>
    </row>
    <row r="11" spans="1:7" ht="15" customHeight="1">
      <c r="A11" s="715" t="s">
        <v>248</v>
      </c>
      <c r="B11" s="715"/>
      <c r="C11" s="715"/>
      <c r="D11" s="715"/>
      <c r="E11" s="715"/>
      <c r="F11" s="715"/>
      <c r="G11" s="715"/>
    </row>
    <row r="12" spans="1:7" ht="15" customHeight="1">
      <c r="A12" s="714" t="s">
        <v>1787</v>
      </c>
      <c r="B12" s="714"/>
      <c r="C12" s="714"/>
      <c r="D12" s="714"/>
      <c r="E12" s="714"/>
      <c r="F12" s="714"/>
      <c r="G12" s="714"/>
    </row>
    <row r="13" spans="1:7" ht="15" customHeight="1">
      <c r="A13" s="530"/>
      <c r="B13" s="530"/>
      <c r="C13" s="531"/>
      <c r="D13" s="531"/>
      <c r="E13" s="531"/>
      <c r="F13" s="531"/>
      <c r="G13" s="531"/>
    </row>
    <row r="14" spans="1:7" ht="15" customHeight="1">
      <c r="A14" s="714" t="s">
        <v>1788</v>
      </c>
      <c r="B14" s="714"/>
      <c r="C14" s="714"/>
      <c r="D14" s="714"/>
      <c r="E14" s="714"/>
      <c r="F14" s="714"/>
      <c r="G14" s="714"/>
    </row>
    <row r="15" spans="1:7" ht="15" customHeight="1">
      <c r="A15" s="529"/>
      <c r="B15" s="529"/>
      <c r="C15" s="529"/>
      <c r="D15" s="529"/>
      <c r="E15" s="529"/>
      <c r="F15" s="529"/>
      <c r="G15" s="529"/>
    </row>
    <row r="16" spans="1:7" ht="15" customHeight="1">
      <c r="A16" s="707" t="s">
        <v>244</v>
      </c>
      <c r="B16" s="707"/>
      <c r="C16" s="707"/>
      <c r="D16" s="707"/>
      <c r="E16" s="707"/>
      <c r="F16" s="707"/>
      <c r="G16" s="707"/>
    </row>
    <row r="17" spans="1:7" ht="15" customHeight="1">
      <c r="A17" s="707"/>
      <c r="B17" s="707"/>
      <c r="C17" s="707"/>
      <c r="D17" s="707"/>
      <c r="E17" s="707"/>
      <c r="F17" s="707"/>
      <c r="G17" s="707"/>
    </row>
    <row r="18" spans="1:7" ht="16.5" customHeight="1">
      <c r="A18" s="707"/>
      <c r="B18" s="707"/>
      <c r="C18" s="707"/>
      <c r="D18" s="707"/>
      <c r="E18" s="707"/>
      <c r="F18" s="707"/>
      <c r="G18" s="707"/>
    </row>
    <row r="19" spans="1:7" ht="16.5" customHeight="1">
      <c r="A19" s="714" t="s">
        <v>1789</v>
      </c>
      <c r="B19" s="715"/>
      <c r="C19" s="715"/>
      <c r="D19" s="715"/>
      <c r="E19" s="715"/>
      <c r="F19" s="715"/>
      <c r="G19" s="715"/>
    </row>
    <row r="20" spans="1:7" ht="16.5" customHeight="1">
      <c r="A20" s="528"/>
      <c r="B20" s="528"/>
      <c r="C20" s="528"/>
      <c r="D20" s="528"/>
      <c r="E20" s="528"/>
      <c r="F20" s="528"/>
      <c r="G20" s="528"/>
    </row>
    <row r="21" spans="1:7" ht="16.5" customHeight="1">
      <c r="A21" s="707" t="s">
        <v>245</v>
      </c>
      <c r="B21" s="707"/>
      <c r="C21" s="707"/>
      <c r="D21" s="707"/>
      <c r="E21" s="707"/>
      <c r="F21" s="707"/>
      <c r="G21" s="707"/>
    </row>
    <row r="22" spans="1:7" ht="16.5" customHeight="1">
      <c r="A22" s="707"/>
      <c r="B22" s="707"/>
      <c r="C22" s="707"/>
      <c r="D22" s="707"/>
      <c r="E22" s="707"/>
      <c r="F22" s="707"/>
      <c r="G22" s="707"/>
    </row>
    <row r="23" spans="1:7" ht="16.5" customHeight="1">
      <c r="A23" s="707" t="s">
        <v>246</v>
      </c>
      <c r="B23" s="707"/>
      <c r="C23" s="707"/>
      <c r="D23" s="707"/>
      <c r="E23" s="707"/>
      <c r="F23" s="707"/>
      <c r="G23" s="707"/>
    </row>
    <row r="24" spans="1:7" ht="16.5" customHeight="1">
      <c r="A24" s="707"/>
      <c r="B24" s="707"/>
      <c r="C24" s="707"/>
      <c r="D24" s="707"/>
      <c r="E24" s="707"/>
      <c r="F24" s="707"/>
      <c r="G24" s="707"/>
    </row>
    <row r="25" spans="1:7" ht="16.5" customHeight="1">
      <c r="A25" s="707" t="s">
        <v>247</v>
      </c>
      <c r="B25" s="707"/>
      <c r="C25" s="707"/>
      <c r="D25" s="707"/>
      <c r="E25" s="707"/>
      <c r="F25" s="707"/>
      <c r="G25" s="707"/>
    </row>
    <row r="26" spans="1:7" ht="16.5" customHeight="1">
      <c r="A26" s="707" t="s">
        <v>66</v>
      </c>
      <c r="B26" s="707"/>
      <c r="C26" s="707"/>
      <c r="D26" s="707"/>
      <c r="E26" s="707"/>
      <c r="F26" s="707"/>
      <c r="G26" s="707"/>
    </row>
    <row r="27" spans="1:7" ht="15" customHeight="1">
      <c r="A27" s="717" t="s">
        <v>749</v>
      </c>
      <c r="B27" s="717"/>
      <c r="C27" s="717"/>
      <c r="D27" s="717"/>
      <c r="E27" s="717"/>
      <c r="F27" s="717"/>
      <c r="G27" s="717"/>
    </row>
    <row r="28" spans="1:7" ht="15" customHeight="1">
      <c r="A28" s="701" t="s">
        <v>750</v>
      </c>
      <c r="B28" s="701"/>
      <c r="C28" s="701"/>
      <c r="D28" s="701"/>
      <c r="E28" s="701"/>
      <c r="F28" s="701"/>
      <c r="G28" s="701"/>
    </row>
    <row r="29" spans="1:7" ht="15" customHeight="1">
      <c r="A29" s="254"/>
      <c r="B29" s="254"/>
      <c r="C29" s="254"/>
      <c r="D29" s="254"/>
      <c r="E29" s="254"/>
      <c r="F29" s="254"/>
      <c r="G29" s="254"/>
    </row>
    <row r="30" spans="1:7" ht="15" customHeight="1">
      <c r="A30" s="707" t="s">
        <v>2267</v>
      </c>
      <c r="B30" s="707"/>
      <c r="C30" s="707"/>
      <c r="D30" s="707"/>
      <c r="E30" s="707"/>
      <c r="F30" s="707"/>
      <c r="G30" s="707"/>
    </row>
    <row r="31" spans="1:7" ht="15" customHeight="1">
      <c r="A31" s="707"/>
      <c r="B31" s="707"/>
      <c r="C31" s="707"/>
      <c r="D31" s="707"/>
      <c r="E31" s="707"/>
      <c r="F31" s="707"/>
      <c r="G31" s="707"/>
    </row>
    <row r="32" spans="1:7" ht="15" customHeight="1">
      <c r="A32" s="707"/>
      <c r="B32" s="707"/>
      <c r="C32" s="707"/>
      <c r="D32" s="707"/>
      <c r="E32" s="707"/>
      <c r="F32" s="707"/>
      <c r="G32" s="707"/>
    </row>
    <row r="33" spans="1:2" ht="17.25" thickBot="1">
      <c r="A33" s="447"/>
      <c r="B33" s="454"/>
    </row>
    <row r="34" spans="1:7" s="153" customFormat="1" ht="42" customHeight="1" thickBot="1">
      <c r="A34" s="536" t="s">
        <v>695</v>
      </c>
      <c r="B34" s="537" t="s">
        <v>1960</v>
      </c>
      <c r="C34" s="538" t="s">
        <v>755</v>
      </c>
      <c r="D34" s="538" t="s">
        <v>605</v>
      </c>
      <c r="E34" s="538" t="s">
        <v>692</v>
      </c>
      <c r="F34" s="538" t="s">
        <v>693</v>
      </c>
      <c r="G34" s="539" t="s">
        <v>694</v>
      </c>
    </row>
    <row r="35" spans="1:7" ht="20.25" customHeight="1" thickBot="1">
      <c r="A35" s="540" t="s">
        <v>2103</v>
      </c>
      <c r="B35" s="541" t="s">
        <v>1301</v>
      </c>
      <c r="C35" s="542">
        <v>1804087466</v>
      </c>
      <c r="D35" s="543">
        <f>D141+D162</f>
        <v>1211624326</v>
      </c>
      <c r="E35" s="543">
        <f>E36</f>
        <v>365548095</v>
      </c>
      <c r="F35" s="543">
        <f>F36</f>
        <v>300600300</v>
      </c>
      <c r="G35" s="544">
        <f>SUM(D35:F35)</f>
        <v>1877772721</v>
      </c>
    </row>
    <row r="36" spans="1:8" ht="21" customHeight="1" thickBot="1">
      <c r="A36" s="423" t="s">
        <v>2104</v>
      </c>
      <c r="B36" s="721" t="s">
        <v>1302</v>
      </c>
      <c r="C36" s="546">
        <f>C37+C72</f>
        <v>0</v>
      </c>
      <c r="D36" s="547"/>
      <c r="E36" s="548">
        <f>E124</f>
        <v>365548095</v>
      </c>
      <c r="F36" s="548">
        <f>F37+F72+F124+F156+F160+F162</f>
        <v>300600300</v>
      </c>
      <c r="G36" s="549">
        <f>SUM(E36:F36)</f>
        <v>666148395</v>
      </c>
      <c r="H36" s="204"/>
    </row>
    <row r="37" spans="1:7" ht="18.75" customHeight="1" thickBot="1">
      <c r="A37" s="550" t="s">
        <v>2105</v>
      </c>
      <c r="B37" s="541" t="s">
        <v>1303</v>
      </c>
      <c r="C37" s="551"/>
      <c r="D37" s="552"/>
      <c r="E37" s="553"/>
      <c r="F37" s="554">
        <f>F38+F41+F44+F47+F51+F53+F57+F61+F69+F71</f>
        <v>172562250</v>
      </c>
      <c r="G37" s="555">
        <f>SUM(E37:F37)</f>
        <v>172562250</v>
      </c>
    </row>
    <row r="38" spans="1:7" ht="24.75" customHeight="1" thickBot="1">
      <c r="A38" s="423" t="s">
        <v>2106</v>
      </c>
      <c r="B38" s="545" t="s">
        <v>1117</v>
      </c>
      <c r="C38" s="556"/>
      <c r="D38" s="547"/>
      <c r="E38" s="557"/>
      <c r="F38" s="558">
        <f>F39</f>
        <v>1050</v>
      </c>
      <c r="G38" s="559">
        <f>G39+G40</f>
        <v>1050</v>
      </c>
    </row>
    <row r="39" spans="1:7" ht="24" customHeight="1" thickBot="1">
      <c r="A39" s="550" t="s">
        <v>2107</v>
      </c>
      <c r="B39" s="560" t="s">
        <v>1118</v>
      </c>
      <c r="C39" s="561"/>
      <c r="D39" s="552"/>
      <c r="E39" s="553"/>
      <c r="F39" s="561">
        <v>1050</v>
      </c>
      <c r="G39" s="562">
        <v>1050</v>
      </c>
    </row>
    <row r="40" spans="1:7" ht="25.5" customHeight="1" thickBot="1">
      <c r="A40" s="423" t="s">
        <v>2108</v>
      </c>
      <c r="B40" s="422" t="s">
        <v>1119</v>
      </c>
      <c r="C40" s="563"/>
      <c r="D40" s="547"/>
      <c r="E40" s="557"/>
      <c r="F40" s="557"/>
      <c r="G40" s="564"/>
    </row>
    <row r="41" spans="1:7" ht="18.75" customHeight="1" thickBot="1">
      <c r="A41" s="550" t="s">
        <v>2112</v>
      </c>
      <c r="B41" s="541" t="s">
        <v>1123</v>
      </c>
      <c r="C41" s="551"/>
      <c r="D41" s="552"/>
      <c r="E41" s="553"/>
      <c r="F41" s="565">
        <f>F42+F43</f>
        <v>141750000</v>
      </c>
      <c r="G41" s="566">
        <f>G42+G43</f>
        <v>141750000</v>
      </c>
    </row>
    <row r="42" spans="1:7" ht="18" customHeight="1" thickBot="1">
      <c r="A42" s="423" t="s">
        <v>2113</v>
      </c>
      <c r="B42" s="422" t="s">
        <v>1124</v>
      </c>
      <c r="C42" s="567"/>
      <c r="D42" s="547"/>
      <c r="E42" s="557"/>
      <c r="F42" s="567">
        <v>89250000</v>
      </c>
      <c r="G42" s="568">
        <v>89250000</v>
      </c>
    </row>
    <row r="43" spans="1:7" ht="22.5" customHeight="1" thickBot="1">
      <c r="A43" s="550" t="s">
        <v>2114</v>
      </c>
      <c r="B43" s="560" t="s">
        <v>1125</v>
      </c>
      <c r="C43" s="561"/>
      <c r="D43" s="552"/>
      <c r="E43" s="553"/>
      <c r="F43" s="561">
        <v>52500000</v>
      </c>
      <c r="G43" s="562">
        <v>52500000</v>
      </c>
    </row>
    <row r="44" spans="1:7" ht="16.5" thickBot="1">
      <c r="A44" s="423" t="s">
        <v>2130</v>
      </c>
      <c r="B44" s="545" t="s">
        <v>1135</v>
      </c>
      <c r="C44" s="255"/>
      <c r="D44" s="255"/>
      <c r="E44" s="255"/>
      <c r="F44" s="255">
        <f>F45</f>
        <v>9485700</v>
      </c>
      <c r="G44" s="491">
        <f>G45+G46</f>
        <v>9485700</v>
      </c>
    </row>
    <row r="45" spans="1:7" ht="17.25" thickBot="1">
      <c r="A45" s="550" t="s">
        <v>2131</v>
      </c>
      <c r="B45" s="560" t="s">
        <v>1136</v>
      </c>
      <c r="C45" s="215"/>
      <c r="D45" s="552"/>
      <c r="E45" s="553"/>
      <c r="F45" s="215">
        <f>7350000+1050000+1085700</f>
        <v>9485700</v>
      </c>
      <c r="G45" s="492">
        <f>7350000+1050000+1085700</f>
        <v>9485700</v>
      </c>
    </row>
    <row r="46" spans="1:7" ht="3" customHeight="1" hidden="1">
      <c r="A46" s="423" t="s">
        <v>2132</v>
      </c>
      <c r="B46" s="422" t="s">
        <v>1137</v>
      </c>
      <c r="C46" s="214"/>
      <c r="D46" s="569"/>
      <c r="E46" s="570"/>
      <c r="F46" s="570"/>
      <c r="G46" s="571"/>
    </row>
    <row r="47" spans="1:7" ht="22.5" customHeight="1" thickBot="1">
      <c r="A47" s="572" t="s">
        <v>2133</v>
      </c>
      <c r="B47" s="573" t="s">
        <v>1138</v>
      </c>
      <c r="C47" s="574"/>
      <c r="D47" s="575"/>
      <c r="E47" s="576"/>
      <c r="F47" s="577">
        <f>F48</f>
        <v>1575000</v>
      </c>
      <c r="G47" s="578">
        <f>G48+G49</f>
        <v>1575000</v>
      </c>
    </row>
    <row r="48" spans="1:7" ht="17.25" thickBot="1">
      <c r="A48" s="550" t="s">
        <v>2134</v>
      </c>
      <c r="B48" s="560" t="s">
        <v>1139</v>
      </c>
      <c r="C48" s="215"/>
      <c r="D48" s="552"/>
      <c r="E48" s="553"/>
      <c r="F48" s="215">
        <v>1575000</v>
      </c>
      <c r="G48" s="492">
        <v>1575000</v>
      </c>
    </row>
    <row r="49" spans="1:7" ht="17.25" hidden="1" thickBot="1">
      <c r="A49" s="424" t="s">
        <v>2135</v>
      </c>
      <c r="B49" s="579" t="s">
        <v>1140</v>
      </c>
      <c r="C49" s="216"/>
      <c r="D49" s="569"/>
      <c r="E49" s="570"/>
      <c r="F49" s="216"/>
      <c r="G49" s="580"/>
    </row>
    <row r="50" spans="1:7" ht="17.25" hidden="1" thickBot="1">
      <c r="A50" s="425" t="s">
        <v>2136</v>
      </c>
      <c r="B50" s="455" t="s">
        <v>1141</v>
      </c>
      <c r="C50" s="218"/>
      <c r="D50" s="581"/>
      <c r="E50" s="582"/>
      <c r="F50" s="217"/>
      <c r="G50" s="583"/>
    </row>
    <row r="51" spans="1:7" ht="17.25" thickBot="1">
      <c r="A51" s="550" t="s">
        <v>2137</v>
      </c>
      <c r="B51" s="541" t="s">
        <v>1142</v>
      </c>
      <c r="C51" s="219"/>
      <c r="D51" s="581"/>
      <c r="E51" s="582"/>
      <c r="F51" s="584">
        <v>1260000</v>
      </c>
      <c r="G51" s="585">
        <v>1260000</v>
      </c>
    </row>
    <row r="52" spans="1:7" ht="17.25" hidden="1" thickBot="1">
      <c r="A52" s="423" t="s">
        <v>2138</v>
      </c>
      <c r="B52" s="545" t="s">
        <v>1143</v>
      </c>
      <c r="C52" s="214"/>
      <c r="D52" s="575"/>
      <c r="E52" s="576"/>
      <c r="F52" s="218"/>
      <c r="G52" s="586"/>
    </row>
    <row r="53" spans="1:7" ht="19.5" customHeight="1" thickBot="1">
      <c r="A53" s="550" t="s">
        <v>2139</v>
      </c>
      <c r="B53" s="541" t="s">
        <v>1144</v>
      </c>
      <c r="C53" s="219"/>
      <c r="D53" s="552"/>
      <c r="E53" s="553"/>
      <c r="F53" s="219">
        <v>105000</v>
      </c>
      <c r="G53" s="493">
        <v>105000</v>
      </c>
    </row>
    <row r="54" spans="1:7" ht="0.75" customHeight="1" hidden="1">
      <c r="A54" s="424" t="s">
        <v>2140</v>
      </c>
      <c r="B54" s="456" t="s">
        <v>1145</v>
      </c>
      <c r="C54" s="216"/>
      <c r="D54" s="569"/>
      <c r="E54" s="570"/>
      <c r="F54" s="216"/>
      <c r="G54" s="580"/>
    </row>
    <row r="55" spans="1:7" ht="17.25" hidden="1" thickBot="1">
      <c r="A55" s="426" t="s">
        <v>2141</v>
      </c>
      <c r="B55" s="457" t="s">
        <v>1146</v>
      </c>
      <c r="C55" s="217"/>
      <c r="D55" s="581"/>
      <c r="E55" s="582"/>
      <c r="F55" s="217"/>
      <c r="G55" s="583"/>
    </row>
    <row r="56" spans="1:7" ht="17.25" hidden="1" thickBot="1">
      <c r="A56" s="425" t="s">
        <v>2142</v>
      </c>
      <c r="B56" s="455" t="s">
        <v>1147</v>
      </c>
      <c r="C56" s="218"/>
      <c r="D56" s="575"/>
      <c r="E56" s="576"/>
      <c r="F56" s="218"/>
      <c r="G56" s="586"/>
    </row>
    <row r="57" spans="1:7" ht="17.25" thickBot="1">
      <c r="A57" s="550" t="s">
        <v>2143</v>
      </c>
      <c r="B57" s="541" t="s">
        <v>1148</v>
      </c>
      <c r="C57" s="219"/>
      <c r="D57" s="552"/>
      <c r="E57" s="553"/>
      <c r="F57" s="219">
        <v>10500</v>
      </c>
      <c r="G57" s="493">
        <v>10500</v>
      </c>
    </row>
    <row r="58" spans="1:7" ht="16.5" hidden="1">
      <c r="A58" s="424" t="s">
        <v>2144</v>
      </c>
      <c r="B58" s="456" t="s">
        <v>1149</v>
      </c>
      <c r="C58" s="216"/>
      <c r="D58" s="569"/>
      <c r="E58" s="570"/>
      <c r="F58" s="570"/>
      <c r="G58" s="571"/>
    </row>
    <row r="59" spans="1:7" ht="0.75" customHeight="1" thickBot="1">
      <c r="A59" s="426" t="s">
        <v>2145</v>
      </c>
      <c r="B59" s="457" t="s">
        <v>1150</v>
      </c>
      <c r="C59" s="217"/>
      <c r="D59" s="581"/>
      <c r="E59" s="582"/>
      <c r="F59" s="582"/>
      <c r="G59" s="587"/>
    </row>
    <row r="60" spans="1:7" ht="17.25" hidden="1" thickBot="1">
      <c r="A60" s="425" t="s">
        <v>2146</v>
      </c>
      <c r="B60" s="455" t="s">
        <v>1151</v>
      </c>
      <c r="C60" s="218"/>
      <c r="D60" s="575"/>
      <c r="E60" s="576"/>
      <c r="F60" s="576"/>
      <c r="G60" s="588"/>
    </row>
    <row r="61" spans="1:7" ht="17.25" thickBot="1">
      <c r="A61" s="550" t="s">
        <v>2147</v>
      </c>
      <c r="B61" s="541" t="s">
        <v>1152</v>
      </c>
      <c r="C61" s="219"/>
      <c r="D61" s="552"/>
      <c r="E61" s="553"/>
      <c r="F61" s="219">
        <f>F65</f>
        <v>7350000</v>
      </c>
      <c r="G61" s="493">
        <f>G65</f>
        <v>7350000</v>
      </c>
    </row>
    <row r="62" spans="1:7" ht="17.25" hidden="1" thickBot="1">
      <c r="A62" s="424" t="s">
        <v>2148</v>
      </c>
      <c r="B62" s="579" t="s">
        <v>1153</v>
      </c>
      <c r="C62" s="216"/>
      <c r="D62" s="569"/>
      <c r="E62" s="570"/>
      <c r="F62" s="216"/>
      <c r="G62" s="580"/>
    </row>
    <row r="63" spans="1:7" ht="0.75" customHeight="1" hidden="1">
      <c r="A63" s="426" t="s">
        <v>2149</v>
      </c>
      <c r="B63" s="589" t="s">
        <v>1154</v>
      </c>
      <c r="C63" s="217"/>
      <c r="D63" s="581"/>
      <c r="E63" s="582"/>
      <c r="F63" s="217"/>
      <c r="G63" s="583"/>
    </row>
    <row r="64" spans="1:7" ht="17.25" hidden="1" thickBot="1">
      <c r="A64" s="426" t="s">
        <v>2150</v>
      </c>
      <c r="B64" s="589" t="s">
        <v>1155</v>
      </c>
      <c r="C64" s="217"/>
      <c r="D64" s="581"/>
      <c r="E64" s="582"/>
      <c r="F64" s="217"/>
      <c r="G64" s="583"/>
    </row>
    <row r="65" spans="1:7" ht="0.75" customHeight="1" hidden="1">
      <c r="A65" s="426" t="s">
        <v>2151</v>
      </c>
      <c r="B65" s="589" t="s">
        <v>1156</v>
      </c>
      <c r="C65" s="217"/>
      <c r="D65" s="581"/>
      <c r="E65" s="582"/>
      <c r="F65" s="217">
        <v>7350000</v>
      </c>
      <c r="G65" s="583">
        <v>7350000</v>
      </c>
    </row>
    <row r="66" spans="1:7" ht="17.25" hidden="1" thickBot="1">
      <c r="A66" s="426" t="s">
        <v>2152</v>
      </c>
      <c r="B66" s="589" t="s">
        <v>1157</v>
      </c>
      <c r="C66" s="217"/>
      <c r="D66" s="581"/>
      <c r="E66" s="582"/>
      <c r="F66" s="217"/>
      <c r="G66" s="583"/>
    </row>
    <row r="67" spans="1:7" ht="17.25" hidden="1" thickBot="1">
      <c r="A67" s="426" t="s">
        <v>2153</v>
      </c>
      <c r="B67" s="589" t="s">
        <v>1158</v>
      </c>
      <c r="C67" s="217"/>
      <c r="D67" s="581"/>
      <c r="E67" s="582"/>
      <c r="F67" s="217"/>
      <c r="G67" s="583"/>
    </row>
    <row r="68" spans="1:7" ht="17.25" hidden="1" thickBot="1">
      <c r="A68" s="425" t="s">
        <v>2154</v>
      </c>
      <c r="B68" s="455" t="s">
        <v>1159</v>
      </c>
      <c r="C68" s="218"/>
      <c r="D68" s="581"/>
      <c r="E68" s="582"/>
      <c r="F68" s="217"/>
      <c r="G68" s="583"/>
    </row>
    <row r="69" spans="1:7" ht="17.25" thickBot="1">
      <c r="A69" s="550" t="s">
        <v>2155</v>
      </c>
      <c r="B69" s="541" t="s">
        <v>1160</v>
      </c>
      <c r="C69" s="219"/>
      <c r="D69" s="581"/>
      <c r="E69" s="582"/>
      <c r="F69" s="584">
        <v>3150000</v>
      </c>
      <c r="G69" s="585">
        <v>3150000</v>
      </c>
    </row>
    <row r="70" spans="1:7" ht="17.25" hidden="1" thickBot="1">
      <c r="A70" s="423" t="s">
        <v>2156</v>
      </c>
      <c r="B70" s="545" t="s">
        <v>1161</v>
      </c>
      <c r="C70" s="214"/>
      <c r="D70" s="575"/>
      <c r="E70" s="576"/>
      <c r="F70" s="218"/>
      <c r="G70" s="586"/>
    </row>
    <row r="71" spans="1:7" ht="19.5" customHeight="1" thickBot="1">
      <c r="A71" s="550" t="s">
        <v>2157</v>
      </c>
      <c r="B71" s="541" t="s">
        <v>1162</v>
      </c>
      <c r="C71" s="219"/>
      <c r="D71" s="552"/>
      <c r="E71" s="553"/>
      <c r="F71" s="219">
        <v>7875000</v>
      </c>
      <c r="G71" s="493">
        <v>7875000</v>
      </c>
    </row>
    <row r="72" spans="1:7" ht="21" customHeight="1" thickBot="1">
      <c r="A72" s="550" t="s">
        <v>2158</v>
      </c>
      <c r="B72" s="541" t="s">
        <v>1304</v>
      </c>
      <c r="C72" s="219"/>
      <c r="D72" s="552"/>
      <c r="E72" s="681">
        <v>365548095</v>
      </c>
      <c r="F72" s="219">
        <f>F73+F84+F114+F120</f>
        <v>117416250</v>
      </c>
      <c r="G72" s="493">
        <f>SUM(D72:F72)</f>
        <v>482964345</v>
      </c>
    </row>
    <row r="73" spans="1:7" ht="18" customHeight="1" thickBot="1">
      <c r="A73" s="550" t="s">
        <v>2159</v>
      </c>
      <c r="B73" s="541" t="s">
        <v>1163</v>
      </c>
      <c r="C73" s="219"/>
      <c r="D73" s="552"/>
      <c r="E73" s="553"/>
      <c r="F73" s="219">
        <f>F74+F78+F80+F83</f>
        <v>4856250</v>
      </c>
      <c r="G73" s="493">
        <f>G78+G80+G83+G74</f>
        <v>4856250</v>
      </c>
    </row>
    <row r="74" spans="1:7" ht="13.5" customHeight="1" thickBot="1">
      <c r="A74" s="424" t="s">
        <v>2166</v>
      </c>
      <c r="B74" s="579" t="s">
        <v>1168</v>
      </c>
      <c r="C74" s="590"/>
      <c r="D74" s="569"/>
      <c r="E74" s="570"/>
      <c r="F74" s="216">
        <v>5250</v>
      </c>
      <c r="G74" s="580">
        <v>5250</v>
      </c>
    </row>
    <row r="75" spans="1:7" ht="17.25" hidden="1" thickBot="1">
      <c r="A75" s="426" t="s">
        <v>2167</v>
      </c>
      <c r="B75" s="589" t="s">
        <v>1169</v>
      </c>
      <c r="C75" s="591"/>
      <c r="D75" s="581"/>
      <c r="E75" s="582"/>
      <c r="F75" s="217"/>
      <c r="G75" s="583"/>
    </row>
    <row r="76" spans="1:7" ht="17.25" hidden="1" thickBot="1">
      <c r="A76" s="426" t="s">
        <v>2168</v>
      </c>
      <c r="B76" s="589" t="s">
        <v>250</v>
      </c>
      <c r="C76" s="591"/>
      <c r="D76" s="581"/>
      <c r="E76" s="582"/>
      <c r="F76" s="217"/>
      <c r="G76" s="583"/>
    </row>
    <row r="77" spans="1:7" ht="3" customHeight="1" hidden="1">
      <c r="A77" s="425" t="s">
        <v>2169</v>
      </c>
      <c r="B77" s="592" t="s">
        <v>251</v>
      </c>
      <c r="C77" s="593"/>
      <c r="D77" s="575"/>
      <c r="E77" s="576"/>
      <c r="F77" s="218"/>
      <c r="G77" s="586"/>
    </row>
    <row r="78" spans="1:7" ht="17.25" thickBot="1">
      <c r="A78" s="550" t="s">
        <v>2170</v>
      </c>
      <c r="B78" s="560" t="s">
        <v>1358</v>
      </c>
      <c r="C78" s="215"/>
      <c r="D78" s="552"/>
      <c r="E78" s="553"/>
      <c r="F78" s="215">
        <v>105000</v>
      </c>
      <c r="G78" s="492">
        <v>105000</v>
      </c>
    </row>
    <row r="79" spans="1:7" ht="17.25" hidden="1" thickBot="1">
      <c r="A79" s="423" t="s">
        <v>2171</v>
      </c>
      <c r="B79" s="422" t="s">
        <v>252</v>
      </c>
      <c r="C79" s="256"/>
      <c r="D79" s="569"/>
      <c r="E79" s="570"/>
      <c r="F79" s="216"/>
      <c r="G79" s="580"/>
    </row>
    <row r="80" spans="1:7" ht="17.25" thickBot="1">
      <c r="A80" s="550" t="s">
        <v>2172</v>
      </c>
      <c r="B80" s="560" t="s">
        <v>253</v>
      </c>
      <c r="C80" s="215"/>
      <c r="D80" s="581"/>
      <c r="E80" s="582"/>
      <c r="F80" s="217">
        <v>21000</v>
      </c>
      <c r="G80" s="583">
        <v>21000</v>
      </c>
    </row>
    <row r="81" spans="1:7" ht="17.25" hidden="1" thickBot="1">
      <c r="A81" s="426" t="s">
        <v>2178</v>
      </c>
      <c r="B81" s="589" t="s">
        <v>259</v>
      </c>
      <c r="C81" s="591"/>
      <c r="D81" s="581"/>
      <c r="E81" s="582"/>
      <c r="F81" s="217"/>
      <c r="G81" s="583"/>
    </row>
    <row r="82" spans="1:7" ht="17.25" hidden="1" thickBot="1">
      <c r="A82" s="425" t="s">
        <v>2179</v>
      </c>
      <c r="B82" s="592" t="s">
        <v>260</v>
      </c>
      <c r="C82" s="593"/>
      <c r="D82" s="575"/>
      <c r="E82" s="576"/>
      <c r="F82" s="218"/>
      <c r="G82" s="586"/>
    </row>
    <row r="83" spans="1:7" ht="17.25" thickBot="1">
      <c r="A83" s="550" t="s">
        <v>2180</v>
      </c>
      <c r="B83" s="560" t="s">
        <v>1342</v>
      </c>
      <c r="C83" s="215"/>
      <c r="D83" s="552"/>
      <c r="E83" s="553"/>
      <c r="F83" s="215">
        <f>4200000+315000+105000+105000</f>
        <v>4725000</v>
      </c>
      <c r="G83" s="492">
        <f>4200000+315000+105000+105000</f>
        <v>4725000</v>
      </c>
    </row>
    <row r="84" spans="1:7" ht="17.25" thickBot="1">
      <c r="A84" s="594" t="s">
        <v>2181</v>
      </c>
      <c r="B84" s="595" t="s">
        <v>261</v>
      </c>
      <c r="C84" s="596"/>
      <c r="D84" s="569"/>
      <c r="E84" s="570"/>
      <c r="F84" s="597">
        <f>F88+F95+F97+F113</f>
        <v>14700000</v>
      </c>
      <c r="G84" s="598">
        <f>G88+G95+G97+G113</f>
        <v>14700000</v>
      </c>
    </row>
    <row r="85" spans="1:7" ht="0.75" customHeight="1" hidden="1">
      <c r="A85" s="424" t="s">
        <v>2182</v>
      </c>
      <c r="B85" s="579" t="s">
        <v>262</v>
      </c>
      <c r="C85" s="216"/>
      <c r="D85" s="581"/>
      <c r="E85" s="582"/>
      <c r="F85" s="217"/>
      <c r="G85" s="583"/>
    </row>
    <row r="86" spans="1:7" ht="16.5" hidden="1">
      <c r="A86" s="426" t="s">
        <v>2183</v>
      </c>
      <c r="B86" s="589" t="s">
        <v>263</v>
      </c>
      <c r="C86" s="217"/>
      <c r="D86" s="581"/>
      <c r="E86" s="582"/>
      <c r="F86" s="217"/>
      <c r="G86" s="583"/>
    </row>
    <row r="87" spans="1:7" ht="0.75" customHeight="1" thickBot="1">
      <c r="A87" s="425" t="s">
        <v>2184</v>
      </c>
      <c r="B87" s="592" t="s">
        <v>264</v>
      </c>
      <c r="C87" s="218"/>
      <c r="D87" s="575"/>
      <c r="E87" s="576"/>
      <c r="F87" s="218"/>
      <c r="G87" s="586"/>
    </row>
    <row r="88" spans="1:7" ht="15" customHeight="1" thickBot="1">
      <c r="A88" s="550" t="s">
        <v>2185</v>
      </c>
      <c r="B88" s="560" t="s">
        <v>265</v>
      </c>
      <c r="C88" s="215"/>
      <c r="D88" s="552"/>
      <c r="E88" s="553"/>
      <c r="F88" s="215">
        <v>525000</v>
      </c>
      <c r="G88" s="492">
        <v>525000</v>
      </c>
    </row>
    <row r="89" spans="1:7" ht="16.5" hidden="1">
      <c r="A89" s="424" t="s">
        <v>2186</v>
      </c>
      <c r="B89" s="579" t="s">
        <v>266</v>
      </c>
      <c r="C89" s="216"/>
      <c r="D89" s="569"/>
      <c r="E89" s="570"/>
      <c r="F89" s="216"/>
      <c r="G89" s="580"/>
    </row>
    <row r="90" spans="1:7" ht="1.5" customHeight="1" hidden="1">
      <c r="A90" s="426" t="s">
        <v>2187</v>
      </c>
      <c r="B90" s="589" t="s">
        <v>267</v>
      </c>
      <c r="C90" s="217"/>
      <c r="D90" s="581"/>
      <c r="E90" s="582"/>
      <c r="F90" s="217"/>
      <c r="G90" s="583"/>
    </row>
    <row r="91" spans="1:7" ht="1.5" customHeight="1" hidden="1">
      <c r="A91" s="426" t="s">
        <v>2188</v>
      </c>
      <c r="B91" s="589" t="s">
        <v>268</v>
      </c>
      <c r="C91" s="217"/>
      <c r="D91" s="581"/>
      <c r="E91" s="582"/>
      <c r="F91" s="217"/>
      <c r="G91" s="583"/>
    </row>
    <row r="92" spans="1:7" ht="16.5" hidden="1">
      <c r="A92" s="426" t="s">
        <v>2189</v>
      </c>
      <c r="B92" s="589" t="s">
        <v>269</v>
      </c>
      <c r="C92" s="217"/>
      <c r="D92" s="581"/>
      <c r="E92" s="582"/>
      <c r="F92" s="217"/>
      <c r="G92" s="583"/>
    </row>
    <row r="93" spans="1:7" ht="16.5" hidden="1">
      <c r="A93" s="426" t="s">
        <v>2190</v>
      </c>
      <c r="B93" s="589" t="s">
        <v>270</v>
      </c>
      <c r="C93" s="217"/>
      <c r="D93" s="581"/>
      <c r="E93" s="582"/>
      <c r="F93" s="217"/>
      <c r="G93" s="583"/>
    </row>
    <row r="94" spans="1:7" ht="16.5" hidden="1">
      <c r="A94" s="426" t="s">
        <v>2191</v>
      </c>
      <c r="B94" s="589" t="s">
        <v>271</v>
      </c>
      <c r="C94" s="217"/>
      <c r="D94" s="581"/>
      <c r="E94" s="582"/>
      <c r="F94" s="217"/>
      <c r="G94" s="583"/>
    </row>
    <row r="95" spans="1:7" ht="15" customHeight="1" thickBot="1">
      <c r="A95" s="426" t="s">
        <v>2192</v>
      </c>
      <c r="B95" s="589" t="s">
        <v>272</v>
      </c>
      <c r="C95" s="217"/>
      <c r="D95" s="581"/>
      <c r="E95" s="582"/>
      <c r="F95" s="217">
        <v>12600000</v>
      </c>
      <c r="G95" s="583">
        <v>12600000</v>
      </c>
    </row>
    <row r="96" spans="1:7" ht="17.25" hidden="1" thickBot="1">
      <c r="A96" s="425" t="s">
        <v>2193</v>
      </c>
      <c r="B96" s="592" t="s">
        <v>273</v>
      </c>
      <c r="C96" s="218"/>
      <c r="D96" s="575"/>
      <c r="E96" s="576"/>
      <c r="F96" s="218"/>
      <c r="G96" s="586"/>
    </row>
    <row r="97" spans="1:7" ht="15.75" customHeight="1" thickBot="1">
      <c r="A97" s="550" t="s">
        <v>2194</v>
      </c>
      <c r="B97" s="560" t="s">
        <v>274</v>
      </c>
      <c r="C97" s="215"/>
      <c r="D97" s="552"/>
      <c r="E97" s="553"/>
      <c r="F97" s="215">
        <v>525000</v>
      </c>
      <c r="G97" s="492">
        <v>525000</v>
      </c>
    </row>
    <row r="98" spans="1:7" ht="0.75" customHeight="1" hidden="1" thickBot="1">
      <c r="A98" s="424" t="s">
        <v>2195</v>
      </c>
      <c r="B98" s="579" t="s">
        <v>1150</v>
      </c>
      <c r="C98" s="216"/>
      <c r="D98" s="569"/>
      <c r="E98" s="570"/>
      <c r="F98" s="570"/>
      <c r="G98" s="571"/>
    </row>
    <row r="99" spans="1:7" ht="0.75" customHeight="1" hidden="1" thickBot="1">
      <c r="A99" s="426" t="s">
        <v>2196</v>
      </c>
      <c r="B99" s="589" t="s">
        <v>1120</v>
      </c>
      <c r="C99" s="217"/>
      <c r="D99" s="581"/>
      <c r="E99" s="582"/>
      <c r="F99" s="582"/>
      <c r="G99" s="587"/>
    </row>
    <row r="100" spans="1:7" ht="17.25" hidden="1" thickBot="1">
      <c r="A100" s="426" t="s">
        <v>2197</v>
      </c>
      <c r="B100" s="589" t="s">
        <v>275</v>
      </c>
      <c r="C100" s="217"/>
      <c r="D100" s="581"/>
      <c r="E100" s="582"/>
      <c r="F100" s="582"/>
      <c r="G100" s="587"/>
    </row>
    <row r="101" spans="1:7" ht="0.75" customHeight="1" hidden="1">
      <c r="A101" s="426" t="s">
        <v>2198</v>
      </c>
      <c r="B101" s="589" t="s">
        <v>276</v>
      </c>
      <c r="C101" s="217"/>
      <c r="D101" s="581"/>
      <c r="E101" s="582"/>
      <c r="F101" s="582"/>
      <c r="G101" s="587"/>
    </row>
    <row r="102" spans="1:7" ht="0.75" customHeight="1" hidden="1">
      <c r="A102" s="426" t="s">
        <v>2199</v>
      </c>
      <c r="B102" s="589" t="s">
        <v>277</v>
      </c>
      <c r="C102" s="217"/>
      <c r="D102" s="581"/>
      <c r="E102" s="582"/>
      <c r="F102" s="582"/>
      <c r="G102" s="587"/>
    </row>
    <row r="103" spans="1:7" ht="17.25" hidden="1" thickBot="1">
      <c r="A103" s="426" t="s">
        <v>2200</v>
      </c>
      <c r="B103" s="589" t="s">
        <v>272</v>
      </c>
      <c r="C103" s="217"/>
      <c r="D103" s="581"/>
      <c r="E103" s="582"/>
      <c r="F103" s="582"/>
      <c r="G103" s="587"/>
    </row>
    <row r="104" spans="1:7" ht="17.25" hidden="1" thickBot="1">
      <c r="A104" s="426" t="s">
        <v>2201</v>
      </c>
      <c r="B104" s="589" t="s">
        <v>274</v>
      </c>
      <c r="C104" s="217"/>
      <c r="D104" s="581"/>
      <c r="E104" s="582"/>
      <c r="F104" s="582"/>
      <c r="G104" s="587"/>
    </row>
    <row r="105" spans="1:7" ht="17.25" hidden="1" thickBot="1">
      <c r="A105" s="426" t="s">
        <v>2202</v>
      </c>
      <c r="B105" s="589" t="s">
        <v>1150</v>
      </c>
      <c r="C105" s="217"/>
      <c r="D105" s="581"/>
      <c r="E105" s="582"/>
      <c r="F105" s="582"/>
      <c r="G105" s="587"/>
    </row>
    <row r="106" spans="1:7" ht="17.25" hidden="1" thickBot="1">
      <c r="A106" s="426" t="s">
        <v>2203</v>
      </c>
      <c r="B106" s="589" t="s">
        <v>1120</v>
      </c>
      <c r="C106" s="217"/>
      <c r="D106" s="581"/>
      <c r="E106" s="582"/>
      <c r="F106" s="582"/>
      <c r="G106" s="587"/>
    </row>
    <row r="107" spans="1:7" ht="17.25" hidden="1" thickBot="1">
      <c r="A107" s="426" t="s">
        <v>2204</v>
      </c>
      <c r="B107" s="589" t="s">
        <v>278</v>
      </c>
      <c r="C107" s="217"/>
      <c r="D107" s="581"/>
      <c r="E107" s="582"/>
      <c r="F107" s="582"/>
      <c r="G107" s="587"/>
    </row>
    <row r="108" spans="1:7" ht="17.25" hidden="1" thickBot="1">
      <c r="A108" s="426" t="s">
        <v>2205</v>
      </c>
      <c r="B108" s="589" t="s">
        <v>279</v>
      </c>
      <c r="C108" s="217"/>
      <c r="D108" s="581"/>
      <c r="E108" s="582"/>
      <c r="F108" s="582"/>
      <c r="G108" s="587"/>
    </row>
    <row r="109" spans="1:7" ht="17.25" hidden="1" thickBot="1">
      <c r="A109" s="426" t="s">
        <v>2206</v>
      </c>
      <c r="B109" s="589" t="s">
        <v>280</v>
      </c>
      <c r="C109" s="217"/>
      <c r="D109" s="581"/>
      <c r="E109" s="582"/>
      <c r="F109" s="582"/>
      <c r="G109" s="587"/>
    </row>
    <row r="110" spans="1:7" ht="17.25" hidden="1" thickBot="1">
      <c r="A110" s="426" t="s">
        <v>2207</v>
      </c>
      <c r="B110" s="589" t="s">
        <v>281</v>
      </c>
      <c r="C110" s="217"/>
      <c r="D110" s="581"/>
      <c r="E110" s="582"/>
      <c r="F110" s="582"/>
      <c r="G110" s="587"/>
    </row>
    <row r="111" spans="1:7" ht="17.25" hidden="1" thickBot="1">
      <c r="A111" s="426" t="s">
        <v>2208</v>
      </c>
      <c r="B111" s="589" t="s">
        <v>282</v>
      </c>
      <c r="C111" s="217"/>
      <c r="D111" s="581"/>
      <c r="E111" s="582"/>
      <c r="F111" s="582"/>
      <c r="G111" s="587"/>
    </row>
    <row r="112" spans="1:7" ht="17.25" hidden="1" thickBot="1">
      <c r="A112" s="426" t="s">
        <v>2209</v>
      </c>
      <c r="B112" s="589" t="s">
        <v>283</v>
      </c>
      <c r="C112" s="217"/>
      <c r="D112" s="581"/>
      <c r="E112" s="582"/>
      <c r="F112" s="582"/>
      <c r="G112" s="587"/>
    </row>
    <row r="113" spans="1:7" ht="17.25" thickBot="1">
      <c r="A113" s="572" t="s">
        <v>2211</v>
      </c>
      <c r="B113" s="599" t="s">
        <v>285</v>
      </c>
      <c r="C113" s="600"/>
      <c r="D113" s="575"/>
      <c r="E113" s="576"/>
      <c r="F113" s="218">
        <v>1050000</v>
      </c>
      <c r="G113" s="586">
        <v>1050000</v>
      </c>
    </row>
    <row r="114" spans="1:7" ht="17.25" thickBot="1">
      <c r="A114" s="550" t="s">
        <v>2212</v>
      </c>
      <c r="B114" s="541" t="s">
        <v>286</v>
      </c>
      <c r="C114" s="219"/>
      <c r="D114" s="552"/>
      <c r="E114" s="553"/>
      <c r="F114" s="219">
        <f>F115+F116+F117+F118+F119</f>
        <v>84210000</v>
      </c>
      <c r="G114" s="493">
        <f>G115+G116+G117+G118+G119</f>
        <v>84210000</v>
      </c>
    </row>
    <row r="115" spans="1:7" ht="17.25" thickBot="1">
      <c r="A115" s="423" t="s">
        <v>2213</v>
      </c>
      <c r="B115" s="422" t="s">
        <v>287</v>
      </c>
      <c r="C115" s="601"/>
      <c r="D115" s="547"/>
      <c r="E115" s="557"/>
      <c r="F115" s="214">
        <v>49350000</v>
      </c>
      <c r="G115" s="494">
        <v>49350000</v>
      </c>
    </row>
    <row r="116" spans="1:7" ht="17.25" thickBot="1">
      <c r="A116" s="550" t="s">
        <v>2214</v>
      </c>
      <c r="B116" s="560" t="s">
        <v>288</v>
      </c>
      <c r="C116" s="602"/>
      <c r="D116" s="552"/>
      <c r="E116" s="553"/>
      <c r="F116" s="215">
        <v>18690000</v>
      </c>
      <c r="G116" s="492">
        <v>18690000</v>
      </c>
    </row>
    <row r="117" spans="1:7" ht="17.25" thickBot="1">
      <c r="A117" s="423" t="s">
        <v>2215</v>
      </c>
      <c r="B117" s="422" t="s">
        <v>289</v>
      </c>
      <c r="C117" s="601"/>
      <c r="D117" s="547"/>
      <c r="E117" s="557"/>
      <c r="F117" s="214">
        <v>15960000</v>
      </c>
      <c r="G117" s="494">
        <v>15960000</v>
      </c>
    </row>
    <row r="118" spans="1:7" ht="17.25" thickBot="1">
      <c r="A118" s="550" t="s">
        <v>2216</v>
      </c>
      <c r="B118" s="560" t="s">
        <v>290</v>
      </c>
      <c r="C118" s="602"/>
      <c r="D118" s="552"/>
      <c r="E118" s="553"/>
      <c r="F118" s="215">
        <v>105000</v>
      </c>
      <c r="G118" s="492">
        <v>105000</v>
      </c>
    </row>
    <row r="119" spans="1:7" ht="17.25" thickBot="1">
      <c r="A119" s="423" t="s">
        <v>2222</v>
      </c>
      <c r="B119" s="422" t="s">
        <v>295</v>
      </c>
      <c r="C119" s="601"/>
      <c r="D119" s="547"/>
      <c r="E119" s="557"/>
      <c r="F119" s="214">
        <v>105000</v>
      </c>
      <c r="G119" s="494">
        <v>105000</v>
      </c>
    </row>
    <row r="120" spans="1:7" ht="17.25" thickBot="1">
      <c r="A120" s="550" t="s">
        <v>2223</v>
      </c>
      <c r="B120" s="541" t="s">
        <v>296</v>
      </c>
      <c r="C120" s="219"/>
      <c r="D120" s="552"/>
      <c r="E120" s="553"/>
      <c r="F120" s="219">
        <f>F121+F122</f>
        <v>13650000</v>
      </c>
      <c r="G120" s="493">
        <f>G121+G122</f>
        <v>13650000</v>
      </c>
    </row>
    <row r="121" spans="1:7" ht="17.25" thickBot="1">
      <c r="A121" s="550" t="s">
        <v>2224</v>
      </c>
      <c r="B121" s="560" t="s">
        <v>297</v>
      </c>
      <c r="C121" s="602"/>
      <c r="D121" s="552"/>
      <c r="E121" s="553"/>
      <c r="F121" s="215">
        <v>3150000</v>
      </c>
      <c r="G121" s="492">
        <v>3150000</v>
      </c>
    </row>
    <row r="122" spans="1:7" ht="19.5" customHeight="1" thickBot="1">
      <c r="A122" s="423" t="s">
        <v>2225</v>
      </c>
      <c r="B122" s="422" t="s">
        <v>298</v>
      </c>
      <c r="C122" s="601"/>
      <c r="D122" s="547"/>
      <c r="E122" s="557"/>
      <c r="F122" s="214">
        <v>10500000</v>
      </c>
      <c r="G122" s="494">
        <v>10500000</v>
      </c>
    </row>
    <row r="123" spans="1:7" ht="17.25" thickBot="1">
      <c r="A123" s="423" t="s">
        <v>2227</v>
      </c>
      <c r="B123" s="545" t="s">
        <v>2083</v>
      </c>
      <c r="C123" s="255"/>
      <c r="D123" s="255"/>
      <c r="E123" s="681">
        <f>E124+E152</f>
        <v>365548095</v>
      </c>
      <c r="F123" s="681">
        <v>5880000</v>
      </c>
      <c r="G123" s="682">
        <f>G124</f>
        <v>371428095</v>
      </c>
    </row>
    <row r="124" spans="1:7" ht="19.5" customHeight="1" thickBot="1">
      <c r="A124" s="550" t="s">
        <v>2228</v>
      </c>
      <c r="B124" s="541" t="s">
        <v>300</v>
      </c>
      <c r="C124" s="219"/>
      <c r="D124" s="219">
        <f>D125+D129+D130+D131+D134</f>
        <v>0</v>
      </c>
      <c r="E124" s="219">
        <f>E125+E153</f>
        <v>365548095</v>
      </c>
      <c r="F124" s="219">
        <f>F127+F128+F129+F130+F131+F134</f>
        <v>5880000</v>
      </c>
      <c r="G124" s="493">
        <f>G126+G127+G128+G129+G130+G131+G134</f>
        <v>371428095</v>
      </c>
    </row>
    <row r="125" spans="1:7" ht="18" customHeight="1" thickBot="1">
      <c r="A125" s="423" t="s">
        <v>2229</v>
      </c>
      <c r="B125" s="422" t="s">
        <v>301</v>
      </c>
      <c r="C125" s="214"/>
      <c r="D125" s="214"/>
      <c r="E125" s="214">
        <f>E126</f>
        <v>365548095</v>
      </c>
      <c r="F125" s="214"/>
      <c r="G125" s="494">
        <f>G126</f>
        <v>365548095</v>
      </c>
    </row>
    <row r="126" spans="1:7" ht="26.25" customHeight="1" thickBot="1">
      <c r="A126" s="550" t="s">
        <v>2230</v>
      </c>
      <c r="B126" s="560" t="s">
        <v>302</v>
      </c>
      <c r="C126" s="215"/>
      <c r="D126" s="215"/>
      <c r="E126" s="215">
        <v>365548095</v>
      </c>
      <c r="F126" s="215"/>
      <c r="G126" s="492">
        <f>SUM(E126:F126)</f>
        <v>365548095</v>
      </c>
    </row>
    <row r="127" spans="1:7" ht="27" customHeight="1" thickBot="1">
      <c r="A127" s="550" t="s">
        <v>2231</v>
      </c>
      <c r="B127" s="560" t="s">
        <v>1343</v>
      </c>
      <c r="C127" s="215"/>
      <c r="D127" s="215"/>
      <c r="E127" s="215"/>
      <c r="F127" s="215">
        <v>1575000</v>
      </c>
      <c r="G127" s="492">
        <v>1575000</v>
      </c>
    </row>
    <row r="128" spans="1:7" ht="15.75">
      <c r="A128" s="423" t="s">
        <v>2233</v>
      </c>
      <c r="B128" s="422" t="s">
        <v>1354</v>
      </c>
      <c r="C128" s="214"/>
      <c r="D128" s="214"/>
      <c r="E128" s="214"/>
      <c r="F128" s="214">
        <v>4200</v>
      </c>
      <c r="G128" s="494">
        <v>4200</v>
      </c>
    </row>
    <row r="129" spans="1:7" ht="16.5" thickBot="1">
      <c r="A129" s="423" t="s">
        <v>2235</v>
      </c>
      <c r="B129" s="422" t="s">
        <v>305</v>
      </c>
      <c r="C129" s="214"/>
      <c r="D129" s="214"/>
      <c r="E129" s="214"/>
      <c r="F129" s="214">
        <v>2100000</v>
      </c>
      <c r="G129" s="494">
        <v>2100000</v>
      </c>
    </row>
    <row r="130" spans="1:7" ht="16.5" thickBot="1">
      <c r="A130" s="550" t="s">
        <v>2236</v>
      </c>
      <c r="B130" s="560" t="s">
        <v>306</v>
      </c>
      <c r="C130" s="215"/>
      <c r="D130" s="215"/>
      <c r="E130" s="215"/>
      <c r="F130" s="215">
        <v>2100000</v>
      </c>
      <c r="G130" s="492">
        <v>2100000</v>
      </c>
    </row>
    <row r="131" spans="1:7" ht="16.5" thickBot="1">
      <c r="A131" s="594" t="s">
        <v>2237</v>
      </c>
      <c r="B131" s="454" t="s">
        <v>1226</v>
      </c>
      <c r="C131" s="605"/>
      <c r="D131" s="216"/>
      <c r="E131" s="216"/>
      <c r="F131" s="216">
        <f>96600+2100</f>
        <v>98700</v>
      </c>
      <c r="G131" s="580">
        <f>96600+2100</f>
        <v>98700</v>
      </c>
    </row>
    <row r="132" spans="1:7" ht="0.75" customHeight="1" hidden="1">
      <c r="A132" s="424" t="s">
        <v>2238</v>
      </c>
      <c r="B132" s="579" t="s">
        <v>1227</v>
      </c>
      <c r="C132" s="216"/>
      <c r="D132" s="217"/>
      <c r="E132" s="217"/>
      <c r="F132" s="217"/>
      <c r="G132" s="583"/>
    </row>
    <row r="133" spans="1:7" ht="16.5" hidden="1" thickBot="1">
      <c r="A133" s="425" t="s">
        <v>2239</v>
      </c>
      <c r="B133" s="592" t="s">
        <v>1228</v>
      </c>
      <c r="C133" s="218"/>
      <c r="D133" s="218"/>
      <c r="E133" s="218"/>
      <c r="F133" s="218"/>
      <c r="G133" s="586"/>
    </row>
    <row r="134" spans="1:7" ht="16.5" thickBot="1">
      <c r="A134" s="550" t="s">
        <v>2240</v>
      </c>
      <c r="B134" s="560" t="s">
        <v>1229</v>
      </c>
      <c r="C134" s="215"/>
      <c r="D134" s="215"/>
      <c r="E134" s="215"/>
      <c r="F134" s="215">
        <v>2100</v>
      </c>
      <c r="G134" s="492">
        <v>2100</v>
      </c>
    </row>
    <row r="135" spans="1:7" ht="17.25" hidden="1" thickBot="1">
      <c r="A135" s="424" t="s">
        <v>2241</v>
      </c>
      <c r="B135" s="579" t="s">
        <v>1230</v>
      </c>
      <c r="C135" s="216"/>
      <c r="D135" s="569"/>
      <c r="E135" s="570"/>
      <c r="F135" s="570"/>
      <c r="G135" s="571"/>
    </row>
    <row r="136" spans="1:7" ht="26.25" hidden="1" thickBot="1">
      <c r="A136" s="426" t="s">
        <v>2242</v>
      </c>
      <c r="B136" s="589" t="s">
        <v>1231</v>
      </c>
      <c r="C136" s="217"/>
      <c r="D136" s="581"/>
      <c r="E136" s="582"/>
      <c r="F136" s="582"/>
      <c r="G136" s="587"/>
    </row>
    <row r="137" spans="1:7" ht="17.25" hidden="1" thickBot="1">
      <c r="A137" s="426" t="s">
        <v>2243</v>
      </c>
      <c r="B137" s="589" t="s">
        <v>1232</v>
      </c>
      <c r="C137" s="217"/>
      <c r="D137" s="581"/>
      <c r="E137" s="582"/>
      <c r="F137" s="582"/>
      <c r="G137" s="587"/>
    </row>
    <row r="138" spans="1:7" ht="17.25" hidden="1" thickBot="1">
      <c r="A138" s="426" t="s">
        <v>2244</v>
      </c>
      <c r="B138" s="589" t="s">
        <v>1233</v>
      </c>
      <c r="C138" s="217"/>
      <c r="D138" s="581"/>
      <c r="E138" s="582"/>
      <c r="F138" s="582"/>
      <c r="G138" s="587"/>
    </row>
    <row r="139" spans="1:7" ht="17.25" hidden="1" thickBot="1">
      <c r="A139" s="426" t="s">
        <v>2245</v>
      </c>
      <c r="B139" s="589" t="s">
        <v>1234</v>
      </c>
      <c r="C139" s="217"/>
      <c r="D139" s="581"/>
      <c r="E139" s="582"/>
      <c r="F139" s="582"/>
      <c r="G139" s="587"/>
    </row>
    <row r="140" spans="1:7" ht="17.25" hidden="1" thickBot="1">
      <c r="A140" s="425" t="s">
        <v>2246</v>
      </c>
      <c r="B140" s="592" t="s">
        <v>698</v>
      </c>
      <c r="C140" s="218"/>
      <c r="D140" s="581"/>
      <c r="E140" s="582"/>
      <c r="F140" s="582"/>
      <c r="G140" s="587"/>
    </row>
    <row r="141" spans="1:7" ht="16.5" thickBot="1">
      <c r="A141" s="572" t="s">
        <v>2247</v>
      </c>
      <c r="B141" s="573" t="s">
        <v>730</v>
      </c>
      <c r="C141" s="574"/>
      <c r="D141" s="577">
        <f>D142</f>
        <v>1210364326</v>
      </c>
      <c r="E141" s="576"/>
      <c r="F141" s="683">
        <v>4725000</v>
      </c>
      <c r="G141" s="684">
        <f>G142</f>
        <v>1196844933</v>
      </c>
    </row>
    <row r="142" spans="1:7" ht="16.5" thickBot="1">
      <c r="A142" s="550" t="s">
        <v>2248</v>
      </c>
      <c r="B142" s="541" t="s">
        <v>301</v>
      </c>
      <c r="C142" s="219"/>
      <c r="D142" s="219">
        <f>D143+D145+D151+D152+D153+D156</f>
        <v>1210364326</v>
      </c>
      <c r="E142" s="553"/>
      <c r="F142" s="681">
        <v>4725000</v>
      </c>
      <c r="G142" s="685">
        <f>G143+G145+G151+G152+G156</f>
        <v>1196844933</v>
      </c>
    </row>
    <row r="143" spans="1:7" ht="17.25" customHeight="1" thickBot="1">
      <c r="A143" s="550" t="s">
        <v>2250</v>
      </c>
      <c r="B143" s="541" t="s">
        <v>333</v>
      </c>
      <c r="C143" s="219"/>
      <c r="D143" s="219">
        <f>D144</f>
        <v>67352831</v>
      </c>
      <c r="E143" s="553"/>
      <c r="F143" s="219"/>
      <c r="G143" s="493">
        <f>G144</f>
        <v>67352831</v>
      </c>
    </row>
    <row r="144" spans="1:7" ht="22.5" customHeight="1" thickBot="1">
      <c r="A144" s="550" t="s">
        <v>2256</v>
      </c>
      <c r="B144" s="560" t="s">
        <v>332</v>
      </c>
      <c r="C144" s="215"/>
      <c r="D144" s="215">
        <v>67352831</v>
      </c>
      <c r="E144" s="553"/>
      <c r="F144" s="215"/>
      <c r="G144" s="492">
        <v>67352831</v>
      </c>
    </row>
    <row r="145" spans="1:7" ht="17.25" customHeight="1" thickBot="1">
      <c r="A145" s="550" t="s">
        <v>2257</v>
      </c>
      <c r="B145" s="541" t="s">
        <v>322</v>
      </c>
      <c r="C145" s="219"/>
      <c r="D145" s="219">
        <f>D146+D149</f>
        <v>361060780</v>
      </c>
      <c r="E145" s="553"/>
      <c r="F145" s="219"/>
      <c r="G145" s="493">
        <f>G146+G149</f>
        <v>361060780</v>
      </c>
    </row>
    <row r="146" spans="1:7" ht="21.75" customHeight="1" thickBot="1">
      <c r="A146" s="550" t="s">
        <v>2258</v>
      </c>
      <c r="B146" s="560" t="s">
        <v>325</v>
      </c>
      <c r="C146" s="215"/>
      <c r="D146" s="215">
        <f>D147+D148</f>
        <v>343638798</v>
      </c>
      <c r="E146" s="553"/>
      <c r="F146" s="215"/>
      <c r="G146" s="492">
        <f>G147+G148</f>
        <v>343638798</v>
      </c>
    </row>
    <row r="147" spans="1:7" ht="16.5" thickBot="1">
      <c r="A147" s="594" t="s">
        <v>2259</v>
      </c>
      <c r="B147" s="454" t="s">
        <v>326</v>
      </c>
      <c r="C147" s="605"/>
      <c r="D147" s="216">
        <v>332473946</v>
      </c>
      <c r="E147" s="570"/>
      <c r="F147" s="216"/>
      <c r="G147" s="580">
        <v>332473946</v>
      </c>
    </row>
    <row r="148" spans="1:7" ht="25.5" customHeight="1" thickBot="1">
      <c r="A148" s="572" t="s">
        <v>2260</v>
      </c>
      <c r="B148" s="599" t="s">
        <v>327</v>
      </c>
      <c r="C148" s="606"/>
      <c r="D148" s="218">
        <v>11164852</v>
      </c>
      <c r="E148" s="576"/>
      <c r="F148" s="218"/>
      <c r="G148" s="586">
        <v>11164852</v>
      </c>
    </row>
    <row r="149" spans="1:7" ht="27.75" customHeight="1" thickBot="1">
      <c r="A149" s="550" t="s">
        <v>2261</v>
      </c>
      <c r="B149" s="560" t="s">
        <v>328</v>
      </c>
      <c r="C149" s="215"/>
      <c r="D149" s="215">
        <v>17421982</v>
      </c>
      <c r="E149" s="553"/>
      <c r="F149" s="215"/>
      <c r="G149" s="493">
        <v>17421982</v>
      </c>
    </row>
    <row r="150" spans="1:7" ht="24.75" customHeight="1" thickBot="1">
      <c r="A150" s="550" t="s">
        <v>2263</v>
      </c>
      <c r="B150" s="560" t="s">
        <v>330</v>
      </c>
      <c r="C150" s="215"/>
      <c r="D150" s="552"/>
      <c r="E150" s="553"/>
      <c r="F150" s="553"/>
      <c r="G150" s="607"/>
    </row>
    <row r="151" spans="1:7" ht="17.25" customHeight="1" thickBot="1">
      <c r="A151" s="550" t="s">
        <v>2265</v>
      </c>
      <c r="B151" s="541" t="s">
        <v>319</v>
      </c>
      <c r="C151" s="219"/>
      <c r="D151" s="219">
        <v>11696193</v>
      </c>
      <c r="E151" s="553"/>
      <c r="F151" s="553"/>
      <c r="G151" s="544">
        <v>11696193</v>
      </c>
    </row>
    <row r="152" spans="1:7" ht="16.5" customHeight="1" thickBot="1">
      <c r="A152" s="423" t="s">
        <v>2266</v>
      </c>
      <c r="B152" s="545" t="s">
        <v>320</v>
      </c>
      <c r="C152" s="255"/>
      <c r="D152" s="255">
        <v>192767624</v>
      </c>
      <c r="E152" s="557"/>
      <c r="F152" s="557"/>
      <c r="G152" s="604">
        <v>192767624</v>
      </c>
    </row>
    <row r="153" spans="1:7" ht="16.5" customHeight="1" thickBot="1">
      <c r="A153" s="550" t="s">
        <v>67</v>
      </c>
      <c r="B153" s="541" t="s">
        <v>1237</v>
      </c>
      <c r="C153" s="215"/>
      <c r="D153" s="219">
        <f>D154</f>
        <v>18244393</v>
      </c>
      <c r="E153" s="219"/>
      <c r="F153" s="553"/>
      <c r="G153" s="555">
        <f>SUM(D153:F153)</f>
        <v>18244393</v>
      </c>
    </row>
    <row r="154" spans="1:7" ht="15.75" customHeight="1" thickBot="1">
      <c r="A154" s="550" t="s">
        <v>68</v>
      </c>
      <c r="B154" s="560" t="s">
        <v>1238</v>
      </c>
      <c r="C154" s="215"/>
      <c r="D154" s="215">
        <v>18244393</v>
      </c>
      <c r="E154" s="215"/>
      <c r="F154" s="553"/>
      <c r="G154" s="608"/>
    </row>
    <row r="155" spans="1:7" ht="14.25" customHeight="1" thickBot="1">
      <c r="A155" s="550" t="s">
        <v>69</v>
      </c>
      <c r="B155" s="560" t="s">
        <v>1587</v>
      </c>
      <c r="C155" s="215"/>
      <c r="D155" s="215"/>
      <c r="E155" s="553"/>
      <c r="F155" s="553"/>
      <c r="G155" s="608"/>
    </row>
    <row r="156" spans="1:7" ht="15.75" customHeight="1" thickBot="1">
      <c r="A156" s="423" t="s">
        <v>70</v>
      </c>
      <c r="B156" s="545" t="s">
        <v>331</v>
      </c>
      <c r="C156" s="255"/>
      <c r="D156" s="255">
        <f>D157+D159</f>
        <v>559242505</v>
      </c>
      <c r="E156" s="557"/>
      <c r="F156" s="603">
        <f>F158</f>
        <v>4725000</v>
      </c>
      <c r="G156" s="604">
        <f>SUM(D156:F156)</f>
        <v>563967505</v>
      </c>
    </row>
    <row r="157" spans="1:7" ht="15" customHeight="1" thickBot="1">
      <c r="A157" s="550" t="s">
        <v>71</v>
      </c>
      <c r="B157" s="560" t="s">
        <v>1240</v>
      </c>
      <c r="C157" s="215"/>
      <c r="D157" s="215">
        <v>133710000</v>
      </c>
      <c r="E157" s="553"/>
      <c r="F157" s="609"/>
      <c r="G157" s="608">
        <v>133710000</v>
      </c>
    </row>
    <row r="158" spans="1:8" ht="26.25" customHeight="1" thickBot="1">
      <c r="A158" s="423" t="s">
        <v>72</v>
      </c>
      <c r="B158" s="422" t="s">
        <v>1344</v>
      </c>
      <c r="C158" s="214"/>
      <c r="D158" s="214"/>
      <c r="E158" s="557"/>
      <c r="F158" s="214">
        <v>4725000</v>
      </c>
      <c r="G158" s="610">
        <v>4725000</v>
      </c>
      <c r="H158" s="389"/>
    </row>
    <row r="159" spans="1:8" ht="17.25" customHeight="1" thickBot="1">
      <c r="A159" s="550" t="s">
        <v>83</v>
      </c>
      <c r="B159" s="560" t="s">
        <v>1250</v>
      </c>
      <c r="C159" s="215"/>
      <c r="D159" s="215">
        <v>425532505</v>
      </c>
      <c r="E159" s="553"/>
      <c r="F159" s="611"/>
      <c r="G159" s="612">
        <f>SUM(D159:F159)</f>
        <v>425532505</v>
      </c>
      <c r="H159" s="389"/>
    </row>
    <row r="160" spans="1:8" ht="17.25" thickBot="1">
      <c r="A160" s="423" t="s">
        <v>90</v>
      </c>
      <c r="B160" s="545" t="s">
        <v>1252</v>
      </c>
      <c r="C160" s="255"/>
      <c r="D160" s="547"/>
      <c r="E160" s="557"/>
      <c r="F160" s="255">
        <f>F161</f>
        <v>1050</v>
      </c>
      <c r="G160" s="491">
        <f>G161</f>
        <v>1050</v>
      </c>
      <c r="H160" s="389"/>
    </row>
    <row r="161" spans="1:8" ht="17.25" thickBot="1">
      <c r="A161" s="550" t="s">
        <v>91</v>
      </c>
      <c r="B161" s="560" t="s">
        <v>1253</v>
      </c>
      <c r="C161" s="215"/>
      <c r="D161" s="552"/>
      <c r="E161" s="553"/>
      <c r="F161" s="215">
        <v>1050</v>
      </c>
      <c r="G161" s="492">
        <v>1050</v>
      </c>
      <c r="H161" s="389"/>
    </row>
    <row r="162" spans="1:8" ht="17.25" thickBot="1">
      <c r="A162" s="550" t="s">
        <v>93</v>
      </c>
      <c r="B162" s="541" t="s">
        <v>2102</v>
      </c>
      <c r="C162" s="219"/>
      <c r="D162" s="543">
        <v>1260000</v>
      </c>
      <c r="E162" s="553"/>
      <c r="F162" s="219">
        <f>F195+F211</f>
        <v>15750</v>
      </c>
      <c r="G162" s="493">
        <f>G195+G211</f>
        <v>1275750</v>
      </c>
      <c r="H162" s="389"/>
    </row>
    <row r="163" spans="1:8" ht="0.75" customHeight="1" thickBot="1">
      <c r="A163" s="424" t="s">
        <v>94</v>
      </c>
      <c r="B163" s="456" t="s">
        <v>1254</v>
      </c>
      <c r="C163" s="216"/>
      <c r="D163" s="569"/>
      <c r="E163" s="570"/>
      <c r="F163" s="597"/>
      <c r="G163" s="580"/>
      <c r="H163" s="389"/>
    </row>
    <row r="164" spans="1:8" ht="17.25" hidden="1" thickBot="1">
      <c r="A164" s="426" t="s">
        <v>95</v>
      </c>
      <c r="B164" s="589" t="s">
        <v>1255</v>
      </c>
      <c r="C164" s="217"/>
      <c r="D164" s="581"/>
      <c r="E164" s="582"/>
      <c r="F164" s="217"/>
      <c r="G164" s="583"/>
      <c r="H164" s="389"/>
    </row>
    <row r="165" spans="1:8" ht="17.25" hidden="1" thickBot="1">
      <c r="A165" s="426" t="s">
        <v>96</v>
      </c>
      <c r="B165" s="589" t="s">
        <v>1256</v>
      </c>
      <c r="C165" s="217"/>
      <c r="D165" s="581"/>
      <c r="E165" s="582"/>
      <c r="F165" s="217"/>
      <c r="G165" s="583"/>
      <c r="H165" s="389"/>
    </row>
    <row r="166" spans="1:8" ht="17.25" hidden="1" thickBot="1">
      <c r="A166" s="426" t="s">
        <v>97</v>
      </c>
      <c r="B166" s="589" t="s">
        <v>1257</v>
      </c>
      <c r="C166" s="217"/>
      <c r="D166" s="581"/>
      <c r="E166" s="582"/>
      <c r="F166" s="217"/>
      <c r="G166" s="583"/>
      <c r="H166" s="389"/>
    </row>
    <row r="167" spans="1:8" ht="17.25" hidden="1" thickBot="1">
      <c r="A167" s="426" t="s">
        <v>98</v>
      </c>
      <c r="B167" s="589" t="s">
        <v>1258</v>
      </c>
      <c r="C167" s="217"/>
      <c r="D167" s="581"/>
      <c r="E167" s="582"/>
      <c r="F167" s="217"/>
      <c r="G167" s="583"/>
      <c r="H167" s="389"/>
    </row>
    <row r="168" spans="1:8" ht="17.25" hidden="1" thickBot="1">
      <c r="A168" s="426" t="s">
        <v>99</v>
      </c>
      <c r="B168" s="589" t="s">
        <v>1259</v>
      </c>
      <c r="C168" s="217"/>
      <c r="D168" s="581"/>
      <c r="E168" s="582"/>
      <c r="F168" s="217"/>
      <c r="G168" s="583"/>
      <c r="H168" s="389"/>
    </row>
    <row r="169" spans="1:8" ht="17.25" hidden="1" thickBot="1">
      <c r="A169" s="426" t="s">
        <v>100</v>
      </c>
      <c r="B169" s="589" t="s">
        <v>1260</v>
      </c>
      <c r="C169" s="217"/>
      <c r="D169" s="581"/>
      <c r="E169" s="582"/>
      <c r="F169" s="217"/>
      <c r="G169" s="583"/>
      <c r="H169" s="389"/>
    </row>
    <row r="170" spans="1:8" ht="17.25" hidden="1" thickBot="1">
      <c r="A170" s="426" t="s">
        <v>101</v>
      </c>
      <c r="B170" s="589" t="s">
        <v>1261</v>
      </c>
      <c r="C170" s="217"/>
      <c r="D170" s="581"/>
      <c r="E170" s="582"/>
      <c r="F170" s="217"/>
      <c r="G170" s="583"/>
      <c r="H170" s="389"/>
    </row>
    <row r="171" spans="1:8" ht="0.75" customHeight="1" hidden="1">
      <c r="A171" s="426" t="s">
        <v>102</v>
      </c>
      <c r="B171" s="589" t="s">
        <v>1256</v>
      </c>
      <c r="C171" s="217"/>
      <c r="D171" s="581"/>
      <c r="E171" s="582"/>
      <c r="F171" s="217"/>
      <c r="G171" s="583"/>
      <c r="H171" s="389"/>
    </row>
    <row r="172" spans="1:8" ht="17.25" hidden="1" thickBot="1">
      <c r="A172" s="426" t="s">
        <v>103</v>
      </c>
      <c r="B172" s="589" t="s">
        <v>1257</v>
      </c>
      <c r="C172" s="217"/>
      <c r="D172" s="581"/>
      <c r="E172" s="582"/>
      <c r="F172" s="217"/>
      <c r="G172" s="583"/>
      <c r="H172" s="389"/>
    </row>
    <row r="173" spans="1:8" ht="17.25" hidden="1" thickBot="1">
      <c r="A173" s="426" t="s">
        <v>104</v>
      </c>
      <c r="B173" s="589" t="s">
        <v>1258</v>
      </c>
      <c r="C173" s="217"/>
      <c r="D173" s="581"/>
      <c r="E173" s="582"/>
      <c r="F173" s="217"/>
      <c r="G173" s="583"/>
      <c r="H173" s="389"/>
    </row>
    <row r="174" spans="1:8" ht="17.25" hidden="1" thickBot="1">
      <c r="A174" s="426" t="s">
        <v>105</v>
      </c>
      <c r="B174" s="589" t="s">
        <v>1259</v>
      </c>
      <c r="C174" s="217"/>
      <c r="D174" s="581"/>
      <c r="E174" s="582"/>
      <c r="F174" s="217"/>
      <c r="G174" s="583"/>
      <c r="H174" s="389"/>
    </row>
    <row r="175" spans="1:8" ht="17.25" hidden="1" thickBot="1">
      <c r="A175" s="426" t="s">
        <v>106</v>
      </c>
      <c r="B175" s="589" t="s">
        <v>1260</v>
      </c>
      <c r="C175" s="217"/>
      <c r="D175" s="581"/>
      <c r="E175" s="582"/>
      <c r="F175" s="217"/>
      <c r="G175" s="583"/>
      <c r="H175" s="389"/>
    </row>
    <row r="176" spans="1:8" ht="17.25" hidden="1" thickBot="1">
      <c r="A176" s="426" t="s">
        <v>107</v>
      </c>
      <c r="B176" s="589" t="s">
        <v>1262</v>
      </c>
      <c r="C176" s="217"/>
      <c r="D176" s="581"/>
      <c r="E176" s="582"/>
      <c r="F176" s="217"/>
      <c r="G176" s="583"/>
      <c r="H176" s="389"/>
    </row>
    <row r="177" spans="1:8" ht="17.25" hidden="1" thickBot="1">
      <c r="A177" s="426" t="s">
        <v>108</v>
      </c>
      <c r="B177" s="589" t="s">
        <v>1256</v>
      </c>
      <c r="C177" s="217"/>
      <c r="D177" s="581"/>
      <c r="E177" s="582"/>
      <c r="F177" s="217"/>
      <c r="G177" s="583"/>
      <c r="H177" s="389"/>
    </row>
    <row r="178" spans="1:8" ht="17.25" hidden="1" thickBot="1">
      <c r="A178" s="426" t="s">
        <v>109</v>
      </c>
      <c r="B178" s="589" t="s">
        <v>1257</v>
      </c>
      <c r="C178" s="217"/>
      <c r="D178" s="581"/>
      <c r="E178" s="582"/>
      <c r="F178" s="217"/>
      <c r="G178" s="583"/>
      <c r="H178" s="389"/>
    </row>
    <row r="179" spans="1:8" ht="17.25" hidden="1" thickBot="1">
      <c r="A179" s="426" t="s">
        <v>110</v>
      </c>
      <c r="B179" s="589" t="s">
        <v>1258</v>
      </c>
      <c r="C179" s="217"/>
      <c r="D179" s="581"/>
      <c r="E179" s="582"/>
      <c r="F179" s="217"/>
      <c r="G179" s="583"/>
      <c r="H179" s="389"/>
    </row>
    <row r="180" spans="1:8" ht="17.25" hidden="1" thickBot="1">
      <c r="A180" s="426" t="s">
        <v>111</v>
      </c>
      <c r="B180" s="589" t="s">
        <v>1259</v>
      </c>
      <c r="C180" s="217"/>
      <c r="D180" s="581"/>
      <c r="E180" s="582"/>
      <c r="F180" s="217"/>
      <c r="G180" s="583"/>
      <c r="H180" s="389"/>
    </row>
    <row r="181" spans="1:8" ht="17.25" hidden="1" thickBot="1">
      <c r="A181" s="426" t="s">
        <v>112</v>
      </c>
      <c r="B181" s="589" t="s">
        <v>1260</v>
      </c>
      <c r="C181" s="217"/>
      <c r="D181" s="581"/>
      <c r="E181" s="582"/>
      <c r="F181" s="217"/>
      <c r="G181" s="583"/>
      <c r="H181" s="389"/>
    </row>
    <row r="182" spans="1:8" ht="17.25" hidden="1" thickBot="1">
      <c r="A182" s="426" t="s">
        <v>113</v>
      </c>
      <c r="B182" s="589" t="s">
        <v>1263</v>
      </c>
      <c r="C182" s="217"/>
      <c r="D182" s="581"/>
      <c r="E182" s="582"/>
      <c r="F182" s="217"/>
      <c r="G182" s="583"/>
      <c r="H182" s="389"/>
    </row>
    <row r="183" spans="1:8" ht="17.25" hidden="1" thickBot="1">
      <c r="A183" s="426" t="s">
        <v>114</v>
      </c>
      <c r="B183" s="589" t="s">
        <v>1264</v>
      </c>
      <c r="C183" s="217"/>
      <c r="D183" s="581"/>
      <c r="E183" s="582"/>
      <c r="F183" s="217"/>
      <c r="G183" s="583"/>
      <c r="H183" s="389"/>
    </row>
    <row r="184" spans="1:8" ht="17.25" hidden="1" thickBot="1">
      <c r="A184" s="426" t="s">
        <v>115</v>
      </c>
      <c r="B184" s="589" t="s">
        <v>1265</v>
      </c>
      <c r="C184" s="217"/>
      <c r="D184" s="581"/>
      <c r="E184" s="582"/>
      <c r="F184" s="217"/>
      <c r="G184" s="583"/>
      <c r="H184" s="389"/>
    </row>
    <row r="185" spans="1:8" ht="17.25" hidden="1" thickBot="1">
      <c r="A185" s="426" t="s">
        <v>116</v>
      </c>
      <c r="B185" s="589" t="s">
        <v>1266</v>
      </c>
      <c r="C185" s="217"/>
      <c r="D185" s="581"/>
      <c r="E185" s="582"/>
      <c r="F185" s="217"/>
      <c r="G185" s="583"/>
      <c r="H185" s="389"/>
    </row>
    <row r="186" spans="1:8" ht="17.25" hidden="1" thickBot="1">
      <c r="A186" s="426" t="s">
        <v>117</v>
      </c>
      <c r="B186" s="589" t="s">
        <v>1267</v>
      </c>
      <c r="C186" s="217"/>
      <c r="D186" s="581"/>
      <c r="E186" s="582"/>
      <c r="F186" s="217"/>
      <c r="G186" s="583"/>
      <c r="H186" s="389"/>
    </row>
    <row r="187" spans="1:8" ht="17.25" hidden="1" thickBot="1">
      <c r="A187" s="426" t="s">
        <v>1355</v>
      </c>
      <c r="B187" s="589" t="s">
        <v>1268</v>
      </c>
      <c r="C187" s="217"/>
      <c r="D187" s="581"/>
      <c r="E187" s="582"/>
      <c r="F187" s="217"/>
      <c r="G187" s="583"/>
      <c r="H187" s="389"/>
    </row>
    <row r="188" spans="1:8" ht="17.25" hidden="1" thickBot="1">
      <c r="A188" s="426" t="s">
        <v>118</v>
      </c>
      <c r="B188" s="457" t="s">
        <v>1269</v>
      </c>
      <c r="C188" s="217"/>
      <c r="D188" s="581"/>
      <c r="E188" s="582"/>
      <c r="F188" s="217"/>
      <c r="G188" s="583"/>
      <c r="H188" s="389"/>
    </row>
    <row r="189" spans="1:8" ht="17.25" hidden="1" thickBot="1">
      <c r="A189" s="426" t="s">
        <v>119</v>
      </c>
      <c r="B189" s="589" t="s">
        <v>1339</v>
      </c>
      <c r="C189" s="217"/>
      <c r="D189" s="581"/>
      <c r="E189" s="582"/>
      <c r="F189" s="217"/>
      <c r="G189" s="583"/>
      <c r="H189" s="389"/>
    </row>
    <row r="190" spans="1:8" ht="17.25" hidden="1" thickBot="1">
      <c r="A190" s="426" t="s">
        <v>120</v>
      </c>
      <c r="B190" s="589" t="s">
        <v>1340</v>
      </c>
      <c r="C190" s="217"/>
      <c r="D190" s="581"/>
      <c r="E190" s="582"/>
      <c r="F190" s="217"/>
      <c r="G190" s="583"/>
      <c r="H190" s="389"/>
    </row>
    <row r="191" spans="1:8" ht="17.25" hidden="1" thickBot="1">
      <c r="A191" s="426" t="s">
        <v>121</v>
      </c>
      <c r="B191" s="589" t="s">
        <v>1270</v>
      </c>
      <c r="C191" s="217"/>
      <c r="D191" s="581"/>
      <c r="E191" s="582"/>
      <c r="F191" s="217"/>
      <c r="G191" s="583"/>
      <c r="H191" s="389"/>
    </row>
    <row r="192" spans="1:8" ht="17.25" hidden="1" thickBot="1">
      <c r="A192" s="426" t="s">
        <v>122</v>
      </c>
      <c r="B192" s="589" t="s">
        <v>1574</v>
      </c>
      <c r="C192" s="217"/>
      <c r="D192" s="581"/>
      <c r="E192" s="582"/>
      <c r="F192" s="217"/>
      <c r="G192" s="583"/>
      <c r="H192" s="389"/>
    </row>
    <row r="193" spans="1:8" ht="17.25" hidden="1" thickBot="1">
      <c r="A193" s="426" t="s">
        <v>123</v>
      </c>
      <c r="B193" s="457" t="s">
        <v>1271</v>
      </c>
      <c r="C193" s="217"/>
      <c r="D193" s="581"/>
      <c r="E193" s="582"/>
      <c r="F193" s="217"/>
      <c r="G193" s="583"/>
      <c r="H193" s="389"/>
    </row>
    <row r="194" spans="1:8" ht="17.25" hidden="1" thickBot="1">
      <c r="A194" s="426" t="s">
        <v>124</v>
      </c>
      <c r="B194" s="457" t="s">
        <v>1272</v>
      </c>
      <c r="C194" s="217"/>
      <c r="D194" s="581"/>
      <c r="E194" s="582"/>
      <c r="F194" s="217"/>
      <c r="G194" s="583"/>
      <c r="H194" s="389"/>
    </row>
    <row r="195" spans="1:7" ht="17.25" thickBot="1">
      <c r="A195" s="572" t="s">
        <v>136</v>
      </c>
      <c r="B195" s="573" t="s">
        <v>1283</v>
      </c>
      <c r="C195" s="613"/>
      <c r="D195" s="575"/>
      <c r="E195" s="576"/>
      <c r="F195" s="577">
        <f>F196+F201</f>
        <v>15750</v>
      </c>
      <c r="G195" s="578">
        <f>G196+G201</f>
        <v>15750</v>
      </c>
    </row>
    <row r="196" spans="1:7" ht="17.25" thickBot="1">
      <c r="A196" s="550" t="s">
        <v>137</v>
      </c>
      <c r="B196" s="541" t="s">
        <v>1284</v>
      </c>
      <c r="C196" s="220"/>
      <c r="D196" s="552"/>
      <c r="E196" s="553"/>
      <c r="F196" s="219">
        <f>F199</f>
        <v>9450</v>
      </c>
      <c r="G196" s="493">
        <f>G199</f>
        <v>9450</v>
      </c>
    </row>
    <row r="197" spans="1:7" ht="0.75" customHeight="1" thickBot="1">
      <c r="A197" s="424" t="s">
        <v>138</v>
      </c>
      <c r="B197" s="579" t="s">
        <v>337</v>
      </c>
      <c r="C197" s="614"/>
      <c r="D197" s="569"/>
      <c r="E197" s="570"/>
      <c r="F197" s="216"/>
      <c r="G197" s="598"/>
    </row>
    <row r="198" spans="1:7" ht="17.25" hidden="1" thickBot="1">
      <c r="A198" s="425" t="s">
        <v>139</v>
      </c>
      <c r="B198" s="592" t="s">
        <v>338</v>
      </c>
      <c r="C198" s="593"/>
      <c r="D198" s="575"/>
      <c r="E198" s="576"/>
      <c r="F198" s="218"/>
      <c r="G198" s="586"/>
    </row>
    <row r="199" spans="1:7" ht="17.25" thickBot="1">
      <c r="A199" s="550" t="s">
        <v>140</v>
      </c>
      <c r="B199" s="560" t="s">
        <v>339</v>
      </c>
      <c r="C199" s="220"/>
      <c r="D199" s="552"/>
      <c r="E199" s="553"/>
      <c r="F199" s="215">
        <v>9450</v>
      </c>
      <c r="G199" s="492">
        <v>9450</v>
      </c>
    </row>
    <row r="200" spans="1:7" ht="0.75" customHeight="1" thickBot="1">
      <c r="A200" s="423" t="s">
        <v>141</v>
      </c>
      <c r="B200" s="545" t="s">
        <v>340</v>
      </c>
      <c r="C200" s="256"/>
      <c r="D200" s="569"/>
      <c r="E200" s="570"/>
      <c r="F200" s="216"/>
      <c r="G200" s="580"/>
    </row>
    <row r="201" spans="1:7" ht="17.25" thickBot="1">
      <c r="A201" s="572" t="s">
        <v>142</v>
      </c>
      <c r="B201" s="573" t="s">
        <v>341</v>
      </c>
      <c r="C201" s="613"/>
      <c r="D201" s="575"/>
      <c r="E201" s="576"/>
      <c r="F201" s="577">
        <f>F202+F203+F205+F206+F208+F210</f>
        <v>6300</v>
      </c>
      <c r="G201" s="578">
        <f>G202+G203+G205+G206+G208+G210</f>
        <v>6300</v>
      </c>
    </row>
    <row r="202" spans="1:7" ht="17.25" thickBot="1">
      <c r="A202" s="550" t="s">
        <v>143</v>
      </c>
      <c r="B202" s="560" t="s">
        <v>342</v>
      </c>
      <c r="C202" s="220"/>
      <c r="D202" s="552"/>
      <c r="E202" s="215"/>
      <c r="F202" s="215">
        <v>1050</v>
      </c>
      <c r="G202" s="492">
        <v>1050</v>
      </c>
    </row>
    <row r="203" spans="1:7" ht="16.5">
      <c r="A203" s="424" t="s">
        <v>144</v>
      </c>
      <c r="B203" s="579" t="s">
        <v>343</v>
      </c>
      <c r="C203" s="614"/>
      <c r="D203" s="569"/>
      <c r="E203" s="570"/>
      <c r="F203" s="216">
        <v>1050</v>
      </c>
      <c r="G203" s="580">
        <v>1050</v>
      </c>
    </row>
    <row r="204" spans="1:7" ht="0.75" customHeight="1" thickBot="1">
      <c r="A204" s="425" t="s">
        <v>145</v>
      </c>
      <c r="B204" s="592" t="s">
        <v>344</v>
      </c>
      <c r="C204" s="593"/>
      <c r="D204" s="575"/>
      <c r="E204" s="576"/>
      <c r="F204" s="218"/>
      <c r="G204" s="586"/>
    </row>
    <row r="205" spans="1:7" ht="17.25" thickBot="1">
      <c r="A205" s="550" t="s">
        <v>146</v>
      </c>
      <c r="B205" s="560" t="s">
        <v>345</v>
      </c>
      <c r="C205" s="220"/>
      <c r="D205" s="552"/>
      <c r="E205" s="553"/>
      <c r="F205" s="215">
        <v>1050</v>
      </c>
      <c r="G205" s="492">
        <v>1050</v>
      </c>
    </row>
    <row r="206" spans="1:7" ht="16.5" customHeight="1" thickBot="1">
      <c r="A206" s="423" t="s">
        <v>147</v>
      </c>
      <c r="B206" s="422" t="s">
        <v>346</v>
      </c>
      <c r="C206" s="256"/>
      <c r="D206" s="547"/>
      <c r="E206" s="557"/>
      <c r="F206" s="214">
        <v>1050</v>
      </c>
      <c r="G206" s="494">
        <v>1050</v>
      </c>
    </row>
    <row r="207" spans="1:7" ht="24.75" customHeight="1" thickBot="1">
      <c r="A207" s="550" t="s">
        <v>148</v>
      </c>
      <c r="B207" s="560" t="s">
        <v>347</v>
      </c>
      <c r="C207" s="220"/>
      <c r="D207" s="552"/>
      <c r="E207" s="553"/>
      <c r="F207" s="553"/>
      <c r="G207" s="607"/>
    </row>
    <row r="208" spans="1:7" ht="20.25" customHeight="1" thickBot="1">
      <c r="A208" s="423" t="s">
        <v>149</v>
      </c>
      <c r="B208" s="422" t="s">
        <v>1345</v>
      </c>
      <c r="C208" s="256"/>
      <c r="D208" s="547"/>
      <c r="E208" s="557"/>
      <c r="F208" s="214">
        <v>1050</v>
      </c>
      <c r="G208" s="564">
        <v>1050</v>
      </c>
    </row>
    <row r="209" spans="1:7" ht="25.5" customHeight="1" thickBot="1">
      <c r="A209" s="550" t="s">
        <v>150</v>
      </c>
      <c r="B209" s="560" t="s">
        <v>349</v>
      </c>
      <c r="C209" s="220"/>
      <c r="D209" s="552"/>
      <c r="E209" s="553"/>
      <c r="F209" s="553"/>
      <c r="G209" s="607"/>
    </row>
    <row r="210" spans="1:7" ht="17.25" customHeight="1" thickBot="1">
      <c r="A210" s="423" t="s">
        <v>151</v>
      </c>
      <c r="B210" s="422" t="s">
        <v>350</v>
      </c>
      <c r="C210" s="256"/>
      <c r="D210" s="547"/>
      <c r="E210" s="557"/>
      <c r="F210" s="214">
        <v>1050</v>
      </c>
      <c r="G210" s="564">
        <v>1050</v>
      </c>
    </row>
    <row r="211" spans="1:7" ht="17.25" customHeight="1" thickBot="1">
      <c r="A211" s="550" t="s">
        <v>199</v>
      </c>
      <c r="B211" s="541" t="s">
        <v>361</v>
      </c>
      <c r="C211" s="221"/>
      <c r="D211" s="219">
        <f>D216</f>
        <v>1260000</v>
      </c>
      <c r="E211" s="553"/>
      <c r="F211" s="553"/>
      <c r="G211" s="544">
        <f>SUM(D211:F211)</f>
        <v>1260000</v>
      </c>
    </row>
    <row r="212" spans="1:7" ht="0.75" customHeight="1" hidden="1">
      <c r="A212" s="424" t="s">
        <v>200</v>
      </c>
      <c r="B212" s="579" t="s">
        <v>362</v>
      </c>
      <c r="C212" s="614"/>
      <c r="D212" s="569"/>
      <c r="E212" s="570"/>
      <c r="F212" s="570"/>
      <c r="G212" s="615"/>
    </row>
    <row r="213" spans="1:7" ht="0.75" customHeight="1" hidden="1">
      <c r="A213" s="426" t="s">
        <v>201</v>
      </c>
      <c r="B213" s="589" t="s">
        <v>363</v>
      </c>
      <c r="C213" s="591"/>
      <c r="D213" s="581"/>
      <c r="E213" s="582"/>
      <c r="F213" s="582"/>
      <c r="G213" s="616"/>
    </row>
    <row r="214" spans="1:7" ht="17.25" hidden="1" thickBot="1">
      <c r="A214" s="426" t="s">
        <v>202</v>
      </c>
      <c r="B214" s="589" t="s">
        <v>364</v>
      </c>
      <c r="C214" s="591"/>
      <c r="D214" s="581"/>
      <c r="E214" s="582"/>
      <c r="F214" s="582"/>
      <c r="G214" s="616"/>
    </row>
    <row r="215" spans="1:7" ht="17.25" hidden="1" thickBot="1">
      <c r="A215" s="425" t="s">
        <v>203</v>
      </c>
      <c r="B215" s="592" t="s">
        <v>365</v>
      </c>
      <c r="C215" s="593"/>
      <c r="D215" s="581"/>
      <c r="E215" s="582"/>
      <c r="F215" s="582"/>
      <c r="G215" s="616"/>
    </row>
    <row r="216" spans="1:7" ht="15.75" customHeight="1" thickBot="1">
      <c r="A216" s="550" t="s">
        <v>204</v>
      </c>
      <c r="B216" s="560" t="s">
        <v>366</v>
      </c>
      <c r="C216" s="215"/>
      <c r="D216" s="217">
        <v>1260000</v>
      </c>
      <c r="E216" s="582"/>
      <c r="F216" s="582"/>
      <c r="G216" s="616">
        <v>1260000</v>
      </c>
    </row>
    <row r="217" spans="1:7" ht="25.5" hidden="1">
      <c r="A217" s="424" t="s">
        <v>205</v>
      </c>
      <c r="B217" s="579" t="s">
        <v>367</v>
      </c>
      <c r="C217" s="614"/>
      <c r="D217" s="581"/>
      <c r="E217" s="582"/>
      <c r="F217" s="582"/>
      <c r="G217" s="617"/>
    </row>
    <row r="218" spans="1:7" ht="0.75" customHeight="1" hidden="1">
      <c r="A218" s="426" t="s">
        <v>206</v>
      </c>
      <c r="B218" s="589" t="s">
        <v>368</v>
      </c>
      <c r="C218" s="591"/>
      <c r="D218" s="581"/>
      <c r="E218" s="582"/>
      <c r="F218" s="582"/>
      <c r="G218" s="617"/>
    </row>
    <row r="219" spans="1:7" ht="25.5" hidden="1">
      <c r="A219" s="426" t="s">
        <v>207</v>
      </c>
      <c r="B219" s="589" t="s">
        <v>1346</v>
      </c>
      <c r="C219" s="591"/>
      <c r="D219" s="581"/>
      <c r="E219" s="582"/>
      <c r="F219" s="582"/>
      <c r="G219" s="617"/>
    </row>
    <row r="220" spans="1:7" ht="25.5" hidden="1">
      <c r="A220" s="426" t="s">
        <v>208</v>
      </c>
      <c r="B220" s="589" t="s">
        <v>369</v>
      </c>
      <c r="C220" s="591"/>
      <c r="D220" s="581"/>
      <c r="E220" s="582"/>
      <c r="F220" s="582"/>
      <c r="G220" s="617"/>
    </row>
    <row r="221" spans="1:7" ht="16.5" hidden="1">
      <c r="A221" s="426" t="s">
        <v>209</v>
      </c>
      <c r="B221" s="589" t="s">
        <v>370</v>
      </c>
      <c r="C221" s="591"/>
      <c r="D221" s="581"/>
      <c r="E221" s="582"/>
      <c r="F221" s="582"/>
      <c r="G221" s="617"/>
    </row>
    <row r="222" spans="1:7" ht="25.5" hidden="1">
      <c r="A222" s="426" t="s">
        <v>210</v>
      </c>
      <c r="B222" s="589" t="s">
        <v>371</v>
      </c>
      <c r="C222" s="591"/>
      <c r="D222" s="581"/>
      <c r="E222" s="582"/>
      <c r="F222" s="582"/>
      <c r="G222" s="617"/>
    </row>
    <row r="223" spans="1:7" ht="16.5" hidden="1">
      <c r="A223" s="426" t="s">
        <v>211</v>
      </c>
      <c r="B223" s="589" t="s">
        <v>1237</v>
      </c>
      <c r="C223" s="591"/>
      <c r="D223" s="581"/>
      <c r="E223" s="582"/>
      <c r="F223" s="582"/>
      <c r="G223" s="617"/>
    </row>
    <row r="224" spans="1:7" ht="16.5" hidden="1">
      <c r="A224" s="426" t="s">
        <v>212</v>
      </c>
      <c r="B224" s="589" t="s">
        <v>1238</v>
      </c>
      <c r="C224" s="591"/>
      <c r="D224" s="581"/>
      <c r="E224" s="582"/>
      <c r="F224" s="582"/>
      <c r="G224" s="617"/>
    </row>
    <row r="225" spans="1:7" ht="16.5" hidden="1">
      <c r="A225" s="426" t="s">
        <v>213</v>
      </c>
      <c r="B225" s="589" t="s">
        <v>1587</v>
      </c>
      <c r="C225" s="591"/>
      <c r="D225" s="581"/>
      <c r="E225" s="582"/>
      <c r="F225" s="582"/>
      <c r="G225" s="617"/>
    </row>
    <row r="226" spans="1:7" ht="16.5" hidden="1">
      <c r="A226" s="426" t="s">
        <v>214</v>
      </c>
      <c r="B226" s="589" t="s">
        <v>1239</v>
      </c>
      <c r="C226" s="591"/>
      <c r="D226" s="581"/>
      <c r="E226" s="582"/>
      <c r="F226" s="582"/>
      <c r="G226" s="617"/>
    </row>
    <row r="227" spans="1:7" ht="16.5" hidden="1">
      <c r="A227" s="426" t="s">
        <v>215</v>
      </c>
      <c r="B227" s="589" t="s">
        <v>372</v>
      </c>
      <c r="C227" s="591"/>
      <c r="D227" s="581"/>
      <c r="E227" s="582"/>
      <c r="F227" s="582"/>
      <c r="G227" s="617"/>
    </row>
    <row r="228" spans="1:7" ht="16.5" hidden="1">
      <c r="A228" s="426" t="s">
        <v>216</v>
      </c>
      <c r="B228" s="589" t="s">
        <v>373</v>
      </c>
      <c r="C228" s="591"/>
      <c r="D228" s="581"/>
      <c r="E228" s="582"/>
      <c r="F228" s="582"/>
      <c r="G228" s="617"/>
    </row>
    <row r="229" spans="1:7" ht="16.5" hidden="1">
      <c r="A229" s="426" t="s">
        <v>217</v>
      </c>
      <c r="B229" s="457" t="s">
        <v>1332</v>
      </c>
      <c r="C229" s="591"/>
      <c r="D229" s="581"/>
      <c r="E229" s="582"/>
      <c r="F229" s="582"/>
      <c r="G229" s="617"/>
    </row>
    <row r="230" spans="1:7" ht="0.75" customHeight="1" hidden="1">
      <c r="A230" s="426" t="s">
        <v>218</v>
      </c>
      <c r="B230" s="457" t="s">
        <v>1333</v>
      </c>
      <c r="C230" s="591"/>
      <c r="D230" s="581"/>
      <c r="E230" s="582"/>
      <c r="F230" s="582"/>
      <c r="G230" s="617"/>
    </row>
    <row r="231" spans="1:7" ht="16.5" hidden="1">
      <c r="A231" s="426" t="s">
        <v>219</v>
      </c>
      <c r="B231" s="589" t="s">
        <v>1235</v>
      </c>
      <c r="C231" s="591"/>
      <c r="D231" s="581"/>
      <c r="E231" s="582"/>
      <c r="F231" s="582"/>
      <c r="G231" s="617"/>
    </row>
    <row r="232" spans="1:7" ht="16.5" hidden="1">
      <c r="A232" s="426" t="s">
        <v>1112</v>
      </c>
      <c r="B232" s="589" t="s">
        <v>1236</v>
      </c>
      <c r="C232" s="591"/>
      <c r="D232" s="581"/>
      <c r="E232" s="582"/>
      <c r="F232" s="582"/>
      <c r="G232" s="617"/>
    </row>
    <row r="233" spans="1:7" ht="25.5" hidden="1">
      <c r="A233" s="426" t="s">
        <v>1113</v>
      </c>
      <c r="B233" s="457" t="s">
        <v>1334</v>
      </c>
      <c r="C233" s="591"/>
      <c r="D233" s="581"/>
      <c r="E233" s="582"/>
      <c r="F233" s="582"/>
      <c r="G233" s="617"/>
    </row>
    <row r="234" spans="1:7" ht="16.5" hidden="1">
      <c r="A234" s="426" t="s">
        <v>1114</v>
      </c>
      <c r="B234" s="457" t="s">
        <v>1335</v>
      </c>
      <c r="C234" s="591"/>
      <c r="D234" s="581"/>
      <c r="E234" s="582"/>
      <c r="F234" s="582"/>
      <c r="G234" s="617"/>
    </row>
    <row r="235" spans="1:7" ht="16.5" hidden="1">
      <c r="A235" s="426" t="s">
        <v>1115</v>
      </c>
      <c r="B235" s="457" t="s">
        <v>1336</v>
      </c>
      <c r="C235" s="591"/>
      <c r="D235" s="581"/>
      <c r="E235" s="582"/>
      <c r="F235" s="582"/>
      <c r="G235" s="617"/>
    </row>
    <row r="236" spans="1:7" ht="0.75" customHeight="1" hidden="1" thickBot="1">
      <c r="A236" s="618" t="s">
        <v>1116</v>
      </c>
      <c r="B236" s="619" t="s">
        <v>1337</v>
      </c>
      <c r="C236" s="620"/>
      <c r="D236" s="581"/>
      <c r="E236" s="582"/>
      <c r="F236" s="582"/>
      <c r="G236" s="617"/>
    </row>
    <row r="237" spans="1:7" ht="0.75" customHeight="1" thickBot="1">
      <c r="A237" s="594"/>
      <c r="B237" s="595"/>
      <c r="C237" s="621"/>
      <c r="D237" s="581"/>
      <c r="E237" s="582"/>
      <c r="F237" s="582"/>
      <c r="G237" s="617"/>
    </row>
    <row r="238" spans="1:7" ht="27" customHeight="1">
      <c r="A238" s="718" t="s">
        <v>753</v>
      </c>
      <c r="B238" s="718"/>
      <c r="C238" s="718"/>
      <c r="D238" s="718"/>
      <c r="E238" s="718"/>
      <c r="F238" s="718"/>
      <c r="G238" s="718"/>
    </row>
    <row r="239" spans="1:7" ht="27" customHeight="1">
      <c r="A239" s="719" t="s">
        <v>436</v>
      </c>
      <c r="B239" s="719"/>
      <c r="C239" s="719"/>
      <c r="D239" s="719"/>
      <c r="E239" s="719"/>
      <c r="F239" s="719"/>
      <c r="G239" s="719"/>
    </row>
    <row r="240" spans="1:15" ht="5.25" customHeight="1">
      <c r="A240" s="423"/>
      <c r="C240" s="396"/>
      <c r="D240" s="622"/>
      <c r="E240" s="623"/>
      <c r="F240" s="623"/>
      <c r="G240" s="624"/>
      <c r="L240" s="195"/>
      <c r="M240" s="195"/>
      <c r="N240" s="195"/>
      <c r="O240" s="195"/>
    </row>
    <row r="241" spans="1:12" ht="3" customHeight="1">
      <c r="A241" s="625"/>
      <c r="B241" s="626"/>
      <c r="C241" s="153"/>
      <c r="D241" s="622"/>
      <c r="E241" s="623"/>
      <c r="F241" s="623"/>
      <c r="G241" s="624"/>
      <c r="L241" s="195"/>
    </row>
    <row r="242" spans="1:12" ht="6" customHeight="1" thickBot="1">
      <c r="A242" s="627"/>
      <c r="B242" s="537"/>
      <c r="C242" s="195"/>
      <c r="D242" s="628"/>
      <c r="E242" s="628"/>
      <c r="F242" s="628"/>
      <c r="G242" s="624"/>
      <c r="L242" s="485"/>
    </row>
    <row r="243" spans="1:12" ht="26.25" thickBot="1">
      <c r="A243" s="629" t="s">
        <v>695</v>
      </c>
      <c r="B243" s="630" t="s">
        <v>1960</v>
      </c>
      <c r="C243" s="631"/>
      <c r="D243" s="628" t="s">
        <v>696</v>
      </c>
      <c r="E243" s="628" t="s">
        <v>691</v>
      </c>
      <c r="F243" s="628" t="s">
        <v>693</v>
      </c>
      <c r="G243" s="351" t="s">
        <v>697</v>
      </c>
      <c r="L243" s="485"/>
    </row>
    <row r="244" spans="1:14" ht="17.25" thickBot="1">
      <c r="A244" s="427" t="s">
        <v>1999</v>
      </c>
      <c r="B244" s="632" t="s">
        <v>2000</v>
      </c>
      <c r="C244" s="633"/>
      <c r="D244" s="577">
        <f>D463</f>
        <v>1211624326</v>
      </c>
      <c r="E244" s="634">
        <f>E245+E323+E463</f>
        <v>366853130</v>
      </c>
      <c r="F244" s="634">
        <f>F245+F284+F323+F401+F463</f>
        <v>293537605</v>
      </c>
      <c r="G244" s="635">
        <f>G245+G284+G323+G401+G463</f>
        <v>1872015061</v>
      </c>
      <c r="H244" s="389"/>
      <c r="L244" s="485"/>
      <c r="N244" s="486"/>
    </row>
    <row r="245" spans="1:14" ht="22.5" customHeight="1" thickBot="1">
      <c r="A245" s="428" t="s">
        <v>1957</v>
      </c>
      <c r="B245" s="636" t="s">
        <v>1958</v>
      </c>
      <c r="C245" s="637"/>
      <c r="D245" s="638"/>
      <c r="E245" s="639">
        <f>E246</f>
        <v>57296918</v>
      </c>
      <c r="F245" s="640">
        <f>F246+F270</f>
        <v>20641124</v>
      </c>
      <c r="G245" s="641">
        <f aca="true" t="shared" si="0" ref="G245:G252">+(D245+E245+F245)</f>
        <v>77938042</v>
      </c>
      <c r="L245" s="265"/>
      <c r="N245" s="487"/>
    </row>
    <row r="246" spans="1:14" ht="17.25" thickBot="1">
      <c r="A246" s="427" t="s">
        <v>1904</v>
      </c>
      <c r="B246" s="632" t="s">
        <v>1351</v>
      </c>
      <c r="C246" s="633"/>
      <c r="D246" s="642"/>
      <c r="E246" s="643">
        <f>E247+E253</f>
        <v>57296918</v>
      </c>
      <c r="F246" s="644">
        <f>F253+F259+F264</f>
        <v>5994124</v>
      </c>
      <c r="G246" s="641">
        <f t="shared" si="0"/>
        <v>63291042</v>
      </c>
      <c r="L246" s="265"/>
      <c r="N246" s="194"/>
    </row>
    <row r="247" spans="1:14" ht="17.25" thickBot="1">
      <c r="A247" s="428" t="s">
        <v>1918</v>
      </c>
      <c r="B247" s="636" t="s">
        <v>1352</v>
      </c>
      <c r="C247" s="645"/>
      <c r="D247" s="638"/>
      <c r="E247" s="639">
        <f>E248+E250+E251+E252</f>
        <v>8675100</v>
      </c>
      <c r="F247" s="638"/>
      <c r="G247" s="641">
        <f t="shared" si="0"/>
        <v>8675100</v>
      </c>
      <c r="L247" s="265"/>
      <c r="N247" s="487"/>
    </row>
    <row r="248" spans="1:14" ht="17.25" thickBot="1">
      <c r="A248" s="429" t="s">
        <v>1373</v>
      </c>
      <c r="B248" s="646" t="s">
        <v>1353</v>
      </c>
      <c r="C248" s="647"/>
      <c r="D248" s="648"/>
      <c r="E248" s="214">
        <v>6841800</v>
      </c>
      <c r="F248" s="648"/>
      <c r="G248" s="641">
        <f t="shared" si="0"/>
        <v>6841800</v>
      </c>
      <c r="L248" s="265"/>
      <c r="N248" s="487"/>
    </row>
    <row r="249" spans="1:14" ht="17.25" thickBot="1">
      <c r="A249" s="430" t="s">
        <v>1374</v>
      </c>
      <c r="B249" s="649" t="s">
        <v>1287</v>
      </c>
      <c r="C249" s="645"/>
      <c r="D249" s="650"/>
      <c r="E249" s="215">
        <v>0</v>
      </c>
      <c r="F249" s="650"/>
      <c r="G249" s="641">
        <f t="shared" si="0"/>
        <v>0</v>
      </c>
      <c r="L249" s="265"/>
      <c r="N249" s="487"/>
    </row>
    <row r="250" spans="1:12" ht="16.5" thickBot="1">
      <c r="A250" s="429" t="s">
        <v>1375</v>
      </c>
      <c r="B250" s="646" t="s">
        <v>1288</v>
      </c>
      <c r="C250" s="647"/>
      <c r="D250" s="648"/>
      <c r="E250" s="214">
        <f>570150+285075</f>
        <v>855225</v>
      </c>
      <c r="F250" s="648"/>
      <c r="G250" s="641">
        <f t="shared" si="0"/>
        <v>855225</v>
      </c>
      <c r="L250" s="265"/>
    </row>
    <row r="251" spans="1:12" ht="16.5" thickBot="1">
      <c r="A251" s="430" t="s">
        <v>1376</v>
      </c>
      <c r="B251" s="649" t="s">
        <v>1289</v>
      </c>
      <c r="C251" s="645"/>
      <c r="D251" s="650"/>
      <c r="E251" s="215">
        <v>285075</v>
      </c>
      <c r="F251" s="650"/>
      <c r="G251" s="641">
        <f t="shared" si="0"/>
        <v>285075</v>
      </c>
      <c r="L251" s="488"/>
    </row>
    <row r="252" spans="1:12" ht="15.75">
      <c r="A252" s="429" t="s">
        <v>1377</v>
      </c>
      <c r="B252" s="646" t="s">
        <v>1291</v>
      </c>
      <c r="C252" s="647"/>
      <c r="D252" s="648"/>
      <c r="E252" s="214">
        <v>693000</v>
      </c>
      <c r="F252" s="648"/>
      <c r="G252" s="641">
        <f t="shared" si="0"/>
        <v>693000</v>
      </c>
      <c r="L252" s="265"/>
    </row>
    <row r="253" spans="1:12" ht="16.5" thickBot="1">
      <c r="A253" s="427" t="s">
        <v>1919</v>
      </c>
      <c r="B253" s="632" t="s">
        <v>1297</v>
      </c>
      <c r="C253" s="647"/>
      <c r="D253" s="651"/>
      <c r="E253" s="652">
        <f>E257</f>
        <v>48621818</v>
      </c>
      <c r="F253" s="255">
        <f>F254+F255+F256+F257+F258</f>
        <v>3150000</v>
      </c>
      <c r="G253" s="653">
        <f>+(E253+F253)</f>
        <v>51771818</v>
      </c>
      <c r="L253" s="265"/>
    </row>
    <row r="254" spans="1:14" ht="16.5" thickBot="1">
      <c r="A254" s="430" t="s">
        <v>1382</v>
      </c>
      <c r="B254" s="649" t="s">
        <v>1298</v>
      </c>
      <c r="C254" s="645"/>
      <c r="D254" s="650"/>
      <c r="E254" s="654"/>
      <c r="F254" s="650"/>
      <c r="G254" s="655"/>
      <c r="L254" s="265"/>
      <c r="N254" s="489"/>
    </row>
    <row r="255" spans="1:12" ht="16.5" thickBot="1">
      <c r="A255" s="429" t="s">
        <v>1383</v>
      </c>
      <c r="B255" s="646" t="s">
        <v>2004</v>
      </c>
      <c r="C255" s="647"/>
      <c r="D255" s="648"/>
      <c r="E255" s="656"/>
      <c r="F255" s="648"/>
      <c r="G255" s="657"/>
      <c r="L255" s="265"/>
    </row>
    <row r="256" spans="1:12" ht="16.5" thickBot="1">
      <c r="A256" s="430" t="s">
        <v>1384</v>
      </c>
      <c r="B256" s="649" t="s">
        <v>2005</v>
      </c>
      <c r="C256" s="645"/>
      <c r="D256" s="650"/>
      <c r="E256" s="654"/>
      <c r="F256" s="650"/>
      <c r="G256" s="655"/>
      <c r="L256" s="265"/>
    </row>
    <row r="257" spans="1:12" ht="16.5" thickBot="1">
      <c r="A257" s="429" t="s">
        <v>634</v>
      </c>
      <c r="B257" s="646" t="s">
        <v>2006</v>
      </c>
      <c r="C257" s="647"/>
      <c r="D257" s="648"/>
      <c r="E257" s="214">
        <v>48621818</v>
      </c>
      <c r="F257" s="648"/>
      <c r="G257" s="494">
        <v>48621818</v>
      </c>
      <c r="H257" s="265"/>
      <c r="L257" s="265"/>
    </row>
    <row r="258" spans="1:12" ht="16.5" thickBot="1">
      <c r="A258" s="430" t="s">
        <v>635</v>
      </c>
      <c r="B258" s="649" t="s">
        <v>2007</v>
      </c>
      <c r="C258" s="645"/>
      <c r="D258" s="650"/>
      <c r="E258" s="658"/>
      <c r="F258" s="219">
        <v>3150000</v>
      </c>
      <c r="G258" s="493">
        <v>3150000</v>
      </c>
      <c r="H258" s="265"/>
      <c r="L258" s="265"/>
    </row>
    <row r="259" spans="1:14" ht="16.5" thickBot="1">
      <c r="A259" s="429" t="s">
        <v>2016</v>
      </c>
      <c r="B259" s="632" t="s">
        <v>2009</v>
      </c>
      <c r="C259" s="647"/>
      <c r="D259" s="651"/>
      <c r="E259" s="659"/>
      <c r="F259" s="255">
        <f>F260+F261+F262+F263</f>
        <v>2203630</v>
      </c>
      <c r="G259" s="491">
        <f>G260+G261+G262+G263</f>
        <v>2203630</v>
      </c>
      <c r="L259" s="265"/>
      <c r="N259" s="489"/>
    </row>
    <row r="260" spans="1:14" ht="16.5" thickBot="1">
      <c r="A260" s="430" t="s">
        <v>2017</v>
      </c>
      <c r="B260" s="649" t="s">
        <v>610</v>
      </c>
      <c r="C260" s="645"/>
      <c r="D260" s="650"/>
      <c r="E260" s="658"/>
      <c r="F260" s="215">
        <v>596160</v>
      </c>
      <c r="G260" s="492">
        <v>596160</v>
      </c>
      <c r="L260" s="265"/>
      <c r="N260" s="489"/>
    </row>
    <row r="261" spans="1:14" ht="16.5" thickBot="1">
      <c r="A261" s="429" t="s">
        <v>2018</v>
      </c>
      <c r="B261" s="646" t="s">
        <v>612</v>
      </c>
      <c r="C261" s="647"/>
      <c r="D261" s="648"/>
      <c r="E261" s="659"/>
      <c r="F261" s="214">
        <v>896125</v>
      </c>
      <c r="G261" s="494">
        <v>896125</v>
      </c>
      <c r="L261" s="490"/>
      <c r="N261" s="490"/>
    </row>
    <row r="262" spans="1:14" ht="16.5" thickBot="1">
      <c r="A262" s="430" t="s">
        <v>2019</v>
      </c>
      <c r="B262" s="649" t="s">
        <v>614</v>
      </c>
      <c r="C262" s="645"/>
      <c r="D262" s="650"/>
      <c r="E262" s="658"/>
      <c r="F262" s="215">
        <v>34725</v>
      </c>
      <c r="G262" s="492">
        <v>34725</v>
      </c>
      <c r="L262" s="265"/>
      <c r="N262" s="265"/>
    </row>
    <row r="263" spans="1:14" ht="16.5" thickBot="1">
      <c r="A263" s="429" t="s">
        <v>2020</v>
      </c>
      <c r="B263" s="646" t="s">
        <v>616</v>
      </c>
      <c r="C263" s="660"/>
      <c r="D263" s="648"/>
      <c r="E263" s="659"/>
      <c r="F263" s="214">
        <v>676620</v>
      </c>
      <c r="G263" s="494">
        <v>676620</v>
      </c>
      <c r="L263" s="265"/>
      <c r="N263" s="265"/>
    </row>
    <row r="264" spans="1:14" ht="16.5" thickBot="1">
      <c r="A264" s="428" t="s">
        <v>639</v>
      </c>
      <c r="B264" s="636" t="s">
        <v>2021</v>
      </c>
      <c r="C264" s="645"/>
      <c r="D264" s="661"/>
      <c r="E264" s="658"/>
      <c r="F264" s="219">
        <f>F265+F266+F267+F268+F269</f>
        <v>640494</v>
      </c>
      <c r="G264" s="493">
        <f>G265+G266+G267+G268+G269</f>
        <v>640494</v>
      </c>
      <c r="L264" s="265"/>
      <c r="N264" s="265"/>
    </row>
    <row r="265" spans="1:14" ht="16.5" thickBot="1">
      <c r="A265" s="429" t="s">
        <v>640</v>
      </c>
      <c r="B265" s="646" t="s">
        <v>1627</v>
      </c>
      <c r="C265" s="647"/>
      <c r="D265" s="648"/>
      <c r="E265" s="659"/>
      <c r="F265" s="214">
        <v>34974</v>
      </c>
      <c r="G265" s="494">
        <v>34974</v>
      </c>
      <c r="L265" s="265"/>
      <c r="N265" s="265"/>
    </row>
    <row r="266" spans="1:14" ht="16.5" thickBot="1">
      <c r="A266" s="430" t="s">
        <v>1691</v>
      </c>
      <c r="B266" s="458" t="s">
        <v>1629</v>
      </c>
      <c r="C266" s="662"/>
      <c r="D266" s="650"/>
      <c r="E266" s="658"/>
      <c r="F266" s="215">
        <v>213210</v>
      </c>
      <c r="G266" s="492">
        <v>213210</v>
      </c>
      <c r="L266" s="265"/>
      <c r="N266" s="265"/>
    </row>
    <row r="267" spans="1:12" ht="16.5" thickBot="1">
      <c r="A267" s="430" t="s">
        <v>1692</v>
      </c>
      <c r="B267" s="458" t="s">
        <v>1631</v>
      </c>
      <c r="C267" s="662"/>
      <c r="D267" s="650"/>
      <c r="E267" s="658"/>
      <c r="F267" s="215">
        <v>34974</v>
      </c>
      <c r="G267" s="492">
        <v>34974</v>
      </c>
      <c r="L267" s="490"/>
    </row>
    <row r="268" spans="1:12" ht="16.5" thickBot="1">
      <c r="A268" s="430" t="s">
        <v>1693</v>
      </c>
      <c r="B268" s="458" t="s">
        <v>1633</v>
      </c>
      <c r="C268" s="662"/>
      <c r="D268" s="650"/>
      <c r="E268" s="658"/>
      <c r="F268" s="215">
        <v>287040</v>
      </c>
      <c r="G268" s="492">
        <v>287040</v>
      </c>
      <c r="L268" s="490"/>
    </row>
    <row r="269" spans="1:12" ht="16.5" thickBot="1">
      <c r="A269" s="430" t="s">
        <v>1694</v>
      </c>
      <c r="B269" s="458" t="s">
        <v>316</v>
      </c>
      <c r="C269" s="663"/>
      <c r="D269" s="650"/>
      <c r="E269" s="658"/>
      <c r="F269" s="215">
        <v>70296</v>
      </c>
      <c r="G269" s="492">
        <v>70296</v>
      </c>
      <c r="L269" s="265"/>
    </row>
    <row r="270" spans="1:12" ht="16.5" thickBot="1">
      <c r="A270" s="428" t="s">
        <v>1905</v>
      </c>
      <c r="B270" s="460" t="s">
        <v>2022</v>
      </c>
      <c r="C270" s="663"/>
      <c r="D270" s="661"/>
      <c r="E270" s="658"/>
      <c r="F270" s="219">
        <f>F271+F275+F280+F283</f>
        <v>14647000</v>
      </c>
      <c r="G270" s="493">
        <f>G271+G275+G280+G283</f>
        <v>14647000</v>
      </c>
      <c r="L270" s="265"/>
    </row>
    <row r="271" spans="1:12" ht="16.5" thickBot="1">
      <c r="A271" s="428" t="s">
        <v>1878</v>
      </c>
      <c r="B271" s="460" t="s">
        <v>2023</v>
      </c>
      <c r="C271" s="662"/>
      <c r="D271" s="661"/>
      <c r="E271" s="658"/>
      <c r="F271" s="219">
        <f>F272+F273+F274</f>
        <v>8400000</v>
      </c>
      <c r="G271" s="493">
        <f>G272+G273+G274</f>
        <v>8400000</v>
      </c>
      <c r="L271" s="265"/>
    </row>
    <row r="272" spans="1:12" ht="16.5" thickBot="1">
      <c r="A272" s="429" t="s">
        <v>1695</v>
      </c>
      <c r="B272" s="459" t="s">
        <v>2024</v>
      </c>
      <c r="C272" s="664"/>
      <c r="D272" s="648"/>
      <c r="E272" s="659"/>
      <c r="F272" s="214">
        <v>6300000</v>
      </c>
      <c r="G272" s="494">
        <v>6300000</v>
      </c>
      <c r="L272" s="490"/>
    </row>
    <row r="273" spans="1:12" ht="16.5" thickBot="1">
      <c r="A273" s="430" t="s">
        <v>1696</v>
      </c>
      <c r="B273" s="458" t="s">
        <v>2025</v>
      </c>
      <c r="C273" s="662"/>
      <c r="D273" s="650"/>
      <c r="E273" s="658"/>
      <c r="F273" s="215">
        <v>2100000</v>
      </c>
      <c r="G273" s="492">
        <v>2100000</v>
      </c>
      <c r="L273" s="265"/>
    </row>
    <row r="274" spans="1:12" ht="16.5" thickBot="1">
      <c r="A274" s="429" t="s">
        <v>1959</v>
      </c>
      <c r="B274" s="459" t="s">
        <v>2026</v>
      </c>
      <c r="C274" s="665"/>
      <c r="D274" s="648"/>
      <c r="E274" s="659"/>
      <c r="F274" s="214"/>
      <c r="G274" s="494"/>
      <c r="L274" s="265"/>
    </row>
    <row r="275" spans="1:12" ht="16.5" thickBot="1">
      <c r="A275" s="428" t="s">
        <v>1879</v>
      </c>
      <c r="B275" s="460" t="s">
        <v>2027</v>
      </c>
      <c r="C275" s="662"/>
      <c r="D275" s="661"/>
      <c r="E275" s="658"/>
      <c r="F275" s="219">
        <f>F276+F277+F278</f>
        <v>4200000</v>
      </c>
      <c r="G275" s="493">
        <f>G276+G277+G278</f>
        <v>4200000</v>
      </c>
      <c r="L275" s="265"/>
    </row>
    <row r="276" spans="1:12" ht="16.5" thickBot="1">
      <c r="A276" s="427" t="s">
        <v>1697</v>
      </c>
      <c r="B276" s="461" t="s">
        <v>2028</v>
      </c>
      <c r="C276" s="664"/>
      <c r="D276" s="648"/>
      <c r="E276" s="659"/>
      <c r="F276" s="214">
        <v>2100000</v>
      </c>
      <c r="G276" s="494">
        <v>2100000</v>
      </c>
      <c r="L276" s="265"/>
    </row>
    <row r="277" spans="1:7" ht="16.5" thickBot="1">
      <c r="A277" s="428" t="s">
        <v>1698</v>
      </c>
      <c r="B277" s="460" t="s">
        <v>2029</v>
      </c>
      <c r="C277" s="662"/>
      <c r="D277" s="650"/>
      <c r="E277" s="658"/>
      <c r="F277" s="215">
        <v>1050000</v>
      </c>
      <c r="G277" s="492">
        <v>1050000</v>
      </c>
    </row>
    <row r="278" spans="1:7" ht="16.5" thickBot="1">
      <c r="A278" s="427" t="s">
        <v>1699</v>
      </c>
      <c r="B278" s="461" t="s">
        <v>2030</v>
      </c>
      <c r="C278" s="664"/>
      <c r="D278" s="648"/>
      <c r="E278" s="659"/>
      <c r="F278" s="255">
        <f>F279</f>
        <v>1050000</v>
      </c>
      <c r="G278" s="491">
        <f>G279</f>
        <v>1050000</v>
      </c>
    </row>
    <row r="279" spans="1:7" ht="16.5" thickBot="1">
      <c r="A279" s="430" t="s">
        <v>2031</v>
      </c>
      <c r="B279" s="458" t="s">
        <v>2032</v>
      </c>
      <c r="C279" s="662"/>
      <c r="D279" s="650"/>
      <c r="E279" s="658"/>
      <c r="F279" s="215">
        <v>1050000</v>
      </c>
      <c r="G279" s="492">
        <v>1050000</v>
      </c>
    </row>
    <row r="280" spans="1:7" ht="16.5" thickBot="1">
      <c r="A280" s="428" t="s">
        <v>2052</v>
      </c>
      <c r="B280" s="460" t="s">
        <v>1981</v>
      </c>
      <c r="C280" s="662"/>
      <c r="D280" s="650"/>
      <c r="E280" s="658"/>
      <c r="F280" s="219">
        <v>630000</v>
      </c>
      <c r="G280" s="493">
        <v>630000</v>
      </c>
    </row>
    <row r="281" spans="1:7" ht="15.75">
      <c r="A281" s="427" t="s">
        <v>1892</v>
      </c>
      <c r="B281" s="461" t="s">
        <v>2059</v>
      </c>
      <c r="C281" s="664"/>
      <c r="D281" s="648"/>
      <c r="E281" s="659"/>
      <c r="F281" s="666"/>
      <c r="G281" s="657"/>
    </row>
    <row r="282" spans="1:7" ht="16.5" thickBot="1">
      <c r="A282" s="429" t="s">
        <v>1920</v>
      </c>
      <c r="B282" s="459" t="s">
        <v>2074</v>
      </c>
      <c r="C282" s="664"/>
      <c r="D282" s="648"/>
      <c r="E282" s="659"/>
      <c r="F282" s="666"/>
      <c r="G282" s="657"/>
    </row>
    <row r="283" spans="1:7" ht="16.5" thickBot="1">
      <c r="A283" s="428" t="s">
        <v>2076</v>
      </c>
      <c r="B283" s="460" t="s">
        <v>2091</v>
      </c>
      <c r="C283" s="663"/>
      <c r="D283" s="650"/>
      <c r="E283" s="658"/>
      <c r="F283" s="219">
        <f>367000+1050000</f>
        <v>1417000</v>
      </c>
      <c r="G283" s="493">
        <f>367000+1050000</f>
        <v>1417000</v>
      </c>
    </row>
    <row r="284" spans="1:7" ht="16.5" thickBot="1">
      <c r="A284" s="427" t="s">
        <v>1961</v>
      </c>
      <c r="B284" s="461" t="s">
        <v>1962</v>
      </c>
      <c r="C284" s="665"/>
      <c r="D284" s="651"/>
      <c r="E284" s="659"/>
      <c r="F284" s="255">
        <f>F285+F303</f>
        <v>68370724</v>
      </c>
      <c r="G284" s="491">
        <f>G285+G303</f>
        <v>68370724</v>
      </c>
    </row>
    <row r="285" spans="1:7" ht="16.5" thickBot="1">
      <c r="A285" s="428" t="s">
        <v>1906</v>
      </c>
      <c r="B285" s="460" t="s">
        <v>1351</v>
      </c>
      <c r="C285" s="663"/>
      <c r="D285" s="661"/>
      <c r="E285" s="658"/>
      <c r="F285" s="219">
        <f>F286+F292+F297</f>
        <v>57681471</v>
      </c>
      <c r="G285" s="493">
        <f>G286+G292+G297</f>
        <v>57681471</v>
      </c>
    </row>
    <row r="286" spans="1:7" ht="16.5" thickBot="1">
      <c r="A286" s="427" t="s">
        <v>1921</v>
      </c>
      <c r="B286" s="461" t="s">
        <v>1352</v>
      </c>
      <c r="C286" s="664"/>
      <c r="D286" s="651"/>
      <c r="E286" s="659"/>
      <c r="F286" s="255">
        <f>F287+F288+F289+F290+F291</f>
        <v>43640897</v>
      </c>
      <c r="G286" s="491">
        <f>G287+G288+G289+G290+G291</f>
        <v>43640897</v>
      </c>
    </row>
    <row r="287" spans="1:7" ht="16.5" thickBot="1">
      <c r="A287" s="430" t="s">
        <v>1710</v>
      </c>
      <c r="B287" s="458" t="s">
        <v>1353</v>
      </c>
      <c r="C287" s="662"/>
      <c r="D287" s="650"/>
      <c r="E287" s="658"/>
      <c r="F287" s="215">
        <v>36351000</v>
      </c>
      <c r="G287" s="492">
        <v>36351000</v>
      </c>
    </row>
    <row r="288" spans="1:7" ht="16.5" thickBot="1">
      <c r="A288" s="429" t="s">
        <v>1711</v>
      </c>
      <c r="B288" s="459" t="s">
        <v>1287</v>
      </c>
      <c r="C288" s="664"/>
      <c r="D288" s="648"/>
      <c r="E288" s="659"/>
      <c r="F288" s="214"/>
      <c r="G288" s="494"/>
    </row>
    <row r="289" spans="1:7" ht="16.5" thickBot="1">
      <c r="A289" s="430" t="s">
        <v>1712</v>
      </c>
      <c r="B289" s="458" t="s">
        <v>1288</v>
      </c>
      <c r="C289" s="662"/>
      <c r="D289" s="650"/>
      <c r="E289" s="658"/>
      <c r="F289" s="215">
        <f>2996997+1606500</f>
        <v>4603497</v>
      </c>
      <c r="G289" s="492">
        <f>2996997+1606500</f>
        <v>4603497</v>
      </c>
    </row>
    <row r="290" spans="1:7" ht="16.5" thickBot="1">
      <c r="A290" s="429" t="s">
        <v>1713</v>
      </c>
      <c r="B290" s="459" t="s">
        <v>1289</v>
      </c>
      <c r="C290" s="664"/>
      <c r="D290" s="648"/>
      <c r="E290" s="659"/>
      <c r="F290" s="214">
        <v>2000000</v>
      </c>
      <c r="G290" s="494">
        <v>2000000</v>
      </c>
    </row>
    <row r="291" spans="1:7" ht="16.5" thickBot="1">
      <c r="A291" s="430" t="s">
        <v>1714</v>
      </c>
      <c r="B291" s="458" t="s">
        <v>1291</v>
      </c>
      <c r="C291" s="662"/>
      <c r="D291" s="650"/>
      <c r="E291" s="658"/>
      <c r="F291" s="215">
        <v>686400</v>
      </c>
      <c r="G291" s="492">
        <v>686400</v>
      </c>
    </row>
    <row r="292" spans="1:7" ht="16.5" thickBot="1">
      <c r="A292" s="429" t="s">
        <v>669</v>
      </c>
      <c r="B292" s="461" t="s">
        <v>2009</v>
      </c>
      <c r="C292" s="664"/>
      <c r="D292" s="651"/>
      <c r="E292" s="659"/>
      <c r="F292" s="255">
        <f>F293+F294+F295+F296</f>
        <v>10768984</v>
      </c>
      <c r="G292" s="491">
        <f>G293+G294+G295+G296</f>
        <v>10768984</v>
      </c>
    </row>
    <row r="293" spans="1:7" ht="16.5" thickBot="1">
      <c r="A293" s="430" t="s">
        <v>1967</v>
      </c>
      <c r="B293" s="458" t="s">
        <v>610</v>
      </c>
      <c r="C293" s="662"/>
      <c r="D293" s="650"/>
      <c r="E293" s="658"/>
      <c r="F293" s="215">
        <v>2908080</v>
      </c>
      <c r="G293" s="492">
        <v>2908080</v>
      </c>
    </row>
    <row r="294" spans="1:7" ht="16.5" thickBot="1">
      <c r="A294" s="429" t="s">
        <v>1968</v>
      </c>
      <c r="B294" s="459" t="s">
        <v>612</v>
      </c>
      <c r="C294" s="664"/>
      <c r="D294" s="648"/>
      <c r="E294" s="659"/>
      <c r="F294" s="214">
        <v>4225804</v>
      </c>
      <c r="G294" s="494">
        <v>4225804</v>
      </c>
    </row>
    <row r="295" spans="1:7" ht="16.5" thickBot="1">
      <c r="A295" s="430" t="s">
        <v>1969</v>
      </c>
      <c r="B295" s="458" t="s">
        <v>614</v>
      </c>
      <c r="C295" s="662"/>
      <c r="D295" s="650"/>
      <c r="E295" s="658"/>
      <c r="F295" s="215">
        <v>181755</v>
      </c>
      <c r="G295" s="492">
        <v>181755</v>
      </c>
    </row>
    <row r="296" spans="1:7" ht="16.5" thickBot="1">
      <c r="A296" s="429" t="s">
        <v>1970</v>
      </c>
      <c r="B296" s="459" t="s">
        <v>616</v>
      </c>
      <c r="C296" s="665"/>
      <c r="D296" s="648"/>
      <c r="E296" s="659"/>
      <c r="F296" s="214">
        <v>3453345</v>
      </c>
      <c r="G296" s="494">
        <v>3453345</v>
      </c>
    </row>
    <row r="297" spans="1:7" ht="16.5" thickBot="1">
      <c r="A297" s="428" t="s">
        <v>670</v>
      </c>
      <c r="B297" s="460" t="s">
        <v>2021</v>
      </c>
      <c r="C297" s="662"/>
      <c r="D297" s="661"/>
      <c r="E297" s="658"/>
      <c r="F297" s="219">
        <f>F298+F299+F300+F301+F302</f>
        <v>3271590</v>
      </c>
      <c r="G297" s="493">
        <f>G298+G299+G300+G301+G302</f>
        <v>3271590</v>
      </c>
    </row>
    <row r="298" spans="1:7" ht="16.5" thickBot="1">
      <c r="A298" s="429" t="s">
        <v>671</v>
      </c>
      <c r="B298" s="459" t="s">
        <v>1627</v>
      </c>
      <c r="C298" s="664"/>
      <c r="D298" s="648"/>
      <c r="E298" s="659"/>
      <c r="F298" s="214">
        <v>181755</v>
      </c>
      <c r="G298" s="494">
        <v>181755</v>
      </c>
    </row>
    <row r="299" spans="1:7" ht="16.5" thickBot="1">
      <c r="A299" s="430" t="s">
        <v>672</v>
      </c>
      <c r="B299" s="458" t="s">
        <v>1629</v>
      </c>
      <c r="C299" s="662"/>
      <c r="D299" s="650"/>
      <c r="E299" s="658"/>
      <c r="F299" s="215">
        <v>1090530</v>
      </c>
      <c r="G299" s="492">
        <v>1090530</v>
      </c>
    </row>
    <row r="300" spans="1:7" ht="16.5" thickBot="1">
      <c r="A300" s="429" t="s">
        <v>673</v>
      </c>
      <c r="B300" s="459" t="s">
        <v>1631</v>
      </c>
      <c r="C300" s="664"/>
      <c r="D300" s="648"/>
      <c r="E300" s="659"/>
      <c r="F300" s="214">
        <v>181755</v>
      </c>
      <c r="G300" s="494">
        <v>181755</v>
      </c>
    </row>
    <row r="301" spans="1:7" ht="16.5" thickBot="1">
      <c r="A301" s="430" t="s">
        <v>674</v>
      </c>
      <c r="B301" s="458" t="s">
        <v>1633</v>
      </c>
      <c r="C301" s="662"/>
      <c r="D301" s="650"/>
      <c r="E301" s="658"/>
      <c r="F301" s="215">
        <v>1454040</v>
      </c>
      <c r="G301" s="492">
        <v>1454040</v>
      </c>
    </row>
    <row r="302" spans="1:7" ht="16.5" thickBot="1">
      <c r="A302" s="429" t="s">
        <v>675</v>
      </c>
      <c r="B302" s="459" t="s">
        <v>316</v>
      </c>
      <c r="C302" s="665"/>
      <c r="D302" s="648"/>
      <c r="E302" s="659"/>
      <c r="F302" s="214">
        <v>363510</v>
      </c>
      <c r="G302" s="494">
        <v>363510</v>
      </c>
    </row>
    <row r="303" spans="1:7" ht="16.5" thickBot="1">
      <c r="A303" s="428" t="s">
        <v>1907</v>
      </c>
      <c r="B303" s="460" t="s">
        <v>2022</v>
      </c>
      <c r="C303" s="663"/>
      <c r="D303" s="661"/>
      <c r="E303" s="658"/>
      <c r="F303" s="219">
        <f>F304+F308+F313+F318+F320</f>
        <v>10689253</v>
      </c>
      <c r="G303" s="493">
        <f>G304+G308+G313+G318+G320</f>
        <v>10689253</v>
      </c>
    </row>
    <row r="304" spans="1:7" ht="16.5" thickBot="1">
      <c r="A304" s="427" t="s">
        <v>1880</v>
      </c>
      <c r="B304" s="462" t="s">
        <v>2023</v>
      </c>
      <c r="C304" s="664"/>
      <c r="D304" s="651"/>
      <c r="E304" s="659"/>
      <c r="F304" s="255">
        <f>F305+F306+F307</f>
        <v>1050000</v>
      </c>
      <c r="G304" s="491">
        <f>G305+G306+G307</f>
        <v>1050000</v>
      </c>
    </row>
    <row r="305" spans="1:7" ht="16.5" thickBot="1">
      <c r="A305" s="430" t="s">
        <v>676</v>
      </c>
      <c r="B305" s="667" t="s">
        <v>2024</v>
      </c>
      <c r="C305" s="662"/>
      <c r="D305" s="650"/>
      <c r="E305" s="658"/>
      <c r="F305" s="215"/>
      <c r="G305" s="492"/>
    </row>
    <row r="306" spans="1:7" ht="16.5" thickBot="1">
      <c r="A306" s="429" t="s">
        <v>677</v>
      </c>
      <c r="B306" s="668" t="s">
        <v>2025</v>
      </c>
      <c r="C306" s="664"/>
      <c r="D306" s="648"/>
      <c r="E306" s="659"/>
      <c r="F306" s="214">
        <v>1050000</v>
      </c>
      <c r="G306" s="494">
        <v>1050000</v>
      </c>
    </row>
    <row r="307" spans="1:7" ht="16.5" thickBot="1">
      <c r="A307" s="430" t="s">
        <v>1971</v>
      </c>
      <c r="B307" s="667" t="s">
        <v>2026</v>
      </c>
      <c r="C307" s="663"/>
      <c r="D307" s="650"/>
      <c r="E307" s="658"/>
      <c r="F307" s="215"/>
      <c r="G307" s="492"/>
    </row>
    <row r="308" spans="1:7" ht="16.5" thickBot="1">
      <c r="A308" s="427" t="s">
        <v>1881</v>
      </c>
      <c r="B308" s="462" t="s">
        <v>2027</v>
      </c>
      <c r="C308" s="664"/>
      <c r="D308" s="651"/>
      <c r="E308" s="659"/>
      <c r="F308" s="255">
        <f>F309+F310+F311+F312</f>
        <v>1100000</v>
      </c>
      <c r="G308" s="491">
        <f>G309+G310+G311+G312</f>
        <v>1100000</v>
      </c>
    </row>
    <row r="309" spans="1:7" ht="16.5" thickBot="1">
      <c r="A309" s="428" t="s">
        <v>678</v>
      </c>
      <c r="B309" s="463" t="s">
        <v>2028</v>
      </c>
      <c r="C309" s="662"/>
      <c r="D309" s="650"/>
      <c r="E309" s="658"/>
      <c r="F309" s="215">
        <v>800000</v>
      </c>
      <c r="G309" s="492">
        <v>800000</v>
      </c>
    </row>
    <row r="310" spans="1:7" ht="16.5" thickBot="1">
      <c r="A310" s="427" t="s">
        <v>679</v>
      </c>
      <c r="B310" s="462" t="s">
        <v>2029</v>
      </c>
      <c r="C310" s="664"/>
      <c r="D310" s="648"/>
      <c r="E310" s="659"/>
      <c r="F310" s="214">
        <v>300000</v>
      </c>
      <c r="G310" s="494">
        <v>300000</v>
      </c>
    </row>
    <row r="311" spans="1:7" ht="16.5" thickBot="1">
      <c r="A311" s="428" t="s">
        <v>680</v>
      </c>
      <c r="B311" s="463" t="s">
        <v>2030</v>
      </c>
      <c r="C311" s="662"/>
      <c r="D311" s="650"/>
      <c r="E311" s="658"/>
      <c r="F311" s="215"/>
      <c r="G311" s="492"/>
    </row>
    <row r="312" spans="1:7" ht="16.5" thickBot="1">
      <c r="A312" s="429" t="s">
        <v>681</v>
      </c>
      <c r="B312" s="668" t="s">
        <v>2032</v>
      </c>
      <c r="C312" s="665"/>
      <c r="D312" s="648"/>
      <c r="E312" s="659"/>
      <c r="F312" s="214"/>
      <c r="G312" s="494"/>
    </row>
    <row r="313" spans="1:7" ht="16.5" thickBot="1">
      <c r="A313" s="430" t="s">
        <v>1974</v>
      </c>
      <c r="B313" s="460" t="s">
        <v>2034</v>
      </c>
      <c r="C313" s="662"/>
      <c r="D313" s="661"/>
      <c r="E313" s="658"/>
      <c r="F313" s="219">
        <f>F314+F315+F316</f>
        <v>575000</v>
      </c>
      <c r="G313" s="493">
        <f>G314+G315+G316</f>
        <v>575000</v>
      </c>
    </row>
    <row r="314" spans="1:7" ht="16.5" thickBot="1">
      <c r="A314" s="429" t="s">
        <v>1972</v>
      </c>
      <c r="B314" s="668" t="s">
        <v>317</v>
      </c>
      <c r="C314" s="664"/>
      <c r="D314" s="648"/>
      <c r="E314" s="659"/>
      <c r="F314" s="214">
        <v>575000</v>
      </c>
      <c r="G314" s="494">
        <v>575000</v>
      </c>
    </row>
    <row r="315" spans="1:7" ht="16.5" thickBot="1">
      <c r="A315" s="430" t="s">
        <v>1973</v>
      </c>
      <c r="B315" s="667" t="s">
        <v>2039</v>
      </c>
      <c r="C315" s="662"/>
      <c r="D315" s="650"/>
      <c r="E315" s="658"/>
      <c r="F315" s="215"/>
      <c r="G315" s="492"/>
    </row>
    <row r="316" spans="1:7" ht="16.5" thickBot="1">
      <c r="A316" s="429" t="s">
        <v>1975</v>
      </c>
      <c r="B316" s="668" t="s">
        <v>2042</v>
      </c>
      <c r="C316" s="664"/>
      <c r="D316" s="648"/>
      <c r="E316" s="659"/>
      <c r="F316" s="214"/>
      <c r="G316" s="494"/>
    </row>
    <row r="317" spans="1:7" ht="16.5" thickBot="1">
      <c r="A317" s="428" t="s">
        <v>1976</v>
      </c>
      <c r="B317" s="463" t="s">
        <v>313</v>
      </c>
      <c r="C317" s="662"/>
      <c r="D317" s="650"/>
      <c r="E317" s="658"/>
      <c r="F317" s="215"/>
      <c r="G317" s="492"/>
    </row>
    <row r="318" spans="1:7" ht="16.5" thickBot="1">
      <c r="A318" s="427" t="s">
        <v>1977</v>
      </c>
      <c r="B318" s="462" t="s">
        <v>2049</v>
      </c>
      <c r="C318" s="196"/>
      <c r="D318" s="648"/>
      <c r="E318" s="659"/>
      <c r="F318" s="214">
        <v>2700000</v>
      </c>
      <c r="G318" s="494">
        <v>2700000</v>
      </c>
    </row>
    <row r="319" spans="1:7" ht="16.5" thickBot="1">
      <c r="A319" s="428" t="s">
        <v>1978</v>
      </c>
      <c r="B319" s="463" t="s">
        <v>2058</v>
      </c>
      <c r="C319" s="268"/>
      <c r="D319" s="650"/>
      <c r="E319" s="658"/>
      <c r="F319" s="215"/>
      <c r="G319" s="492"/>
    </row>
    <row r="320" spans="1:7" ht="16.5" thickBot="1">
      <c r="A320" s="428" t="s">
        <v>1979</v>
      </c>
      <c r="B320" s="460" t="s">
        <v>1981</v>
      </c>
      <c r="C320" s="268"/>
      <c r="D320" s="650"/>
      <c r="E320" s="658"/>
      <c r="F320" s="215">
        <f>2764253+600000+300000+1600000</f>
        <v>5264253</v>
      </c>
      <c r="G320" s="492">
        <f>2764253+600000+300000+1600000</f>
        <v>5264253</v>
      </c>
    </row>
    <row r="321" spans="1:7" ht="16.5" thickBot="1">
      <c r="A321" s="428" t="s">
        <v>1980</v>
      </c>
      <c r="B321" s="460" t="s">
        <v>2059</v>
      </c>
      <c r="C321" s="268"/>
      <c r="D321" s="650"/>
      <c r="E321" s="658"/>
      <c r="F321" s="669"/>
      <c r="G321" s="655"/>
    </row>
    <row r="322" spans="1:7" ht="16.5" thickBot="1">
      <c r="A322" s="427" t="s">
        <v>1744</v>
      </c>
      <c r="B322" s="461" t="s">
        <v>2091</v>
      </c>
      <c r="C322" s="670"/>
      <c r="D322" s="648"/>
      <c r="E322" s="659"/>
      <c r="F322" s="666"/>
      <c r="G322" s="657"/>
    </row>
    <row r="323" spans="1:7" ht="16.5" thickBot="1">
      <c r="A323" s="428" t="s">
        <v>1996</v>
      </c>
      <c r="B323" s="460" t="s">
        <v>1997</v>
      </c>
      <c r="C323" s="268"/>
      <c r="D323" s="650"/>
      <c r="E323" s="671">
        <f>E325</f>
        <v>251723998</v>
      </c>
      <c r="F323" s="671">
        <f>F325+F357</f>
        <v>110389844</v>
      </c>
      <c r="G323" s="672">
        <f>+(E323+F323)</f>
        <v>362113842</v>
      </c>
    </row>
    <row r="324" spans="1:7" ht="24" customHeight="1" thickBot="1">
      <c r="A324" s="427">
        <v>4</v>
      </c>
      <c r="B324" s="461" t="s">
        <v>1998</v>
      </c>
      <c r="C324" s="196"/>
      <c r="D324" s="648"/>
      <c r="E324" s="673">
        <f>E325</f>
        <v>251723998</v>
      </c>
      <c r="F324" s="673">
        <f>F325+F357</f>
        <v>110389844</v>
      </c>
      <c r="G324" s="653">
        <f>SUM(E324:F324)</f>
        <v>362113842</v>
      </c>
    </row>
    <row r="325" spans="1:7" ht="16.5" thickBot="1">
      <c r="A325" s="428" t="s">
        <v>1910</v>
      </c>
      <c r="B325" s="463" t="s">
        <v>1351</v>
      </c>
      <c r="C325" s="268"/>
      <c r="D325" s="650"/>
      <c r="E325" s="671">
        <f>E326+E336+E342</f>
        <v>251723998</v>
      </c>
      <c r="F325" s="674">
        <f>F326</f>
        <v>20040000</v>
      </c>
      <c r="G325" s="675">
        <f>SUM(E325:F325)</f>
        <v>271763998</v>
      </c>
    </row>
    <row r="326" spans="1:7" ht="16.5" thickBot="1">
      <c r="A326" s="429" t="s">
        <v>1925</v>
      </c>
      <c r="B326" s="461" t="s">
        <v>1352</v>
      </c>
      <c r="C326" s="196"/>
      <c r="D326" s="648"/>
      <c r="E326" s="673">
        <f>E327+E330+E331+E333</f>
        <v>162770000</v>
      </c>
      <c r="F326" s="676">
        <f>F330+F331+F332</f>
        <v>20040000</v>
      </c>
      <c r="G326" s="675">
        <f>SUM(E326:F326)</f>
        <v>182810000</v>
      </c>
    </row>
    <row r="327" spans="1:7" ht="16.5" thickBot="1">
      <c r="A327" s="430" t="s">
        <v>723</v>
      </c>
      <c r="B327" s="458" t="s">
        <v>1353</v>
      </c>
      <c r="C327" s="268"/>
      <c r="D327" s="650"/>
      <c r="E327" s="215">
        <v>136863000</v>
      </c>
      <c r="F327" s="654"/>
      <c r="G327" s="677">
        <f>SUM(E327:F327)</f>
        <v>136863000</v>
      </c>
    </row>
    <row r="328" spans="1:7" ht="16.5" thickBot="1">
      <c r="A328" s="429" t="s">
        <v>724</v>
      </c>
      <c r="B328" s="459" t="s">
        <v>318</v>
      </c>
      <c r="C328" s="196"/>
      <c r="D328" s="648"/>
      <c r="E328" s="214"/>
      <c r="F328" s="656"/>
      <c r="G328" s="678"/>
    </row>
    <row r="329" spans="1:7" ht="16.5" thickBot="1">
      <c r="A329" s="430" t="s">
        <v>725</v>
      </c>
      <c r="B329" s="458" t="s">
        <v>1287</v>
      </c>
      <c r="C329" s="268"/>
      <c r="D329" s="650"/>
      <c r="E329" s="215"/>
      <c r="F329" s="654"/>
      <c r="G329" s="678"/>
    </row>
    <row r="330" spans="1:7" ht="16.5" thickBot="1">
      <c r="A330" s="429" t="s">
        <v>726</v>
      </c>
      <c r="B330" s="459" t="s">
        <v>1288</v>
      </c>
      <c r="C330" s="196"/>
      <c r="D330" s="648"/>
      <c r="E330" s="214">
        <v>18291000</v>
      </c>
      <c r="F330" s="214"/>
      <c r="G330" s="494">
        <f>12113000+6178000</f>
        <v>18291000</v>
      </c>
    </row>
    <row r="331" spans="1:7" ht="16.5" thickBot="1">
      <c r="A331" s="430" t="s">
        <v>727</v>
      </c>
      <c r="B331" s="458" t="s">
        <v>1289</v>
      </c>
      <c r="C331" s="268"/>
      <c r="D331" s="650"/>
      <c r="E331" s="215">
        <v>4200000</v>
      </c>
      <c r="F331" s="215"/>
      <c r="G331" s="492">
        <v>4200000</v>
      </c>
    </row>
    <row r="332" spans="1:7" ht="16.5" thickBot="1">
      <c r="A332" s="429" t="s">
        <v>728</v>
      </c>
      <c r="B332" s="459" t="s">
        <v>1290</v>
      </c>
      <c r="C332" s="196"/>
      <c r="D332" s="648"/>
      <c r="E332" s="214"/>
      <c r="F332" s="214">
        <v>20040000</v>
      </c>
      <c r="G332" s="494">
        <v>20040000</v>
      </c>
    </row>
    <row r="333" spans="1:7" ht="16.5" thickBot="1">
      <c r="A333" s="430" t="s">
        <v>729</v>
      </c>
      <c r="B333" s="458" t="s">
        <v>1291</v>
      </c>
      <c r="C333" s="268"/>
      <c r="D333" s="650"/>
      <c r="E333" s="215">
        <v>3416000</v>
      </c>
      <c r="F333" s="669"/>
      <c r="G333" s="492">
        <v>3416000</v>
      </c>
    </row>
    <row r="334" spans="1:7" ht="15.75">
      <c r="A334" s="429" t="s">
        <v>1776</v>
      </c>
      <c r="B334" s="459" t="s">
        <v>1292</v>
      </c>
      <c r="C334" s="196"/>
      <c r="D334" s="648"/>
      <c r="E334" s="214"/>
      <c r="F334" s="656"/>
      <c r="G334" s="679"/>
    </row>
    <row r="335" spans="1:7" ht="16.5" thickBot="1">
      <c r="A335" s="429" t="s">
        <v>1901</v>
      </c>
      <c r="B335" s="461" t="s">
        <v>1296</v>
      </c>
      <c r="C335" s="196"/>
      <c r="D335" s="648"/>
      <c r="E335" s="214"/>
      <c r="F335" s="656"/>
      <c r="G335" s="679"/>
    </row>
    <row r="336" spans="1:7" ht="16.5" thickBot="1">
      <c r="A336" s="430" t="s">
        <v>1926</v>
      </c>
      <c r="B336" s="460" t="s">
        <v>1297</v>
      </c>
      <c r="C336" s="268"/>
      <c r="D336" s="650"/>
      <c r="E336" s="219">
        <f>E337+E338+E339+E340+E341</f>
        <v>26154258</v>
      </c>
      <c r="F336" s="654"/>
      <c r="G336" s="493">
        <f>G337+G338+G339</f>
        <v>22934258</v>
      </c>
    </row>
    <row r="337" spans="1:7" ht="16.5" thickBot="1">
      <c r="A337" s="429" t="s">
        <v>1777</v>
      </c>
      <c r="B337" s="459" t="s">
        <v>1298</v>
      </c>
      <c r="C337" s="196"/>
      <c r="D337" s="648"/>
      <c r="E337" s="214">
        <v>19934258</v>
      </c>
      <c r="F337" s="656"/>
      <c r="G337" s="494">
        <f>SUM(E337:F337)</f>
        <v>19934258</v>
      </c>
    </row>
    <row r="338" spans="1:7" ht="16.5" thickBot="1">
      <c r="A338" s="430" t="s">
        <v>1778</v>
      </c>
      <c r="B338" s="458" t="s">
        <v>2003</v>
      </c>
      <c r="C338" s="268"/>
      <c r="D338" s="650"/>
      <c r="E338" s="215">
        <v>1500000</v>
      </c>
      <c r="F338" s="654"/>
      <c r="G338" s="492">
        <v>1500000</v>
      </c>
    </row>
    <row r="339" spans="1:7" ht="16.5" thickBot="1">
      <c r="A339" s="429" t="s">
        <v>1779</v>
      </c>
      <c r="B339" s="459" t="s">
        <v>2004</v>
      </c>
      <c r="C339" s="196"/>
      <c r="D339" s="648"/>
      <c r="E339" s="214">
        <v>1500000</v>
      </c>
      <c r="F339" s="656"/>
      <c r="G339" s="494">
        <v>1500000</v>
      </c>
    </row>
    <row r="340" spans="1:7" ht="16.5" thickBot="1">
      <c r="A340" s="430" t="s">
        <v>1780</v>
      </c>
      <c r="B340" s="458" t="s">
        <v>2005</v>
      </c>
      <c r="C340" s="268"/>
      <c r="D340" s="650"/>
      <c r="E340" s="215">
        <v>2220000</v>
      </c>
      <c r="F340" s="654"/>
      <c r="G340" s="492"/>
    </row>
    <row r="341" spans="1:7" ht="16.5" thickBot="1">
      <c r="A341" s="429" t="s">
        <v>1781</v>
      </c>
      <c r="B341" s="459" t="s">
        <v>2007</v>
      </c>
      <c r="C341" s="196"/>
      <c r="D341" s="648"/>
      <c r="E341" s="214">
        <v>1000000</v>
      </c>
      <c r="F341" s="656"/>
      <c r="G341" s="680"/>
    </row>
    <row r="342" spans="1:7" ht="16.5" thickBot="1">
      <c r="A342" s="430" t="s">
        <v>1936</v>
      </c>
      <c r="B342" s="460" t="s">
        <v>2008</v>
      </c>
      <c r="C342" s="268"/>
      <c r="D342" s="650"/>
      <c r="E342" s="219">
        <f>E343+E351</f>
        <v>62799740</v>
      </c>
      <c r="F342" s="654"/>
      <c r="G342" s="493">
        <f>E342</f>
        <v>62799740</v>
      </c>
    </row>
    <row r="343" spans="1:7" ht="16.5" thickBot="1">
      <c r="A343" s="429" t="s">
        <v>1792</v>
      </c>
      <c r="B343" s="461" t="s">
        <v>360</v>
      </c>
      <c r="C343" s="196"/>
      <c r="D343" s="648"/>
      <c r="E343" s="255">
        <f>E344</f>
        <v>49564740</v>
      </c>
      <c r="F343" s="656"/>
      <c r="G343" s="491">
        <f>E343</f>
        <v>49564740</v>
      </c>
    </row>
    <row r="344" spans="1:7" ht="16.5" thickBot="1">
      <c r="A344" s="430" t="s">
        <v>1793</v>
      </c>
      <c r="B344" s="458" t="s">
        <v>2009</v>
      </c>
      <c r="C344" s="268"/>
      <c r="D344" s="650"/>
      <c r="E344" s="215">
        <f>E345+E347+E348+E349+E350</f>
        <v>49564740</v>
      </c>
      <c r="F344" s="654"/>
      <c r="G344" s="492">
        <f>E344</f>
        <v>49564740</v>
      </c>
    </row>
    <row r="345" spans="1:7" ht="16.5" thickBot="1">
      <c r="A345" s="429" t="s">
        <v>485</v>
      </c>
      <c r="B345" s="459" t="s">
        <v>610</v>
      </c>
      <c r="C345" s="196"/>
      <c r="D345" s="648"/>
      <c r="E345" s="214">
        <v>12050000</v>
      </c>
      <c r="F345" s="656"/>
      <c r="G345" s="494">
        <v>11550000</v>
      </c>
    </row>
    <row r="346" spans="1:7" ht="16.5" thickBot="1">
      <c r="A346" s="430" t="s">
        <v>486</v>
      </c>
      <c r="B346" s="458" t="s">
        <v>2011</v>
      </c>
      <c r="C346" s="268"/>
      <c r="D346" s="650"/>
      <c r="E346" s="215"/>
      <c r="F346" s="654"/>
      <c r="G346" s="492"/>
    </row>
    <row r="347" spans="1:7" ht="26.25" customHeight="1" thickBot="1">
      <c r="A347" s="429" t="s">
        <v>487</v>
      </c>
      <c r="B347" s="459" t="s">
        <v>2012</v>
      </c>
      <c r="C347" s="196"/>
      <c r="D347" s="648"/>
      <c r="E347" s="214">
        <v>1454040</v>
      </c>
      <c r="F347" s="656"/>
      <c r="G347" s="494">
        <v>1454040</v>
      </c>
    </row>
    <row r="348" spans="1:7" ht="16.5" thickBot="1">
      <c r="A348" s="430" t="s">
        <v>488</v>
      </c>
      <c r="B348" s="458" t="s">
        <v>612</v>
      </c>
      <c r="C348" s="268"/>
      <c r="D348" s="650"/>
      <c r="E348" s="215">
        <v>16990000</v>
      </c>
      <c r="F348" s="654"/>
      <c r="G348" s="492">
        <v>16990000</v>
      </c>
    </row>
    <row r="349" spans="1:7" ht="16.5" thickBot="1">
      <c r="A349" s="429" t="s">
        <v>489</v>
      </c>
      <c r="B349" s="459" t="s">
        <v>614</v>
      </c>
      <c r="C349" s="196"/>
      <c r="D349" s="648"/>
      <c r="E349" s="214">
        <v>70700</v>
      </c>
      <c r="F349" s="656"/>
      <c r="G349" s="494">
        <v>70700</v>
      </c>
    </row>
    <row r="350" spans="1:7" ht="16.5" thickBot="1">
      <c r="A350" s="430" t="s">
        <v>490</v>
      </c>
      <c r="B350" s="458" t="s">
        <v>616</v>
      </c>
      <c r="C350" s="268"/>
      <c r="D350" s="650"/>
      <c r="E350" s="215">
        <v>19000000</v>
      </c>
      <c r="F350" s="654"/>
      <c r="G350" s="492">
        <v>14500000</v>
      </c>
    </row>
    <row r="351" spans="1:7" ht="16.5" thickBot="1">
      <c r="A351" s="429" t="s">
        <v>1794</v>
      </c>
      <c r="B351" s="461" t="s">
        <v>2021</v>
      </c>
      <c r="C351" s="196"/>
      <c r="D351" s="648"/>
      <c r="E351" s="255">
        <f>E352+E353+E354+E355+E356</f>
        <v>13235000</v>
      </c>
      <c r="F351" s="656"/>
      <c r="G351" s="491">
        <f>G352+G353+G354+G355+G356</f>
        <v>12955000</v>
      </c>
    </row>
    <row r="352" spans="1:7" ht="16.5" thickBot="1">
      <c r="A352" s="430" t="s">
        <v>1795</v>
      </c>
      <c r="B352" s="458" t="s">
        <v>1627</v>
      </c>
      <c r="C352" s="268"/>
      <c r="D352" s="650"/>
      <c r="E352" s="215">
        <v>750000</v>
      </c>
      <c r="F352" s="654"/>
      <c r="G352" s="492">
        <v>680000</v>
      </c>
    </row>
    <row r="353" spans="1:7" ht="16.5" thickBot="1">
      <c r="A353" s="429" t="s">
        <v>1796</v>
      </c>
      <c r="B353" s="459" t="s">
        <v>1629</v>
      </c>
      <c r="C353" s="196"/>
      <c r="D353" s="648"/>
      <c r="E353" s="214">
        <v>4800000</v>
      </c>
      <c r="F353" s="656"/>
      <c r="G353" s="494">
        <v>4800000</v>
      </c>
    </row>
    <row r="354" spans="1:7" ht="16.5" thickBot="1">
      <c r="A354" s="430" t="s">
        <v>1797</v>
      </c>
      <c r="B354" s="458" t="s">
        <v>1631</v>
      </c>
      <c r="C354" s="268"/>
      <c r="D354" s="650"/>
      <c r="E354" s="215">
        <v>750000</v>
      </c>
      <c r="F354" s="654"/>
      <c r="G354" s="492">
        <v>680000</v>
      </c>
    </row>
    <row r="355" spans="1:7" ht="16.5" thickBot="1">
      <c r="A355" s="429" t="s">
        <v>1798</v>
      </c>
      <c r="B355" s="459" t="s">
        <v>1633</v>
      </c>
      <c r="C355" s="196"/>
      <c r="D355" s="648"/>
      <c r="E355" s="214">
        <v>5435000</v>
      </c>
      <c r="F355" s="656"/>
      <c r="G355" s="494">
        <v>5435000</v>
      </c>
    </row>
    <row r="356" spans="1:7" ht="16.5" thickBot="1">
      <c r="A356" s="430" t="s">
        <v>1799</v>
      </c>
      <c r="B356" s="458" t="s">
        <v>316</v>
      </c>
      <c r="C356" s="268"/>
      <c r="D356" s="650"/>
      <c r="E356" s="215">
        <v>1500000</v>
      </c>
      <c r="F356" s="654"/>
      <c r="G356" s="492">
        <v>1360000</v>
      </c>
    </row>
    <row r="357" spans="1:7" ht="16.5" thickBot="1">
      <c r="A357" s="427" t="s">
        <v>1911</v>
      </c>
      <c r="B357" s="462" t="s">
        <v>2022</v>
      </c>
      <c r="C357" s="196"/>
      <c r="D357" s="214"/>
      <c r="E357" s="659"/>
      <c r="F357" s="255">
        <f>F358+F362+F392+F400</f>
        <v>90349844</v>
      </c>
      <c r="G357" s="491">
        <f>F357</f>
        <v>90349844</v>
      </c>
    </row>
    <row r="358" spans="1:7" ht="16.5" thickBot="1">
      <c r="A358" s="428" t="s">
        <v>1884</v>
      </c>
      <c r="B358" s="463" t="s">
        <v>2023</v>
      </c>
      <c r="C358" s="268"/>
      <c r="D358" s="219"/>
      <c r="E358" s="658"/>
      <c r="F358" s="219">
        <f>F359+F360</f>
        <v>7000000</v>
      </c>
      <c r="G358" s="493">
        <f>F358</f>
        <v>7000000</v>
      </c>
    </row>
    <row r="359" spans="1:7" ht="16.5" thickBot="1">
      <c r="A359" s="429" t="s">
        <v>1800</v>
      </c>
      <c r="B359" s="459" t="s">
        <v>2024</v>
      </c>
      <c r="C359" s="196"/>
      <c r="D359" s="214"/>
      <c r="E359" s="659"/>
      <c r="F359" s="214">
        <v>2000000</v>
      </c>
      <c r="G359" s="494">
        <f>F359</f>
        <v>2000000</v>
      </c>
    </row>
    <row r="360" spans="1:7" ht="16.5" thickBot="1">
      <c r="A360" s="430" t="s">
        <v>1801</v>
      </c>
      <c r="B360" s="458" t="s">
        <v>2025</v>
      </c>
      <c r="C360" s="268"/>
      <c r="D360" s="215"/>
      <c r="E360" s="658"/>
      <c r="F360" s="215">
        <v>5000000</v>
      </c>
      <c r="G360" s="492">
        <f>F360</f>
        <v>5000000</v>
      </c>
    </row>
    <row r="361" spans="1:7" ht="16.5" thickBot="1">
      <c r="A361" s="429" t="s">
        <v>457</v>
      </c>
      <c r="B361" s="459" t="s">
        <v>2026</v>
      </c>
      <c r="C361" s="196"/>
      <c r="D361" s="214"/>
      <c r="E361" s="659"/>
      <c r="F361" s="214">
        <v>2000000</v>
      </c>
      <c r="G361" s="494"/>
    </row>
    <row r="362" spans="1:7" ht="16.5" thickBot="1">
      <c r="A362" s="428" t="s">
        <v>1885</v>
      </c>
      <c r="B362" s="463" t="s">
        <v>2027</v>
      </c>
      <c r="C362" s="268"/>
      <c r="D362" s="219"/>
      <c r="E362" s="658"/>
      <c r="F362" s="219">
        <f>F363+F364+F365+F373+F374+F375+F382+F383+F384+F385+F389+F391</f>
        <v>55549844</v>
      </c>
      <c r="G362" s="493">
        <f>F362</f>
        <v>55549844</v>
      </c>
    </row>
    <row r="363" spans="1:7" ht="16.5" thickBot="1">
      <c r="A363" s="427" t="s">
        <v>1802</v>
      </c>
      <c r="B363" s="461" t="s">
        <v>2028</v>
      </c>
      <c r="C363" s="196"/>
      <c r="D363" s="214"/>
      <c r="E363" s="659"/>
      <c r="F363" s="255">
        <v>500000</v>
      </c>
      <c r="G363" s="491">
        <v>500000</v>
      </c>
    </row>
    <row r="364" spans="1:7" ht="16.5" thickBot="1">
      <c r="A364" s="428" t="s">
        <v>1803</v>
      </c>
      <c r="B364" s="460" t="s">
        <v>2029</v>
      </c>
      <c r="C364" s="268"/>
      <c r="D364" s="215"/>
      <c r="E364" s="658"/>
      <c r="F364" s="219">
        <v>2000000</v>
      </c>
      <c r="G364" s="493">
        <v>2000000</v>
      </c>
    </row>
    <row r="365" spans="1:7" ht="16.5" thickBot="1">
      <c r="A365" s="427" t="s">
        <v>1804</v>
      </c>
      <c r="B365" s="461" t="s">
        <v>2030</v>
      </c>
      <c r="C365" s="196"/>
      <c r="D365" s="255"/>
      <c r="E365" s="659"/>
      <c r="F365" s="255">
        <f>F366+F367+F371</f>
        <v>9500000</v>
      </c>
      <c r="G365" s="491">
        <f>F365</f>
        <v>9500000</v>
      </c>
    </row>
    <row r="366" spans="1:7" ht="16.5" thickBot="1">
      <c r="A366" s="430" t="s">
        <v>1805</v>
      </c>
      <c r="B366" s="458" t="s">
        <v>2032</v>
      </c>
      <c r="C366" s="268"/>
      <c r="D366" s="215"/>
      <c r="E366" s="658"/>
      <c r="F366" s="215">
        <v>2000000</v>
      </c>
      <c r="G366" s="492">
        <f>F366</f>
        <v>2000000</v>
      </c>
    </row>
    <row r="367" spans="1:7" ht="16.5" thickBot="1">
      <c r="A367" s="429" t="s">
        <v>1806</v>
      </c>
      <c r="B367" s="459" t="s">
        <v>2034</v>
      </c>
      <c r="C367" s="196"/>
      <c r="D367" s="214"/>
      <c r="E367" s="659"/>
      <c r="F367" s="214">
        <f>F368+F369</f>
        <v>4500000</v>
      </c>
      <c r="G367" s="494">
        <f>F367</f>
        <v>4500000</v>
      </c>
    </row>
    <row r="368" spans="1:7" ht="24" customHeight="1" thickBot="1">
      <c r="A368" s="430" t="s">
        <v>458</v>
      </c>
      <c r="B368" s="458" t="s">
        <v>2037</v>
      </c>
      <c r="C368" s="268"/>
      <c r="D368" s="215"/>
      <c r="E368" s="658"/>
      <c r="F368" s="215">
        <v>500000</v>
      </c>
      <c r="G368" s="492">
        <v>500000</v>
      </c>
    </row>
    <row r="369" spans="1:7" ht="25.5" customHeight="1" thickBot="1">
      <c r="A369" s="429" t="s">
        <v>459</v>
      </c>
      <c r="B369" s="459" t="s">
        <v>2038</v>
      </c>
      <c r="C369" s="196"/>
      <c r="D369" s="214"/>
      <c r="E369" s="659"/>
      <c r="F369" s="214">
        <v>4000000</v>
      </c>
      <c r="G369" s="494">
        <f>F369</f>
        <v>4000000</v>
      </c>
    </row>
    <row r="370" spans="1:7" ht="16.5" thickBot="1">
      <c r="A370" s="430" t="s">
        <v>460</v>
      </c>
      <c r="B370" s="458" t="s">
        <v>2039</v>
      </c>
      <c r="C370" s="268"/>
      <c r="D370" s="215"/>
      <c r="E370" s="658"/>
      <c r="F370" s="215"/>
      <c r="G370" s="492"/>
    </row>
    <row r="371" spans="1:7" ht="27" customHeight="1" thickBot="1">
      <c r="A371" s="430" t="s">
        <v>1807</v>
      </c>
      <c r="B371" s="458" t="s">
        <v>2041</v>
      </c>
      <c r="C371" s="268"/>
      <c r="D371" s="215"/>
      <c r="E371" s="658"/>
      <c r="F371" s="215">
        <v>3000000</v>
      </c>
      <c r="G371" s="492">
        <v>3000000</v>
      </c>
    </row>
    <row r="372" spans="1:7" ht="16.5" thickBot="1">
      <c r="A372" s="430" t="s">
        <v>461</v>
      </c>
      <c r="B372" s="458" t="s">
        <v>2042</v>
      </c>
      <c r="C372" s="268"/>
      <c r="D372" s="215"/>
      <c r="E372" s="658"/>
      <c r="F372" s="215"/>
      <c r="G372" s="492"/>
    </row>
    <row r="373" spans="1:7" ht="16.5" thickBot="1">
      <c r="A373" s="427" t="s">
        <v>1808</v>
      </c>
      <c r="B373" s="461" t="s">
        <v>2043</v>
      </c>
      <c r="C373" s="196"/>
      <c r="D373" s="260"/>
      <c r="E373" s="252"/>
      <c r="F373" s="264">
        <v>2000000</v>
      </c>
      <c r="G373" s="500">
        <v>2000000</v>
      </c>
    </row>
    <row r="374" spans="1:7" ht="16.5" thickBot="1">
      <c r="A374" s="428" t="s">
        <v>462</v>
      </c>
      <c r="B374" s="460" t="s">
        <v>297</v>
      </c>
      <c r="C374" s="268"/>
      <c r="D374" s="262"/>
      <c r="E374" s="266"/>
      <c r="F374" s="267">
        <v>2100000</v>
      </c>
      <c r="G374" s="499">
        <v>2100000</v>
      </c>
    </row>
    <row r="375" spans="1:7" ht="16.5" thickBot="1">
      <c r="A375" s="427" t="s">
        <v>463</v>
      </c>
      <c r="B375" s="461" t="s">
        <v>2044</v>
      </c>
      <c r="C375" s="196"/>
      <c r="D375" s="260"/>
      <c r="E375" s="252"/>
      <c r="F375" s="264">
        <f>F376+F377+F378</f>
        <v>12000000</v>
      </c>
      <c r="G375" s="500">
        <f>G376+G377+G378</f>
        <v>9000000</v>
      </c>
    </row>
    <row r="376" spans="1:7" ht="16.5" thickBot="1">
      <c r="A376" s="430" t="s">
        <v>469</v>
      </c>
      <c r="B376" s="458" t="s">
        <v>687</v>
      </c>
      <c r="C376" s="268"/>
      <c r="D376" s="262"/>
      <c r="E376" s="266"/>
      <c r="F376" s="262">
        <v>4000000</v>
      </c>
      <c r="G376" s="501">
        <v>3000000</v>
      </c>
    </row>
    <row r="377" spans="1:7" ht="16.5" thickBot="1">
      <c r="A377" s="429" t="s">
        <v>470</v>
      </c>
      <c r="B377" s="459" t="s">
        <v>2045</v>
      </c>
      <c r="C377" s="196"/>
      <c r="D377" s="260"/>
      <c r="E377" s="252"/>
      <c r="F377" s="260">
        <v>4000000</v>
      </c>
      <c r="G377" s="498">
        <v>3000000</v>
      </c>
    </row>
    <row r="378" spans="1:7" ht="16.5" thickBot="1">
      <c r="A378" s="430" t="s">
        <v>471</v>
      </c>
      <c r="B378" s="458" t="s">
        <v>685</v>
      </c>
      <c r="C378" s="268"/>
      <c r="D378" s="262"/>
      <c r="E378" s="266"/>
      <c r="F378" s="262">
        <v>4000000</v>
      </c>
      <c r="G378" s="501">
        <v>3000000</v>
      </c>
    </row>
    <row r="379" spans="1:7" ht="16.5" thickBot="1">
      <c r="A379" s="429" t="s">
        <v>472</v>
      </c>
      <c r="B379" s="459" t="s">
        <v>2046</v>
      </c>
      <c r="C379" s="196"/>
      <c r="D379" s="260"/>
      <c r="E379" s="252"/>
      <c r="F379" s="260"/>
      <c r="G379" s="498"/>
    </row>
    <row r="380" spans="1:7" ht="16.5" thickBot="1">
      <c r="A380" s="430" t="s">
        <v>473</v>
      </c>
      <c r="B380" s="458" t="s">
        <v>2047</v>
      </c>
      <c r="C380" s="268"/>
      <c r="D380" s="262"/>
      <c r="E380" s="266"/>
      <c r="F380" s="262"/>
      <c r="G380" s="501"/>
    </row>
    <row r="381" spans="1:7" ht="16.5" thickBot="1">
      <c r="A381" s="427" t="s">
        <v>464</v>
      </c>
      <c r="B381" s="461" t="s">
        <v>2048</v>
      </c>
      <c r="C381" s="196"/>
      <c r="D381" s="260"/>
      <c r="E381" s="252"/>
      <c r="F381" s="260"/>
      <c r="G381" s="498"/>
    </row>
    <row r="382" spans="1:7" ht="16.5" thickBot="1">
      <c r="A382" s="428" t="s">
        <v>465</v>
      </c>
      <c r="B382" s="460" t="s">
        <v>2049</v>
      </c>
      <c r="C382" s="268"/>
      <c r="D382" s="262"/>
      <c r="E382" s="266"/>
      <c r="F382" s="267">
        <v>10000000</v>
      </c>
      <c r="G382" s="499">
        <f>F382</f>
        <v>10000000</v>
      </c>
    </row>
    <row r="383" spans="1:7" ht="16.5" thickBot="1">
      <c r="A383" s="427" t="s">
        <v>466</v>
      </c>
      <c r="B383" s="461" t="s">
        <v>2051</v>
      </c>
      <c r="C383" s="196"/>
      <c r="D383" s="260"/>
      <c r="E383" s="252"/>
      <c r="F383" s="264">
        <v>100000</v>
      </c>
      <c r="G383" s="499">
        <f aca="true" t="shared" si="1" ref="G383:G394">F383</f>
        <v>100000</v>
      </c>
    </row>
    <row r="384" spans="1:7" ht="16.5" thickBot="1">
      <c r="A384" s="428" t="s">
        <v>467</v>
      </c>
      <c r="B384" s="460" t="s">
        <v>2053</v>
      </c>
      <c r="C384" s="268"/>
      <c r="D384" s="262"/>
      <c r="E384" s="266"/>
      <c r="F384" s="267">
        <v>6000000</v>
      </c>
      <c r="G384" s="499">
        <f t="shared" si="1"/>
        <v>6000000</v>
      </c>
    </row>
    <row r="385" spans="1:7" ht="16.5" thickBot="1">
      <c r="A385" s="427" t="s">
        <v>468</v>
      </c>
      <c r="B385" s="461" t="s">
        <v>2054</v>
      </c>
      <c r="C385" s="196"/>
      <c r="D385" s="264"/>
      <c r="E385" s="252"/>
      <c r="F385" s="264">
        <f>F388</f>
        <v>500000</v>
      </c>
      <c r="G385" s="499">
        <f t="shared" si="1"/>
        <v>500000</v>
      </c>
    </row>
    <row r="386" spans="1:7" ht="16.5" thickBot="1">
      <c r="A386" s="430" t="s">
        <v>474</v>
      </c>
      <c r="B386" s="458" t="s">
        <v>314</v>
      </c>
      <c r="C386" s="268"/>
      <c r="D386" s="261"/>
      <c r="E386" s="266"/>
      <c r="F386" s="262"/>
      <c r="G386" s="499">
        <f t="shared" si="1"/>
        <v>0</v>
      </c>
    </row>
    <row r="387" spans="1:7" ht="16.5" thickBot="1">
      <c r="A387" s="429" t="s">
        <v>475</v>
      </c>
      <c r="B387" s="459" t="s">
        <v>2055</v>
      </c>
      <c r="C387" s="196"/>
      <c r="D387" s="259"/>
      <c r="E387" s="252"/>
      <c r="F387" s="260"/>
      <c r="G387" s="499">
        <f t="shared" si="1"/>
        <v>0</v>
      </c>
    </row>
    <row r="388" spans="1:7" ht="16.5" thickBot="1">
      <c r="A388" s="430" t="s">
        <v>476</v>
      </c>
      <c r="B388" s="458" t="s">
        <v>2056</v>
      </c>
      <c r="C388" s="268"/>
      <c r="D388" s="262"/>
      <c r="E388" s="266"/>
      <c r="F388" s="262">
        <v>500000</v>
      </c>
      <c r="G388" s="501">
        <f t="shared" si="1"/>
        <v>500000</v>
      </c>
    </row>
    <row r="389" spans="1:7" ht="16.5" thickBot="1">
      <c r="A389" s="427" t="s">
        <v>477</v>
      </c>
      <c r="B389" s="461" t="s">
        <v>2057</v>
      </c>
      <c r="C389" s="196"/>
      <c r="D389" s="259"/>
      <c r="E389" s="252"/>
      <c r="F389" s="264">
        <v>5087461</v>
      </c>
      <c r="G389" s="499">
        <f t="shared" si="1"/>
        <v>5087461</v>
      </c>
    </row>
    <row r="390" spans="1:7" ht="16.5" thickBot="1">
      <c r="A390" s="428" t="s">
        <v>478</v>
      </c>
      <c r="B390" s="460" t="s">
        <v>2058</v>
      </c>
      <c r="C390" s="268"/>
      <c r="D390" s="261"/>
      <c r="E390" s="266"/>
      <c r="F390" s="262"/>
      <c r="G390" s="499">
        <f t="shared" si="1"/>
        <v>0</v>
      </c>
    </row>
    <row r="391" spans="1:7" ht="16.5" thickBot="1">
      <c r="A391" s="427" t="s">
        <v>1894</v>
      </c>
      <c r="B391" s="462" t="s">
        <v>2059</v>
      </c>
      <c r="C391" s="196"/>
      <c r="D391" s="260"/>
      <c r="E391" s="252"/>
      <c r="F391" s="260">
        <v>5762383</v>
      </c>
      <c r="G391" s="501">
        <f t="shared" si="1"/>
        <v>5762383</v>
      </c>
    </row>
    <row r="392" spans="1:7" ht="16.5" thickBot="1">
      <c r="A392" s="428" t="s">
        <v>1951</v>
      </c>
      <c r="B392" s="463" t="s">
        <v>2060</v>
      </c>
      <c r="C392" s="268"/>
      <c r="D392" s="267"/>
      <c r="E392" s="266"/>
      <c r="F392" s="267">
        <f>F393+F394+F396+F398</f>
        <v>24300000</v>
      </c>
      <c r="G392" s="499">
        <f t="shared" si="1"/>
        <v>24300000</v>
      </c>
    </row>
    <row r="393" spans="1:7" ht="16.5" thickBot="1">
      <c r="A393" s="429" t="s">
        <v>1956</v>
      </c>
      <c r="B393" s="459" t="s">
        <v>2061</v>
      </c>
      <c r="C393" s="196"/>
      <c r="D393" s="260"/>
      <c r="E393" s="252"/>
      <c r="F393" s="260">
        <v>15300000</v>
      </c>
      <c r="G393" s="501">
        <f t="shared" si="1"/>
        <v>15300000</v>
      </c>
    </row>
    <row r="394" spans="1:7" ht="16.5" thickBot="1">
      <c r="A394" s="430" t="s">
        <v>1937</v>
      </c>
      <c r="B394" s="458" t="s">
        <v>2062</v>
      </c>
      <c r="C394" s="268"/>
      <c r="D394" s="262"/>
      <c r="E394" s="266"/>
      <c r="F394" s="262">
        <v>5000000</v>
      </c>
      <c r="G394" s="501">
        <f t="shared" si="1"/>
        <v>5000000</v>
      </c>
    </row>
    <row r="395" spans="1:7" ht="16.5" thickBot="1">
      <c r="A395" s="429" t="s">
        <v>1938</v>
      </c>
      <c r="B395" s="459" t="s">
        <v>2063</v>
      </c>
      <c r="C395" s="196"/>
      <c r="D395" s="260"/>
      <c r="E395" s="252"/>
      <c r="F395" s="260"/>
      <c r="G395" s="498"/>
    </row>
    <row r="396" spans="1:7" ht="16.5" thickBot="1">
      <c r="A396" s="430" t="s">
        <v>1369</v>
      </c>
      <c r="B396" s="458" t="s">
        <v>2064</v>
      </c>
      <c r="C396" s="268"/>
      <c r="D396" s="262"/>
      <c r="E396" s="266"/>
      <c r="F396" s="262">
        <v>3000000</v>
      </c>
      <c r="G396" s="501">
        <v>500000</v>
      </c>
    </row>
    <row r="397" spans="1:7" ht="16.5" thickBot="1">
      <c r="A397" s="429" t="s">
        <v>451</v>
      </c>
      <c r="B397" s="459" t="s">
        <v>454</v>
      </c>
      <c r="C397" s="196"/>
      <c r="D397" s="259"/>
      <c r="E397" s="252"/>
      <c r="F397" s="260"/>
      <c r="G397" s="503"/>
    </row>
    <row r="398" spans="1:7" ht="16.5" thickBot="1">
      <c r="A398" s="430" t="s">
        <v>452</v>
      </c>
      <c r="B398" s="458" t="s">
        <v>2074</v>
      </c>
      <c r="C398" s="268"/>
      <c r="D398" s="262"/>
      <c r="E398" s="266"/>
      <c r="F398" s="262">
        <v>1000000</v>
      </c>
      <c r="G398" s="501">
        <f>SUM(F398)</f>
        <v>1000000</v>
      </c>
    </row>
    <row r="399" spans="1:7" ht="14.25" customHeight="1" thickBot="1">
      <c r="A399" s="429" t="s">
        <v>453</v>
      </c>
      <c r="B399" s="459" t="s">
        <v>2075</v>
      </c>
      <c r="C399" s="231"/>
      <c r="D399" s="259"/>
      <c r="E399" s="252"/>
      <c r="F399" s="260"/>
      <c r="G399" s="502"/>
    </row>
    <row r="400" spans="1:7" ht="22.5" customHeight="1" thickBot="1">
      <c r="A400" s="431" t="s">
        <v>1953</v>
      </c>
      <c r="B400" s="469" t="s">
        <v>2091</v>
      </c>
      <c r="C400" s="269">
        <f>5000000+2500000+500000</f>
        <v>8000000</v>
      </c>
      <c r="D400" s="262"/>
      <c r="E400" s="393"/>
      <c r="F400" s="267">
        <v>3500000</v>
      </c>
      <c r="G400" s="504">
        <f>SUM(F400)</f>
        <v>3500000</v>
      </c>
    </row>
    <row r="401" spans="1:7" ht="30.75" customHeight="1" thickBot="1">
      <c r="A401" s="431">
        <v>7</v>
      </c>
      <c r="B401" s="470" t="s">
        <v>1433</v>
      </c>
      <c r="C401" s="271">
        <f>C402+C435+C450</f>
        <v>84000000</v>
      </c>
      <c r="D401" s="257"/>
      <c r="E401" s="263"/>
      <c r="F401" s="257">
        <f>F402+F435+F450</f>
        <v>84000000</v>
      </c>
      <c r="G401" s="505">
        <f>F401</f>
        <v>84000000</v>
      </c>
    </row>
    <row r="402" spans="1:7" ht="17.25" customHeight="1" thickBot="1">
      <c r="A402" s="432" t="s">
        <v>1916</v>
      </c>
      <c r="B402" s="471" t="s">
        <v>1351</v>
      </c>
      <c r="C402" s="272">
        <f>C403+C415+C420+C423+C429</f>
        <v>50756000</v>
      </c>
      <c r="D402" s="258"/>
      <c r="E402" s="250"/>
      <c r="F402" s="258">
        <f>F403+F415+F420+F423+F429</f>
        <v>50756000</v>
      </c>
      <c r="G402" s="505">
        <f aca="true" t="shared" si="2" ref="G402:G449">F402</f>
        <v>50756000</v>
      </c>
    </row>
    <row r="403" spans="1:7" ht="18" customHeight="1" thickBot="1">
      <c r="A403" s="433" t="s">
        <v>1931</v>
      </c>
      <c r="B403" s="470" t="s">
        <v>1352</v>
      </c>
      <c r="C403" s="271">
        <f>C404+C407+C409+C411</f>
        <v>18974000</v>
      </c>
      <c r="D403" s="257"/>
      <c r="E403" s="263"/>
      <c r="F403" s="257">
        <f>F404+F407+F409+F411</f>
        <v>18974000</v>
      </c>
      <c r="G403" s="505">
        <f t="shared" si="2"/>
        <v>18974000</v>
      </c>
    </row>
    <row r="404" spans="1:7" ht="20.25" customHeight="1" thickBot="1">
      <c r="A404" s="434" t="s">
        <v>1858</v>
      </c>
      <c r="B404" s="472" t="s">
        <v>1353</v>
      </c>
      <c r="C404" s="270">
        <v>15800000</v>
      </c>
      <c r="D404" s="260"/>
      <c r="E404" s="250"/>
      <c r="F404" s="260">
        <v>15800000</v>
      </c>
      <c r="G404" s="506">
        <f t="shared" si="2"/>
        <v>15800000</v>
      </c>
    </row>
    <row r="405" spans="1:7" ht="18" customHeight="1" thickBot="1">
      <c r="A405" s="433" t="s">
        <v>1454</v>
      </c>
      <c r="B405" s="472" t="s">
        <v>318</v>
      </c>
      <c r="C405" s="273"/>
      <c r="D405" s="274"/>
      <c r="E405" s="263"/>
      <c r="F405" s="274"/>
      <c r="G405" s="506">
        <f t="shared" si="2"/>
        <v>0</v>
      </c>
    </row>
    <row r="406" spans="1:7" ht="19.5" customHeight="1" thickBot="1">
      <c r="A406" s="434" t="s">
        <v>1455</v>
      </c>
      <c r="B406" s="473" t="s">
        <v>1287</v>
      </c>
      <c r="C406" s="275"/>
      <c r="D406" s="276"/>
      <c r="E406" s="250"/>
      <c r="F406" s="276"/>
      <c r="G406" s="506">
        <f t="shared" si="2"/>
        <v>0</v>
      </c>
    </row>
    <row r="407" spans="1:7" ht="18" customHeight="1" thickBot="1">
      <c r="A407" s="433" t="s">
        <v>1456</v>
      </c>
      <c r="B407" s="472" t="s">
        <v>1288</v>
      </c>
      <c r="C407" s="273">
        <v>1300000</v>
      </c>
      <c r="D407" s="274"/>
      <c r="E407" s="263"/>
      <c r="F407" s="274">
        <v>1300000</v>
      </c>
      <c r="G407" s="506">
        <f t="shared" si="2"/>
        <v>1300000</v>
      </c>
    </row>
    <row r="408" spans="1:7" ht="18" customHeight="1" thickBot="1">
      <c r="A408" s="434" t="s">
        <v>1457</v>
      </c>
      <c r="B408" s="473" t="s">
        <v>1289</v>
      </c>
      <c r="C408" s="275"/>
      <c r="D408" s="276"/>
      <c r="E408" s="250"/>
      <c r="F408" s="276"/>
      <c r="G408" s="506">
        <f t="shared" si="2"/>
        <v>0</v>
      </c>
    </row>
    <row r="409" spans="1:7" ht="17.25" customHeight="1" thickBot="1">
      <c r="A409" s="433" t="s">
        <v>1458</v>
      </c>
      <c r="B409" s="472" t="s">
        <v>1291</v>
      </c>
      <c r="C409" s="269">
        <f>57250*12*2</f>
        <v>1374000</v>
      </c>
      <c r="D409" s="262"/>
      <c r="E409" s="263"/>
      <c r="F409" s="262">
        <f>57250*12*2</f>
        <v>1374000</v>
      </c>
      <c r="G409" s="506">
        <f t="shared" si="2"/>
        <v>1374000</v>
      </c>
    </row>
    <row r="410" spans="1:7" ht="17.25" customHeight="1" thickBot="1">
      <c r="A410" s="434" t="s">
        <v>1459</v>
      </c>
      <c r="B410" s="473" t="s">
        <v>1292</v>
      </c>
      <c r="C410" s="277"/>
      <c r="D410" s="278"/>
      <c r="E410" s="250"/>
      <c r="F410" s="278"/>
      <c r="G410" s="506">
        <f t="shared" si="2"/>
        <v>0</v>
      </c>
    </row>
    <row r="411" spans="1:7" ht="17.25" customHeight="1" thickBot="1">
      <c r="A411" s="433" t="s">
        <v>1460</v>
      </c>
      <c r="B411" s="472" t="s">
        <v>1293</v>
      </c>
      <c r="C411" s="269">
        <v>500000</v>
      </c>
      <c r="D411" s="262"/>
      <c r="E411" s="263"/>
      <c r="F411" s="262">
        <v>500000</v>
      </c>
      <c r="G411" s="506">
        <f t="shared" si="2"/>
        <v>500000</v>
      </c>
    </row>
    <row r="412" spans="1:7" ht="15.75" customHeight="1" thickBot="1">
      <c r="A412" s="434" t="s">
        <v>1461</v>
      </c>
      <c r="B412" s="473" t="s">
        <v>1294</v>
      </c>
      <c r="C412" s="277"/>
      <c r="D412" s="278"/>
      <c r="E412" s="250"/>
      <c r="F412" s="278"/>
      <c r="G412" s="506">
        <f t="shared" si="2"/>
        <v>0</v>
      </c>
    </row>
    <row r="413" spans="1:7" ht="14.25" customHeight="1" thickBot="1">
      <c r="A413" s="433" t="s">
        <v>1462</v>
      </c>
      <c r="B413" s="472" t="s">
        <v>1295</v>
      </c>
      <c r="C413" s="279"/>
      <c r="D413" s="280"/>
      <c r="E413" s="263"/>
      <c r="F413" s="280"/>
      <c r="G413" s="506">
        <f t="shared" si="2"/>
        <v>0</v>
      </c>
    </row>
    <row r="414" spans="1:7" ht="17.25" customHeight="1" thickBot="1">
      <c r="A414" s="434" t="s">
        <v>1463</v>
      </c>
      <c r="B414" s="471" t="s">
        <v>1296</v>
      </c>
      <c r="C414" s="277"/>
      <c r="D414" s="278"/>
      <c r="E414" s="250"/>
      <c r="F414" s="278"/>
      <c r="G414" s="507">
        <f t="shared" si="2"/>
        <v>0</v>
      </c>
    </row>
    <row r="415" spans="1:7" ht="17.25" customHeight="1" thickBot="1">
      <c r="A415" s="433" t="s">
        <v>1464</v>
      </c>
      <c r="B415" s="470" t="s">
        <v>1297</v>
      </c>
      <c r="C415" s="271">
        <f>C417+C418</f>
        <v>17512000</v>
      </c>
      <c r="D415" s="257"/>
      <c r="E415" s="263"/>
      <c r="F415" s="257">
        <f>F417+F418</f>
        <v>17512000</v>
      </c>
      <c r="G415" s="505">
        <f t="shared" si="2"/>
        <v>17512000</v>
      </c>
    </row>
    <row r="416" spans="1:7" ht="17.25" customHeight="1" thickBot="1">
      <c r="A416" s="434" t="s">
        <v>1859</v>
      </c>
      <c r="B416" s="473" t="s">
        <v>1298</v>
      </c>
      <c r="C416" s="277"/>
      <c r="D416" s="278"/>
      <c r="E416" s="250"/>
      <c r="F416" s="278"/>
      <c r="G416" s="508">
        <f t="shared" si="2"/>
        <v>0</v>
      </c>
    </row>
    <row r="417" spans="1:7" ht="14.25" customHeight="1" thickBot="1">
      <c r="A417" s="433" t="s">
        <v>1860</v>
      </c>
      <c r="B417" s="472" t="s">
        <v>2004</v>
      </c>
      <c r="C417" s="269">
        <v>1000000</v>
      </c>
      <c r="D417" s="262"/>
      <c r="E417" s="263"/>
      <c r="F417" s="262">
        <v>1000000</v>
      </c>
      <c r="G417" s="506">
        <f t="shared" si="2"/>
        <v>1000000</v>
      </c>
    </row>
    <row r="418" spans="1:7" ht="14.25" customHeight="1" thickBot="1">
      <c r="A418" s="434" t="s">
        <v>1861</v>
      </c>
      <c r="B418" s="473" t="s">
        <v>2005</v>
      </c>
      <c r="C418" s="270">
        <v>16512000</v>
      </c>
      <c r="D418" s="260"/>
      <c r="E418" s="250"/>
      <c r="F418" s="260">
        <v>16512000</v>
      </c>
      <c r="G418" s="506">
        <f t="shared" si="2"/>
        <v>16512000</v>
      </c>
    </row>
    <row r="419" spans="1:7" ht="14.25" customHeight="1" thickBot="1">
      <c r="A419" s="433" t="s">
        <v>1862</v>
      </c>
      <c r="B419" s="472" t="s">
        <v>2007</v>
      </c>
      <c r="C419" s="279"/>
      <c r="D419" s="280"/>
      <c r="E419" s="263"/>
      <c r="F419" s="280"/>
      <c r="G419" s="506">
        <f t="shared" si="2"/>
        <v>0</v>
      </c>
    </row>
    <row r="420" spans="1:7" ht="14.25" customHeight="1" thickBot="1">
      <c r="A420" s="434" t="s">
        <v>1946</v>
      </c>
      <c r="B420" s="471" t="s">
        <v>2008</v>
      </c>
      <c r="C420" s="272">
        <f>C423+C429</f>
        <v>7135000</v>
      </c>
      <c r="D420" s="258"/>
      <c r="E420" s="250"/>
      <c r="F420" s="258">
        <f>F423+F429</f>
        <v>7135000</v>
      </c>
      <c r="G420" s="509">
        <f t="shared" si="2"/>
        <v>7135000</v>
      </c>
    </row>
    <row r="421" spans="1:7" ht="14.25" customHeight="1" thickBot="1">
      <c r="A421" s="433" t="s">
        <v>1863</v>
      </c>
      <c r="B421" s="470" t="s">
        <v>359</v>
      </c>
      <c r="C421" s="279"/>
      <c r="D421" s="280"/>
      <c r="E421" s="263"/>
      <c r="F421" s="280"/>
      <c r="G421" s="506">
        <f t="shared" si="2"/>
        <v>0</v>
      </c>
    </row>
    <row r="422" spans="1:7" ht="17.25" customHeight="1" thickBot="1">
      <c r="A422" s="433" t="s">
        <v>1468</v>
      </c>
      <c r="B422" s="472" t="s">
        <v>616</v>
      </c>
      <c r="C422" s="279"/>
      <c r="D422" s="280"/>
      <c r="E422" s="263"/>
      <c r="F422" s="280"/>
      <c r="G422" s="506">
        <f t="shared" si="2"/>
        <v>0</v>
      </c>
    </row>
    <row r="423" spans="1:7" ht="17.25" customHeight="1" thickBot="1">
      <c r="A423" s="433" t="s">
        <v>1865</v>
      </c>
      <c r="B423" s="470" t="s">
        <v>360</v>
      </c>
      <c r="C423" s="271">
        <f>C425+C426+C427+C428</f>
        <v>4905000</v>
      </c>
      <c r="D423" s="257"/>
      <c r="E423" s="263"/>
      <c r="F423" s="257">
        <f>F425+F426+F427+F428</f>
        <v>4905000</v>
      </c>
      <c r="G423" s="505">
        <f>F423</f>
        <v>4905000</v>
      </c>
    </row>
    <row r="424" spans="1:7" ht="14.25" customHeight="1" thickBot="1">
      <c r="A424" s="434" t="s">
        <v>1866</v>
      </c>
      <c r="B424" s="473" t="s">
        <v>2009</v>
      </c>
      <c r="C424" s="277"/>
      <c r="D424" s="278"/>
      <c r="E424" s="250"/>
      <c r="F424" s="278"/>
      <c r="G424" s="506">
        <f t="shared" si="2"/>
        <v>0</v>
      </c>
    </row>
    <row r="425" spans="1:7" ht="17.25" customHeight="1" thickBot="1">
      <c r="A425" s="433" t="s">
        <v>1469</v>
      </c>
      <c r="B425" s="472" t="s">
        <v>610</v>
      </c>
      <c r="C425" s="273">
        <v>1345000</v>
      </c>
      <c r="D425" s="274"/>
      <c r="E425" s="263"/>
      <c r="F425" s="274">
        <v>1345000</v>
      </c>
      <c r="G425" s="506">
        <f t="shared" si="2"/>
        <v>1345000</v>
      </c>
    </row>
    <row r="426" spans="1:7" ht="14.25" customHeight="1" thickBot="1">
      <c r="A426" s="434" t="s">
        <v>1470</v>
      </c>
      <c r="B426" s="473" t="s">
        <v>612</v>
      </c>
      <c r="C426" s="275">
        <v>2000000</v>
      </c>
      <c r="D426" s="276"/>
      <c r="E426" s="250"/>
      <c r="F426" s="276">
        <v>2000000</v>
      </c>
      <c r="G426" s="506">
        <f t="shared" si="2"/>
        <v>2000000</v>
      </c>
    </row>
    <row r="427" spans="1:7" ht="14.25" customHeight="1" thickBot="1">
      <c r="A427" s="433" t="s">
        <v>1471</v>
      </c>
      <c r="B427" s="472" t="s">
        <v>614</v>
      </c>
      <c r="C427" s="273">
        <v>85000</v>
      </c>
      <c r="D427" s="274"/>
      <c r="E427" s="263"/>
      <c r="F427" s="274">
        <v>85000</v>
      </c>
      <c r="G427" s="506">
        <f t="shared" si="2"/>
        <v>85000</v>
      </c>
    </row>
    <row r="428" spans="1:7" ht="14.25" customHeight="1" thickBot="1">
      <c r="A428" s="434" t="s">
        <v>1472</v>
      </c>
      <c r="B428" s="473" t="s">
        <v>616</v>
      </c>
      <c r="C428" s="275">
        <v>1475000</v>
      </c>
      <c r="D428" s="276"/>
      <c r="E428" s="250"/>
      <c r="F428" s="276">
        <v>1475000</v>
      </c>
      <c r="G428" s="506">
        <f t="shared" si="2"/>
        <v>1475000</v>
      </c>
    </row>
    <row r="429" spans="1:7" ht="14.25" customHeight="1" thickBot="1">
      <c r="A429" s="433" t="s">
        <v>1867</v>
      </c>
      <c r="B429" s="470" t="s">
        <v>2021</v>
      </c>
      <c r="C429" s="281">
        <f>C430+C431+C432+C433+C434</f>
        <v>2230000</v>
      </c>
      <c r="D429" s="282"/>
      <c r="E429" s="263"/>
      <c r="F429" s="282">
        <f>F430+F431+F432+F433+F434</f>
        <v>2230000</v>
      </c>
      <c r="G429" s="505">
        <f t="shared" si="2"/>
        <v>2230000</v>
      </c>
    </row>
    <row r="430" spans="1:7" ht="20.25" customHeight="1" thickBot="1">
      <c r="A430" s="434" t="s">
        <v>1868</v>
      </c>
      <c r="B430" s="473" t="s">
        <v>1627</v>
      </c>
      <c r="C430" s="275">
        <v>800000</v>
      </c>
      <c r="D430" s="276"/>
      <c r="E430" s="250"/>
      <c r="F430" s="276">
        <v>800000</v>
      </c>
      <c r="G430" s="506">
        <f t="shared" si="2"/>
        <v>800000</v>
      </c>
    </row>
    <row r="431" spans="1:7" ht="21" customHeight="1" thickBot="1">
      <c r="A431" s="433" t="s">
        <v>1869</v>
      </c>
      <c r="B431" s="472" t="s">
        <v>1629</v>
      </c>
      <c r="C431" s="273">
        <v>475000</v>
      </c>
      <c r="D431" s="274"/>
      <c r="E431" s="263"/>
      <c r="F431" s="274">
        <v>475000</v>
      </c>
      <c r="G431" s="506">
        <f t="shared" si="2"/>
        <v>475000</v>
      </c>
    </row>
    <row r="432" spans="1:7" ht="17.25" customHeight="1" thickBot="1">
      <c r="A432" s="434" t="s">
        <v>1870</v>
      </c>
      <c r="B432" s="473" t="s">
        <v>1631</v>
      </c>
      <c r="C432" s="275">
        <v>160000</v>
      </c>
      <c r="D432" s="276"/>
      <c r="E432" s="250"/>
      <c r="F432" s="276">
        <v>160000</v>
      </c>
      <c r="G432" s="506">
        <f t="shared" si="2"/>
        <v>160000</v>
      </c>
    </row>
    <row r="433" spans="1:7" ht="18" customHeight="1" thickBot="1">
      <c r="A433" s="433" t="s">
        <v>1871</v>
      </c>
      <c r="B433" s="472" t="s">
        <v>1633</v>
      </c>
      <c r="C433" s="273">
        <v>635000</v>
      </c>
      <c r="D433" s="274"/>
      <c r="E433" s="263"/>
      <c r="F433" s="274">
        <v>635000</v>
      </c>
      <c r="G433" s="506">
        <f t="shared" si="2"/>
        <v>635000</v>
      </c>
    </row>
    <row r="434" spans="1:7" ht="16.5" customHeight="1" thickBot="1">
      <c r="A434" s="434" t="s">
        <v>1872</v>
      </c>
      <c r="B434" s="473" t="s">
        <v>316</v>
      </c>
      <c r="C434" s="275">
        <v>160000</v>
      </c>
      <c r="D434" s="276"/>
      <c r="E434" s="250"/>
      <c r="F434" s="276">
        <v>160000</v>
      </c>
      <c r="G434" s="506">
        <f t="shared" si="2"/>
        <v>160000</v>
      </c>
    </row>
    <row r="435" spans="1:7" ht="16.5" customHeight="1" thickBot="1">
      <c r="A435" s="431" t="s">
        <v>1917</v>
      </c>
      <c r="B435" s="470" t="s">
        <v>2022</v>
      </c>
      <c r="C435" s="281">
        <f>C436+C440</f>
        <v>14000000</v>
      </c>
      <c r="D435" s="282"/>
      <c r="E435" s="263"/>
      <c r="F435" s="282">
        <f>F436+F440</f>
        <v>14000000</v>
      </c>
      <c r="G435" s="505">
        <f t="shared" si="2"/>
        <v>14000000</v>
      </c>
    </row>
    <row r="436" spans="1:7" ht="17.25" customHeight="1" thickBot="1">
      <c r="A436" s="435" t="s">
        <v>1890</v>
      </c>
      <c r="B436" s="471" t="s">
        <v>2023</v>
      </c>
      <c r="C436" s="283">
        <f>C437+C438</f>
        <v>2000000</v>
      </c>
      <c r="D436" s="264"/>
      <c r="E436" s="250"/>
      <c r="F436" s="264">
        <f>F437+F438</f>
        <v>2000000</v>
      </c>
      <c r="G436" s="505">
        <f t="shared" si="2"/>
        <v>2000000</v>
      </c>
    </row>
    <row r="437" spans="1:7" ht="14.25" customHeight="1" thickBot="1">
      <c r="A437" s="433" t="s">
        <v>1873</v>
      </c>
      <c r="B437" s="472" t="s">
        <v>2024</v>
      </c>
      <c r="C437" s="269">
        <v>1000000</v>
      </c>
      <c r="D437" s="262"/>
      <c r="E437" s="263"/>
      <c r="F437" s="262">
        <v>1000000</v>
      </c>
      <c r="G437" s="506">
        <f t="shared" si="2"/>
        <v>1000000</v>
      </c>
    </row>
    <row r="438" spans="1:7" ht="19.5" customHeight="1" thickBot="1">
      <c r="A438" s="434" t="s">
        <v>1473</v>
      </c>
      <c r="B438" s="473" t="s">
        <v>2025</v>
      </c>
      <c r="C438" s="270">
        <v>1000000</v>
      </c>
      <c r="D438" s="260"/>
      <c r="E438" s="250"/>
      <c r="F438" s="260">
        <v>1000000</v>
      </c>
      <c r="G438" s="506">
        <f t="shared" si="2"/>
        <v>1000000</v>
      </c>
    </row>
    <row r="439" spans="1:7" ht="18" customHeight="1" thickBot="1">
      <c r="A439" s="433" t="s">
        <v>1474</v>
      </c>
      <c r="B439" s="472" t="s">
        <v>2026</v>
      </c>
      <c r="C439" s="269"/>
      <c r="D439" s="262"/>
      <c r="E439" s="263"/>
      <c r="F439" s="262"/>
      <c r="G439" s="506">
        <f t="shared" si="2"/>
        <v>0</v>
      </c>
    </row>
    <row r="440" spans="1:7" ht="14.25" customHeight="1" thickBot="1">
      <c r="A440" s="435" t="s">
        <v>1891</v>
      </c>
      <c r="B440" s="471" t="s">
        <v>2027</v>
      </c>
      <c r="C440" s="283">
        <f>C442+C446+C448</f>
        <v>12000000</v>
      </c>
      <c r="D440" s="264"/>
      <c r="E440" s="250"/>
      <c r="F440" s="264">
        <f>F442+F446+F448</f>
        <v>12000000</v>
      </c>
      <c r="G440" s="505">
        <f t="shared" si="2"/>
        <v>12000000</v>
      </c>
    </row>
    <row r="441" spans="1:7" ht="14.25" customHeight="1" thickBot="1">
      <c r="A441" s="433" t="s">
        <v>1874</v>
      </c>
      <c r="B441" s="472" t="s">
        <v>2028</v>
      </c>
      <c r="C441" s="269"/>
      <c r="D441" s="262"/>
      <c r="E441" s="263"/>
      <c r="F441" s="262"/>
      <c r="G441" s="506">
        <f t="shared" si="2"/>
        <v>0</v>
      </c>
    </row>
    <row r="442" spans="1:7" ht="14.25" customHeight="1" thickBot="1">
      <c r="A442" s="433" t="s">
        <v>1876</v>
      </c>
      <c r="B442" s="472" t="s">
        <v>2030</v>
      </c>
      <c r="C442" s="269">
        <f>C445</f>
        <v>1000000</v>
      </c>
      <c r="D442" s="262"/>
      <c r="E442" s="263"/>
      <c r="F442" s="262">
        <f>F445</f>
        <v>1000000</v>
      </c>
      <c r="G442" s="506">
        <f t="shared" si="2"/>
        <v>1000000</v>
      </c>
    </row>
    <row r="443" spans="1:7" ht="18" customHeight="1" thickBot="1">
      <c r="A443" s="434" t="s">
        <v>1877</v>
      </c>
      <c r="B443" s="473" t="s">
        <v>2032</v>
      </c>
      <c r="C443" s="270"/>
      <c r="D443" s="260"/>
      <c r="E443" s="250"/>
      <c r="F443" s="260"/>
      <c r="G443" s="506">
        <f t="shared" si="2"/>
        <v>0</v>
      </c>
    </row>
    <row r="444" spans="1:7" ht="14.25" customHeight="1" thickBot="1">
      <c r="A444" s="433" t="s">
        <v>1475</v>
      </c>
      <c r="B444" s="472" t="s">
        <v>2034</v>
      </c>
      <c r="C444" s="269"/>
      <c r="D444" s="262"/>
      <c r="E444" s="263"/>
      <c r="F444" s="262"/>
      <c r="G444" s="506">
        <f t="shared" si="2"/>
        <v>0</v>
      </c>
    </row>
    <row r="445" spans="1:7" ht="14.25" customHeight="1" thickBot="1">
      <c r="A445" s="434" t="s">
        <v>1476</v>
      </c>
      <c r="B445" s="473" t="s">
        <v>2042</v>
      </c>
      <c r="C445" s="270">
        <v>1000000</v>
      </c>
      <c r="D445" s="260"/>
      <c r="E445" s="250"/>
      <c r="F445" s="260">
        <v>1000000</v>
      </c>
      <c r="G445" s="506">
        <f t="shared" si="2"/>
        <v>1000000</v>
      </c>
    </row>
    <row r="446" spans="1:7" ht="14.25" customHeight="1" thickBot="1">
      <c r="A446" s="433" t="s">
        <v>1477</v>
      </c>
      <c r="B446" s="472" t="s">
        <v>2088</v>
      </c>
      <c r="C446" s="269">
        <v>3000000</v>
      </c>
      <c r="D446" s="262"/>
      <c r="E446" s="263"/>
      <c r="F446" s="262">
        <v>3000000</v>
      </c>
      <c r="G446" s="506">
        <f t="shared" si="2"/>
        <v>3000000</v>
      </c>
    </row>
    <row r="447" spans="1:7" ht="14.25" customHeight="1" thickBot="1">
      <c r="A447" s="434" t="s">
        <v>1478</v>
      </c>
      <c r="B447" s="473" t="s">
        <v>297</v>
      </c>
      <c r="C447" s="270"/>
      <c r="D447" s="260"/>
      <c r="E447" s="250"/>
      <c r="F447" s="260"/>
      <c r="G447" s="506">
        <f t="shared" si="2"/>
        <v>0</v>
      </c>
    </row>
    <row r="448" spans="1:7" ht="14.25" customHeight="1" thickBot="1">
      <c r="A448" s="433" t="s">
        <v>543</v>
      </c>
      <c r="B448" s="472" t="s">
        <v>2044</v>
      </c>
      <c r="C448" s="269">
        <f>C449</f>
        <v>8000000</v>
      </c>
      <c r="D448" s="262"/>
      <c r="E448" s="263"/>
      <c r="F448" s="262">
        <f>F449</f>
        <v>8000000</v>
      </c>
      <c r="G448" s="506">
        <f t="shared" si="2"/>
        <v>8000000</v>
      </c>
    </row>
    <row r="449" spans="1:7" ht="14.25" customHeight="1" thickBot="1">
      <c r="A449" s="434" t="s">
        <v>544</v>
      </c>
      <c r="B449" s="473" t="s">
        <v>687</v>
      </c>
      <c r="C449" s="270">
        <v>8000000</v>
      </c>
      <c r="D449" s="260"/>
      <c r="E449" s="250"/>
      <c r="F449" s="260">
        <v>8000000</v>
      </c>
      <c r="G449" s="506">
        <f t="shared" si="2"/>
        <v>8000000</v>
      </c>
    </row>
    <row r="450" spans="1:7" ht="25.5" customHeight="1" thickBot="1">
      <c r="A450" s="431" t="s">
        <v>542</v>
      </c>
      <c r="B450" s="470" t="s">
        <v>315</v>
      </c>
      <c r="C450" s="284">
        <f>C451+C454</f>
        <v>19244000</v>
      </c>
      <c r="D450" s="267"/>
      <c r="E450" s="263"/>
      <c r="F450" s="267">
        <f>F451+F454</f>
        <v>19244000</v>
      </c>
      <c r="G450" s="505">
        <f aca="true" t="shared" si="3" ref="G450:G462">F450</f>
        <v>19244000</v>
      </c>
    </row>
    <row r="451" spans="1:7" ht="16.5" customHeight="1" thickBot="1">
      <c r="A451" s="435" t="s">
        <v>545</v>
      </c>
      <c r="B451" s="471" t="s">
        <v>2082</v>
      </c>
      <c r="C451" s="270">
        <f>C453</f>
        <v>5000000</v>
      </c>
      <c r="D451" s="260"/>
      <c r="E451" s="250"/>
      <c r="F451" s="264">
        <f>F453</f>
        <v>5000000</v>
      </c>
      <c r="G451" s="506">
        <f t="shared" si="3"/>
        <v>5000000</v>
      </c>
    </row>
    <row r="452" spans="1:7" ht="14.25" customHeight="1" thickBot="1">
      <c r="A452" s="433" t="s">
        <v>546</v>
      </c>
      <c r="B452" s="472" t="s">
        <v>2085</v>
      </c>
      <c r="C452" s="269"/>
      <c r="D452" s="262"/>
      <c r="E452" s="263"/>
      <c r="F452" s="262"/>
      <c r="G452" s="506">
        <f t="shared" si="3"/>
        <v>0</v>
      </c>
    </row>
    <row r="453" spans="1:7" ht="18" customHeight="1" thickBot="1">
      <c r="A453" s="433" t="s">
        <v>547</v>
      </c>
      <c r="B453" s="472" t="s">
        <v>2086</v>
      </c>
      <c r="C453" s="269">
        <v>5000000</v>
      </c>
      <c r="D453" s="262"/>
      <c r="E453" s="263"/>
      <c r="F453" s="262">
        <v>5000000</v>
      </c>
      <c r="G453" s="506">
        <f t="shared" si="3"/>
        <v>5000000</v>
      </c>
    </row>
    <row r="454" spans="1:7" ht="18" customHeight="1" thickBot="1">
      <c r="A454" s="436" t="s">
        <v>548</v>
      </c>
      <c r="B454" s="470" t="s">
        <v>2022</v>
      </c>
      <c r="C454" s="285">
        <f>C455+C456+C459+C461+C462</f>
        <v>14244000</v>
      </c>
      <c r="D454" s="286"/>
      <c r="E454" s="263"/>
      <c r="F454" s="257">
        <f>F455+F456+F459+F461+F462</f>
        <v>14244000</v>
      </c>
      <c r="G454" s="505">
        <f t="shared" si="3"/>
        <v>14244000</v>
      </c>
    </row>
    <row r="455" spans="1:7" ht="14.25" customHeight="1" thickBot="1">
      <c r="A455" s="434" t="s">
        <v>549</v>
      </c>
      <c r="B455" s="473" t="s">
        <v>2087</v>
      </c>
      <c r="C455" s="270">
        <v>6244000</v>
      </c>
      <c r="D455" s="260"/>
      <c r="E455" s="250"/>
      <c r="F455" s="260">
        <v>6244000</v>
      </c>
      <c r="G455" s="508">
        <f t="shared" si="3"/>
        <v>6244000</v>
      </c>
    </row>
    <row r="456" spans="1:7" ht="14.25" customHeight="1" thickBot="1">
      <c r="A456" s="433" t="s">
        <v>551</v>
      </c>
      <c r="B456" s="472" t="s">
        <v>2053</v>
      </c>
      <c r="C456" s="269">
        <v>3000000</v>
      </c>
      <c r="D456" s="262"/>
      <c r="E456" s="263"/>
      <c r="F456" s="262">
        <v>3000000</v>
      </c>
      <c r="G456" s="506">
        <f t="shared" si="3"/>
        <v>3000000</v>
      </c>
    </row>
    <row r="457" spans="1:7" ht="14.25" customHeight="1" thickBot="1">
      <c r="A457" s="434" t="s">
        <v>552</v>
      </c>
      <c r="B457" s="473" t="s">
        <v>2044</v>
      </c>
      <c r="C457" s="270"/>
      <c r="D457" s="260"/>
      <c r="E457" s="250"/>
      <c r="F457" s="260"/>
      <c r="G457" s="506">
        <f t="shared" si="3"/>
        <v>0</v>
      </c>
    </row>
    <row r="458" spans="1:7" ht="14.25" customHeight="1" thickBot="1">
      <c r="A458" s="433" t="s">
        <v>553</v>
      </c>
      <c r="B458" s="472" t="s">
        <v>2030</v>
      </c>
      <c r="C458" s="269"/>
      <c r="D458" s="262"/>
      <c r="E458" s="263"/>
      <c r="F458" s="262"/>
      <c r="G458" s="506">
        <f t="shared" si="3"/>
        <v>0</v>
      </c>
    </row>
    <row r="459" spans="1:7" ht="14.25" customHeight="1" thickBot="1">
      <c r="A459" s="434" t="s">
        <v>554</v>
      </c>
      <c r="B459" s="473" t="s">
        <v>2088</v>
      </c>
      <c r="C459" s="270">
        <v>1000000</v>
      </c>
      <c r="D459" s="260"/>
      <c r="E459" s="250"/>
      <c r="F459" s="260">
        <v>1000000</v>
      </c>
      <c r="G459" s="506">
        <f t="shared" si="3"/>
        <v>1000000</v>
      </c>
    </row>
    <row r="460" spans="1:7" ht="14.25" customHeight="1" thickBot="1">
      <c r="A460" s="433" t="s">
        <v>555</v>
      </c>
      <c r="B460" s="472" t="s">
        <v>297</v>
      </c>
      <c r="C460" s="269"/>
      <c r="D460" s="262"/>
      <c r="E460" s="263"/>
      <c r="F460" s="262"/>
      <c r="G460" s="506">
        <f t="shared" si="3"/>
        <v>0</v>
      </c>
    </row>
    <row r="461" spans="1:7" ht="14.25" customHeight="1" thickBot="1">
      <c r="A461" s="434" t="s">
        <v>556</v>
      </c>
      <c r="B461" s="473" t="s">
        <v>2089</v>
      </c>
      <c r="C461" s="270">
        <v>1000000</v>
      </c>
      <c r="D461" s="260"/>
      <c r="E461" s="250"/>
      <c r="F461" s="260">
        <v>1000000</v>
      </c>
      <c r="G461" s="506">
        <f t="shared" si="3"/>
        <v>1000000</v>
      </c>
    </row>
    <row r="462" spans="1:7" ht="20.25" customHeight="1" thickBot="1">
      <c r="A462" s="433" t="s">
        <v>557</v>
      </c>
      <c r="B462" s="472" t="s">
        <v>2090</v>
      </c>
      <c r="C462" s="287">
        <v>3000000</v>
      </c>
      <c r="D462" s="262"/>
      <c r="E462" s="263"/>
      <c r="F462" s="262">
        <v>3000000</v>
      </c>
      <c r="G462" s="506">
        <f t="shared" si="3"/>
        <v>3000000</v>
      </c>
    </row>
    <row r="463" spans="1:7" ht="16.5" thickBot="1">
      <c r="A463" s="437"/>
      <c r="B463" s="464" t="s">
        <v>643</v>
      </c>
      <c r="C463" s="397"/>
      <c r="D463" s="398">
        <f>D466+D481+D490+D517+D537+D544+D555+D562+D568+D575+D584+D596+D598+D613+D662+D676+D688</f>
        <v>1211624326</v>
      </c>
      <c r="E463" s="398">
        <f>E544+E555+E562+E575+E598+E633+E611+E642+E670+E676+E688</f>
        <v>57832214</v>
      </c>
      <c r="F463" s="468">
        <f>F537+F544+F688</f>
        <v>10135913</v>
      </c>
      <c r="G463" s="510">
        <f>SUM(D463:F463)</f>
        <v>1279592453</v>
      </c>
    </row>
    <row r="464" spans="1:7" ht="16.5" hidden="1" thickBot="1">
      <c r="A464" s="437"/>
      <c r="B464" s="474"/>
      <c r="C464" s="399"/>
      <c r="D464" s="400"/>
      <c r="E464" s="401"/>
      <c r="F464" s="251"/>
      <c r="G464" s="511"/>
    </row>
    <row r="465" spans="1:7" ht="31.5" customHeight="1" thickBot="1">
      <c r="A465" s="438" t="s">
        <v>1585</v>
      </c>
      <c r="B465" s="475" t="s">
        <v>1960</v>
      </c>
      <c r="C465" s="402"/>
      <c r="D465" s="403" t="s">
        <v>696</v>
      </c>
      <c r="E465" s="403" t="s">
        <v>691</v>
      </c>
      <c r="F465" s="403" t="s">
        <v>693</v>
      </c>
      <c r="G465" s="512" t="s">
        <v>697</v>
      </c>
    </row>
    <row r="466" spans="1:7" ht="16.5" thickBot="1">
      <c r="A466" s="439" t="s">
        <v>1586</v>
      </c>
      <c r="B466" s="476" t="s">
        <v>1587</v>
      </c>
      <c r="C466" s="404"/>
      <c r="D466" s="405">
        <f>D467</f>
        <v>67352831</v>
      </c>
      <c r="E466" s="250"/>
      <c r="F466" s="260"/>
      <c r="G466" s="513">
        <f>G467</f>
        <v>67352831</v>
      </c>
    </row>
    <row r="467" spans="1:7" ht="16.5" thickBot="1">
      <c r="A467" s="440" t="s">
        <v>653</v>
      </c>
      <c r="B467" s="477" t="s">
        <v>654</v>
      </c>
      <c r="C467" s="406"/>
      <c r="D467" s="288">
        <f>+(D468+D469+D470+D471+D472+D473+D474+D478+D479+D480)</f>
        <v>67352831</v>
      </c>
      <c r="E467" s="263"/>
      <c r="F467" s="262"/>
      <c r="G467" s="514">
        <f>+(G468+G469+G470+G471+G472+G473+G474+G478+G479+G480)</f>
        <v>67352831</v>
      </c>
    </row>
    <row r="468" spans="1:7" ht="34.5" customHeight="1" thickBot="1">
      <c r="A468" s="441" t="s">
        <v>655</v>
      </c>
      <c r="B468" s="478" t="s">
        <v>656</v>
      </c>
      <c r="C468" s="407"/>
      <c r="D468" s="289">
        <v>1500000</v>
      </c>
      <c r="E468" s="250"/>
      <c r="F468" s="260"/>
      <c r="G468" s="515">
        <v>1500000</v>
      </c>
    </row>
    <row r="469" spans="1:7" ht="16.5" thickBot="1">
      <c r="A469" s="442" t="s">
        <v>657</v>
      </c>
      <c r="B469" s="479" t="s">
        <v>658</v>
      </c>
      <c r="C469" s="408"/>
      <c r="D469" s="290">
        <v>10000000</v>
      </c>
      <c r="E469" s="263"/>
      <c r="F469" s="262"/>
      <c r="G469" s="516">
        <v>10000000</v>
      </c>
    </row>
    <row r="470" spans="1:7" ht="16.5" thickBot="1">
      <c r="A470" s="441" t="s">
        <v>659</v>
      </c>
      <c r="B470" s="478" t="s">
        <v>1685</v>
      </c>
      <c r="C470" s="407"/>
      <c r="D470" s="289">
        <v>9000000</v>
      </c>
      <c r="E470" s="250"/>
      <c r="F470" s="260"/>
      <c r="G470" s="515">
        <v>9000000</v>
      </c>
    </row>
    <row r="471" spans="1:7" ht="31.5" customHeight="1" thickBot="1">
      <c r="A471" s="442" t="s">
        <v>1686</v>
      </c>
      <c r="B471" s="479" t="s">
        <v>1687</v>
      </c>
      <c r="C471" s="408"/>
      <c r="D471" s="290">
        <v>8000000</v>
      </c>
      <c r="E471" s="263"/>
      <c r="F471" s="262"/>
      <c r="G471" s="516">
        <v>8000000</v>
      </c>
    </row>
    <row r="472" spans="1:7" ht="26.25" thickBot="1">
      <c r="A472" s="441" t="s">
        <v>1688</v>
      </c>
      <c r="B472" s="478" t="s">
        <v>1689</v>
      </c>
      <c r="C472" s="407"/>
      <c r="D472" s="289">
        <v>10852831</v>
      </c>
      <c r="E472" s="250"/>
      <c r="F472" s="260"/>
      <c r="G472" s="515">
        <v>10852831</v>
      </c>
    </row>
    <row r="473" spans="1:7" ht="16.5" thickBot="1">
      <c r="A473" s="442" t="s">
        <v>1690</v>
      </c>
      <c r="B473" s="479" t="s">
        <v>683</v>
      </c>
      <c r="C473" s="408"/>
      <c r="D473" s="290">
        <f>D474+D475+D476+D477</f>
        <v>10000000</v>
      </c>
      <c r="E473" s="263"/>
      <c r="F473" s="262"/>
      <c r="G473" s="516">
        <f>G474+G475+G476+G477</f>
        <v>10000000</v>
      </c>
    </row>
    <row r="474" spans="1:7" ht="16.5" thickBot="1">
      <c r="A474" s="442" t="s">
        <v>684</v>
      </c>
      <c r="B474" s="479" t="s">
        <v>685</v>
      </c>
      <c r="C474" s="408"/>
      <c r="D474" s="290">
        <v>10000000</v>
      </c>
      <c r="E474" s="263"/>
      <c r="F474" s="262"/>
      <c r="G474" s="516">
        <v>10000000</v>
      </c>
    </row>
    <row r="475" spans="1:7" ht="16.5" thickBot="1">
      <c r="A475" s="442" t="s">
        <v>686</v>
      </c>
      <c r="B475" s="479" t="s">
        <v>687</v>
      </c>
      <c r="C475" s="408"/>
      <c r="D475" s="290"/>
      <c r="E475" s="263"/>
      <c r="F475" s="262"/>
      <c r="G475" s="516"/>
    </row>
    <row r="476" spans="1:7" ht="16.5" thickBot="1">
      <c r="A476" s="441" t="s">
        <v>688</v>
      </c>
      <c r="B476" s="478" t="s">
        <v>689</v>
      </c>
      <c r="C476" s="407"/>
      <c r="D476" s="289"/>
      <c r="E476" s="250"/>
      <c r="F476" s="260"/>
      <c r="G476" s="515"/>
    </row>
    <row r="477" spans="1:7" ht="16.5" thickBot="1">
      <c r="A477" s="442" t="s">
        <v>690</v>
      </c>
      <c r="B477" s="479" t="s">
        <v>698</v>
      </c>
      <c r="C477" s="408"/>
      <c r="D477" s="290"/>
      <c r="E477" s="263"/>
      <c r="F477" s="262"/>
      <c r="G477" s="516"/>
    </row>
    <row r="478" spans="1:7" ht="16.5" thickBot="1">
      <c r="A478" s="441" t="s">
        <v>699</v>
      </c>
      <c r="B478" s="478" t="s">
        <v>700</v>
      </c>
      <c r="C478" s="407"/>
      <c r="D478" s="289">
        <v>5000000</v>
      </c>
      <c r="E478" s="250"/>
      <c r="F478" s="260"/>
      <c r="G478" s="515">
        <v>5000000</v>
      </c>
    </row>
    <row r="479" spans="1:7" ht="16.5" thickBot="1">
      <c r="A479" s="442" t="s">
        <v>701</v>
      </c>
      <c r="B479" s="479" t="s">
        <v>1180</v>
      </c>
      <c r="C479" s="408"/>
      <c r="D479" s="290"/>
      <c r="E479" s="263"/>
      <c r="F479" s="262"/>
      <c r="G479" s="516"/>
    </row>
    <row r="480" spans="1:7" ht="16.5" thickBot="1">
      <c r="A480" s="441" t="s">
        <v>702</v>
      </c>
      <c r="B480" s="478" t="s">
        <v>703</v>
      </c>
      <c r="C480" s="409"/>
      <c r="D480" s="289">
        <v>3000000</v>
      </c>
      <c r="E480" s="250"/>
      <c r="F480" s="260"/>
      <c r="G480" s="515">
        <v>3000000</v>
      </c>
    </row>
    <row r="481" spans="1:7" ht="23.25" customHeight="1" thickBot="1">
      <c r="A481" s="443" t="s">
        <v>704</v>
      </c>
      <c r="B481" s="475" t="s">
        <v>705</v>
      </c>
      <c r="C481" s="408"/>
      <c r="D481" s="291">
        <f>+(D482+D483+D484+D485+D486+D487+D489)</f>
        <v>11696193</v>
      </c>
      <c r="E481" s="263"/>
      <c r="F481" s="262"/>
      <c r="G481" s="517">
        <f>+(G482+G483+G484+G485+G486+G487+G489)</f>
        <v>11696193</v>
      </c>
    </row>
    <row r="482" spans="1:7" ht="26.25" customHeight="1" thickBot="1">
      <c r="A482" s="441" t="s">
        <v>706</v>
      </c>
      <c r="B482" s="478" t="s">
        <v>1717</v>
      </c>
      <c r="C482" s="407"/>
      <c r="D482" s="410">
        <v>0</v>
      </c>
      <c r="E482" s="250"/>
      <c r="F482" s="260"/>
      <c r="G482" s="518">
        <v>0</v>
      </c>
    </row>
    <row r="483" spans="1:7" ht="30" customHeight="1" thickBot="1">
      <c r="A483" s="442" t="s">
        <v>1718</v>
      </c>
      <c r="B483" s="479" t="s">
        <v>1719</v>
      </c>
      <c r="C483" s="408"/>
      <c r="D483" s="215">
        <v>9356954</v>
      </c>
      <c r="E483" s="263"/>
      <c r="F483" s="262"/>
      <c r="G483" s="492">
        <v>9356954</v>
      </c>
    </row>
    <row r="484" spans="1:7" ht="39" customHeight="1" thickBot="1">
      <c r="A484" s="441" t="s">
        <v>1720</v>
      </c>
      <c r="B484" s="478" t="s">
        <v>1721</v>
      </c>
      <c r="C484" s="407"/>
      <c r="D484" s="214">
        <v>1300000</v>
      </c>
      <c r="E484" s="250"/>
      <c r="F484" s="260"/>
      <c r="G484" s="494">
        <v>1300000</v>
      </c>
    </row>
    <row r="485" spans="1:7" ht="33" customHeight="1" thickBot="1">
      <c r="A485" s="442" t="s">
        <v>1722</v>
      </c>
      <c r="B485" s="479" t="s">
        <v>1723</v>
      </c>
      <c r="C485" s="408"/>
      <c r="D485" s="215">
        <v>1000000</v>
      </c>
      <c r="E485" s="263"/>
      <c r="F485" s="262"/>
      <c r="G485" s="492">
        <v>1000000</v>
      </c>
    </row>
    <row r="486" spans="1:7" ht="28.5" customHeight="1" thickBot="1">
      <c r="A486" s="441" t="s">
        <v>1724</v>
      </c>
      <c r="B486" s="478" t="s">
        <v>1725</v>
      </c>
      <c r="C486" s="407"/>
      <c r="D486" s="214">
        <v>39239</v>
      </c>
      <c r="E486" s="250"/>
      <c r="F486" s="260"/>
      <c r="G486" s="494">
        <v>39239</v>
      </c>
    </row>
    <row r="487" spans="1:7" ht="30" customHeight="1" thickBot="1">
      <c r="A487" s="442" t="s">
        <v>1726</v>
      </c>
      <c r="B487" s="479" t="s">
        <v>1727</v>
      </c>
      <c r="C487" s="408"/>
      <c r="D487" s="292"/>
      <c r="E487" s="263"/>
      <c r="F487" s="262"/>
      <c r="G487" s="519"/>
    </row>
    <row r="488" spans="1:7" ht="35.25" customHeight="1" thickBot="1">
      <c r="A488" s="441" t="s">
        <v>1728</v>
      </c>
      <c r="B488" s="478" t="s">
        <v>1729</v>
      </c>
      <c r="C488" s="407"/>
      <c r="D488" s="397"/>
      <c r="E488" s="250"/>
      <c r="F488" s="250"/>
      <c r="G488" s="497"/>
    </row>
    <row r="489" spans="1:7" ht="30" customHeight="1" thickBot="1">
      <c r="A489" s="442" t="s">
        <v>1730</v>
      </c>
      <c r="B489" s="479" t="s">
        <v>1181</v>
      </c>
      <c r="C489" s="411"/>
      <c r="D489" s="393"/>
      <c r="E489" s="263"/>
      <c r="F489" s="263"/>
      <c r="G489" s="496"/>
    </row>
    <row r="490" spans="1:7" ht="16.5" thickBot="1">
      <c r="A490" s="439" t="s">
        <v>1733</v>
      </c>
      <c r="B490" s="476" t="s">
        <v>1734</v>
      </c>
      <c r="C490" s="412"/>
      <c r="D490" s="255">
        <f>D491+D498</f>
        <v>496030780</v>
      </c>
      <c r="E490" s="250"/>
      <c r="F490" s="250"/>
      <c r="G490" s="491">
        <f>G491+G498</f>
        <v>496030780</v>
      </c>
    </row>
    <row r="491" spans="1:7" ht="16.5" thickBot="1">
      <c r="A491" s="440" t="s">
        <v>1735</v>
      </c>
      <c r="B491" s="477" t="s">
        <v>731</v>
      </c>
      <c r="C491" s="408"/>
      <c r="D491" s="219">
        <f>D492+D493+D494+D495</f>
        <v>478608798</v>
      </c>
      <c r="E491" s="263"/>
      <c r="F491" s="263"/>
      <c r="G491" s="493">
        <f>G492+G493+G494+G495</f>
        <v>478608798</v>
      </c>
    </row>
    <row r="492" spans="1:7" ht="24.75" customHeight="1" thickBot="1">
      <c r="A492" s="441" t="s">
        <v>732</v>
      </c>
      <c r="B492" s="478" t="s">
        <v>733</v>
      </c>
      <c r="C492" s="407"/>
      <c r="D492" s="293">
        <f>463282053+1260000</f>
        <v>464542053</v>
      </c>
      <c r="E492" s="250"/>
      <c r="F492" s="250"/>
      <c r="G492" s="520">
        <f>463282053+1260000</f>
        <v>464542053</v>
      </c>
    </row>
    <row r="493" spans="1:7" ht="21.75" customHeight="1" thickBot="1">
      <c r="A493" s="442" t="s">
        <v>734</v>
      </c>
      <c r="B493" s="479" t="s">
        <v>735</v>
      </c>
      <c r="C493" s="408"/>
      <c r="D493" s="294">
        <v>11164852</v>
      </c>
      <c r="E493" s="263"/>
      <c r="F493" s="263"/>
      <c r="G493" s="521">
        <v>11164852</v>
      </c>
    </row>
    <row r="494" spans="1:7" ht="24.75" customHeight="1" thickBot="1">
      <c r="A494" s="441" t="s">
        <v>736</v>
      </c>
      <c r="B494" s="478" t="s">
        <v>739</v>
      </c>
      <c r="C494" s="407"/>
      <c r="D494" s="295">
        <v>967298</v>
      </c>
      <c r="E494" s="250"/>
      <c r="F494" s="250"/>
      <c r="G494" s="522">
        <v>967298</v>
      </c>
    </row>
    <row r="495" spans="1:7" ht="16.5" thickBot="1">
      <c r="A495" s="442" t="s">
        <v>738</v>
      </c>
      <c r="B495" s="479" t="s">
        <v>737</v>
      </c>
      <c r="C495" s="408"/>
      <c r="D495" s="294">
        <v>1934595</v>
      </c>
      <c r="E495" s="263"/>
      <c r="F495" s="263"/>
      <c r="G495" s="521">
        <v>1934595</v>
      </c>
    </row>
    <row r="496" spans="1:7" ht="16.5" thickBot="1">
      <c r="A496" s="441" t="s">
        <v>740</v>
      </c>
      <c r="B496" s="478" t="s">
        <v>741</v>
      </c>
      <c r="C496" s="407"/>
      <c r="D496" s="397"/>
      <c r="E496" s="250"/>
      <c r="F496" s="250"/>
      <c r="G496" s="497"/>
    </row>
    <row r="497" spans="1:7" ht="16.5" thickBot="1">
      <c r="A497" s="442" t="s">
        <v>742</v>
      </c>
      <c r="B497" s="479" t="s">
        <v>1184</v>
      </c>
      <c r="C497" s="408"/>
      <c r="D497" s="393"/>
      <c r="E497" s="263"/>
      <c r="F497" s="263"/>
      <c r="G497" s="496"/>
    </row>
    <row r="498" spans="1:7" ht="28.5" customHeight="1" thickBot="1">
      <c r="A498" s="442" t="s">
        <v>1519</v>
      </c>
      <c r="B498" s="477" t="s">
        <v>550</v>
      </c>
      <c r="C498" s="413"/>
      <c r="D498" s="390">
        <f>D502+D506+D511+D516</f>
        <v>17421982</v>
      </c>
      <c r="E498" s="263"/>
      <c r="F498" s="263"/>
      <c r="G498" s="523">
        <f>G502+G506+G511+G516</f>
        <v>17421982</v>
      </c>
    </row>
    <row r="499" spans="1:7" ht="17.25" customHeight="1" thickBot="1">
      <c r="A499" s="444" t="s">
        <v>1389</v>
      </c>
      <c r="B499" s="480" t="s">
        <v>508</v>
      </c>
      <c r="C499" s="414"/>
      <c r="D499" s="415">
        <f>D500</f>
        <v>4355496</v>
      </c>
      <c r="E499" s="250"/>
      <c r="F499" s="250"/>
      <c r="G499" s="524">
        <f>G500</f>
        <v>4355496</v>
      </c>
    </row>
    <row r="500" spans="1:7" ht="20.25" customHeight="1" thickBot="1">
      <c r="A500" s="440" t="s">
        <v>743</v>
      </c>
      <c r="B500" s="481" t="s">
        <v>509</v>
      </c>
      <c r="C500" s="416"/>
      <c r="D500" s="417">
        <f>D502</f>
        <v>4355496</v>
      </c>
      <c r="E500" s="263"/>
      <c r="F500" s="263"/>
      <c r="G500" s="525">
        <f>G502</f>
        <v>4355496</v>
      </c>
    </row>
    <row r="501" spans="1:7" ht="16.5" thickBot="1">
      <c r="A501" s="445" t="s">
        <v>744</v>
      </c>
      <c r="B501" s="482" t="s">
        <v>387</v>
      </c>
      <c r="C501" s="418"/>
      <c r="D501" s="397"/>
      <c r="E501" s="250"/>
      <c r="F501" s="250"/>
      <c r="G501" s="497"/>
    </row>
    <row r="502" spans="1:7" ht="20.25" customHeight="1" thickBot="1">
      <c r="A502" s="446" t="s">
        <v>745</v>
      </c>
      <c r="B502" s="483" t="s">
        <v>388</v>
      </c>
      <c r="C502" s="416"/>
      <c r="D502" s="215">
        <v>4355496</v>
      </c>
      <c r="E502" s="263"/>
      <c r="F502" s="263"/>
      <c r="G502" s="492">
        <v>4355496</v>
      </c>
    </row>
    <row r="503" spans="1:7" ht="18.75" customHeight="1" thickBot="1">
      <c r="A503" s="444" t="s">
        <v>1390</v>
      </c>
      <c r="B503" s="480" t="s">
        <v>512</v>
      </c>
      <c r="C503" s="414"/>
      <c r="D503" s="415">
        <f>D504</f>
        <v>4355495</v>
      </c>
      <c r="E503" s="250"/>
      <c r="F503" s="250"/>
      <c r="G503" s="524">
        <f>G504</f>
        <v>4355495</v>
      </c>
    </row>
    <row r="504" spans="1:7" ht="20.25" customHeight="1" thickBot="1">
      <c r="A504" s="440" t="s">
        <v>1772</v>
      </c>
      <c r="B504" s="481" t="s">
        <v>513</v>
      </c>
      <c r="C504" s="416"/>
      <c r="D504" s="417">
        <f>D506</f>
        <v>4355495</v>
      </c>
      <c r="E504" s="263"/>
      <c r="F504" s="263"/>
      <c r="G504" s="525">
        <f>G506</f>
        <v>4355495</v>
      </c>
    </row>
    <row r="505" spans="1:7" ht="16.5" thickBot="1">
      <c r="A505" s="445" t="s">
        <v>1773</v>
      </c>
      <c r="B505" s="482" t="s">
        <v>387</v>
      </c>
      <c r="C505" s="418"/>
      <c r="D505" s="397"/>
      <c r="E505" s="250"/>
      <c r="F505" s="250"/>
      <c r="G505" s="497"/>
    </row>
    <row r="506" spans="1:7" ht="27" customHeight="1" thickBot="1">
      <c r="A506" s="446" t="s">
        <v>1774</v>
      </c>
      <c r="B506" s="483" t="s">
        <v>388</v>
      </c>
      <c r="C506" s="416"/>
      <c r="D506" s="215">
        <v>4355495</v>
      </c>
      <c r="E506" s="263"/>
      <c r="F506" s="263"/>
      <c r="G506" s="492">
        <v>4355495</v>
      </c>
    </row>
    <row r="507" spans="1:7" ht="22.5" customHeight="1" thickBot="1">
      <c r="A507" s="446" t="s">
        <v>1561</v>
      </c>
      <c r="B507" s="483" t="s">
        <v>390</v>
      </c>
      <c r="C507" s="413"/>
      <c r="D507" s="393"/>
      <c r="E507" s="263"/>
      <c r="F507" s="263"/>
      <c r="G507" s="496"/>
    </row>
    <row r="508" spans="1:7" ht="21" customHeight="1" thickBot="1">
      <c r="A508" s="444" t="s">
        <v>1393</v>
      </c>
      <c r="B508" s="480" t="s">
        <v>519</v>
      </c>
      <c r="C508" s="414"/>
      <c r="D508" s="415">
        <f>D509</f>
        <v>4355496</v>
      </c>
      <c r="E508" s="250"/>
      <c r="F508" s="250"/>
      <c r="G508" s="524">
        <f>G509</f>
        <v>4355496</v>
      </c>
    </row>
    <row r="509" spans="1:7" ht="21" customHeight="1" thickBot="1">
      <c r="A509" s="440" t="s">
        <v>1394</v>
      </c>
      <c r="B509" s="481" t="s">
        <v>520</v>
      </c>
      <c r="C509" s="416"/>
      <c r="D509" s="417">
        <f>D511</f>
        <v>4355496</v>
      </c>
      <c r="E509" s="263"/>
      <c r="F509" s="263"/>
      <c r="G509" s="525">
        <f>G511</f>
        <v>4355496</v>
      </c>
    </row>
    <row r="510" spans="1:7" ht="21.75" customHeight="1" thickBot="1">
      <c r="A510" s="445" t="s">
        <v>1549</v>
      </c>
      <c r="B510" s="482" t="s">
        <v>387</v>
      </c>
      <c r="C510" s="418"/>
      <c r="D510" s="397"/>
      <c r="E510" s="250"/>
      <c r="F510" s="250"/>
      <c r="G510" s="497"/>
    </row>
    <row r="511" spans="1:7" ht="24.75" customHeight="1" thickBot="1">
      <c r="A511" s="446" t="s">
        <v>1550</v>
      </c>
      <c r="B511" s="483" t="s">
        <v>388</v>
      </c>
      <c r="C511" s="416"/>
      <c r="D511" s="215">
        <v>4355496</v>
      </c>
      <c r="E511" s="263"/>
      <c r="F511" s="263"/>
      <c r="G511" s="492">
        <v>4355496</v>
      </c>
    </row>
    <row r="512" spans="1:7" ht="16.5" thickBot="1">
      <c r="A512" s="446" t="s">
        <v>1551</v>
      </c>
      <c r="B512" s="483" t="s">
        <v>389</v>
      </c>
      <c r="C512" s="416"/>
      <c r="D512" s="393"/>
      <c r="E512" s="263"/>
      <c r="F512" s="263"/>
      <c r="G512" s="496"/>
    </row>
    <row r="513" spans="1:7" ht="33.75" customHeight="1" thickBot="1">
      <c r="A513" s="440" t="s">
        <v>378</v>
      </c>
      <c r="B513" s="481" t="s">
        <v>1605</v>
      </c>
      <c r="C513" s="413"/>
      <c r="D513" s="417">
        <f>D514</f>
        <v>4355495</v>
      </c>
      <c r="E513" s="263"/>
      <c r="F513" s="263"/>
      <c r="G513" s="525">
        <f>G514</f>
        <v>4355495</v>
      </c>
    </row>
    <row r="514" spans="1:7" ht="39.75" customHeight="1" thickBot="1">
      <c r="A514" s="440" t="s">
        <v>1490</v>
      </c>
      <c r="B514" s="481" t="s">
        <v>1606</v>
      </c>
      <c r="C514" s="416"/>
      <c r="D514" s="417">
        <f>D516</f>
        <v>4355495</v>
      </c>
      <c r="E514" s="263"/>
      <c r="F514" s="263"/>
      <c r="G514" s="525">
        <f>G516</f>
        <v>4355495</v>
      </c>
    </row>
    <row r="515" spans="1:7" ht="30.75" customHeight="1" thickBot="1">
      <c r="A515" s="445" t="s">
        <v>1492</v>
      </c>
      <c r="B515" s="482" t="s">
        <v>387</v>
      </c>
      <c r="C515" s="418"/>
      <c r="D515" s="397"/>
      <c r="E515" s="250"/>
      <c r="F515" s="250"/>
      <c r="G515" s="497"/>
    </row>
    <row r="516" spans="1:7" ht="27" customHeight="1" thickBot="1">
      <c r="A516" s="446" t="s">
        <v>1493</v>
      </c>
      <c r="B516" s="483" t="s">
        <v>388</v>
      </c>
      <c r="C516" s="416"/>
      <c r="D516" s="215">
        <v>4355495</v>
      </c>
      <c r="E516" s="263"/>
      <c r="F516" s="263"/>
      <c r="G516" s="492">
        <v>4355495</v>
      </c>
    </row>
    <row r="517" spans="1:7" ht="30" customHeight="1" thickBot="1">
      <c r="A517" s="439" t="s">
        <v>791</v>
      </c>
      <c r="B517" s="476" t="s">
        <v>1325</v>
      </c>
      <c r="C517" s="419"/>
      <c r="D517" s="255">
        <f>D518+D524+D529+D535</f>
        <v>192767624</v>
      </c>
      <c r="E517" s="250"/>
      <c r="F517" s="250"/>
      <c r="G517" s="526">
        <f>G518+G524+G529+G535</f>
        <v>192767624</v>
      </c>
    </row>
    <row r="518" spans="1:7" ht="28.5" customHeight="1" thickBot="1">
      <c r="A518" s="440" t="s">
        <v>792</v>
      </c>
      <c r="B518" s="477" t="s">
        <v>793</v>
      </c>
      <c r="C518" s="420"/>
      <c r="D518" s="219">
        <f>D519+D521+D523</f>
        <v>33426240</v>
      </c>
      <c r="E518" s="263"/>
      <c r="F518" s="263"/>
      <c r="G518" s="493">
        <f>G519+G521+G523</f>
        <v>33426240</v>
      </c>
    </row>
    <row r="519" spans="1:7" ht="24.75" customHeight="1" thickBot="1">
      <c r="A519" s="441" t="s">
        <v>794</v>
      </c>
      <c r="B519" s="478" t="s">
        <v>795</v>
      </c>
      <c r="C519" s="421"/>
      <c r="D519" s="214">
        <v>14457571</v>
      </c>
      <c r="E519" s="250"/>
      <c r="F519" s="250"/>
      <c r="G519" s="494">
        <v>14457571</v>
      </c>
    </row>
    <row r="520" spans="1:7" ht="28.5" customHeight="1" thickBot="1">
      <c r="A520" s="442" t="s">
        <v>796</v>
      </c>
      <c r="B520" s="479" t="s">
        <v>797</v>
      </c>
      <c r="C520" s="420"/>
      <c r="D520" s="215"/>
      <c r="E520" s="263"/>
      <c r="F520" s="263"/>
      <c r="G520" s="492"/>
    </row>
    <row r="521" spans="1:7" ht="32.25" customHeight="1" thickBot="1">
      <c r="A521" s="441" t="s">
        <v>806</v>
      </c>
      <c r="B521" s="478" t="s">
        <v>807</v>
      </c>
      <c r="C521" s="421"/>
      <c r="D521" s="214">
        <v>16000000</v>
      </c>
      <c r="E521" s="250"/>
      <c r="F521" s="250"/>
      <c r="G521" s="494">
        <v>16000000</v>
      </c>
    </row>
    <row r="522" spans="1:7" ht="30" customHeight="1" thickBot="1">
      <c r="A522" s="442" t="s">
        <v>808</v>
      </c>
      <c r="B522" s="479" t="s">
        <v>809</v>
      </c>
      <c r="C522" s="420"/>
      <c r="D522" s="215"/>
      <c r="E522" s="263"/>
      <c r="F522" s="263"/>
      <c r="G522" s="492"/>
    </row>
    <row r="523" spans="1:7" ht="31.5" customHeight="1" thickBot="1">
      <c r="A523" s="441" t="s">
        <v>818</v>
      </c>
      <c r="B523" s="478" t="s">
        <v>819</v>
      </c>
      <c r="C523" s="421"/>
      <c r="D523" s="214">
        <v>2968669</v>
      </c>
      <c r="E523" s="250"/>
      <c r="F523" s="250"/>
      <c r="G523" s="494">
        <v>2968669</v>
      </c>
    </row>
    <row r="524" spans="1:7" ht="27.75" customHeight="1" thickBot="1">
      <c r="A524" s="440" t="s">
        <v>829</v>
      </c>
      <c r="B524" s="477" t="s">
        <v>830</v>
      </c>
      <c r="C524" s="408"/>
      <c r="D524" s="219">
        <f>D525+D526+D527+D528</f>
        <v>49228786</v>
      </c>
      <c r="E524" s="263"/>
      <c r="F524" s="263"/>
      <c r="G524" s="493">
        <f>G525+G526+G527+G528</f>
        <v>49228786</v>
      </c>
    </row>
    <row r="525" spans="1:7" ht="38.25" customHeight="1" thickBot="1">
      <c r="A525" s="442" t="s">
        <v>831</v>
      </c>
      <c r="B525" s="479" t="s">
        <v>832</v>
      </c>
      <c r="C525" s="408"/>
      <c r="D525" s="215">
        <v>7228786</v>
      </c>
      <c r="E525" s="263"/>
      <c r="F525" s="263"/>
      <c r="G525" s="492">
        <v>7228786</v>
      </c>
    </row>
    <row r="526" spans="1:7" ht="33.75" customHeight="1" thickBot="1">
      <c r="A526" s="441" t="s">
        <v>840</v>
      </c>
      <c r="B526" s="478" t="s">
        <v>841</v>
      </c>
      <c r="C526" s="407"/>
      <c r="D526" s="214">
        <v>30000000</v>
      </c>
      <c r="E526" s="250"/>
      <c r="F526" s="250"/>
      <c r="G526" s="494">
        <v>30000000</v>
      </c>
    </row>
    <row r="527" spans="1:7" ht="35.25" customHeight="1" thickBot="1">
      <c r="A527" s="442" t="s">
        <v>842</v>
      </c>
      <c r="B527" s="479" t="s">
        <v>843</v>
      </c>
      <c r="C527" s="408"/>
      <c r="D527" s="215">
        <v>8000000</v>
      </c>
      <c r="E527" s="263"/>
      <c r="F527" s="263"/>
      <c r="G527" s="492">
        <v>8000000</v>
      </c>
    </row>
    <row r="528" spans="1:7" ht="36.75" customHeight="1" thickBot="1">
      <c r="A528" s="442" t="s">
        <v>844</v>
      </c>
      <c r="B528" s="479" t="s">
        <v>845</v>
      </c>
      <c r="C528" s="408"/>
      <c r="D528" s="215">
        <v>4000000</v>
      </c>
      <c r="E528" s="263"/>
      <c r="F528" s="263"/>
      <c r="G528" s="492">
        <v>4000000</v>
      </c>
    </row>
    <row r="529" spans="1:7" ht="24.75" customHeight="1" thickBot="1">
      <c r="A529" s="440" t="s">
        <v>868</v>
      </c>
      <c r="B529" s="477" t="s">
        <v>869</v>
      </c>
      <c r="C529" s="408"/>
      <c r="D529" s="219">
        <f>D530+D531+D533</f>
        <v>13728786</v>
      </c>
      <c r="E529" s="263"/>
      <c r="F529" s="263"/>
      <c r="G529" s="493">
        <f>G530+G531+G533</f>
        <v>13728786</v>
      </c>
    </row>
    <row r="530" spans="1:7" ht="21.75" customHeight="1" thickBot="1">
      <c r="A530" s="441" t="s">
        <v>870</v>
      </c>
      <c r="B530" s="478" t="s">
        <v>871</v>
      </c>
      <c r="C530" s="407"/>
      <c r="D530" s="214">
        <v>7228786</v>
      </c>
      <c r="E530" s="250"/>
      <c r="F530" s="250"/>
      <c r="G530" s="494">
        <v>7228786</v>
      </c>
    </row>
    <row r="531" spans="1:7" ht="23.25" customHeight="1" thickBot="1">
      <c r="A531" s="442" t="s">
        <v>876</v>
      </c>
      <c r="B531" s="479" t="s">
        <v>877</v>
      </c>
      <c r="C531" s="408"/>
      <c r="D531" s="215">
        <v>4500000</v>
      </c>
      <c r="E531" s="263"/>
      <c r="F531" s="263"/>
      <c r="G531" s="492">
        <v>4500000</v>
      </c>
    </row>
    <row r="532" spans="1:7" ht="26.25" customHeight="1" thickBot="1">
      <c r="A532" s="442" t="s">
        <v>878</v>
      </c>
      <c r="B532" s="479" t="s">
        <v>879</v>
      </c>
      <c r="C532" s="408"/>
      <c r="D532" s="215"/>
      <c r="E532" s="263"/>
      <c r="F532" s="263"/>
      <c r="G532" s="492"/>
    </row>
    <row r="533" spans="1:7" ht="25.5" customHeight="1" thickBot="1">
      <c r="A533" s="442" t="s">
        <v>882</v>
      </c>
      <c r="B533" s="479" t="s">
        <v>883</v>
      </c>
      <c r="C533" s="408"/>
      <c r="D533" s="215">
        <v>2000000</v>
      </c>
      <c r="E533" s="263"/>
      <c r="F533" s="263"/>
      <c r="G533" s="492">
        <v>2000000</v>
      </c>
    </row>
    <row r="534" spans="1:7" ht="28.5" customHeight="1" thickBot="1">
      <c r="A534" s="440" t="s">
        <v>886</v>
      </c>
      <c r="B534" s="477" t="s">
        <v>887</v>
      </c>
      <c r="C534" s="452"/>
      <c r="D534" s="215"/>
      <c r="E534" s="263"/>
      <c r="F534" s="263"/>
      <c r="G534" s="492"/>
    </row>
    <row r="535" spans="1:7" ht="32.25" customHeight="1" thickBot="1">
      <c r="A535" s="440" t="s">
        <v>888</v>
      </c>
      <c r="B535" s="477" t="s">
        <v>889</v>
      </c>
      <c r="C535" s="452"/>
      <c r="D535" s="219">
        <v>96383812</v>
      </c>
      <c r="E535" s="263"/>
      <c r="F535" s="263"/>
      <c r="G535" s="493">
        <v>96383812</v>
      </c>
    </row>
    <row r="536" spans="1:7" ht="25.5" customHeight="1" thickBot="1">
      <c r="A536" s="440" t="s">
        <v>1189</v>
      </c>
      <c r="B536" s="477" t="s">
        <v>1190</v>
      </c>
      <c r="C536" s="449"/>
      <c r="D536" s="262"/>
      <c r="E536" s="263"/>
      <c r="F536" s="263"/>
      <c r="G536" s="495"/>
    </row>
    <row r="537" spans="1:7" ht="21.75" customHeight="1" thickBot="1">
      <c r="A537" s="443" t="s">
        <v>890</v>
      </c>
      <c r="B537" s="475" t="s">
        <v>891</v>
      </c>
      <c r="C537" s="408"/>
      <c r="D537" s="219">
        <f>D538+D539+D540+D541+D542</f>
        <v>31362850</v>
      </c>
      <c r="E537" s="220"/>
      <c r="F537" s="219">
        <f>F542</f>
        <v>2000000</v>
      </c>
      <c r="G537" s="527">
        <f>G538+G539+G540+G541+G542</f>
        <v>21941829</v>
      </c>
    </row>
    <row r="538" spans="1:7" ht="33" customHeight="1" thickBot="1">
      <c r="A538" s="441" t="s">
        <v>892</v>
      </c>
      <c r="B538" s="478" t="s">
        <v>893</v>
      </c>
      <c r="C538" s="407"/>
      <c r="D538" s="214">
        <v>4600000</v>
      </c>
      <c r="E538" s="256"/>
      <c r="F538" s="256"/>
      <c r="G538" s="494">
        <v>2000000</v>
      </c>
    </row>
    <row r="539" spans="1:7" ht="28.5" customHeight="1" thickBot="1">
      <c r="A539" s="442" t="s">
        <v>894</v>
      </c>
      <c r="B539" s="479" t="s">
        <v>895</v>
      </c>
      <c r="C539" s="408"/>
      <c r="D539" s="215">
        <v>7000000</v>
      </c>
      <c r="E539" s="220"/>
      <c r="F539" s="220"/>
      <c r="G539" s="492">
        <v>3000000</v>
      </c>
    </row>
    <row r="540" spans="1:7" ht="26.25" customHeight="1" thickBot="1">
      <c r="A540" s="441" t="s">
        <v>896</v>
      </c>
      <c r="B540" s="478" t="s">
        <v>897</v>
      </c>
      <c r="C540" s="407"/>
      <c r="D540" s="214">
        <v>5762850</v>
      </c>
      <c r="E540" s="256"/>
      <c r="F540" s="256"/>
      <c r="G540" s="494">
        <v>2941829</v>
      </c>
    </row>
    <row r="541" spans="1:7" ht="24" customHeight="1" thickBot="1">
      <c r="A541" s="442" t="s">
        <v>898</v>
      </c>
      <c r="B541" s="479" t="s">
        <v>899</v>
      </c>
      <c r="C541" s="408"/>
      <c r="D541" s="215">
        <v>4000000</v>
      </c>
      <c r="E541" s="220"/>
      <c r="F541" s="220"/>
      <c r="G541" s="492">
        <v>2000000</v>
      </c>
    </row>
    <row r="542" spans="1:7" ht="30.75" customHeight="1" thickBot="1">
      <c r="A542" s="441" t="s">
        <v>900</v>
      </c>
      <c r="B542" s="478" t="s">
        <v>901</v>
      </c>
      <c r="C542" s="407"/>
      <c r="D542" s="214">
        <v>10000000</v>
      </c>
      <c r="E542" s="256"/>
      <c r="F542" s="214">
        <v>2000000</v>
      </c>
      <c r="G542" s="494">
        <f>SUM(D542:F542)</f>
        <v>12000000</v>
      </c>
    </row>
    <row r="543" spans="1:7" ht="25.5" customHeight="1" thickBot="1">
      <c r="A543" s="442" t="s">
        <v>902</v>
      </c>
      <c r="B543" s="479" t="s">
        <v>1732</v>
      </c>
      <c r="C543" s="408"/>
      <c r="D543" s="215"/>
      <c r="E543" s="220"/>
      <c r="F543" s="220"/>
      <c r="G543" s="492"/>
    </row>
    <row r="544" spans="1:7" ht="24" customHeight="1" thickBot="1">
      <c r="A544" s="439" t="s">
        <v>903</v>
      </c>
      <c r="B544" s="476" t="s">
        <v>904</v>
      </c>
      <c r="C544" s="407"/>
      <c r="D544" s="255">
        <f>D545+D546+D547+D548+D549+D550+D551+D552+D553</f>
        <v>23522137</v>
      </c>
      <c r="E544" s="451">
        <f>E553</f>
        <v>4268111</v>
      </c>
      <c r="F544" s="453">
        <f>F545+F553</f>
        <v>4135913</v>
      </c>
      <c r="G544" s="526">
        <f>G545+G546+G547+G548+G549+G550+G551+G552+G553</f>
        <v>17592285</v>
      </c>
    </row>
    <row r="545" spans="1:7" ht="16.5" thickBot="1">
      <c r="A545" s="442" t="s">
        <v>905</v>
      </c>
      <c r="B545" s="479" t="s">
        <v>906</v>
      </c>
      <c r="C545" s="408"/>
      <c r="D545" s="215">
        <v>3000000</v>
      </c>
      <c r="E545" s="220"/>
      <c r="F545" s="215">
        <v>1135913</v>
      </c>
      <c r="G545" s="492">
        <f>SUM(D545:F545)</f>
        <v>4135913</v>
      </c>
    </row>
    <row r="546" spans="1:7" ht="16.5" thickBot="1">
      <c r="A546" s="441" t="s">
        <v>907</v>
      </c>
      <c r="B546" s="478" t="s">
        <v>908</v>
      </c>
      <c r="C546" s="407"/>
      <c r="D546" s="214">
        <v>4000000</v>
      </c>
      <c r="E546" s="256"/>
      <c r="F546" s="256"/>
      <c r="G546" s="494">
        <v>1000000</v>
      </c>
    </row>
    <row r="547" spans="1:7" ht="16.5" thickBot="1">
      <c r="A547" s="442" t="s">
        <v>909</v>
      </c>
      <c r="B547" s="479" t="s">
        <v>910</v>
      </c>
      <c r="C547" s="408"/>
      <c r="D547" s="215">
        <v>2000000</v>
      </c>
      <c r="E547" s="220"/>
      <c r="F547" s="220"/>
      <c r="G547" s="492">
        <v>2000000</v>
      </c>
    </row>
    <row r="548" spans="1:7" ht="16.5" thickBot="1">
      <c r="A548" s="441" t="s">
        <v>911</v>
      </c>
      <c r="B548" s="478" t="s">
        <v>899</v>
      </c>
      <c r="C548" s="407"/>
      <c r="D548" s="214">
        <v>1122137</v>
      </c>
      <c r="E548" s="256"/>
      <c r="F548" s="256"/>
      <c r="G548" s="494">
        <v>1556372</v>
      </c>
    </row>
    <row r="549" spans="1:7" ht="23.25" customHeight="1" thickBot="1">
      <c r="A549" s="442" t="s">
        <v>912</v>
      </c>
      <c r="B549" s="479" t="s">
        <v>913</v>
      </c>
      <c r="C549" s="408"/>
      <c r="D549" s="215">
        <v>2000000</v>
      </c>
      <c r="E549" s="220"/>
      <c r="F549" s="220"/>
      <c r="G549" s="492"/>
    </row>
    <row r="550" spans="1:7" ht="21.75" customHeight="1" thickBot="1">
      <c r="A550" s="441" t="s">
        <v>914</v>
      </c>
      <c r="B550" s="478" t="s">
        <v>1323</v>
      </c>
      <c r="C550" s="407"/>
      <c r="D550" s="214">
        <v>2000000</v>
      </c>
      <c r="E550" s="256"/>
      <c r="F550" s="256"/>
      <c r="G550" s="494"/>
    </row>
    <row r="551" spans="1:7" ht="21" customHeight="1" thickBot="1">
      <c r="A551" s="442" t="s">
        <v>915</v>
      </c>
      <c r="B551" s="479" t="s">
        <v>916</v>
      </c>
      <c r="C551" s="408"/>
      <c r="D551" s="215">
        <v>2400000</v>
      </c>
      <c r="E551" s="220"/>
      <c r="F551" s="220"/>
      <c r="G551" s="492">
        <v>2400000</v>
      </c>
    </row>
    <row r="552" spans="1:7" ht="19.5" customHeight="1" thickBot="1">
      <c r="A552" s="441" t="s">
        <v>917</v>
      </c>
      <c r="B552" s="478" t="s">
        <v>918</v>
      </c>
      <c r="C552" s="407"/>
      <c r="D552" s="214">
        <v>6000000</v>
      </c>
      <c r="E552" s="256"/>
      <c r="F552" s="256"/>
      <c r="G552" s="494">
        <v>3500000</v>
      </c>
    </row>
    <row r="553" spans="1:7" ht="26.25" thickBot="1">
      <c r="A553" s="442" t="s">
        <v>919</v>
      </c>
      <c r="B553" s="479" t="s">
        <v>920</v>
      </c>
      <c r="C553" s="408"/>
      <c r="D553" s="215">
        <v>1000000</v>
      </c>
      <c r="E553" s="215">
        <v>4268111</v>
      </c>
      <c r="F553" s="215">
        <v>3000000</v>
      </c>
      <c r="G553" s="492">
        <f>SUM(F553)</f>
        <v>3000000</v>
      </c>
    </row>
    <row r="554" spans="1:7" ht="16.5" thickBot="1">
      <c r="A554" s="441" t="s">
        <v>921</v>
      </c>
      <c r="B554" s="478" t="s">
        <v>1732</v>
      </c>
      <c r="C554" s="407"/>
      <c r="D554" s="214"/>
      <c r="E554" s="256"/>
      <c r="F554" s="256"/>
      <c r="G554" s="494"/>
    </row>
    <row r="555" spans="1:7" ht="26.25" thickBot="1">
      <c r="A555" s="443" t="s">
        <v>922</v>
      </c>
      <c r="B555" s="475" t="s">
        <v>923</v>
      </c>
      <c r="C555" s="408"/>
      <c r="D555" s="219">
        <f>D557+D559+D560</f>
        <v>27238851</v>
      </c>
      <c r="E555" s="219">
        <f>E557+E560</f>
        <v>8000000</v>
      </c>
      <c r="F555" s="220"/>
      <c r="G555" s="527">
        <f>G557+G559+G560</f>
        <v>30238851</v>
      </c>
    </row>
    <row r="556" spans="1:7" ht="31.5" customHeight="1" thickBot="1">
      <c r="A556" s="441" t="s">
        <v>924</v>
      </c>
      <c r="B556" s="478" t="s">
        <v>925</v>
      </c>
      <c r="C556" s="407"/>
      <c r="D556" s="214"/>
      <c r="E556" s="256"/>
      <c r="F556" s="256"/>
      <c r="G556" s="494"/>
    </row>
    <row r="557" spans="1:7" ht="45.75" customHeight="1" thickBot="1">
      <c r="A557" s="442" t="s">
        <v>928</v>
      </c>
      <c r="B557" s="479" t="s">
        <v>929</v>
      </c>
      <c r="C557" s="408"/>
      <c r="D557" s="215">
        <v>17000000</v>
      </c>
      <c r="E557" s="215">
        <v>5000000</v>
      </c>
      <c r="F557" s="220"/>
      <c r="G557" s="492">
        <f>SUM(D557:F557)</f>
        <v>22000000</v>
      </c>
    </row>
    <row r="558" spans="1:7" ht="26.25" customHeight="1" thickBot="1">
      <c r="A558" s="441" t="s">
        <v>931</v>
      </c>
      <c r="B558" s="478" t="s">
        <v>932</v>
      </c>
      <c r="C558" s="407"/>
      <c r="D558" s="214"/>
      <c r="E558" s="256"/>
      <c r="F558" s="256"/>
      <c r="G558" s="494"/>
    </row>
    <row r="559" spans="1:7" ht="21" customHeight="1" thickBot="1">
      <c r="A559" s="442" t="s">
        <v>933</v>
      </c>
      <c r="B559" s="479" t="s">
        <v>934</v>
      </c>
      <c r="C559" s="408"/>
      <c r="D559" s="215">
        <v>5238851</v>
      </c>
      <c r="E559" s="220"/>
      <c r="F559" s="220"/>
      <c r="G559" s="492">
        <v>5238851</v>
      </c>
    </row>
    <row r="560" spans="1:7" ht="25.5" customHeight="1" thickBot="1">
      <c r="A560" s="441" t="s">
        <v>935</v>
      </c>
      <c r="B560" s="478" t="s">
        <v>936</v>
      </c>
      <c r="C560" s="407"/>
      <c r="D560" s="214">
        <v>5000000</v>
      </c>
      <c r="E560" s="214">
        <v>3000000</v>
      </c>
      <c r="F560" s="256"/>
      <c r="G560" s="494">
        <v>3000000</v>
      </c>
    </row>
    <row r="561" spans="1:7" ht="16.5" thickBot="1">
      <c r="A561" s="442" t="s">
        <v>937</v>
      </c>
      <c r="B561" s="479" t="s">
        <v>938</v>
      </c>
      <c r="C561" s="408"/>
      <c r="D561" s="215"/>
      <c r="E561" s="220"/>
      <c r="F561" s="220"/>
      <c r="G561" s="492"/>
    </row>
    <row r="562" spans="1:7" ht="16.5" thickBot="1">
      <c r="A562" s="439" t="s">
        <v>942</v>
      </c>
      <c r="B562" s="476" t="s">
        <v>943</v>
      </c>
      <c r="C562" s="407"/>
      <c r="D562" s="255">
        <f>D565+D567</f>
        <v>18532376</v>
      </c>
      <c r="E562" s="451">
        <f>E565</f>
        <v>1000000</v>
      </c>
      <c r="F562" s="256"/>
      <c r="G562" s="526">
        <f>G565+G567</f>
        <v>19532376</v>
      </c>
    </row>
    <row r="563" spans="1:7" ht="16.5" thickBot="1">
      <c r="A563" s="442" t="s">
        <v>944</v>
      </c>
      <c r="B563" s="479" t="s">
        <v>945</v>
      </c>
      <c r="C563" s="408"/>
      <c r="D563" s="215"/>
      <c r="E563" s="220"/>
      <c r="F563" s="220"/>
      <c r="G563" s="492"/>
    </row>
    <row r="564" spans="1:7" ht="20.25" customHeight="1" thickBot="1">
      <c r="A564" s="441" t="s">
        <v>946</v>
      </c>
      <c r="B564" s="478" t="s">
        <v>947</v>
      </c>
      <c r="C564" s="407"/>
      <c r="D564" s="214"/>
      <c r="E564" s="256"/>
      <c r="F564" s="256"/>
      <c r="G564" s="494"/>
    </row>
    <row r="565" spans="1:7" ht="21.75" customHeight="1" thickBot="1">
      <c r="A565" s="442" t="s">
        <v>948</v>
      </c>
      <c r="B565" s="479" t="s">
        <v>949</v>
      </c>
      <c r="C565" s="408"/>
      <c r="D565" s="215">
        <v>15000000</v>
      </c>
      <c r="E565" s="215">
        <v>1000000</v>
      </c>
      <c r="F565" s="220"/>
      <c r="G565" s="492">
        <f>SUM(D565:F565)</f>
        <v>16000000</v>
      </c>
    </row>
    <row r="566" spans="1:7" ht="21" customHeight="1" thickBot="1">
      <c r="A566" s="441" t="s">
        <v>950</v>
      </c>
      <c r="B566" s="478" t="s">
        <v>951</v>
      </c>
      <c r="C566" s="407"/>
      <c r="D566" s="214"/>
      <c r="E566" s="256"/>
      <c r="F566" s="256"/>
      <c r="G566" s="494"/>
    </row>
    <row r="567" spans="1:7" ht="16.5" thickBot="1">
      <c r="A567" s="442" t="s">
        <v>954</v>
      </c>
      <c r="B567" s="479" t="s">
        <v>955</v>
      </c>
      <c r="C567" s="408"/>
      <c r="D567" s="215">
        <v>3532376</v>
      </c>
      <c r="E567" s="220"/>
      <c r="F567" s="220"/>
      <c r="G567" s="492">
        <v>3532376</v>
      </c>
    </row>
    <row r="568" spans="1:7" ht="16.5" thickBot="1">
      <c r="A568" s="443"/>
      <c r="B568" s="475" t="s">
        <v>960</v>
      </c>
      <c r="C568" s="408"/>
      <c r="D568" s="219">
        <f>D569+D570+D571+D573</f>
        <v>74129503</v>
      </c>
      <c r="E568" s="220"/>
      <c r="F568" s="220"/>
      <c r="G568" s="527">
        <f>G569+G570+G571+G573</f>
        <v>74129503</v>
      </c>
    </row>
    <row r="569" spans="1:7" ht="26.25" customHeight="1" thickBot="1">
      <c r="A569" s="442" t="s">
        <v>966</v>
      </c>
      <c r="B569" s="479" t="s">
        <v>967</v>
      </c>
      <c r="C569" s="408"/>
      <c r="D569" s="215">
        <v>1000000</v>
      </c>
      <c r="E569" s="450"/>
      <c r="F569" s="450"/>
      <c r="G569" s="492">
        <v>1000000</v>
      </c>
    </row>
    <row r="570" spans="1:7" ht="24.75" customHeight="1" thickBot="1">
      <c r="A570" s="442" t="s">
        <v>968</v>
      </c>
      <c r="B570" s="479" t="s">
        <v>969</v>
      </c>
      <c r="C570" s="408"/>
      <c r="D570" s="215">
        <v>10000000</v>
      </c>
      <c r="E570" s="220"/>
      <c r="F570" s="220"/>
      <c r="G570" s="492">
        <v>10000000</v>
      </c>
    </row>
    <row r="571" spans="1:7" ht="33.75" customHeight="1" thickBot="1">
      <c r="A571" s="441" t="s">
        <v>970</v>
      </c>
      <c r="B571" s="478" t="s">
        <v>971</v>
      </c>
      <c r="C571" s="407"/>
      <c r="D571" s="214">
        <v>45000000</v>
      </c>
      <c r="E571" s="256"/>
      <c r="F571" s="256"/>
      <c r="G571" s="494">
        <v>45000000</v>
      </c>
    </row>
    <row r="572" spans="1:7" ht="33" customHeight="1" thickBot="1">
      <c r="A572" s="442" t="s">
        <v>972</v>
      </c>
      <c r="B572" s="479" t="s">
        <v>973</v>
      </c>
      <c r="C572" s="408"/>
      <c r="D572" s="215"/>
      <c r="E572" s="220"/>
      <c r="F572" s="220"/>
      <c r="G572" s="492"/>
    </row>
    <row r="573" spans="1:7" ht="24.75" customHeight="1" thickBot="1">
      <c r="A573" s="441" t="s">
        <v>974</v>
      </c>
      <c r="B573" s="478" t="s">
        <v>975</v>
      </c>
      <c r="C573" s="407"/>
      <c r="D573" s="214">
        <v>18129503</v>
      </c>
      <c r="E573" s="256"/>
      <c r="F573" s="256"/>
      <c r="G573" s="494">
        <v>18129503</v>
      </c>
    </row>
    <row r="574" spans="1:7" ht="27" customHeight="1" thickBot="1">
      <c r="A574" s="442" t="s">
        <v>1199</v>
      </c>
      <c r="B574" s="479" t="s">
        <v>1200</v>
      </c>
      <c r="C574" s="449"/>
      <c r="D574" s="215"/>
      <c r="E574" s="220"/>
      <c r="F574" s="220"/>
      <c r="G574" s="492"/>
    </row>
    <row r="575" spans="1:7" ht="21.75" customHeight="1" thickBot="1">
      <c r="A575" s="443" t="s">
        <v>977</v>
      </c>
      <c r="B575" s="475" t="s">
        <v>978</v>
      </c>
      <c r="C575" s="408"/>
      <c r="D575" s="219">
        <f>D576+D577+D579+D580+D583</f>
        <v>103781305</v>
      </c>
      <c r="E575" s="221">
        <f>E578</f>
        <v>21564103</v>
      </c>
      <c r="F575" s="220"/>
      <c r="G575" s="527">
        <f>G576+G577+G578+G579+G580+G583</f>
        <v>125345408</v>
      </c>
    </row>
    <row r="576" spans="1:7" ht="22.5" customHeight="1" thickBot="1">
      <c r="A576" s="442" t="s">
        <v>979</v>
      </c>
      <c r="B576" s="479" t="s">
        <v>980</v>
      </c>
      <c r="C576" s="408"/>
      <c r="D576" s="215">
        <v>5000000</v>
      </c>
      <c r="E576" s="220"/>
      <c r="F576" s="220"/>
      <c r="G576" s="492">
        <v>5000000</v>
      </c>
    </row>
    <row r="577" spans="1:7" ht="32.25" customHeight="1" thickBot="1">
      <c r="A577" s="441" t="s">
        <v>981</v>
      </c>
      <c r="B577" s="478" t="s">
        <v>982</v>
      </c>
      <c r="C577" s="407"/>
      <c r="D577" s="214">
        <v>50000000</v>
      </c>
      <c r="E577" s="256"/>
      <c r="F577" s="256"/>
      <c r="G577" s="494">
        <v>50000000</v>
      </c>
    </row>
    <row r="578" spans="1:7" ht="25.5" customHeight="1" thickBot="1">
      <c r="A578" s="442" t="s">
        <v>983</v>
      </c>
      <c r="B578" s="479" t="s">
        <v>984</v>
      </c>
      <c r="C578" s="408"/>
      <c r="D578" s="215"/>
      <c r="E578" s="215">
        <v>21564103</v>
      </c>
      <c r="F578" s="220"/>
      <c r="G578" s="492">
        <f>SUM(E578:F578)</f>
        <v>21564103</v>
      </c>
    </row>
    <row r="579" spans="1:7" ht="26.25" customHeight="1" thickBot="1">
      <c r="A579" s="441" t="s">
        <v>985</v>
      </c>
      <c r="B579" s="478" t="s">
        <v>986</v>
      </c>
      <c r="C579" s="407"/>
      <c r="D579" s="214">
        <v>23781305</v>
      </c>
      <c r="E579" s="256"/>
      <c r="F579" s="256"/>
      <c r="G579" s="494">
        <v>23781305</v>
      </c>
    </row>
    <row r="580" spans="1:7" ht="32.25" customHeight="1" thickBot="1">
      <c r="A580" s="442" t="s">
        <v>987</v>
      </c>
      <c r="B580" s="479" t="s">
        <v>988</v>
      </c>
      <c r="C580" s="408"/>
      <c r="D580" s="215">
        <v>20000000</v>
      </c>
      <c r="E580" s="220"/>
      <c r="F580" s="220"/>
      <c r="G580" s="492">
        <v>20000000</v>
      </c>
    </row>
    <row r="581" spans="1:7" ht="30" customHeight="1" thickBot="1">
      <c r="A581" s="441" t="s">
        <v>989</v>
      </c>
      <c r="B581" s="478" t="s">
        <v>990</v>
      </c>
      <c r="C581" s="407"/>
      <c r="D581" s="214"/>
      <c r="E581" s="256"/>
      <c r="F581" s="256"/>
      <c r="G581" s="494"/>
    </row>
    <row r="582" spans="1:7" ht="16.5" thickBot="1">
      <c r="A582" s="442" t="s">
        <v>995</v>
      </c>
      <c r="B582" s="479" t="s">
        <v>996</v>
      </c>
      <c r="C582" s="408"/>
      <c r="D582" s="215"/>
      <c r="E582" s="220"/>
      <c r="F582" s="220"/>
      <c r="G582" s="492"/>
    </row>
    <row r="583" spans="1:7" ht="26.25" customHeight="1" thickBot="1">
      <c r="A583" s="441" t="s">
        <v>997</v>
      </c>
      <c r="B583" s="478" t="s">
        <v>998</v>
      </c>
      <c r="C583" s="407"/>
      <c r="D583" s="214">
        <v>5000000</v>
      </c>
      <c r="E583" s="256"/>
      <c r="F583" s="256"/>
      <c r="G583" s="494">
        <v>5000000</v>
      </c>
    </row>
    <row r="584" spans="1:7" ht="26.25" customHeight="1" thickBot="1">
      <c r="A584" s="443" t="s">
        <v>1004</v>
      </c>
      <c r="B584" s="475" t="s">
        <v>1005</v>
      </c>
      <c r="C584" s="408"/>
      <c r="D584" s="219">
        <f>D585+D586+D590+D593+D594+D595</f>
        <v>24738851</v>
      </c>
      <c r="E584" s="220"/>
      <c r="F584" s="220"/>
      <c r="G584" s="527">
        <f>G585+G586+G590+G594+G595+G593</f>
        <v>22238851</v>
      </c>
    </row>
    <row r="585" spans="1:7" ht="31.5" customHeight="1" thickBot="1">
      <c r="A585" s="441" t="s">
        <v>1006</v>
      </c>
      <c r="B585" s="478" t="s">
        <v>1007</v>
      </c>
      <c r="C585" s="407"/>
      <c r="D585" s="214">
        <v>1000000</v>
      </c>
      <c r="E585" s="256"/>
      <c r="F585" s="256"/>
      <c r="G585" s="494">
        <v>1000000</v>
      </c>
    </row>
    <row r="586" spans="1:7" ht="24.75" customHeight="1" thickBot="1">
      <c r="A586" s="442" t="s">
        <v>1008</v>
      </c>
      <c r="B586" s="479" t="s">
        <v>1009</v>
      </c>
      <c r="C586" s="408"/>
      <c r="D586" s="215">
        <v>3000000</v>
      </c>
      <c r="E586" s="220"/>
      <c r="F586" s="220"/>
      <c r="G586" s="492">
        <v>500000</v>
      </c>
    </row>
    <row r="587" spans="1:7" ht="26.25" customHeight="1" thickBot="1">
      <c r="A587" s="441" t="s">
        <v>1010</v>
      </c>
      <c r="B587" s="478" t="s">
        <v>1011</v>
      </c>
      <c r="C587" s="407"/>
      <c r="D587" s="214"/>
      <c r="E587" s="256"/>
      <c r="F587" s="256"/>
      <c r="G587" s="494"/>
    </row>
    <row r="588" spans="1:7" ht="22.5" customHeight="1" thickBot="1">
      <c r="A588" s="442" t="s">
        <v>1012</v>
      </c>
      <c r="B588" s="479" t="s">
        <v>1013</v>
      </c>
      <c r="C588" s="408"/>
      <c r="D588" s="215"/>
      <c r="E588" s="220"/>
      <c r="F588" s="220"/>
      <c r="G588" s="492"/>
    </row>
    <row r="589" spans="1:7" ht="30" customHeight="1" thickBot="1">
      <c r="A589" s="441" t="s">
        <v>1014</v>
      </c>
      <c r="B589" s="478" t="s">
        <v>1015</v>
      </c>
      <c r="C589" s="407"/>
      <c r="D589" s="214"/>
      <c r="E589" s="256"/>
      <c r="F589" s="256"/>
      <c r="G589" s="494"/>
    </row>
    <row r="590" spans="1:7" ht="19.5" customHeight="1" thickBot="1">
      <c r="A590" s="442" t="s">
        <v>1016</v>
      </c>
      <c r="B590" s="479" t="s">
        <v>1017</v>
      </c>
      <c r="C590" s="408"/>
      <c r="D590" s="215">
        <v>500000</v>
      </c>
      <c r="E590" s="220"/>
      <c r="F590" s="220"/>
      <c r="G590" s="492">
        <v>500000</v>
      </c>
    </row>
    <row r="591" spans="1:7" ht="22.5" customHeight="1" thickBot="1">
      <c r="A591" s="441" t="s">
        <v>1018</v>
      </c>
      <c r="B591" s="478" t="s">
        <v>1019</v>
      </c>
      <c r="C591" s="407"/>
      <c r="D591" s="214"/>
      <c r="E591" s="256"/>
      <c r="F591" s="256"/>
      <c r="G591" s="494"/>
    </row>
    <row r="592" spans="1:7" ht="33.75" customHeight="1" thickBot="1">
      <c r="A592" s="442" t="s">
        <v>1020</v>
      </c>
      <c r="B592" s="479" t="s">
        <v>1021</v>
      </c>
      <c r="C592" s="408"/>
      <c r="D592" s="215"/>
      <c r="E592" s="220"/>
      <c r="F592" s="220"/>
      <c r="G592" s="492"/>
    </row>
    <row r="593" spans="1:7" ht="27" customHeight="1" thickBot="1">
      <c r="A593" s="441" t="s">
        <v>1022</v>
      </c>
      <c r="B593" s="478" t="s">
        <v>1023</v>
      </c>
      <c r="C593" s="407"/>
      <c r="D593" s="214">
        <v>13000000</v>
      </c>
      <c r="E593" s="256"/>
      <c r="F593" s="256"/>
      <c r="G593" s="494">
        <v>13000000</v>
      </c>
    </row>
    <row r="594" spans="1:7" ht="35.25" customHeight="1" thickBot="1">
      <c r="A594" s="442" t="s">
        <v>1024</v>
      </c>
      <c r="B594" s="479" t="s">
        <v>1025</v>
      </c>
      <c r="C594" s="408"/>
      <c r="D594" s="215">
        <v>2000000</v>
      </c>
      <c r="E594" s="220"/>
      <c r="F594" s="220"/>
      <c r="G594" s="492">
        <v>2000000</v>
      </c>
    </row>
    <row r="595" spans="1:7" ht="41.25" customHeight="1" thickBot="1">
      <c r="A595" s="442" t="s">
        <v>1026</v>
      </c>
      <c r="B595" s="479" t="s">
        <v>1220</v>
      </c>
      <c r="C595" s="408"/>
      <c r="D595" s="215">
        <v>5238851</v>
      </c>
      <c r="E595" s="220"/>
      <c r="F595" s="220"/>
      <c r="G595" s="492">
        <v>5238851</v>
      </c>
    </row>
    <row r="596" spans="1:7" ht="20.25" customHeight="1" thickBot="1">
      <c r="A596" s="443" t="s">
        <v>1028</v>
      </c>
      <c r="B596" s="475" t="s">
        <v>1029</v>
      </c>
      <c r="C596" s="408"/>
      <c r="D596" s="219">
        <f>D597</f>
        <v>300000</v>
      </c>
      <c r="E596" s="220"/>
      <c r="F596" s="220"/>
      <c r="G596" s="527">
        <v>300000</v>
      </c>
    </row>
    <row r="597" spans="1:7" ht="23.25" customHeight="1" thickBot="1">
      <c r="A597" s="442" t="s">
        <v>1037</v>
      </c>
      <c r="B597" s="479" t="s">
        <v>1038</v>
      </c>
      <c r="C597" s="408"/>
      <c r="D597" s="215">
        <v>300000</v>
      </c>
      <c r="E597" s="220"/>
      <c r="F597" s="220"/>
      <c r="G597" s="492">
        <v>300000</v>
      </c>
    </row>
    <row r="598" spans="1:7" ht="24.75" customHeight="1" thickBot="1">
      <c r="A598" s="439" t="s">
        <v>1046</v>
      </c>
      <c r="B598" s="476" t="s">
        <v>1047</v>
      </c>
      <c r="C598" s="407"/>
      <c r="D598" s="255">
        <f>D599+D601+D604+D607+D609+D610</f>
        <v>14825901</v>
      </c>
      <c r="E598" s="451">
        <f>E607</f>
        <v>1000000</v>
      </c>
      <c r="F598" s="256"/>
      <c r="G598" s="526">
        <v>14825901</v>
      </c>
    </row>
    <row r="599" spans="1:7" ht="27.75" customHeight="1" thickBot="1">
      <c r="A599" s="442" t="s">
        <v>1048</v>
      </c>
      <c r="B599" s="479" t="s">
        <v>1049</v>
      </c>
      <c r="C599" s="408"/>
      <c r="D599" s="215">
        <v>1000000</v>
      </c>
      <c r="E599" s="220"/>
      <c r="F599" s="220"/>
      <c r="G599" s="492">
        <v>1000000</v>
      </c>
    </row>
    <row r="600" spans="1:7" ht="27" customHeight="1" thickBot="1">
      <c r="A600" s="441" t="s">
        <v>1050</v>
      </c>
      <c r="B600" s="478" t="s">
        <v>899</v>
      </c>
      <c r="C600" s="407"/>
      <c r="D600" s="214"/>
      <c r="E600" s="256"/>
      <c r="F600" s="256"/>
      <c r="G600" s="494"/>
    </row>
    <row r="601" spans="1:7" ht="31.5" customHeight="1" thickBot="1">
      <c r="A601" s="442" t="s">
        <v>1051</v>
      </c>
      <c r="B601" s="479" t="s">
        <v>1052</v>
      </c>
      <c r="C601" s="408"/>
      <c r="D601" s="215">
        <v>8000000</v>
      </c>
      <c r="E601" s="220"/>
      <c r="F601" s="220"/>
      <c r="G601" s="492">
        <v>8000000</v>
      </c>
    </row>
    <row r="602" spans="1:7" ht="27" customHeight="1" thickBot="1">
      <c r="A602" s="442" t="s">
        <v>1053</v>
      </c>
      <c r="B602" s="479" t="s">
        <v>1054</v>
      </c>
      <c r="C602" s="408"/>
      <c r="D602" s="215"/>
      <c r="E602" s="220"/>
      <c r="F602" s="220"/>
      <c r="G602" s="492"/>
    </row>
    <row r="603" spans="1:7" ht="16.5" thickBot="1">
      <c r="A603" s="442" t="s">
        <v>1055</v>
      </c>
      <c r="B603" s="479" t="s">
        <v>1056</v>
      </c>
      <c r="C603" s="408"/>
      <c r="D603" s="215"/>
      <c r="E603" s="220"/>
      <c r="F603" s="220"/>
      <c r="G603" s="492"/>
    </row>
    <row r="604" spans="1:7" ht="16.5" thickBot="1">
      <c r="A604" s="441" t="s">
        <v>1057</v>
      </c>
      <c r="B604" s="478" t="s">
        <v>1058</v>
      </c>
      <c r="C604" s="407"/>
      <c r="D604" s="214">
        <v>1000000</v>
      </c>
      <c r="E604" s="256"/>
      <c r="F604" s="256"/>
      <c r="G604" s="494">
        <v>1000000</v>
      </c>
    </row>
    <row r="605" spans="1:7" ht="16.5" thickBot="1">
      <c r="A605" s="442" t="s">
        <v>1059</v>
      </c>
      <c r="B605" s="479" t="s">
        <v>1060</v>
      </c>
      <c r="C605" s="408"/>
      <c r="D605" s="215"/>
      <c r="E605" s="220"/>
      <c r="F605" s="220"/>
      <c r="G605" s="492"/>
    </row>
    <row r="606" spans="1:7" ht="26.25" thickBot="1">
      <c r="A606" s="441" t="s">
        <v>1061</v>
      </c>
      <c r="B606" s="478" t="s">
        <v>1062</v>
      </c>
      <c r="C606" s="407"/>
      <c r="D606" s="214"/>
      <c r="E606" s="256"/>
      <c r="F606" s="256"/>
      <c r="G606" s="494"/>
    </row>
    <row r="607" spans="1:7" ht="16.5" thickBot="1">
      <c r="A607" s="442" t="s">
        <v>1063</v>
      </c>
      <c r="B607" s="479" t="s">
        <v>1064</v>
      </c>
      <c r="C607" s="408"/>
      <c r="D607" s="215">
        <v>825901</v>
      </c>
      <c r="E607" s="215">
        <v>1000000</v>
      </c>
      <c r="F607" s="220"/>
      <c r="G607" s="492">
        <v>825901</v>
      </c>
    </row>
    <row r="608" spans="1:7" ht="25.5" customHeight="1" thickBot="1">
      <c r="A608" s="441" t="s">
        <v>1065</v>
      </c>
      <c r="B608" s="478" t="s">
        <v>1066</v>
      </c>
      <c r="C608" s="407"/>
      <c r="D608" s="214"/>
      <c r="E608" s="256"/>
      <c r="F608" s="256"/>
      <c r="G608" s="494"/>
    </row>
    <row r="609" spans="1:7" ht="16.5" thickBot="1">
      <c r="A609" s="442" t="s">
        <v>1067</v>
      </c>
      <c r="B609" s="479" t="s">
        <v>1225</v>
      </c>
      <c r="C609" s="408"/>
      <c r="D609" s="215">
        <v>3000000</v>
      </c>
      <c r="E609" s="220"/>
      <c r="F609" s="220"/>
      <c r="G609" s="492">
        <v>3000000</v>
      </c>
    </row>
    <row r="610" spans="1:7" ht="27.75" customHeight="1" thickBot="1">
      <c r="A610" s="441" t="s">
        <v>1068</v>
      </c>
      <c r="B610" s="478" t="s">
        <v>1219</v>
      </c>
      <c r="C610" s="407"/>
      <c r="D610" s="214">
        <v>1000000</v>
      </c>
      <c r="E610" s="256"/>
      <c r="F610" s="256"/>
      <c r="G610" s="494">
        <v>1000000</v>
      </c>
    </row>
    <row r="611" spans="1:7" ht="16.5" thickBot="1">
      <c r="A611" s="443" t="s">
        <v>1070</v>
      </c>
      <c r="B611" s="475" t="s">
        <v>1071</v>
      </c>
      <c r="C611" s="408"/>
      <c r="D611" s="215"/>
      <c r="E611" s="219">
        <f>E612</f>
        <v>3000000</v>
      </c>
      <c r="F611" s="220"/>
      <c r="G611" s="493">
        <f>G612</f>
        <v>3000000</v>
      </c>
    </row>
    <row r="612" spans="1:7" ht="16.5" thickBot="1">
      <c r="A612" s="441" t="s">
        <v>1080</v>
      </c>
      <c r="B612" s="478" t="s">
        <v>1081</v>
      </c>
      <c r="C612" s="407"/>
      <c r="D612" s="214"/>
      <c r="E612" s="214">
        <v>3000000</v>
      </c>
      <c r="F612" s="256"/>
      <c r="G612" s="494">
        <f>SUM(E612:F612)</f>
        <v>3000000</v>
      </c>
    </row>
    <row r="613" spans="1:7" ht="16.5" thickBot="1">
      <c r="A613" s="443" t="s">
        <v>1088</v>
      </c>
      <c r="B613" s="475" t="s">
        <v>1089</v>
      </c>
      <c r="C613" s="452"/>
      <c r="D613" s="219">
        <f>D616+D617+D624+D628+D632+D636+D638+D639+D640+D641+D645+D650+D657+D661</f>
        <v>53628571</v>
      </c>
      <c r="E613" s="219">
        <f>E633+E642</f>
        <v>5000000</v>
      </c>
      <c r="F613" s="220"/>
      <c r="G613" s="527">
        <f>G616+G617+G624+G628+G632+G636+G638+G639+G640+G641+G645+G650+G657+G661</f>
        <v>50628571</v>
      </c>
    </row>
    <row r="614" spans="1:7" ht="16.5" thickBot="1">
      <c r="A614" s="444" t="s">
        <v>1090</v>
      </c>
      <c r="B614" s="484" t="s">
        <v>593</v>
      </c>
      <c r="C614" s="407"/>
      <c r="D614" s="255">
        <f>D616+D617</f>
        <v>18244393</v>
      </c>
      <c r="E614" s="465"/>
      <c r="F614" s="256"/>
      <c r="G614" s="491">
        <f>SUM(D614:F614)</f>
        <v>18244393</v>
      </c>
    </row>
    <row r="615" spans="1:7" ht="16.5" thickBot="1">
      <c r="A615" s="442" t="s">
        <v>1316</v>
      </c>
      <c r="B615" s="479" t="s">
        <v>1319</v>
      </c>
      <c r="C615" s="408"/>
      <c r="D615" s="215"/>
      <c r="E615" s="220"/>
      <c r="F615" s="220"/>
      <c r="G615" s="492"/>
    </row>
    <row r="616" spans="1:7" ht="16.5" thickBot="1">
      <c r="A616" s="441" t="s">
        <v>1317</v>
      </c>
      <c r="B616" s="478" t="s">
        <v>1320</v>
      </c>
      <c r="C616" s="407"/>
      <c r="D616" s="214">
        <v>12500000</v>
      </c>
      <c r="E616" s="466"/>
      <c r="F616" s="256"/>
      <c r="G616" s="494">
        <f>SUM(D616:F616)</f>
        <v>12500000</v>
      </c>
    </row>
    <row r="617" spans="1:7" ht="28.5" customHeight="1" thickBot="1">
      <c r="A617" s="442" t="s">
        <v>1318</v>
      </c>
      <c r="B617" s="479" t="s">
        <v>1326</v>
      </c>
      <c r="C617" s="408"/>
      <c r="D617" s="215">
        <v>5744393</v>
      </c>
      <c r="E617" s="467"/>
      <c r="F617" s="220"/>
      <c r="G617" s="492">
        <f>SUM(D617:F617)</f>
        <v>5744393</v>
      </c>
    </row>
    <row r="618" spans="1:7" ht="16.5" thickBot="1">
      <c r="A618" s="441" t="s">
        <v>1324</v>
      </c>
      <c r="B618" s="478" t="s">
        <v>1622</v>
      </c>
      <c r="C618" s="407"/>
      <c r="D618" s="214"/>
      <c r="E618" s="256"/>
      <c r="F618" s="256"/>
      <c r="G618" s="494"/>
    </row>
    <row r="619" spans="1:7" ht="16.5" thickBot="1">
      <c r="A619" s="442" t="s">
        <v>1621</v>
      </c>
      <c r="B619" s="479" t="s">
        <v>762</v>
      </c>
      <c r="C619" s="408"/>
      <c r="D619" s="215"/>
      <c r="E619" s="220"/>
      <c r="F619" s="220"/>
      <c r="G619" s="492"/>
    </row>
    <row r="620" spans="1:7" ht="16.5" thickBot="1">
      <c r="A620" s="441" t="s">
        <v>1324</v>
      </c>
      <c r="B620" s="478" t="s">
        <v>1771</v>
      </c>
      <c r="C620" s="412"/>
      <c r="D620" s="214"/>
      <c r="E620" s="256"/>
      <c r="F620" s="256"/>
      <c r="G620" s="491"/>
    </row>
    <row r="621" spans="1:7" ht="16.5" thickBot="1">
      <c r="A621" s="440" t="s">
        <v>1091</v>
      </c>
      <c r="B621" s="477" t="s">
        <v>1623</v>
      </c>
      <c r="C621" s="408"/>
      <c r="D621" s="219">
        <f>D624</f>
        <v>2000000</v>
      </c>
      <c r="E621" s="220"/>
      <c r="F621" s="220"/>
      <c r="G621" s="493">
        <f>G624</f>
        <v>2000000</v>
      </c>
    </row>
    <row r="622" spans="1:7" ht="16.5" thickBot="1">
      <c r="A622" s="445" t="s">
        <v>590</v>
      </c>
      <c r="B622" s="478" t="s">
        <v>1622</v>
      </c>
      <c r="C622" s="407"/>
      <c r="D622" s="214"/>
      <c r="E622" s="256"/>
      <c r="F622" s="256"/>
      <c r="G622" s="494"/>
    </row>
    <row r="623" spans="1:7" ht="16.5" thickBot="1">
      <c r="A623" s="446" t="s">
        <v>591</v>
      </c>
      <c r="B623" s="479" t="s">
        <v>762</v>
      </c>
      <c r="C623" s="408"/>
      <c r="D623" s="215"/>
      <c r="E623" s="220"/>
      <c r="F623" s="220"/>
      <c r="G623" s="492"/>
    </row>
    <row r="624" spans="1:7" ht="16.5" thickBot="1">
      <c r="A624" s="445" t="s">
        <v>592</v>
      </c>
      <c r="B624" s="478" t="s">
        <v>1771</v>
      </c>
      <c r="C624" s="412"/>
      <c r="D624" s="214">
        <v>2000000</v>
      </c>
      <c r="E624" s="256"/>
      <c r="F624" s="256"/>
      <c r="G624" s="494">
        <v>2000000</v>
      </c>
    </row>
    <row r="625" spans="1:7" ht="16.5" thickBot="1">
      <c r="A625" s="440" t="s">
        <v>1092</v>
      </c>
      <c r="B625" s="477" t="s">
        <v>594</v>
      </c>
      <c r="C625" s="408"/>
      <c r="D625" s="219">
        <f>D628</f>
        <v>2000000</v>
      </c>
      <c r="E625" s="220"/>
      <c r="F625" s="220"/>
      <c r="G625" s="493">
        <f>G628</f>
        <v>2000000</v>
      </c>
    </row>
    <row r="626" spans="1:7" ht="16.5" thickBot="1">
      <c r="A626" s="445" t="s">
        <v>595</v>
      </c>
      <c r="B626" s="478" t="s">
        <v>1622</v>
      </c>
      <c r="C626" s="407"/>
      <c r="D626" s="214"/>
      <c r="E626" s="256"/>
      <c r="F626" s="256"/>
      <c r="G626" s="494"/>
    </row>
    <row r="627" spans="1:7" ht="16.5" thickBot="1">
      <c r="A627" s="446" t="s">
        <v>596</v>
      </c>
      <c r="B627" s="479" t="s">
        <v>762</v>
      </c>
      <c r="C627" s="408"/>
      <c r="D627" s="215"/>
      <c r="E627" s="220"/>
      <c r="F627" s="220"/>
      <c r="G627" s="492"/>
    </row>
    <row r="628" spans="1:7" ht="16.5" thickBot="1">
      <c r="A628" s="445" t="s">
        <v>597</v>
      </c>
      <c r="B628" s="478" t="s">
        <v>1771</v>
      </c>
      <c r="C628" s="412"/>
      <c r="D628" s="214">
        <v>2000000</v>
      </c>
      <c r="E628" s="256"/>
      <c r="F628" s="256"/>
      <c r="G628" s="494">
        <v>2000000</v>
      </c>
    </row>
    <row r="629" spans="1:7" ht="16.5" thickBot="1">
      <c r="A629" s="440" t="s">
        <v>1093</v>
      </c>
      <c r="B629" s="477" t="s">
        <v>1094</v>
      </c>
      <c r="C629" s="408"/>
      <c r="D629" s="219">
        <f>D632</f>
        <v>6884178</v>
      </c>
      <c r="E629" s="220"/>
      <c r="F629" s="220"/>
      <c r="G629" s="493">
        <f>G632</f>
        <v>6884178</v>
      </c>
    </row>
    <row r="630" spans="1:7" ht="16.5" thickBot="1">
      <c r="A630" s="445" t="s">
        <v>598</v>
      </c>
      <c r="B630" s="478" t="s">
        <v>1622</v>
      </c>
      <c r="C630" s="407"/>
      <c r="D630" s="214"/>
      <c r="E630" s="256"/>
      <c r="F630" s="256"/>
      <c r="G630" s="494"/>
    </row>
    <row r="631" spans="1:7" ht="16.5" thickBot="1">
      <c r="A631" s="446" t="s">
        <v>599</v>
      </c>
      <c r="B631" s="479" t="s">
        <v>762</v>
      </c>
      <c r="C631" s="408"/>
      <c r="D631" s="215"/>
      <c r="E631" s="220"/>
      <c r="F631" s="220"/>
      <c r="G631" s="492"/>
    </row>
    <row r="632" spans="1:7" ht="16.5" thickBot="1">
      <c r="A632" s="445" t="s">
        <v>600</v>
      </c>
      <c r="B632" s="478" t="s">
        <v>1771</v>
      </c>
      <c r="C632" s="412"/>
      <c r="D632" s="214">
        <v>6884178</v>
      </c>
      <c r="E632" s="256"/>
      <c r="F632" s="256"/>
      <c r="G632" s="494">
        <v>6884178</v>
      </c>
    </row>
    <row r="633" spans="1:7" ht="16.5" thickBot="1">
      <c r="A633" s="440" t="s">
        <v>1095</v>
      </c>
      <c r="B633" s="477" t="s">
        <v>601</v>
      </c>
      <c r="C633" s="408"/>
      <c r="D633" s="219">
        <f>D636</f>
        <v>1500000</v>
      </c>
      <c r="E633" s="221">
        <f>E636</f>
        <v>2000000</v>
      </c>
      <c r="F633" s="220"/>
      <c r="G633" s="493">
        <f>G636</f>
        <v>1500000</v>
      </c>
    </row>
    <row r="634" spans="1:7" ht="16.5" thickBot="1">
      <c r="A634" s="445" t="s">
        <v>1670</v>
      </c>
      <c r="B634" s="478" t="s">
        <v>1622</v>
      </c>
      <c r="C634" s="407"/>
      <c r="D634" s="214"/>
      <c r="E634" s="256"/>
      <c r="F634" s="256"/>
      <c r="G634" s="494"/>
    </row>
    <row r="635" spans="1:7" ht="16.5" thickBot="1">
      <c r="A635" s="446" t="s">
        <v>1671</v>
      </c>
      <c r="B635" s="479" t="s">
        <v>762</v>
      </c>
      <c r="C635" s="408"/>
      <c r="D635" s="215"/>
      <c r="E635" s="220"/>
      <c r="F635" s="220"/>
      <c r="G635" s="492"/>
    </row>
    <row r="636" spans="1:7" ht="16.5" thickBot="1">
      <c r="A636" s="445" t="s">
        <v>1672</v>
      </c>
      <c r="B636" s="478" t="s">
        <v>1771</v>
      </c>
      <c r="C636" s="412"/>
      <c r="D636" s="214">
        <v>1500000</v>
      </c>
      <c r="E636" s="214">
        <v>2000000</v>
      </c>
      <c r="F636" s="256"/>
      <c r="G636" s="494">
        <v>1500000</v>
      </c>
    </row>
    <row r="637" spans="1:7" ht="16.5" thickBot="1">
      <c r="A637" s="440" t="s">
        <v>1096</v>
      </c>
      <c r="B637" s="477" t="s">
        <v>1097</v>
      </c>
      <c r="C637" s="408"/>
      <c r="D637" s="219">
        <f>D638+D639+D640+D641</f>
        <v>2000000</v>
      </c>
      <c r="E637" s="220"/>
      <c r="F637" s="220"/>
      <c r="G637" s="493">
        <f>G638+G639+G640+G641</f>
        <v>2000000</v>
      </c>
    </row>
    <row r="638" spans="1:7" ht="16.5" thickBot="1">
      <c r="A638" s="441" t="s">
        <v>228</v>
      </c>
      <c r="B638" s="478" t="s">
        <v>1308</v>
      </c>
      <c r="C638" s="407"/>
      <c r="D638" s="214">
        <v>500000</v>
      </c>
      <c r="E638" s="256"/>
      <c r="F638" s="256"/>
      <c r="G638" s="494">
        <v>500000</v>
      </c>
    </row>
    <row r="639" spans="1:7" ht="16.5" thickBot="1">
      <c r="A639" s="442" t="s">
        <v>229</v>
      </c>
      <c r="B639" s="479" t="s">
        <v>1311</v>
      </c>
      <c r="C639" s="408"/>
      <c r="D639" s="215">
        <v>500000</v>
      </c>
      <c r="E639" s="220"/>
      <c r="F639" s="220"/>
      <c r="G639" s="492">
        <v>500000</v>
      </c>
    </row>
    <row r="640" spans="1:7" ht="16.5" thickBot="1">
      <c r="A640" s="441" t="s">
        <v>230</v>
      </c>
      <c r="B640" s="478" t="s">
        <v>1309</v>
      </c>
      <c r="C640" s="407"/>
      <c r="D640" s="214">
        <v>500000</v>
      </c>
      <c r="E640" s="256"/>
      <c r="F640" s="256"/>
      <c r="G640" s="494">
        <v>500000</v>
      </c>
    </row>
    <row r="641" spans="1:7" ht="16.5" thickBot="1">
      <c r="A641" s="442" t="s">
        <v>1307</v>
      </c>
      <c r="B641" s="479" t="s">
        <v>1310</v>
      </c>
      <c r="C641" s="452"/>
      <c r="D641" s="215">
        <v>500000</v>
      </c>
      <c r="E641" s="220"/>
      <c r="F641" s="220"/>
      <c r="G641" s="492">
        <v>500000</v>
      </c>
    </row>
    <row r="642" spans="1:7" ht="26.25" customHeight="1" thickBot="1">
      <c r="A642" s="444" t="s">
        <v>1098</v>
      </c>
      <c r="B642" s="484" t="s">
        <v>1676</v>
      </c>
      <c r="C642" s="407"/>
      <c r="D642" s="255">
        <f>D645</f>
        <v>3000000</v>
      </c>
      <c r="E642" s="451">
        <f>E645</f>
        <v>3000000</v>
      </c>
      <c r="F642" s="256"/>
      <c r="G642" s="491">
        <f>G645</f>
        <v>3000000</v>
      </c>
    </row>
    <row r="643" spans="1:7" ht="20.25" customHeight="1" thickBot="1">
      <c r="A643" s="446" t="s">
        <v>602</v>
      </c>
      <c r="B643" s="479" t="s">
        <v>1622</v>
      </c>
      <c r="C643" s="408"/>
      <c r="D643" s="215"/>
      <c r="E643" s="220"/>
      <c r="F643" s="220"/>
      <c r="G643" s="492"/>
    </row>
    <row r="644" spans="1:7" ht="21.75" customHeight="1" thickBot="1">
      <c r="A644" s="445" t="s">
        <v>603</v>
      </c>
      <c r="B644" s="478" t="s">
        <v>762</v>
      </c>
      <c r="C644" s="407"/>
      <c r="D644" s="214"/>
      <c r="E644" s="256"/>
      <c r="F644" s="256"/>
      <c r="G644" s="494"/>
    </row>
    <row r="645" spans="1:7" ht="16.5" thickBot="1">
      <c r="A645" s="446" t="s">
        <v>604</v>
      </c>
      <c r="B645" s="479" t="s">
        <v>1771</v>
      </c>
      <c r="C645" s="408"/>
      <c r="D645" s="215">
        <v>3000000</v>
      </c>
      <c r="E645" s="215">
        <v>3000000</v>
      </c>
      <c r="F645" s="220"/>
      <c r="G645" s="492">
        <v>3000000</v>
      </c>
    </row>
    <row r="646" spans="1:7" ht="21.75" customHeight="1" thickBot="1">
      <c r="A646" s="446" t="s">
        <v>1099</v>
      </c>
      <c r="B646" s="479" t="s">
        <v>1100</v>
      </c>
      <c r="C646" s="408"/>
      <c r="D646" s="215"/>
      <c r="E646" s="220"/>
      <c r="F646" s="220"/>
      <c r="G646" s="492"/>
    </row>
    <row r="647" spans="1:7" ht="26.25" thickBot="1">
      <c r="A647" s="444" t="s">
        <v>1106</v>
      </c>
      <c r="B647" s="484" t="s">
        <v>1107</v>
      </c>
      <c r="C647" s="407"/>
      <c r="D647" s="255">
        <f>D650</f>
        <v>15000000</v>
      </c>
      <c r="E647" s="256"/>
      <c r="F647" s="256"/>
      <c r="G647" s="491">
        <f>G650</f>
        <v>12000000</v>
      </c>
    </row>
    <row r="648" spans="1:7" ht="27" customHeight="1" thickBot="1">
      <c r="A648" s="446" t="s">
        <v>1673</v>
      </c>
      <c r="B648" s="479" t="s">
        <v>1622</v>
      </c>
      <c r="C648" s="408"/>
      <c r="D648" s="215"/>
      <c r="E648" s="220"/>
      <c r="F648" s="220"/>
      <c r="G648" s="492"/>
    </row>
    <row r="649" spans="1:7" ht="24" customHeight="1" thickBot="1">
      <c r="A649" s="446" t="s">
        <v>1674</v>
      </c>
      <c r="B649" s="479" t="s">
        <v>762</v>
      </c>
      <c r="C649" s="408"/>
      <c r="D649" s="215"/>
      <c r="E649" s="220"/>
      <c r="F649" s="220"/>
      <c r="G649" s="492"/>
    </row>
    <row r="650" spans="1:7" ht="24" customHeight="1" thickBot="1">
      <c r="A650" s="446" t="s">
        <v>1675</v>
      </c>
      <c r="B650" s="479" t="s">
        <v>633</v>
      </c>
      <c r="C650" s="452"/>
      <c r="D650" s="215">
        <v>15000000</v>
      </c>
      <c r="E650" s="220"/>
      <c r="F650" s="220"/>
      <c r="G650" s="492">
        <v>12000000</v>
      </c>
    </row>
    <row r="651" spans="1:7" ht="33" customHeight="1" thickBot="1">
      <c r="A651" s="444" t="s">
        <v>1108</v>
      </c>
      <c r="B651" s="484" t="s">
        <v>1732</v>
      </c>
      <c r="C651" s="412"/>
      <c r="D651" s="214"/>
      <c r="E651" s="256"/>
      <c r="F651" s="256"/>
      <c r="G651" s="494"/>
    </row>
    <row r="652" spans="1:7" ht="38.25" customHeight="1" thickBot="1">
      <c r="A652" s="440" t="s">
        <v>1205</v>
      </c>
      <c r="B652" s="477" t="s">
        <v>1214</v>
      </c>
      <c r="C652" s="452"/>
      <c r="D652" s="215"/>
      <c r="E652" s="220"/>
      <c r="F652" s="220"/>
      <c r="G652" s="492"/>
    </row>
    <row r="653" spans="1:7" ht="30" customHeight="1" thickBot="1">
      <c r="A653" s="444" t="s">
        <v>308</v>
      </c>
      <c r="B653" s="484" t="s">
        <v>309</v>
      </c>
      <c r="C653" s="412"/>
      <c r="D653" s="214"/>
      <c r="E653" s="256"/>
      <c r="F653" s="256"/>
      <c r="G653" s="494"/>
    </row>
    <row r="654" spans="1:7" ht="32.25" customHeight="1" thickBot="1">
      <c r="A654" s="440" t="s">
        <v>1662</v>
      </c>
      <c r="B654" s="477" t="s">
        <v>1661</v>
      </c>
      <c r="C654" s="408"/>
      <c r="D654" s="219">
        <f>D657</f>
        <v>2000000</v>
      </c>
      <c r="E654" s="220"/>
      <c r="F654" s="220"/>
      <c r="G654" s="493">
        <f>G657</f>
        <v>2000000</v>
      </c>
    </row>
    <row r="655" spans="1:7" ht="23.25" customHeight="1" thickBot="1">
      <c r="A655" s="445" t="s">
        <v>1663</v>
      </c>
      <c r="B655" s="478" t="s">
        <v>1622</v>
      </c>
      <c r="C655" s="407"/>
      <c r="D655" s="214" t="s">
        <v>1520</v>
      </c>
      <c r="E655" s="256"/>
      <c r="F655" s="256"/>
      <c r="G655" s="494" t="s">
        <v>1520</v>
      </c>
    </row>
    <row r="656" spans="1:7" ht="22.5" customHeight="1" thickBot="1">
      <c r="A656" s="446" t="s">
        <v>1664</v>
      </c>
      <c r="B656" s="479" t="s">
        <v>762</v>
      </c>
      <c r="C656" s="408"/>
      <c r="D656" s="215"/>
      <c r="E656" s="220"/>
      <c r="F656" s="220"/>
      <c r="G656" s="492"/>
    </row>
    <row r="657" spans="1:7" ht="18.75" customHeight="1" thickBot="1">
      <c r="A657" s="445" t="s">
        <v>1665</v>
      </c>
      <c r="B657" s="478" t="s">
        <v>1771</v>
      </c>
      <c r="C657" s="412"/>
      <c r="D657" s="214">
        <v>2000000</v>
      </c>
      <c r="E657" s="256"/>
      <c r="F657" s="256"/>
      <c r="G657" s="494">
        <v>2000000</v>
      </c>
    </row>
    <row r="658" spans="1:7" ht="21" customHeight="1" thickBot="1">
      <c r="A658" s="440" t="s">
        <v>1666</v>
      </c>
      <c r="B658" s="477" t="s">
        <v>1388</v>
      </c>
      <c r="C658" s="408"/>
      <c r="D658" s="219">
        <f>D661</f>
        <v>1000000</v>
      </c>
      <c r="E658" s="220"/>
      <c r="F658" s="220"/>
      <c r="G658" s="493">
        <f>G661</f>
        <v>1000000</v>
      </c>
    </row>
    <row r="659" spans="1:7" ht="21.75" customHeight="1" thickBot="1">
      <c r="A659" s="445" t="s">
        <v>1667</v>
      </c>
      <c r="B659" s="478" t="s">
        <v>1622</v>
      </c>
      <c r="C659" s="407"/>
      <c r="D659" s="214"/>
      <c r="E659" s="256"/>
      <c r="F659" s="256"/>
      <c r="G659" s="494"/>
    </row>
    <row r="660" spans="1:7" ht="21" customHeight="1" thickBot="1">
      <c r="A660" s="446" t="s">
        <v>1668</v>
      </c>
      <c r="B660" s="479" t="s">
        <v>762</v>
      </c>
      <c r="C660" s="408"/>
      <c r="D660" s="215"/>
      <c r="E660" s="220"/>
      <c r="F660" s="220"/>
      <c r="G660" s="492"/>
    </row>
    <row r="661" spans="1:7" ht="20.25" customHeight="1" thickBot="1">
      <c r="A661" s="445" t="s">
        <v>1669</v>
      </c>
      <c r="B661" s="478" t="s">
        <v>1771</v>
      </c>
      <c r="C661" s="409"/>
      <c r="D661" s="214">
        <v>1000000</v>
      </c>
      <c r="E661" s="256"/>
      <c r="F661" s="256"/>
      <c r="G661" s="494">
        <v>1000000</v>
      </c>
    </row>
    <row r="662" spans="1:7" ht="16.5" customHeight="1" thickBot="1">
      <c r="A662" s="443" t="s">
        <v>1109</v>
      </c>
      <c r="B662" s="475" t="s">
        <v>1110</v>
      </c>
      <c r="C662" s="408"/>
      <c r="D662" s="219">
        <f>D665+D667+D675</f>
        <v>18532376</v>
      </c>
      <c r="E662" s="220"/>
      <c r="F662" s="220"/>
      <c r="G662" s="527">
        <f>G665+G667</f>
        <v>18532376</v>
      </c>
    </row>
    <row r="663" spans="1:7" ht="24.75" customHeight="1" thickBot="1">
      <c r="A663" s="441" t="s">
        <v>1111</v>
      </c>
      <c r="B663" s="478" t="s">
        <v>0</v>
      </c>
      <c r="C663" s="407"/>
      <c r="D663" s="214"/>
      <c r="E663" s="256"/>
      <c r="F663" s="256"/>
      <c r="G663" s="494"/>
    </row>
    <row r="664" spans="1:7" ht="27.75" customHeight="1" thickBot="1">
      <c r="A664" s="442" t="s">
        <v>1</v>
      </c>
      <c r="B664" s="479" t="s">
        <v>2</v>
      </c>
      <c r="C664" s="408"/>
      <c r="D664" s="215"/>
      <c r="E664" s="220"/>
      <c r="F664" s="220"/>
      <c r="G664" s="492"/>
    </row>
    <row r="665" spans="1:7" ht="24.75" customHeight="1" thickBot="1">
      <c r="A665" s="441" t="s">
        <v>3</v>
      </c>
      <c r="B665" s="478" t="s">
        <v>4</v>
      </c>
      <c r="C665" s="407"/>
      <c r="D665" s="214">
        <v>6532376</v>
      </c>
      <c r="E665" s="256"/>
      <c r="F665" s="256"/>
      <c r="G665" s="494">
        <v>6532376</v>
      </c>
    </row>
    <row r="666" spans="1:7" ht="26.25" thickBot="1">
      <c r="A666" s="442" t="s">
        <v>5</v>
      </c>
      <c r="B666" s="479" t="s">
        <v>1313</v>
      </c>
      <c r="C666" s="408"/>
      <c r="D666" s="215"/>
      <c r="E666" s="220"/>
      <c r="F666" s="220"/>
      <c r="G666" s="492"/>
    </row>
    <row r="667" spans="1:7" ht="26.25" thickBot="1">
      <c r="A667" s="441" t="s">
        <v>6</v>
      </c>
      <c r="B667" s="478" t="s">
        <v>1314</v>
      </c>
      <c r="C667" s="407"/>
      <c r="D667" s="214">
        <v>12000000</v>
      </c>
      <c r="E667" s="256"/>
      <c r="F667" s="256"/>
      <c r="G667" s="494">
        <v>12000000</v>
      </c>
    </row>
    <row r="668" spans="1:7" ht="22.5" customHeight="1" thickBot="1">
      <c r="A668" s="442" t="s">
        <v>7</v>
      </c>
      <c r="B668" s="479" t="s">
        <v>1732</v>
      </c>
      <c r="C668" s="408"/>
      <c r="D668" s="215"/>
      <c r="E668" s="220"/>
      <c r="F668" s="220"/>
      <c r="G668" s="492"/>
    </row>
    <row r="669" spans="1:7" ht="19.5" customHeight="1" thickBot="1">
      <c r="A669" s="441" t="s">
        <v>1206</v>
      </c>
      <c r="B669" s="478" t="s">
        <v>1213</v>
      </c>
      <c r="C669" s="409"/>
      <c r="D669" s="214"/>
      <c r="E669" s="256"/>
      <c r="F669" s="256"/>
      <c r="G669" s="494"/>
    </row>
    <row r="670" spans="1:7" ht="21.75" customHeight="1" thickBot="1">
      <c r="A670" s="443" t="s">
        <v>8</v>
      </c>
      <c r="B670" s="475" t="s">
        <v>9</v>
      </c>
      <c r="C670" s="408"/>
      <c r="D670" s="215"/>
      <c r="E670" s="219">
        <f>E671</f>
        <v>5000000</v>
      </c>
      <c r="F670" s="220"/>
      <c r="G670" s="493">
        <f>SUM(E670:F670)</f>
        <v>5000000</v>
      </c>
    </row>
    <row r="671" spans="1:7" ht="26.25" thickBot="1">
      <c r="A671" s="441" t="s">
        <v>10</v>
      </c>
      <c r="B671" s="478" t="s">
        <v>11</v>
      </c>
      <c r="C671" s="407"/>
      <c r="D671" s="214"/>
      <c r="E671" s="214">
        <v>5000000</v>
      </c>
      <c r="F671" s="256"/>
      <c r="G671" s="494">
        <f>SUM(E671:F671)</f>
        <v>5000000</v>
      </c>
    </row>
    <row r="672" spans="1:7" ht="33.75" customHeight="1" thickBot="1">
      <c r="A672" s="442" t="s">
        <v>12</v>
      </c>
      <c r="B672" s="479" t="s">
        <v>13</v>
      </c>
      <c r="C672" s="408"/>
      <c r="D672" s="215"/>
      <c r="E672" s="220"/>
      <c r="F672" s="220"/>
      <c r="G672" s="492"/>
    </row>
    <row r="673" spans="1:7" ht="30.75" customHeight="1" thickBot="1">
      <c r="A673" s="441" t="s">
        <v>14</v>
      </c>
      <c r="B673" s="478" t="s">
        <v>15</v>
      </c>
      <c r="C673" s="407"/>
      <c r="D673" s="214"/>
      <c r="E673" s="256"/>
      <c r="F673" s="256"/>
      <c r="G673" s="494"/>
    </row>
    <row r="674" spans="1:7" ht="21" customHeight="1" thickBot="1">
      <c r="A674" s="442" t="s">
        <v>16</v>
      </c>
      <c r="B674" s="479" t="s">
        <v>1732</v>
      </c>
      <c r="C674" s="408"/>
      <c r="D674" s="215"/>
      <c r="E674" s="220"/>
      <c r="F674" s="220"/>
      <c r="G674" s="492"/>
    </row>
    <row r="675" spans="1:7" ht="26.25" customHeight="1" thickBot="1">
      <c r="A675" s="441" t="s">
        <v>1207</v>
      </c>
      <c r="B675" s="478" t="s">
        <v>1212</v>
      </c>
      <c r="C675" s="409"/>
      <c r="D675" s="214"/>
      <c r="E675" s="256"/>
      <c r="F675" s="256"/>
      <c r="G675" s="494"/>
    </row>
    <row r="676" spans="1:7" ht="21" customHeight="1" thickBot="1">
      <c r="A676" s="443" t="s">
        <v>17</v>
      </c>
      <c r="B676" s="475" t="s">
        <v>18</v>
      </c>
      <c r="C676" s="408"/>
      <c r="D676" s="219">
        <f>D677+D678+D679+D681+D682+D683+D684+D685+D686</f>
        <v>34651801</v>
      </c>
      <c r="E676" s="219">
        <f>E680</f>
        <v>7000000</v>
      </c>
      <c r="F676" s="220"/>
      <c r="G676" s="527">
        <f>G678+G681+G682+G683+G684+G685+G686</f>
        <v>34651801</v>
      </c>
    </row>
    <row r="677" spans="1:7" ht="26.25" customHeight="1" thickBot="1">
      <c r="A677" s="441" t="s">
        <v>19</v>
      </c>
      <c r="B677" s="478" t="s">
        <v>20</v>
      </c>
      <c r="C677" s="407"/>
      <c r="D677" s="214">
        <v>1000000</v>
      </c>
      <c r="E677" s="256"/>
      <c r="F677" s="256"/>
      <c r="G677" s="494"/>
    </row>
    <row r="678" spans="1:7" ht="39" customHeight="1" thickBot="1">
      <c r="A678" s="442" t="s">
        <v>21</v>
      </c>
      <c r="B678" s="479" t="s">
        <v>22</v>
      </c>
      <c r="C678" s="408"/>
      <c r="D678" s="215">
        <v>2000000</v>
      </c>
      <c r="E678" s="220"/>
      <c r="F678" s="220"/>
      <c r="G678" s="492">
        <v>1000000</v>
      </c>
    </row>
    <row r="679" spans="1:7" ht="33" customHeight="1" thickBot="1">
      <c r="A679" s="442" t="s">
        <v>23</v>
      </c>
      <c r="B679" s="479" t="s">
        <v>24</v>
      </c>
      <c r="C679" s="452"/>
      <c r="D679" s="215">
        <v>1000000</v>
      </c>
      <c r="E679" s="220"/>
      <c r="F679" s="220"/>
      <c r="G679" s="492"/>
    </row>
    <row r="680" spans="1:7" ht="18.75" customHeight="1" thickBot="1">
      <c r="A680" s="440" t="s">
        <v>31</v>
      </c>
      <c r="B680" s="477" t="s">
        <v>32</v>
      </c>
      <c r="C680" s="408"/>
      <c r="D680" s="219"/>
      <c r="E680" s="221">
        <f>E684+E686</f>
        <v>7000000</v>
      </c>
      <c r="F680" s="220"/>
      <c r="G680" s="492"/>
    </row>
    <row r="681" spans="1:7" ht="21.75" customHeight="1" thickBot="1">
      <c r="A681" s="442" t="s">
        <v>35</v>
      </c>
      <c r="B681" s="479" t="s">
        <v>36</v>
      </c>
      <c r="C681" s="408"/>
      <c r="D681" s="215">
        <v>3651801</v>
      </c>
      <c r="E681" s="220"/>
      <c r="F681" s="220"/>
      <c r="G681" s="492">
        <v>1651801</v>
      </c>
    </row>
    <row r="682" spans="1:7" ht="24.75" customHeight="1" thickBot="1">
      <c r="A682" s="441" t="s">
        <v>45</v>
      </c>
      <c r="B682" s="478" t="s">
        <v>46</v>
      </c>
      <c r="C682" s="407"/>
      <c r="D682" s="214">
        <v>2000000</v>
      </c>
      <c r="E682" s="256"/>
      <c r="F682" s="256"/>
      <c r="G682" s="494">
        <v>2000000</v>
      </c>
    </row>
    <row r="683" spans="1:7" ht="18.75" customHeight="1" thickBot="1">
      <c r="A683" s="442" t="s">
        <v>47</v>
      </c>
      <c r="B683" s="479" t="s">
        <v>48</v>
      </c>
      <c r="C683" s="408"/>
      <c r="D683" s="215">
        <v>2000000</v>
      </c>
      <c r="E683" s="220"/>
      <c r="F683" s="220"/>
      <c r="G683" s="492">
        <v>2000000</v>
      </c>
    </row>
    <row r="684" spans="1:7" ht="24" customHeight="1" thickBot="1">
      <c r="A684" s="441" t="s">
        <v>49</v>
      </c>
      <c r="B684" s="478" t="s">
        <v>50</v>
      </c>
      <c r="C684" s="407"/>
      <c r="D684" s="214">
        <v>15000000</v>
      </c>
      <c r="E684" s="214">
        <v>5000000</v>
      </c>
      <c r="F684" s="256"/>
      <c r="G684" s="494">
        <f>SUM(D684:F684)</f>
        <v>20000000</v>
      </c>
    </row>
    <row r="685" spans="1:7" ht="27" customHeight="1" thickBot="1">
      <c r="A685" s="442" t="s">
        <v>51</v>
      </c>
      <c r="B685" s="479" t="s">
        <v>1315</v>
      </c>
      <c r="C685" s="408"/>
      <c r="D685" s="215">
        <v>4000000</v>
      </c>
      <c r="E685" s="220"/>
      <c r="F685" s="220"/>
      <c r="G685" s="492">
        <v>4000000</v>
      </c>
    </row>
    <row r="686" spans="1:7" ht="20.25" customHeight="1" thickBot="1">
      <c r="A686" s="441" t="s">
        <v>52</v>
      </c>
      <c r="B686" s="478" t="s">
        <v>53</v>
      </c>
      <c r="C686" s="407"/>
      <c r="D686" s="214">
        <v>4000000</v>
      </c>
      <c r="E686" s="214">
        <v>2000000</v>
      </c>
      <c r="F686" s="256"/>
      <c r="G686" s="494">
        <v>4000000</v>
      </c>
    </row>
    <row r="687" spans="1:7" ht="22.5" customHeight="1" thickBot="1">
      <c r="A687" s="442" t="s">
        <v>54</v>
      </c>
      <c r="B687" s="479" t="s">
        <v>1732</v>
      </c>
      <c r="C687" s="408"/>
      <c r="D687" s="215"/>
      <c r="E687" s="220"/>
      <c r="F687" s="220"/>
      <c r="G687" s="492"/>
    </row>
    <row r="688" spans="1:7" ht="21.75" customHeight="1" thickBot="1">
      <c r="A688" s="439" t="s">
        <v>55</v>
      </c>
      <c r="B688" s="476" t="s">
        <v>56</v>
      </c>
      <c r="C688" s="407"/>
      <c r="D688" s="255">
        <f>D689+D691+D694</f>
        <v>18532376</v>
      </c>
      <c r="E688" s="451">
        <f>E693</f>
        <v>2000000</v>
      </c>
      <c r="F688" s="451">
        <f>F693</f>
        <v>4000000</v>
      </c>
      <c r="G688" s="526">
        <f>G689+G691+G694</f>
        <v>22532376</v>
      </c>
    </row>
    <row r="689" spans="1:7" ht="19.5" customHeight="1" thickBot="1">
      <c r="A689" s="442" t="s">
        <v>57</v>
      </c>
      <c r="B689" s="479" t="s">
        <v>58</v>
      </c>
      <c r="C689" s="408"/>
      <c r="D689" s="215">
        <v>12329100</v>
      </c>
      <c r="E689" s="220"/>
      <c r="F689" s="220"/>
      <c r="G689" s="492">
        <v>12329100</v>
      </c>
    </row>
    <row r="690" spans="1:7" ht="27.75" customHeight="1" thickBot="1">
      <c r="A690" s="441" t="s">
        <v>59</v>
      </c>
      <c r="B690" s="478" t="s">
        <v>60</v>
      </c>
      <c r="C690" s="407"/>
      <c r="D690" s="214"/>
      <c r="E690" s="256"/>
      <c r="F690" s="256"/>
      <c r="G690" s="494"/>
    </row>
    <row r="691" spans="1:7" ht="28.5" customHeight="1" thickBot="1">
      <c r="A691" s="442" t="s">
        <v>61</v>
      </c>
      <c r="B691" s="479" t="s">
        <v>62</v>
      </c>
      <c r="C691" s="408"/>
      <c r="D691" s="215">
        <v>6203276</v>
      </c>
      <c r="E691" s="220"/>
      <c r="F691" s="220"/>
      <c r="G691" s="492">
        <v>6203276</v>
      </c>
    </row>
    <row r="692" spans="1:7" ht="21.75" customHeight="1" thickBot="1">
      <c r="A692" s="441" t="s">
        <v>65</v>
      </c>
      <c r="B692" s="478" t="s">
        <v>1170</v>
      </c>
      <c r="C692" s="412"/>
      <c r="D692" s="214"/>
      <c r="E692" s="256"/>
      <c r="F692" s="256"/>
      <c r="G692" s="494"/>
    </row>
    <row r="693" spans="1:7" ht="22.5" customHeight="1" thickBot="1">
      <c r="A693" s="440" t="s">
        <v>63</v>
      </c>
      <c r="B693" s="477" t="s">
        <v>64</v>
      </c>
      <c r="C693" s="408"/>
      <c r="D693" s="215"/>
      <c r="E693" s="221">
        <f>E694</f>
        <v>2000000</v>
      </c>
      <c r="F693" s="221">
        <f>F694</f>
        <v>4000000</v>
      </c>
      <c r="G693" s="493">
        <f>G694</f>
        <v>4000000</v>
      </c>
    </row>
    <row r="694" spans="1:7" ht="29.25" customHeight="1" thickBot="1">
      <c r="A694" s="442" t="s">
        <v>241</v>
      </c>
      <c r="B694" s="479" t="s">
        <v>1306</v>
      </c>
      <c r="C694" s="408"/>
      <c r="D694" s="215"/>
      <c r="E694" s="215">
        <v>2000000</v>
      </c>
      <c r="F694" s="215">
        <v>4000000</v>
      </c>
      <c r="G694" s="492">
        <f>SUM(F694)</f>
        <v>4000000</v>
      </c>
    </row>
    <row r="695" spans="1:7" ht="27.75" customHeight="1">
      <c r="A695" s="394"/>
      <c r="D695" s="395"/>
      <c r="E695" s="396"/>
      <c r="F695" s="396"/>
      <c r="G695" s="395"/>
    </row>
    <row r="696" spans="1:7" ht="21.75" customHeight="1">
      <c r="A696" s="708" t="s">
        <v>437</v>
      </c>
      <c r="B696" s="708"/>
      <c r="C696" s="708"/>
      <c r="D696" s="708"/>
      <c r="E696" s="708"/>
      <c r="F696" s="708"/>
      <c r="G696" s="709"/>
    </row>
    <row r="697" spans="1:7" ht="15" customHeight="1">
      <c r="A697" s="710"/>
      <c r="B697" s="710"/>
      <c r="C697" s="710"/>
      <c r="D697" s="710"/>
      <c r="E697" s="710"/>
      <c r="F697" s="710"/>
      <c r="G697" s="711"/>
    </row>
    <row r="698" spans="1:6" ht="15" customHeight="1">
      <c r="A698" s="716"/>
      <c r="B698" s="716"/>
      <c r="C698" s="716"/>
      <c r="D698" s="716"/>
      <c r="E698" s="716"/>
      <c r="F698" s="716"/>
    </row>
    <row r="699" spans="1:6" ht="15" customHeight="1">
      <c r="A699" s="716"/>
      <c r="B699" s="716"/>
      <c r="C699" s="716"/>
      <c r="D699" s="716"/>
      <c r="E699" s="716"/>
      <c r="F699" s="716"/>
    </row>
    <row r="706" spans="1:4" ht="15">
      <c r="A706" s="448"/>
      <c r="D706" s="391"/>
    </row>
    <row r="709" ht="15.75">
      <c r="D709" s="392"/>
    </row>
    <row r="710" ht="16.5">
      <c r="A710" s="423"/>
    </row>
    <row r="711" ht="19.5" customHeight="1">
      <c r="A711" s="423"/>
    </row>
  </sheetData>
  <sheetProtection/>
  <mergeCells count="23">
    <mergeCell ref="A19:G19"/>
    <mergeCell ref="A26:G26"/>
    <mergeCell ref="A239:G239"/>
    <mergeCell ref="A14:G14"/>
    <mergeCell ref="A10:G10"/>
    <mergeCell ref="A11:G11"/>
    <mergeCell ref="A698:F698"/>
    <mergeCell ref="A699:F699"/>
    <mergeCell ref="A16:G18"/>
    <mergeCell ref="A27:G27"/>
    <mergeCell ref="A28:G28"/>
    <mergeCell ref="A238:G238"/>
    <mergeCell ref="A30:G32"/>
    <mergeCell ref="A21:G22"/>
    <mergeCell ref="A23:G24"/>
    <mergeCell ref="A696:G696"/>
    <mergeCell ref="A697:G697"/>
    <mergeCell ref="A1:G1"/>
    <mergeCell ref="A2:G2"/>
    <mergeCell ref="A7:G7"/>
    <mergeCell ref="A8:G8"/>
    <mergeCell ref="A25:G25"/>
    <mergeCell ref="A12:G12"/>
  </mergeCells>
  <printOptions horizontalCentered="1"/>
  <pageMargins left="0.3937007874015748" right="0.1968503937007874" top="0.5905511811023623" bottom="0.7874015748031497" header="0" footer="0"/>
  <pageSetup horizontalDpi="600" verticalDpi="600" orientation="landscape" scale="60" r:id="rId4"/>
  <headerFooter scaleWithDoc="0" alignWithMargins="0">
    <oddFooter>&amp;LPRESUPUESTO 2009&amp;C"CONTROL POLITICO, CON JUSTICIA SOCIAL"</oddFooter>
  </headerFooter>
  <legacyDrawing r:id="rId3"/>
  <oleObjects>
    <oleObject progId="MSPhotoEd.3" shapeId="637770" r:id="rId1"/>
    <oleObject progId="MSPhotoEd.3" shapeId="785138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M606"/>
  <sheetViews>
    <sheetView zoomScale="75" zoomScaleNormal="75" zoomScalePageLayoutView="0" workbookViewId="0" topLeftCell="A1">
      <pane xSplit="2" ySplit="2" topLeftCell="Y5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05" sqref="K105"/>
    </sheetView>
  </sheetViews>
  <sheetFormatPr defaultColWidth="11.00390625" defaultRowHeight="15"/>
  <cols>
    <col min="1" max="1" width="9.140625" style="27" bestFit="1" customWidth="1"/>
    <col min="2" max="2" width="70.28125" style="28" customWidth="1"/>
    <col min="3" max="3" width="70.28125" style="19" customWidth="1"/>
    <col min="4" max="6" width="20.57421875" style="19" customWidth="1"/>
    <col min="7" max="7" width="22.140625" style="19" customWidth="1"/>
    <col min="8" max="8" width="22.57421875" style="19" customWidth="1"/>
    <col min="9" max="39" width="20.57421875" style="19" customWidth="1"/>
    <col min="40" max="16384" width="11.00390625" style="19" customWidth="1"/>
  </cols>
  <sheetData>
    <row r="1" spans="1:39" ht="18">
      <c r="A1" s="720" t="s">
        <v>1299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</row>
    <row r="2" spans="1:39" s="22" customFormat="1" ht="89.25">
      <c r="A2" s="20" t="s">
        <v>1585</v>
      </c>
      <c r="B2" s="21" t="s">
        <v>1960</v>
      </c>
      <c r="C2" s="21" t="s">
        <v>1305</v>
      </c>
      <c r="D2" s="21" t="s">
        <v>575</v>
      </c>
      <c r="E2" s="21" t="s">
        <v>1361</v>
      </c>
      <c r="F2" s="21" t="s">
        <v>576</v>
      </c>
      <c r="G2" s="21" t="s">
        <v>577</v>
      </c>
      <c r="H2" s="21" t="s">
        <v>1362</v>
      </c>
      <c r="I2" s="21" t="s">
        <v>578</v>
      </c>
      <c r="J2" s="21" t="s">
        <v>579</v>
      </c>
      <c r="K2" s="21" t="s">
        <v>580</v>
      </c>
      <c r="L2" s="21" t="s">
        <v>581</v>
      </c>
      <c r="M2" s="21" t="s">
        <v>582</v>
      </c>
      <c r="N2" s="21" t="s">
        <v>583</v>
      </c>
      <c r="O2" s="21" t="s">
        <v>584</v>
      </c>
      <c r="P2" s="21" t="s">
        <v>585</v>
      </c>
      <c r="Q2" s="21" t="s">
        <v>586</v>
      </c>
      <c r="R2" s="21" t="s">
        <v>587</v>
      </c>
      <c r="S2" s="21" t="s">
        <v>588</v>
      </c>
      <c r="T2" s="21" t="s">
        <v>589</v>
      </c>
      <c r="U2" s="21" t="s">
        <v>1566</v>
      </c>
      <c r="V2" s="21" t="s">
        <v>1567</v>
      </c>
      <c r="W2" s="21" t="s">
        <v>1568</v>
      </c>
      <c r="X2" s="21" t="s">
        <v>1569</v>
      </c>
      <c r="Y2" s="21" t="s">
        <v>1570</v>
      </c>
      <c r="Z2" s="21" t="s">
        <v>1360</v>
      </c>
      <c r="AA2" s="21" t="s">
        <v>1571</v>
      </c>
      <c r="AB2" s="21" t="s">
        <v>1359</v>
      </c>
      <c r="AC2" s="21" t="s">
        <v>1581</v>
      </c>
      <c r="AD2" s="21" t="s">
        <v>1582</v>
      </c>
      <c r="AE2" s="21" t="s">
        <v>1572</v>
      </c>
      <c r="AF2" s="21" t="s">
        <v>1573</v>
      </c>
      <c r="AG2" s="21" t="s">
        <v>1574</v>
      </c>
      <c r="AH2" s="21" t="s">
        <v>1575</v>
      </c>
      <c r="AI2" s="21" t="s">
        <v>1576</v>
      </c>
      <c r="AJ2" s="21" t="s">
        <v>1580</v>
      </c>
      <c r="AK2" s="21" t="s">
        <v>1577</v>
      </c>
      <c r="AL2" s="21" t="s">
        <v>1578</v>
      </c>
      <c r="AM2" s="21" t="s">
        <v>1579</v>
      </c>
    </row>
    <row r="3" spans="1:39" s="24" customFormat="1" ht="12.75">
      <c r="A3" s="4" t="s">
        <v>1586</v>
      </c>
      <c r="B3" s="5" t="s">
        <v>1587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12.75">
      <c r="A4" s="80" t="s">
        <v>1588</v>
      </c>
      <c r="B4" s="81" t="s">
        <v>1589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ht="12.75">
      <c r="A5" s="25" t="s">
        <v>1590</v>
      </c>
      <c r="B5" s="7" t="s">
        <v>1591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2.75">
      <c r="A6" s="25" t="s">
        <v>1592</v>
      </c>
      <c r="B6" s="7" t="s">
        <v>1593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12.75">
      <c r="A7" s="25" t="s">
        <v>1594</v>
      </c>
      <c r="B7" s="7" t="s">
        <v>1595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2.75">
      <c r="A8" s="25" t="s">
        <v>1596</v>
      </c>
      <c r="B8" s="7" t="s">
        <v>1597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ht="12.75">
      <c r="A9" s="80" t="s">
        <v>1598</v>
      </c>
      <c r="B9" s="81" t="s">
        <v>1599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.75">
      <c r="A10" s="82" t="s">
        <v>1600</v>
      </c>
      <c r="B10" s="83" t="s">
        <v>606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12.75">
      <c r="A11" s="25" t="s">
        <v>607</v>
      </c>
      <c r="B11" s="7" t="s">
        <v>608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2.75">
      <c r="A12" s="25" t="s">
        <v>609</v>
      </c>
      <c r="B12" s="7" t="s">
        <v>610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ht="12.75">
      <c r="A13" s="25" t="s">
        <v>611</v>
      </c>
      <c r="B13" s="7" t="s">
        <v>612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ht="12.75">
      <c r="A14" s="25" t="s">
        <v>613</v>
      </c>
      <c r="B14" s="7" t="s">
        <v>614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ht="12.75">
      <c r="A15" s="25" t="s">
        <v>615</v>
      </c>
      <c r="B15" s="7" t="s">
        <v>616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ht="12.75">
      <c r="A16" s="82" t="s">
        <v>617</v>
      </c>
      <c r="B16" s="83" t="s">
        <v>618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ht="12.75">
      <c r="A17" s="25" t="s">
        <v>619</v>
      </c>
      <c r="B17" s="7" t="s">
        <v>608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ht="12.75">
      <c r="A18" s="25" t="s">
        <v>620</v>
      </c>
      <c r="B18" s="7" t="s">
        <v>610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ht="12.75">
      <c r="A19" s="25" t="s">
        <v>621</v>
      </c>
      <c r="B19" s="7" t="s">
        <v>612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ht="12.75">
      <c r="A20" s="25" t="s">
        <v>622</v>
      </c>
      <c r="B20" s="7" t="s">
        <v>614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ht="12.75">
      <c r="A21" s="25" t="s">
        <v>623</v>
      </c>
      <c r="B21" s="7" t="s">
        <v>616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ht="12.75">
      <c r="A22" s="25" t="s">
        <v>1624</v>
      </c>
      <c r="B22" s="7" t="s">
        <v>1625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ht="12.75">
      <c r="A23" s="25" t="s">
        <v>1626</v>
      </c>
      <c r="B23" s="7" t="s">
        <v>1627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12.75">
      <c r="A24" s="25" t="s">
        <v>1628</v>
      </c>
      <c r="B24" s="7" t="s">
        <v>1629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ht="12.75">
      <c r="A25" s="25" t="s">
        <v>1630</v>
      </c>
      <c r="B25" s="7" t="s">
        <v>1631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ht="12.75">
      <c r="A26" s="25" t="s">
        <v>1632</v>
      </c>
      <c r="B26" s="7" t="s">
        <v>1633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ht="12.75">
      <c r="A27" s="25" t="s">
        <v>1634</v>
      </c>
      <c r="B27" s="7" t="s">
        <v>1635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ht="12.75">
      <c r="A28" s="82" t="s">
        <v>1636</v>
      </c>
      <c r="B28" s="83" t="s">
        <v>1637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ht="12.75">
      <c r="A29" s="25" t="s">
        <v>1638</v>
      </c>
      <c r="B29" s="7" t="s">
        <v>608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ht="12.75">
      <c r="A30" s="25" t="s">
        <v>1639</v>
      </c>
      <c r="B30" s="7" t="s">
        <v>610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ht="12.75">
      <c r="A31" s="25" t="s">
        <v>1640</v>
      </c>
      <c r="B31" s="7" t="s">
        <v>612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ht="12.75">
      <c r="A32" s="25" t="s">
        <v>1641</v>
      </c>
      <c r="B32" s="7" t="s">
        <v>614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ht="12.75">
      <c r="A33" s="25" t="s">
        <v>1642</v>
      </c>
      <c r="B33" s="7" t="s">
        <v>616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ht="12.75">
      <c r="A34" s="82" t="s">
        <v>1643</v>
      </c>
      <c r="B34" s="83" t="s">
        <v>1644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ht="12.75">
      <c r="A35" s="25" t="s">
        <v>1645</v>
      </c>
      <c r="B35" s="7" t="s">
        <v>608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ht="12.75">
      <c r="A36" s="25" t="s">
        <v>1646</v>
      </c>
      <c r="B36" s="7" t="s">
        <v>610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ht="12.75">
      <c r="A37" s="25" t="s">
        <v>1647</v>
      </c>
      <c r="B37" s="7" t="s">
        <v>612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ht="12.75">
      <c r="A38" s="25" t="s">
        <v>1648</v>
      </c>
      <c r="B38" s="7" t="s">
        <v>614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ht="12.75">
      <c r="A39" s="25" t="s">
        <v>1649</v>
      </c>
      <c r="B39" s="7" t="s">
        <v>616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ht="12.75">
      <c r="A40" s="25" t="s">
        <v>1650</v>
      </c>
      <c r="B40" s="7" t="s">
        <v>1625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ht="12.75">
      <c r="A41" s="25" t="s">
        <v>1651</v>
      </c>
      <c r="B41" s="7" t="s">
        <v>1627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ht="12.75">
      <c r="A42" s="25" t="s">
        <v>1652</v>
      </c>
      <c r="B42" s="7" t="s">
        <v>1629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ht="12.75">
      <c r="A43" s="25" t="s">
        <v>1653</v>
      </c>
      <c r="B43" s="7" t="s">
        <v>1631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ht="12.75">
      <c r="A44" s="25" t="s">
        <v>1654</v>
      </c>
      <c r="B44" s="7" t="s">
        <v>1633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ht="12.75">
      <c r="A45" s="25" t="s">
        <v>1655</v>
      </c>
      <c r="B45" s="7" t="s">
        <v>1635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ht="12.75">
      <c r="A46" s="82" t="s">
        <v>1656</v>
      </c>
      <c r="B46" s="83" t="s">
        <v>1595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ht="12.75">
      <c r="A47" s="25" t="s">
        <v>1657</v>
      </c>
      <c r="B47" s="7" t="s">
        <v>608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ht="12.75">
      <c r="A48" s="25" t="s">
        <v>1658</v>
      </c>
      <c r="B48" s="7" t="s">
        <v>610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ht="12.75">
      <c r="A49" s="25" t="s">
        <v>1659</v>
      </c>
      <c r="B49" s="7" t="s">
        <v>612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ht="12.75">
      <c r="A50" s="25" t="s">
        <v>1660</v>
      </c>
      <c r="B50" s="7" t="s">
        <v>614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ht="12.75">
      <c r="A51" s="25" t="s">
        <v>644</v>
      </c>
      <c r="B51" s="7" t="s">
        <v>616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ht="12.75">
      <c r="A52" s="25" t="s">
        <v>645</v>
      </c>
      <c r="B52" s="7" t="s">
        <v>1625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ht="12.75">
      <c r="A53" s="25" t="s">
        <v>646</v>
      </c>
      <c r="B53" s="7" t="s">
        <v>1627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ht="12.75">
      <c r="A54" s="25" t="s">
        <v>647</v>
      </c>
      <c r="B54" s="7" t="s">
        <v>1629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ht="12.75">
      <c r="A55" s="25" t="s">
        <v>648</v>
      </c>
      <c r="B55" s="7" t="s">
        <v>1631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ht="12.75">
      <c r="A56" s="25" t="s">
        <v>649</v>
      </c>
      <c r="B56" s="7" t="s">
        <v>1633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ht="12.75">
      <c r="A57" s="25" t="s">
        <v>650</v>
      </c>
      <c r="B57" s="7" t="s">
        <v>1635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ht="12.75">
      <c r="A58" s="80" t="s">
        <v>651</v>
      </c>
      <c r="B58" s="81" t="s">
        <v>652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ht="15.75">
      <c r="A59" s="80" t="s">
        <v>653</v>
      </c>
      <c r="B59" s="81" t="s">
        <v>654</v>
      </c>
      <c r="C59" s="111"/>
      <c r="D59" s="105"/>
      <c r="E59" s="26"/>
      <c r="F59" s="26"/>
      <c r="G59" s="111">
        <f>+(G60+G61+G62+G63+G64+G65+G66+G70+G71+G72)</f>
        <v>67352831</v>
      </c>
      <c r="H59" s="111">
        <f>+(H60+H61+H62+H63+H64+H65+H66+H70+H71+H72)</f>
        <v>67352831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ht="21.75" customHeight="1">
      <c r="A60" s="25" t="s">
        <v>655</v>
      </c>
      <c r="B60" s="7" t="s">
        <v>656</v>
      </c>
      <c r="C60" s="110"/>
      <c r="D60" s="104"/>
      <c r="E60" s="26"/>
      <c r="F60" s="26"/>
      <c r="G60" s="110">
        <v>1500000</v>
      </c>
      <c r="H60" s="110">
        <v>1500000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ht="24" customHeight="1">
      <c r="A61" s="25" t="s">
        <v>657</v>
      </c>
      <c r="B61" s="7" t="s">
        <v>658</v>
      </c>
      <c r="C61" s="110"/>
      <c r="D61" s="104"/>
      <c r="E61" s="26"/>
      <c r="F61" s="26"/>
      <c r="G61" s="110">
        <v>10000000</v>
      </c>
      <c r="H61" s="110">
        <v>10000000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ht="15.75" customHeight="1">
      <c r="A62" s="25" t="s">
        <v>659</v>
      </c>
      <c r="B62" s="7" t="s">
        <v>1685</v>
      </c>
      <c r="C62" s="110"/>
      <c r="D62" s="104"/>
      <c r="E62" s="26"/>
      <c r="F62" s="26"/>
      <c r="G62" s="110">
        <v>9000000</v>
      </c>
      <c r="H62" s="110">
        <v>9000000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ht="26.25" customHeight="1">
      <c r="A63" s="25" t="s">
        <v>1686</v>
      </c>
      <c r="B63" s="7" t="s">
        <v>1687</v>
      </c>
      <c r="C63" s="110"/>
      <c r="D63" s="26"/>
      <c r="E63" s="26"/>
      <c r="F63" s="26"/>
      <c r="G63" s="110">
        <v>8000000</v>
      </c>
      <c r="H63" s="110">
        <v>8000000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ht="22.5" customHeight="1">
      <c r="A64" s="25" t="s">
        <v>1688</v>
      </c>
      <c r="B64" s="7" t="s">
        <v>1689</v>
      </c>
      <c r="C64" s="110"/>
      <c r="D64" s="26"/>
      <c r="E64" s="26"/>
      <c r="F64" s="26"/>
      <c r="G64" s="110">
        <v>10852831</v>
      </c>
      <c r="H64" s="110">
        <v>10852831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ht="15.75">
      <c r="A65" s="25" t="s">
        <v>1690</v>
      </c>
      <c r="B65" s="7" t="s">
        <v>683</v>
      </c>
      <c r="C65" s="110"/>
      <c r="D65" s="26"/>
      <c r="E65" s="26"/>
      <c r="F65" s="26"/>
      <c r="G65" s="110">
        <f>G66+G67+G68+G69</f>
        <v>10000000</v>
      </c>
      <c r="H65" s="110">
        <f>H66+H67+H68+H69</f>
        <v>10000000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ht="15.75">
      <c r="A66" s="25" t="s">
        <v>684</v>
      </c>
      <c r="B66" s="7" t="s">
        <v>685</v>
      </c>
      <c r="C66" s="110"/>
      <c r="D66" s="26"/>
      <c r="E66" s="26"/>
      <c r="F66" s="26"/>
      <c r="G66" s="110">
        <v>10000000</v>
      </c>
      <c r="H66" s="110">
        <v>10000000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ht="15.75">
      <c r="A67" s="25" t="s">
        <v>686</v>
      </c>
      <c r="B67" s="7" t="s">
        <v>687</v>
      </c>
      <c r="C67" s="110"/>
      <c r="D67" s="26"/>
      <c r="E67" s="26"/>
      <c r="F67" s="26"/>
      <c r="G67" s="110"/>
      <c r="H67" s="110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5.75">
      <c r="A68" s="25" t="s">
        <v>688</v>
      </c>
      <c r="B68" s="7" t="s">
        <v>689</v>
      </c>
      <c r="C68" s="110"/>
      <c r="D68" s="26"/>
      <c r="E68" s="26"/>
      <c r="F68" s="26"/>
      <c r="G68" s="110"/>
      <c r="H68" s="110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ht="15.75">
      <c r="A69" s="25" t="s">
        <v>690</v>
      </c>
      <c r="B69" s="7" t="s">
        <v>698</v>
      </c>
      <c r="C69" s="110"/>
      <c r="D69" s="26"/>
      <c r="E69" s="26"/>
      <c r="F69" s="26"/>
      <c r="G69" s="110"/>
      <c r="H69" s="110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</row>
    <row r="70" spans="1:39" ht="15.75">
      <c r="A70" s="25" t="s">
        <v>699</v>
      </c>
      <c r="B70" s="7" t="s">
        <v>700</v>
      </c>
      <c r="C70" s="110"/>
      <c r="D70" s="26"/>
      <c r="E70" s="26"/>
      <c r="F70" s="26"/>
      <c r="G70" s="110">
        <v>5000000</v>
      </c>
      <c r="H70" s="110">
        <v>5000000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</row>
    <row r="71" spans="1:39" ht="18.75" customHeight="1">
      <c r="A71" s="25" t="s">
        <v>701</v>
      </c>
      <c r="B71" s="7" t="s">
        <v>1180</v>
      </c>
      <c r="C71" s="110"/>
      <c r="D71" s="26"/>
      <c r="E71" s="26"/>
      <c r="F71" s="26"/>
      <c r="G71" s="110"/>
      <c r="H71" s="110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1:39" ht="15.75">
      <c r="A72" s="25" t="s">
        <v>702</v>
      </c>
      <c r="B72" s="7" t="s">
        <v>703</v>
      </c>
      <c r="C72" s="110"/>
      <c r="D72" s="26"/>
      <c r="E72" s="26"/>
      <c r="F72" s="26"/>
      <c r="G72" s="110">
        <v>3000000</v>
      </c>
      <c r="H72" s="110">
        <v>3000000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39" ht="15.75">
      <c r="A73" s="97" t="s">
        <v>704</v>
      </c>
      <c r="B73" s="98" t="s">
        <v>705</v>
      </c>
      <c r="C73" s="113"/>
      <c r="D73" s="113">
        <f>+(D74+D75+D76+D77+D78+D79+D81)</f>
        <v>11196193</v>
      </c>
      <c r="E73" s="113">
        <f>+(E74+E75+E76+E77+E78+E79+E81)</f>
        <v>11696193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39" ht="12.75">
      <c r="A74" s="25" t="s">
        <v>706</v>
      </c>
      <c r="B74" s="7" t="s">
        <v>1717</v>
      </c>
      <c r="C74" s="103"/>
      <c r="D74" s="103">
        <v>0</v>
      </c>
      <c r="E74" s="103">
        <v>0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ht="15.75">
      <c r="A75" s="25" t="s">
        <v>1718</v>
      </c>
      <c r="B75" s="7" t="s">
        <v>1719</v>
      </c>
      <c r="C75" s="108"/>
      <c r="D75" s="108">
        <v>9356954</v>
      </c>
      <c r="E75" s="108">
        <v>9356954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ht="25.5">
      <c r="A76" s="25" t="s">
        <v>1720</v>
      </c>
      <c r="B76" s="7" t="s">
        <v>1721</v>
      </c>
      <c r="C76" s="108"/>
      <c r="D76" s="108">
        <v>800000</v>
      </c>
      <c r="E76" s="108">
        <v>1300000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9" ht="15.75">
      <c r="A77" s="25" t="s">
        <v>1722</v>
      </c>
      <c r="B77" s="7" t="s">
        <v>1723</v>
      </c>
      <c r="C77" s="108"/>
      <c r="D77" s="108">
        <v>1000000</v>
      </c>
      <c r="E77" s="108">
        <v>1000000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1:39" ht="15.75">
      <c r="A78" s="25" t="s">
        <v>1724</v>
      </c>
      <c r="B78" s="7" t="s">
        <v>1725</v>
      </c>
      <c r="C78" s="108"/>
      <c r="D78" s="108">
        <v>39239</v>
      </c>
      <c r="E78" s="108">
        <v>39239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1:39" ht="15.75">
      <c r="A79" s="25" t="s">
        <v>1726</v>
      </c>
      <c r="B79" s="7" t="s">
        <v>1727</v>
      </c>
      <c r="C79" s="112"/>
      <c r="D79" s="112"/>
      <c r="E79" s="112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</row>
    <row r="80" spans="1:39" ht="25.5">
      <c r="A80" s="25" t="s">
        <v>1728</v>
      </c>
      <c r="B80" s="7" t="s">
        <v>1729</v>
      </c>
      <c r="C80" s="112"/>
      <c r="D80" s="112"/>
      <c r="E80" s="112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  <row r="81" spans="1:39" ht="25.5">
      <c r="A81" s="25" t="s">
        <v>1730</v>
      </c>
      <c r="B81" s="7" t="s">
        <v>1181</v>
      </c>
      <c r="C81" s="112"/>
      <c r="D81" s="112"/>
      <c r="E81" s="112"/>
      <c r="F81" s="26"/>
      <c r="G81" s="26"/>
      <c r="H81" s="26">
        <v>0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ht="12.75">
      <c r="A82" s="80" t="s">
        <v>625</v>
      </c>
      <c r="B82" s="80" t="s">
        <v>624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ht="12.75">
      <c r="A83" s="25" t="s">
        <v>626</v>
      </c>
      <c r="B83" s="7" t="s">
        <v>1731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</row>
    <row r="84" spans="1:39" ht="25.5">
      <c r="A84" s="25" t="s">
        <v>627</v>
      </c>
      <c r="B84" s="7" t="s">
        <v>2001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1:39" ht="12.75">
      <c r="A85" s="25" t="s">
        <v>628</v>
      </c>
      <c r="B85" s="7" t="s">
        <v>1182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</row>
    <row r="86" spans="1:39" ht="12.75">
      <c r="A86" s="25" t="s">
        <v>629</v>
      </c>
      <c r="B86" s="7" t="s">
        <v>1312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</row>
    <row r="87" spans="1:39" ht="12.75">
      <c r="A87" s="25" t="s">
        <v>630</v>
      </c>
      <c r="B87" s="7" t="s">
        <v>1732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1:39" ht="12.75">
      <c r="A88" s="25" t="s">
        <v>631</v>
      </c>
      <c r="B88" s="7" t="s">
        <v>1187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1:39" ht="12.75">
      <c r="A89" s="25" t="s">
        <v>632</v>
      </c>
      <c r="B89" s="7" t="s">
        <v>1188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1:39" s="24" customFormat="1" ht="15.75">
      <c r="A90" s="4" t="s">
        <v>1733</v>
      </c>
      <c r="B90" s="5" t="s">
        <v>1734</v>
      </c>
      <c r="C90" s="114"/>
      <c r="D90" s="105"/>
      <c r="E90" s="23"/>
      <c r="F90" s="23"/>
      <c r="G90" s="23"/>
      <c r="H90" s="23"/>
      <c r="I90" s="23"/>
      <c r="J90" s="114">
        <f>J91+J99</f>
        <v>496030780</v>
      </c>
      <c r="K90" s="114">
        <f>K91+K99</f>
        <v>496030780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</row>
    <row r="91" spans="1:39" ht="15.75">
      <c r="A91" s="80" t="s">
        <v>1735</v>
      </c>
      <c r="B91" s="81" t="s">
        <v>731</v>
      </c>
      <c r="C91" s="114"/>
      <c r="D91" s="88"/>
      <c r="E91" s="26"/>
      <c r="F91" s="26"/>
      <c r="G91" s="26"/>
      <c r="H91" s="26"/>
      <c r="I91" s="26"/>
      <c r="J91" s="114">
        <f>J92+J93+J94+J95</f>
        <v>478608798</v>
      </c>
      <c r="K91" s="114">
        <f>K92+K93+K94+K95</f>
        <v>478608798</v>
      </c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</row>
    <row r="92" spans="1:39" ht="31.5" customHeight="1">
      <c r="A92" s="25" t="s">
        <v>732</v>
      </c>
      <c r="B92" s="7" t="s">
        <v>733</v>
      </c>
      <c r="C92" s="115"/>
      <c r="D92" s="88"/>
      <c r="E92" s="26"/>
      <c r="F92" s="26"/>
      <c r="G92" s="26"/>
      <c r="H92" s="26"/>
      <c r="I92" s="26"/>
      <c r="J92" s="115">
        <v>464542053</v>
      </c>
      <c r="K92" s="115">
        <v>464542053</v>
      </c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119">
        <v>133710000</v>
      </c>
      <c r="AD92" s="26"/>
      <c r="AE92" s="26"/>
      <c r="AF92" s="26"/>
      <c r="AG92" s="26"/>
      <c r="AH92" s="26"/>
      <c r="AI92" s="26"/>
      <c r="AJ92" s="26"/>
      <c r="AK92" s="26"/>
      <c r="AL92" s="26"/>
      <c r="AM92" s="26"/>
    </row>
    <row r="93" spans="1:39" ht="15.75">
      <c r="A93" s="25" t="s">
        <v>734</v>
      </c>
      <c r="B93" s="7" t="s">
        <v>735</v>
      </c>
      <c r="C93" s="116"/>
      <c r="D93" s="26"/>
      <c r="E93" s="26"/>
      <c r="F93" s="26"/>
      <c r="G93" s="26"/>
      <c r="H93" s="26"/>
      <c r="I93" s="26"/>
      <c r="J93" s="116">
        <v>11164852</v>
      </c>
      <c r="K93" s="116">
        <v>11164852</v>
      </c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119">
        <f>3637167.91</f>
        <v>3637167.91</v>
      </c>
      <c r="AD93" s="26">
        <v>1500000</v>
      </c>
      <c r="AE93" s="26"/>
      <c r="AF93" s="26"/>
      <c r="AG93" s="26"/>
      <c r="AH93" s="26"/>
      <c r="AI93" s="26"/>
      <c r="AJ93" s="26"/>
      <c r="AK93" s="26"/>
      <c r="AL93" s="26"/>
      <c r="AM93" s="26"/>
    </row>
    <row r="94" spans="1:39" ht="15.75">
      <c r="A94" s="25" t="s">
        <v>736</v>
      </c>
      <c r="B94" s="7" t="s">
        <v>739</v>
      </c>
      <c r="C94" s="116"/>
      <c r="D94" s="26"/>
      <c r="E94" s="26"/>
      <c r="F94" s="26"/>
      <c r="G94" s="26"/>
      <c r="H94" s="26"/>
      <c r="I94" s="26"/>
      <c r="J94" s="116">
        <v>967298</v>
      </c>
      <c r="K94" s="116">
        <v>967298</v>
      </c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119">
        <f>+(AC92+AC93)*0.2/100</f>
        <v>274694.33582000004</v>
      </c>
      <c r="AD94" s="26">
        <f>0.2*1500000/100</f>
        <v>3000</v>
      </c>
      <c r="AE94" s="26"/>
      <c r="AF94" s="26"/>
      <c r="AG94" s="26"/>
      <c r="AH94" s="26"/>
      <c r="AI94" s="26"/>
      <c r="AJ94" s="26"/>
      <c r="AK94" s="26"/>
      <c r="AL94" s="26"/>
      <c r="AM94" s="26"/>
    </row>
    <row r="95" spans="1:39" ht="15.75">
      <c r="A95" s="25" t="s">
        <v>738</v>
      </c>
      <c r="B95" s="7" t="s">
        <v>737</v>
      </c>
      <c r="C95" s="116"/>
      <c r="D95" s="26"/>
      <c r="E95" s="26"/>
      <c r="F95" s="26"/>
      <c r="G95" s="26"/>
      <c r="H95" s="26"/>
      <c r="I95" s="26"/>
      <c r="J95" s="116">
        <v>1934595</v>
      </c>
      <c r="K95" s="116">
        <v>1934595</v>
      </c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119">
        <f>+(AC92+AC93)*0.4/100</f>
        <v>549388.6716400001</v>
      </c>
      <c r="AD95" s="26">
        <f>0.4*1500000/100</f>
        <v>6000</v>
      </c>
      <c r="AE95" s="26"/>
      <c r="AF95" s="26"/>
      <c r="AG95" s="26"/>
      <c r="AH95" s="26"/>
      <c r="AI95" s="26"/>
      <c r="AJ95" s="26"/>
      <c r="AK95" s="26"/>
      <c r="AL95" s="26"/>
      <c r="AM95" s="26"/>
    </row>
    <row r="96" spans="1:39" ht="24.75" customHeight="1">
      <c r="A96" s="25" t="s">
        <v>740</v>
      </c>
      <c r="B96" s="7" t="s">
        <v>741</v>
      </c>
      <c r="C96" s="116"/>
      <c r="D96" s="26"/>
      <c r="E96" s="26"/>
      <c r="F96" s="26"/>
      <c r="G96" s="26"/>
      <c r="H96" s="26"/>
      <c r="I96" s="26"/>
      <c r="J96" s="116"/>
      <c r="K96" s="11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</row>
    <row r="97" spans="1:39" ht="22.5" customHeight="1">
      <c r="A97" s="25" t="s">
        <v>742</v>
      </c>
      <c r="B97" s="7" t="s">
        <v>1184</v>
      </c>
      <c r="C97" s="116"/>
      <c r="D97" s="26"/>
      <c r="E97" s="26"/>
      <c r="F97" s="26"/>
      <c r="G97" s="26"/>
      <c r="H97" s="26"/>
      <c r="I97" s="26"/>
      <c r="J97" s="116"/>
      <c r="K97" s="11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</row>
    <row r="98" spans="1:39" ht="42.75" customHeight="1">
      <c r="A98" s="25" t="s">
        <v>1183</v>
      </c>
      <c r="B98" s="7" t="s">
        <v>1186</v>
      </c>
      <c r="C98" s="116"/>
      <c r="D98" s="26"/>
      <c r="E98" s="26"/>
      <c r="F98" s="26"/>
      <c r="G98" s="26"/>
      <c r="H98" s="26"/>
      <c r="I98" s="26"/>
      <c r="J98" s="116"/>
      <c r="K98" s="11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</row>
    <row r="99" spans="1:39" ht="33.75" customHeight="1">
      <c r="A99" s="25" t="s">
        <v>1519</v>
      </c>
      <c r="B99" s="81" t="s">
        <v>550</v>
      </c>
      <c r="C99" s="105"/>
      <c r="D99" s="26"/>
      <c r="E99" s="26"/>
      <c r="F99" s="26"/>
      <c r="G99" s="26"/>
      <c r="H99" s="26"/>
      <c r="I99" s="26"/>
      <c r="J99" s="102">
        <v>17421982</v>
      </c>
      <c r="K99" s="102">
        <v>17421982</v>
      </c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</row>
    <row r="100" spans="1:39" ht="12.75">
      <c r="A100" s="82" t="s">
        <v>1389</v>
      </c>
      <c r="B100" s="83" t="s">
        <v>508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</row>
    <row r="101" spans="1:39" ht="12.75">
      <c r="A101" s="84" t="s">
        <v>743</v>
      </c>
      <c r="B101" s="85" t="s">
        <v>509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</row>
    <row r="102" spans="1:39" ht="12.75">
      <c r="A102" s="90" t="s">
        <v>744</v>
      </c>
      <c r="B102" s="26" t="s">
        <v>387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</row>
    <row r="103" spans="1:39" ht="12.75">
      <c r="A103" s="90" t="s">
        <v>745</v>
      </c>
      <c r="B103" s="26" t="s">
        <v>388</v>
      </c>
      <c r="C103" s="26"/>
      <c r="D103" s="26"/>
      <c r="E103" s="26"/>
      <c r="F103" s="26"/>
      <c r="G103" s="26"/>
      <c r="H103" s="26"/>
      <c r="I103" s="26"/>
      <c r="J103" s="26">
        <v>4355495.5</v>
      </c>
      <c r="K103" s="26">
        <v>4355495.5</v>
      </c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</row>
    <row r="104" spans="1:39" ht="12.75">
      <c r="A104" s="90" t="s">
        <v>746</v>
      </c>
      <c r="B104" s="26" t="s">
        <v>389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</row>
    <row r="105" spans="1:39" ht="12.75">
      <c r="A105" s="90" t="s">
        <v>747</v>
      </c>
      <c r="B105" s="26" t="s">
        <v>390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</row>
    <row r="106" spans="1:39" ht="12.75">
      <c r="A106" s="84" t="s">
        <v>1391</v>
      </c>
      <c r="B106" s="85" t="s">
        <v>510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</row>
    <row r="107" spans="1:39" ht="12.75">
      <c r="A107" s="90" t="s">
        <v>1562</v>
      </c>
      <c r="B107" s="26" t="s">
        <v>387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</row>
    <row r="108" spans="1:39" ht="12.75">
      <c r="A108" s="90" t="s">
        <v>1563</v>
      </c>
      <c r="B108" s="26" t="s">
        <v>388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1:39" ht="12.75">
      <c r="A109" s="90" t="s">
        <v>1564</v>
      </c>
      <c r="B109" s="26" t="s">
        <v>389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1:39" ht="12.75">
      <c r="A110" s="90" t="s">
        <v>1565</v>
      </c>
      <c r="B110" s="26" t="s">
        <v>390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1:39" ht="12.75">
      <c r="A111" s="84" t="s">
        <v>1620</v>
      </c>
      <c r="B111" s="85" t="s">
        <v>511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  <row r="112" spans="1:39" ht="12.75">
      <c r="A112" s="90" t="s">
        <v>757</v>
      </c>
      <c r="B112" s="26" t="s">
        <v>387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</row>
    <row r="113" spans="1:39" ht="12.75">
      <c r="A113" s="90" t="s">
        <v>758</v>
      </c>
      <c r="B113" s="26" t="s">
        <v>388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</row>
    <row r="114" spans="1:39" ht="12.75">
      <c r="A114" s="90" t="s">
        <v>504</v>
      </c>
      <c r="B114" s="26" t="s">
        <v>389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</row>
    <row r="115" spans="1:39" ht="12.75">
      <c r="A115" s="90" t="s">
        <v>505</v>
      </c>
      <c r="B115" s="26" t="s">
        <v>390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</row>
    <row r="116" spans="1:39" ht="12.75">
      <c r="A116" s="82" t="s">
        <v>1390</v>
      </c>
      <c r="B116" s="83" t="s">
        <v>512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</row>
    <row r="117" spans="1:39" ht="12.75">
      <c r="A117" s="84" t="s">
        <v>1772</v>
      </c>
      <c r="B117" s="85" t="s">
        <v>513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</row>
    <row r="118" spans="1:39" ht="12.75">
      <c r="A118" s="90" t="s">
        <v>1773</v>
      </c>
      <c r="B118" s="26" t="s">
        <v>387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</row>
    <row r="119" spans="1:39" ht="12.75">
      <c r="A119" s="90" t="s">
        <v>1774</v>
      </c>
      <c r="B119" s="26" t="s">
        <v>388</v>
      </c>
      <c r="C119" s="26"/>
      <c r="D119" s="26"/>
      <c r="E119" s="26"/>
      <c r="F119" s="26"/>
      <c r="G119" s="26"/>
      <c r="H119" s="26"/>
      <c r="I119" s="26"/>
      <c r="J119" s="26">
        <v>4355495.5</v>
      </c>
      <c r="K119" s="26">
        <v>4355495.5</v>
      </c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</row>
    <row r="120" spans="1:39" ht="12.75">
      <c r="A120" s="90" t="s">
        <v>1560</v>
      </c>
      <c r="B120" s="26" t="s">
        <v>389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</row>
    <row r="121" spans="1:39" ht="12.75">
      <c r="A121" s="90" t="s">
        <v>1561</v>
      </c>
      <c r="B121" s="26" t="s">
        <v>390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</row>
    <row r="122" spans="1:39" ht="12.75">
      <c r="A122" s="84" t="s">
        <v>1391</v>
      </c>
      <c r="B122" s="85" t="s">
        <v>514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</row>
    <row r="123" spans="1:39" ht="12.75">
      <c r="A123" s="90" t="s">
        <v>1562</v>
      </c>
      <c r="B123" s="26" t="s">
        <v>387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</row>
    <row r="124" spans="1:39" ht="12.75">
      <c r="A124" s="90" t="s">
        <v>1563</v>
      </c>
      <c r="B124" s="26" t="s">
        <v>388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</row>
    <row r="125" spans="1:39" ht="12.75">
      <c r="A125" s="90" t="s">
        <v>1564</v>
      </c>
      <c r="B125" s="26" t="s">
        <v>389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</row>
    <row r="126" spans="1:39" ht="12.75">
      <c r="A126" s="90" t="s">
        <v>1565</v>
      </c>
      <c r="B126" s="26" t="s">
        <v>390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</row>
    <row r="127" spans="1:39" ht="12.75">
      <c r="A127" s="84" t="s">
        <v>756</v>
      </c>
      <c r="B127" s="85" t="s">
        <v>515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</row>
    <row r="128" spans="1:39" ht="12.75">
      <c r="A128" s="90" t="s">
        <v>757</v>
      </c>
      <c r="B128" s="26" t="s">
        <v>387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</row>
    <row r="129" spans="1:39" ht="12.75">
      <c r="A129" s="90" t="s">
        <v>758</v>
      </c>
      <c r="B129" s="26" t="s">
        <v>388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</row>
    <row r="130" spans="1:39" ht="12.75">
      <c r="A130" s="90" t="s">
        <v>504</v>
      </c>
      <c r="B130" s="26" t="s">
        <v>389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</row>
    <row r="131" spans="1:39" ht="12.75">
      <c r="A131" s="90" t="s">
        <v>505</v>
      </c>
      <c r="B131" s="26" t="s">
        <v>390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</row>
    <row r="132" spans="1:39" ht="12.75">
      <c r="A132" s="84" t="s">
        <v>759</v>
      </c>
      <c r="B132" s="85" t="s">
        <v>516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</row>
    <row r="133" spans="1:39" ht="12.75">
      <c r="A133" s="90" t="s">
        <v>760</v>
      </c>
      <c r="B133" s="26" t="s">
        <v>387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</row>
    <row r="134" spans="1:39" ht="12.75">
      <c r="A134" s="90" t="s">
        <v>761</v>
      </c>
      <c r="B134" s="26" t="s">
        <v>388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</row>
    <row r="135" spans="1:39" ht="12.75">
      <c r="A135" s="90" t="s">
        <v>506</v>
      </c>
      <c r="B135" s="26" t="s">
        <v>389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</row>
    <row r="136" spans="1:39" ht="12.75">
      <c r="A136" s="90" t="s">
        <v>507</v>
      </c>
      <c r="B136" s="26" t="s">
        <v>390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</row>
    <row r="137" spans="1:39" ht="12.75">
      <c r="A137" s="82" t="s">
        <v>1392</v>
      </c>
      <c r="B137" s="83" t="s">
        <v>770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</row>
    <row r="138" spans="1:39" ht="12.75">
      <c r="A138" s="84" t="s">
        <v>763</v>
      </c>
      <c r="B138" s="85" t="s">
        <v>517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</row>
    <row r="139" spans="1:39" ht="12.75">
      <c r="A139" s="90" t="s">
        <v>764</v>
      </c>
      <c r="B139" s="26" t="s">
        <v>387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</row>
    <row r="140" spans="1:39" ht="12.75">
      <c r="A140" s="90" t="s">
        <v>765</v>
      </c>
      <c r="B140" s="26" t="s">
        <v>388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</row>
    <row r="141" spans="1:39" ht="12.75">
      <c r="A141" s="90" t="s">
        <v>1557</v>
      </c>
      <c r="B141" s="26" t="s">
        <v>389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</row>
    <row r="142" spans="1:39" ht="12.75">
      <c r="A142" s="90" t="s">
        <v>1558</v>
      </c>
      <c r="B142" s="26" t="s">
        <v>390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</row>
    <row r="143" spans="1:39" ht="12.75">
      <c r="A143" s="84" t="s">
        <v>766</v>
      </c>
      <c r="B143" s="85" t="s">
        <v>518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</row>
    <row r="144" spans="1:39" ht="12.75">
      <c r="A144" s="90" t="s">
        <v>767</v>
      </c>
      <c r="B144" s="26" t="s">
        <v>387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</row>
    <row r="145" spans="1:39" ht="12.75">
      <c r="A145" s="90" t="s">
        <v>768</v>
      </c>
      <c r="B145" s="26" t="s">
        <v>388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spans="1:39" ht="12.75">
      <c r="A146" s="90" t="s">
        <v>769</v>
      </c>
      <c r="B146" s="26" t="s">
        <v>389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</row>
    <row r="147" spans="1:39" ht="12.75">
      <c r="A147" s="90" t="s">
        <v>1559</v>
      </c>
      <c r="B147" s="26" t="s">
        <v>390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</row>
    <row r="148" spans="1:39" ht="12.75">
      <c r="A148" s="82" t="s">
        <v>1393</v>
      </c>
      <c r="B148" s="83" t="s">
        <v>519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</row>
    <row r="149" spans="1:39" ht="12.75">
      <c r="A149" s="84" t="s">
        <v>1394</v>
      </c>
      <c r="B149" s="85" t="s">
        <v>520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</row>
    <row r="150" spans="1:39" ht="12.75">
      <c r="A150" s="90" t="s">
        <v>1549</v>
      </c>
      <c r="B150" s="26" t="s">
        <v>387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</row>
    <row r="151" spans="1:39" ht="12.75">
      <c r="A151" s="90" t="s">
        <v>1550</v>
      </c>
      <c r="B151" s="26" t="s">
        <v>388</v>
      </c>
      <c r="C151" s="26"/>
      <c r="D151" s="26"/>
      <c r="E151" s="26"/>
      <c r="F151" s="26"/>
      <c r="G151" s="26"/>
      <c r="H151" s="26"/>
      <c r="I151" s="26"/>
      <c r="J151" s="26">
        <v>4355495.5</v>
      </c>
      <c r="K151" s="26">
        <v>4355495.5</v>
      </c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</row>
    <row r="152" spans="1:39" ht="12.75">
      <c r="A152" s="90" t="s">
        <v>1551</v>
      </c>
      <c r="B152" s="26" t="s">
        <v>389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</row>
    <row r="153" spans="1:39" ht="12.75">
      <c r="A153" s="90" t="s">
        <v>1552</v>
      </c>
      <c r="B153" s="26" t="s">
        <v>390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</row>
    <row r="154" spans="1:39" ht="15.75" customHeight="1">
      <c r="A154" s="84" t="s">
        <v>1395</v>
      </c>
      <c r="B154" s="85" t="s">
        <v>521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</row>
    <row r="155" spans="1:39" ht="12.75">
      <c r="A155" s="90" t="s">
        <v>1553</v>
      </c>
      <c r="B155" s="26" t="s">
        <v>387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</row>
    <row r="156" spans="1:39" ht="12.75">
      <c r="A156" s="90" t="s">
        <v>1554</v>
      </c>
      <c r="B156" s="26" t="s">
        <v>388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</row>
    <row r="157" spans="1:39" ht="12.75">
      <c r="A157" s="90" t="s">
        <v>1555</v>
      </c>
      <c r="B157" s="26" t="s">
        <v>389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</row>
    <row r="158" spans="1:39" ht="12.75">
      <c r="A158" s="90" t="s">
        <v>1556</v>
      </c>
      <c r="B158" s="26" t="s">
        <v>390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</row>
    <row r="159" spans="1:39" ht="12.75">
      <c r="A159" s="82" t="s">
        <v>1396</v>
      </c>
      <c r="B159" s="83" t="s">
        <v>522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</row>
    <row r="160" spans="1:39" ht="12.75">
      <c r="A160" s="84" t="s">
        <v>1397</v>
      </c>
      <c r="B160" s="85" t="s">
        <v>523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</row>
    <row r="161" spans="1:39" ht="12.75">
      <c r="A161" s="90" t="s">
        <v>1525</v>
      </c>
      <c r="B161" s="26" t="s">
        <v>387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</row>
    <row r="162" spans="1:39" ht="12.75">
      <c r="A162" s="90" t="s">
        <v>1526</v>
      </c>
      <c r="B162" s="26" t="s">
        <v>388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</row>
    <row r="163" spans="1:39" ht="12.75">
      <c r="A163" s="90" t="s">
        <v>1527</v>
      </c>
      <c r="B163" s="26" t="s">
        <v>389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</row>
    <row r="164" spans="1:39" ht="12.75">
      <c r="A164" s="90" t="s">
        <v>1528</v>
      </c>
      <c r="B164" s="26" t="s">
        <v>390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</row>
    <row r="165" spans="1:39" ht="12.75">
      <c r="A165" s="84" t="s">
        <v>1398</v>
      </c>
      <c r="B165" s="85" t="s">
        <v>524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</row>
    <row r="166" spans="1:39" ht="12.75">
      <c r="A166" s="90" t="s">
        <v>1529</v>
      </c>
      <c r="B166" s="26" t="s">
        <v>387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</row>
    <row r="167" spans="1:39" ht="12.75">
      <c r="A167" s="90" t="s">
        <v>1530</v>
      </c>
      <c r="B167" s="26" t="s">
        <v>388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</row>
    <row r="168" spans="1:39" ht="12.75">
      <c r="A168" s="90" t="s">
        <v>1531</v>
      </c>
      <c r="B168" s="26" t="s">
        <v>389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</row>
    <row r="169" spans="1:39" ht="12.75">
      <c r="A169" s="90" t="s">
        <v>1532</v>
      </c>
      <c r="B169" s="26" t="s">
        <v>390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</row>
    <row r="170" spans="1:39" ht="12.75">
      <c r="A170" s="84" t="s">
        <v>1399</v>
      </c>
      <c r="B170" s="85" t="s">
        <v>525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</row>
    <row r="171" spans="1:39" ht="12.75">
      <c r="A171" s="90" t="s">
        <v>1533</v>
      </c>
      <c r="B171" s="26" t="s">
        <v>387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</row>
    <row r="172" spans="1:39" ht="12.75">
      <c r="A172" s="90" t="s">
        <v>1534</v>
      </c>
      <c r="B172" s="26" t="s">
        <v>388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</row>
    <row r="173" spans="1:39" ht="12.75">
      <c r="A173" s="90" t="s">
        <v>1535</v>
      </c>
      <c r="B173" s="26" t="s">
        <v>389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</row>
    <row r="174" spans="1:39" ht="12.75">
      <c r="A174" s="90" t="s">
        <v>1536</v>
      </c>
      <c r="B174" s="26" t="s">
        <v>390</v>
      </c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</row>
    <row r="175" spans="1:39" ht="12.75">
      <c r="A175" s="84" t="s">
        <v>1400</v>
      </c>
      <c r="B175" s="85" t="s">
        <v>526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</row>
    <row r="176" spans="1:39" ht="12.75">
      <c r="A176" s="90" t="s">
        <v>1537</v>
      </c>
      <c r="B176" s="26" t="s">
        <v>387</v>
      </c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</row>
    <row r="177" spans="1:39" ht="12.75">
      <c r="A177" s="90" t="s">
        <v>1538</v>
      </c>
      <c r="B177" s="26" t="s">
        <v>388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</row>
    <row r="178" spans="1:39" ht="12.75">
      <c r="A178" s="90" t="s">
        <v>1539</v>
      </c>
      <c r="B178" s="26" t="s">
        <v>389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</row>
    <row r="179" spans="1:39" ht="12.75">
      <c r="A179" s="90" t="s">
        <v>1540</v>
      </c>
      <c r="B179" s="26" t="s">
        <v>390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</row>
    <row r="180" spans="1:39" ht="12.75">
      <c r="A180" s="84" t="s">
        <v>1523</v>
      </c>
      <c r="B180" s="85" t="s">
        <v>527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</row>
    <row r="181" spans="1:39" ht="12.75">
      <c r="A181" s="90" t="s">
        <v>1541</v>
      </c>
      <c r="B181" s="26" t="s">
        <v>387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</row>
    <row r="182" spans="1:39" ht="12.75">
      <c r="A182" s="90" t="s">
        <v>1542</v>
      </c>
      <c r="B182" s="26" t="s">
        <v>388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</row>
    <row r="183" spans="1:39" ht="12.75">
      <c r="A183" s="90" t="s">
        <v>1543</v>
      </c>
      <c r="B183" s="26" t="s">
        <v>389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</row>
    <row r="184" spans="1:39" ht="12.75">
      <c r="A184" s="90" t="s">
        <v>1544</v>
      </c>
      <c r="B184" s="26" t="s">
        <v>390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</row>
    <row r="185" spans="1:39" ht="12.75">
      <c r="A185" s="84" t="s">
        <v>1524</v>
      </c>
      <c r="B185" s="85" t="s">
        <v>528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</row>
    <row r="186" spans="1:39" ht="12.75">
      <c r="A186" s="90" t="s">
        <v>1545</v>
      </c>
      <c r="B186" s="26" t="s">
        <v>387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</row>
    <row r="187" spans="1:39" ht="12.75">
      <c r="A187" s="90" t="s">
        <v>1546</v>
      </c>
      <c r="B187" s="26" t="s">
        <v>388</v>
      </c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</row>
    <row r="188" spans="1:39" ht="12.75">
      <c r="A188" s="90" t="s">
        <v>1547</v>
      </c>
      <c r="B188" s="26" t="s">
        <v>389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</row>
    <row r="189" spans="1:39" ht="12.75">
      <c r="A189" s="90" t="s">
        <v>1548</v>
      </c>
      <c r="B189" s="26" t="s">
        <v>390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</row>
    <row r="190" spans="1:39" ht="12.75">
      <c r="A190" s="82" t="s">
        <v>1401</v>
      </c>
      <c r="B190" s="83" t="s">
        <v>529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</row>
    <row r="191" spans="1:39" ht="12.75">
      <c r="A191" s="84" t="s">
        <v>1402</v>
      </c>
      <c r="B191" s="85" t="s">
        <v>530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</row>
    <row r="192" spans="1:39" ht="12.75">
      <c r="A192" s="90" t="s">
        <v>1501</v>
      </c>
      <c r="B192" s="26" t="s">
        <v>387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</row>
    <row r="193" spans="1:39" ht="12.75">
      <c r="A193" s="90" t="s">
        <v>1502</v>
      </c>
      <c r="B193" s="26" t="s">
        <v>388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</row>
    <row r="194" spans="1:39" ht="12.75">
      <c r="A194" s="90" t="s">
        <v>1503</v>
      </c>
      <c r="B194" s="26" t="s">
        <v>389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</row>
    <row r="195" spans="1:39" ht="12.75">
      <c r="A195" s="90" t="s">
        <v>1504</v>
      </c>
      <c r="B195" s="26" t="s">
        <v>390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</row>
    <row r="196" spans="1:39" ht="12.75">
      <c r="A196" s="84" t="s">
        <v>1403</v>
      </c>
      <c r="B196" s="85" t="s">
        <v>1601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</row>
    <row r="197" spans="1:39" ht="12.75">
      <c r="A197" s="90" t="s">
        <v>1505</v>
      </c>
      <c r="B197" s="26" t="s">
        <v>387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</row>
    <row r="198" spans="1:39" ht="12.75">
      <c r="A198" s="90" t="s">
        <v>1506</v>
      </c>
      <c r="B198" s="26" t="s">
        <v>388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</row>
    <row r="199" spans="1:39" ht="12.75">
      <c r="A199" s="90" t="s">
        <v>1507</v>
      </c>
      <c r="B199" s="26" t="s">
        <v>389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</row>
    <row r="200" spans="1:39" ht="12.75">
      <c r="A200" s="90" t="s">
        <v>1508</v>
      </c>
      <c r="B200" s="26" t="s">
        <v>390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</row>
    <row r="201" spans="1:39" ht="12.75">
      <c r="A201" s="84" t="s">
        <v>1404</v>
      </c>
      <c r="B201" s="85" t="s">
        <v>1602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</row>
    <row r="202" spans="1:39" ht="12.75">
      <c r="A202" s="90" t="s">
        <v>1509</v>
      </c>
      <c r="B202" s="26" t="s">
        <v>387</v>
      </c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</row>
    <row r="203" spans="1:39" ht="12.75">
      <c r="A203" s="90" t="s">
        <v>1510</v>
      </c>
      <c r="B203" s="26" t="s">
        <v>388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</row>
    <row r="204" spans="1:39" ht="12.75">
      <c r="A204" s="90" t="s">
        <v>1511</v>
      </c>
      <c r="B204" s="26" t="s">
        <v>389</v>
      </c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</row>
    <row r="205" spans="1:39" ht="12.75">
      <c r="A205" s="90" t="s">
        <v>1512</v>
      </c>
      <c r="B205" s="26" t="s">
        <v>390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</row>
    <row r="206" spans="1:39" ht="12.75">
      <c r="A206" s="84" t="s">
        <v>1405</v>
      </c>
      <c r="B206" s="85" t="s">
        <v>1603</v>
      </c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</row>
    <row r="207" spans="1:39" ht="12.75">
      <c r="A207" s="90" t="s">
        <v>1513</v>
      </c>
      <c r="B207" s="26" t="s">
        <v>387</v>
      </c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</row>
    <row r="208" spans="1:39" ht="12.75">
      <c r="A208" s="90" t="s">
        <v>1514</v>
      </c>
      <c r="B208" s="26" t="s">
        <v>388</v>
      </c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</row>
    <row r="209" spans="1:39" ht="12.75">
      <c r="A209" s="90" t="s">
        <v>1515</v>
      </c>
      <c r="B209" s="26" t="s">
        <v>389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</row>
    <row r="210" spans="1:39" ht="12.75">
      <c r="A210" s="90" t="s">
        <v>1516</v>
      </c>
      <c r="B210" s="26" t="s">
        <v>390</v>
      </c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</row>
    <row r="211" spans="1:39" ht="12.75">
      <c r="A211" s="84" t="s">
        <v>1500</v>
      </c>
      <c r="B211" s="85" t="s">
        <v>1604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</row>
    <row r="212" spans="1:39" ht="12.75">
      <c r="A212" s="90" t="s">
        <v>1517</v>
      </c>
      <c r="B212" s="26" t="s">
        <v>387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</row>
    <row r="213" spans="1:39" ht="12.75">
      <c r="A213" s="90" t="s">
        <v>1518</v>
      </c>
      <c r="B213" s="26" t="s">
        <v>388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</row>
    <row r="214" spans="1:39" ht="12.75">
      <c r="A214" s="90" t="s">
        <v>1521</v>
      </c>
      <c r="B214" s="26" t="s">
        <v>389</v>
      </c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</row>
    <row r="215" spans="1:39" ht="12.75">
      <c r="A215" s="90" t="s">
        <v>1522</v>
      </c>
      <c r="B215" s="26" t="s">
        <v>390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</row>
    <row r="216" spans="1:39" ht="12.75">
      <c r="A216" s="82" t="s">
        <v>378</v>
      </c>
      <c r="B216" s="83" t="s">
        <v>1605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</row>
    <row r="217" spans="1:39" ht="12.75">
      <c r="A217" s="84" t="s">
        <v>1490</v>
      </c>
      <c r="B217" s="85" t="s">
        <v>1606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</row>
    <row r="218" spans="1:39" ht="12.75">
      <c r="A218" s="90" t="s">
        <v>1492</v>
      </c>
      <c r="B218" s="26" t="s">
        <v>387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</row>
    <row r="219" spans="1:39" ht="12.75">
      <c r="A219" s="90" t="s">
        <v>1493</v>
      </c>
      <c r="B219" s="26" t="s">
        <v>388</v>
      </c>
      <c r="C219" s="26"/>
      <c r="D219" s="26"/>
      <c r="E219" s="26"/>
      <c r="F219" s="26"/>
      <c r="G219" s="26"/>
      <c r="H219" s="26"/>
      <c r="I219" s="26"/>
      <c r="J219" s="26">
        <v>4355495.5</v>
      </c>
      <c r="K219" s="26">
        <v>4355495.5</v>
      </c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</row>
    <row r="220" spans="1:39" ht="12.75">
      <c r="A220" s="90" t="s">
        <v>1494</v>
      </c>
      <c r="B220" s="26" t="s">
        <v>389</v>
      </c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</row>
    <row r="221" spans="1:39" ht="12.75">
      <c r="A221" s="90" t="s">
        <v>1495</v>
      </c>
      <c r="B221" s="26" t="s">
        <v>390</v>
      </c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</row>
    <row r="222" spans="1:39" ht="12.75">
      <c r="A222" s="84" t="s">
        <v>1491</v>
      </c>
      <c r="B222" s="85" t="s">
        <v>1607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</row>
    <row r="223" spans="1:39" ht="12.75">
      <c r="A223" s="90" t="s">
        <v>1496</v>
      </c>
      <c r="B223" s="26" t="s">
        <v>387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</row>
    <row r="224" spans="1:39" ht="12.75">
      <c r="A224" s="90" t="s">
        <v>1497</v>
      </c>
      <c r="B224" s="26" t="s">
        <v>388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</row>
    <row r="225" spans="1:39" ht="12.75">
      <c r="A225" s="90" t="s">
        <v>1498</v>
      </c>
      <c r="B225" s="26" t="s">
        <v>389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</row>
    <row r="226" spans="1:39" ht="12.75">
      <c r="A226" s="90" t="s">
        <v>1499</v>
      </c>
      <c r="B226" s="26" t="s">
        <v>390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</row>
    <row r="227" spans="1:39" ht="12.75">
      <c r="A227" s="82" t="s">
        <v>379</v>
      </c>
      <c r="B227" s="83" t="s">
        <v>1608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</row>
    <row r="228" spans="1:39" ht="12.75">
      <c r="A228" s="84" t="s">
        <v>422</v>
      </c>
      <c r="B228" s="85" t="s">
        <v>1609</v>
      </c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</row>
    <row r="229" spans="1:39" ht="12.75">
      <c r="A229" s="90" t="s">
        <v>423</v>
      </c>
      <c r="B229" s="26" t="s">
        <v>387</v>
      </c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</row>
    <row r="230" spans="1:39" ht="12.75">
      <c r="A230" s="90" t="s">
        <v>424</v>
      </c>
      <c r="B230" s="26" t="s">
        <v>388</v>
      </c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</row>
    <row r="231" spans="1:39" ht="12.75">
      <c r="A231" s="90" t="s">
        <v>425</v>
      </c>
      <c r="B231" s="26" t="s">
        <v>389</v>
      </c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</row>
    <row r="232" spans="1:39" ht="12.75">
      <c r="A232" s="90" t="s">
        <v>426</v>
      </c>
      <c r="B232" s="26" t="s">
        <v>390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</row>
    <row r="233" spans="1:39" ht="12.75">
      <c r="A233" s="84" t="s">
        <v>427</v>
      </c>
      <c r="B233" s="85" t="s">
        <v>1610</v>
      </c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</row>
    <row r="234" spans="1:39" ht="12.75">
      <c r="A234" s="90" t="s">
        <v>428</v>
      </c>
      <c r="B234" s="26" t="s">
        <v>387</v>
      </c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</row>
    <row r="235" spans="1:39" ht="12.75">
      <c r="A235" s="90" t="s">
        <v>429</v>
      </c>
      <c r="B235" s="26" t="s">
        <v>388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</row>
    <row r="236" spans="1:39" ht="12.75">
      <c r="A236" s="90" t="s">
        <v>430</v>
      </c>
      <c r="B236" s="26" t="s">
        <v>389</v>
      </c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</row>
    <row r="237" spans="1:39" ht="12.75">
      <c r="A237" s="90" t="s">
        <v>431</v>
      </c>
      <c r="B237" s="26" t="s">
        <v>390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</row>
    <row r="238" spans="1:39" ht="12.75">
      <c r="A238" s="84" t="s">
        <v>432</v>
      </c>
      <c r="B238" s="85" t="s">
        <v>1611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</row>
    <row r="239" spans="1:39" ht="12.75">
      <c r="A239" s="90" t="s">
        <v>1486</v>
      </c>
      <c r="B239" s="26" t="s">
        <v>387</v>
      </c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</row>
    <row r="240" spans="1:39" ht="12.75">
      <c r="A240" s="90" t="s">
        <v>1487</v>
      </c>
      <c r="B240" s="26" t="s">
        <v>388</v>
      </c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</row>
    <row r="241" spans="1:39" ht="12.75">
      <c r="A241" s="90" t="s">
        <v>1488</v>
      </c>
      <c r="B241" s="26" t="s">
        <v>389</v>
      </c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</row>
    <row r="242" spans="1:39" ht="12.75">
      <c r="A242" s="90" t="s">
        <v>1489</v>
      </c>
      <c r="B242" s="26" t="s">
        <v>390</v>
      </c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</row>
    <row r="243" spans="1:39" ht="12.75">
      <c r="A243" s="82" t="s">
        <v>380</v>
      </c>
      <c r="B243" s="83" t="s">
        <v>1612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</row>
    <row r="244" spans="1:39" ht="12.75">
      <c r="A244" s="84" t="s">
        <v>406</v>
      </c>
      <c r="B244" s="85" t="s">
        <v>1613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</row>
    <row r="245" spans="1:39" ht="12.75">
      <c r="A245" s="90" t="s">
        <v>407</v>
      </c>
      <c r="B245" s="26" t="s">
        <v>387</v>
      </c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</row>
    <row r="246" spans="1:39" ht="12.75">
      <c r="A246" s="90" t="s">
        <v>408</v>
      </c>
      <c r="B246" s="26" t="s">
        <v>388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</row>
    <row r="247" spans="1:39" ht="12.75">
      <c r="A247" s="90" t="s">
        <v>409</v>
      </c>
      <c r="B247" s="26" t="s">
        <v>389</v>
      </c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</row>
    <row r="248" spans="1:39" ht="12.75">
      <c r="A248" s="90" t="s">
        <v>410</v>
      </c>
      <c r="B248" s="26" t="s">
        <v>390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</row>
    <row r="249" spans="1:39" ht="12.75">
      <c r="A249" s="84" t="s">
        <v>411</v>
      </c>
      <c r="B249" s="85" t="s">
        <v>1614</v>
      </c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</row>
    <row r="250" spans="1:39" ht="12.75">
      <c r="A250" s="90" t="s">
        <v>412</v>
      </c>
      <c r="B250" s="26" t="s">
        <v>387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>
        <v>1500000</v>
      </c>
      <c r="AE250" s="26"/>
      <c r="AF250" s="26"/>
      <c r="AG250" s="26"/>
      <c r="AH250" s="26"/>
      <c r="AI250" s="26"/>
      <c r="AJ250" s="26"/>
      <c r="AK250" s="26"/>
      <c r="AL250" s="26"/>
      <c r="AM250" s="26"/>
    </row>
    <row r="251" spans="1:39" ht="12.75">
      <c r="A251" s="90" t="s">
        <v>413</v>
      </c>
      <c r="B251" s="26" t="s">
        <v>388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</row>
    <row r="252" spans="1:39" ht="12.75">
      <c r="A252" s="90" t="s">
        <v>414</v>
      </c>
      <c r="B252" s="26" t="s">
        <v>389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</row>
    <row r="253" spans="1:39" ht="12.75">
      <c r="A253" s="90" t="s">
        <v>415</v>
      </c>
      <c r="B253" s="26" t="s">
        <v>390</v>
      </c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</row>
    <row r="254" spans="1:39" ht="12.75">
      <c r="A254" s="84" t="s">
        <v>416</v>
      </c>
      <c r="B254" s="85" t="s">
        <v>1615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</row>
    <row r="255" spans="1:39" ht="12.75">
      <c r="A255" s="90" t="s">
        <v>417</v>
      </c>
      <c r="B255" s="26" t="s">
        <v>387</v>
      </c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</row>
    <row r="256" spans="1:39" ht="12.75">
      <c r="A256" s="90" t="s">
        <v>418</v>
      </c>
      <c r="B256" s="26" t="s">
        <v>388</v>
      </c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</row>
    <row r="257" spans="1:39" ht="12.75">
      <c r="A257" s="90" t="s">
        <v>419</v>
      </c>
      <c r="B257" s="26" t="s">
        <v>389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</row>
    <row r="258" spans="1:39" ht="12.75">
      <c r="A258" s="90" t="s">
        <v>420</v>
      </c>
      <c r="B258" s="26" t="s">
        <v>390</v>
      </c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</row>
    <row r="259" spans="1:39" ht="12.75">
      <c r="A259" s="82" t="s">
        <v>381</v>
      </c>
      <c r="B259" s="83" t="s">
        <v>1616</v>
      </c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</row>
    <row r="260" spans="1:39" ht="12.75">
      <c r="A260" s="84" t="s">
        <v>391</v>
      </c>
      <c r="B260" s="85" t="s">
        <v>1617</v>
      </c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</row>
    <row r="261" spans="1:39" ht="12.75">
      <c r="A261" s="90" t="s">
        <v>402</v>
      </c>
      <c r="B261" s="26" t="s">
        <v>387</v>
      </c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</row>
    <row r="262" spans="1:39" ht="12.75">
      <c r="A262" s="90" t="s">
        <v>403</v>
      </c>
      <c r="B262" s="26" t="s">
        <v>421</v>
      </c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</row>
    <row r="263" spans="1:39" ht="12.75">
      <c r="A263" s="90" t="s">
        <v>404</v>
      </c>
      <c r="B263" s="26" t="s">
        <v>389</v>
      </c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</row>
    <row r="264" spans="1:39" ht="12.75">
      <c r="A264" s="90" t="s">
        <v>405</v>
      </c>
      <c r="B264" s="26" t="s">
        <v>390</v>
      </c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</row>
    <row r="265" spans="1:39" ht="12.75">
      <c r="A265" s="84" t="s">
        <v>392</v>
      </c>
      <c r="B265" s="85" t="s">
        <v>1618</v>
      </c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</row>
    <row r="266" spans="1:39" ht="12.75">
      <c r="A266" s="90" t="s">
        <v>398</v>
      </c>
      <c r="B266" s="26" t="s">
        <v>387</v>
      </c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</row>
    <row r="267" spans="1:39" ht="12.75">
      <c r="A267" s="90" t="s">
        <v>399</v>
      </c>
      <c r="B267" s="26" t="s">
        <v>421</v>
      </c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</row>
    <row r="268" spans="1:39" ht="12.75">
      <c r="A268" s="90" t="s">
        <v>400</v>
      </c>
      <c r="B268" s="26" t="s">
        <v>389</v>
      </c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</row>
    <row r="269" spans="1:39" ht="12.75">
      <c r="A269" s="90" t="s">
        <v>401</v>
      </c>
      <c r="B269" s="26" t="s">
        <v>390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</row>
    <row r="270" spans="1:39" ht="12.75">
      <c r="A270" s="84" t="s">
        <v>393</v>
      </c>
      <c r="B270" s="85" t="s">
        <v>1619</v>
      </c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</row>
    <row r="271" spans="1:39" ht="12.75">
      <c r="A271" s="90" t="s">
        <v>394</v>
      </c>
      <c r="B271" s="26" t="s">
        <v>387</v>
      </c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</row>
    <row r="272" spans="1:39" ht="12.75">
      <c r="A272" s="90" t="s">
        <v>395</v>
      </c>
      <c r="B272" s="26" t="s">
        <v>421</v>
      </c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</row>
    <row r="273" spans="1:39" ht="12.75">
      <c r="A273" s="90" t="s">
        <v>396</v>
      </c>
      <c r="B273" s="26" t="s">
        <v>389</v>
      </c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</row>
    <row r="274" spans="1:39" ht="12.75">
      <c r="A274" s="90" t="s">
        <v>397</v>
      </c>
      <c r="B274" s="26" t="s">
        <v>390</v>
      </c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</row>
    <row r="275" spans="1:39" ht="12.75">
      <c r="A275" s="82" t="s">
        <v>382</v>
      </c>
      <c r="B275" s="83" t="s">
        <v>1681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</row>
    <row r="276" spans="1:39" ht="12.75">
      <c r="A276" s="90" t="s">
        <v>383</v>
      </c>
      <c r="B276" s="26" t="s">
        <v>387</v>
      </c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</row>
    <row r="277" spans="1:39" ht="12.75">
      <c r="A277" s="90" t="s">
        <v>384</v>
      </c>
      <c r="B277" s="26" t="s">
        <v>421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</row>
    <row r="278" spans="1:39" ht="12.75">
      <c r="A278" s="90" t="s">
        <v>385</v>
      </c>
      <c r="B278" s="26" t="s">
        <v>389</v>
      </c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</row>
    <row r="279" spans="1:39" ht="12.75">
      <c r="A279" s="90" t="s">
        <v>386</v>
      </c>
      <c r="B279" s="26" t="s">
        <v>1682</v>
      </c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</row>
    <row r="280" spans="1:39" ht="12.75">
      <c r="A280" s="90" t="s">
        <v>1683</v>
      </c>
      <c r="B280" s="26" t="s">
        <v>1732</v>
      </c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</row>
    <row r="281" spans="1:39" ht="12.75">
      <c r="A281" s="90" t="s">
        <v>1684</v>
      </c>
      <c r="B281" s="26" t="s">
        <v>1185</v>
      </c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</row>
    <row r="282" spans="1:39" ht="25.5">
      <c r="A282" s="80" t="s">
        <v>771</v>
      </c>
      <c r="B282" s="81" t="s">
        <v>1385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</row>
    <row r="283" spans="1:39" ht="12.75">
      <c r="A283" s="82" t="s">
        <v>772</v>
      </c>
      <c r="B283" s="83" t="s">
        <v>1386</v>
      </c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</row>
    <row r="284" spans="1:39" ht="12.75">
      <c r="A284" s="90" t="s">
        <v>1406</v>
      </c>
      <c r="B284" s="91" t="s">
        <v>1427</v>
      </c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</row>
    <row r="285" spans="1:39" ht="12.75">
      <c r="A285" s="90" t="s">
        <v>1407</v>
      </c>
      <c r="B285" s="91" t="s">
        <v>1428</v>
      </c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</row>
    <row r="286" spans="1:39" ht="12.75">
      <c r="A286" s="90" t="s">
        <v>1408</v>
      </c>
      <c r="B286" s="91" t="s">
        <v>1429</v>
      </c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</row>
    <row r="287" spans="1:39" ht="25.5">
      <c r="A287" s="90" t="s">
        <v>1409</v>
      </c>
      <c r="B287" s="91" t="s">
        <v>374</v>
      </c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</row>
    <row r="288" spans="1:39" ht="12.75">
      <c r="A288" s="82" t="s">
        <v>1415</v>
      </c>
      <c r="B288" s="83" t="s">
        <v>1387</v>
      </c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</row>
    <row r="289" spans="1:39" ht="12.75">
      <c r="A289" s="84" t="s">
        <v>773</v>
      </c>
      <c r="B289" s="92" t="s">
        <v>1427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</row>
    <row r="290" spans="1:39" ht="12.75">
      <c r="A290" s="90" t="s">
        <v>1423</v>
      </c>
      <c r="B290" s="91" t="s">
        <v>375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</row>
    <row r="291" spans="1:39" ht="12.75">
      <c r="A291" s="90" t="s">
        <v>1416</v>
      </c>
      <c r="B291" s="91" t="s">
        <v>376</v>
      </c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</row>
    <row r="292" spans="1:39" ht="12.75">
      <c r="A292" s="84" t="s">
        <v>1417</v>
      </c>
      <c r="B292" s="92" t="s">
        <v>1428</v>
      </c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</row>
    <row r="293" spans="1:39" ht="12.75">
      <c r="A293" s="90" t="s">
        <v>1425</v>
      </c>
      <c r="B293" s="91" t="s">
        <v>375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</row>
    <row r="294" spans="1:39" ht="12.75">
      <c r="A294" s="90" t="s">
        <v>1426</v>
      </c>
      <c r="B294" s="91" t="s">
        <v>376</v>
      </c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</row>
    <row r="295" spans="1:39" ht="25.5">
      <c r="A295" s="84" t="s">
        <v>1418</v>
      </c>
      <c r="B295" s="92" t="s">
        <v>1429</v>
      </c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</row>
    <row r="296" spans="1:39" ht="12.75">
      <c r="A296" s="90" t="s">
        <v>1424</v>
      </c>
      <c r="B296" s="91" t="s">
        <v>375</v>
      </c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</row>
    <row r="297" spans="1:39" ht="12.75">
      <c r="A297" s="90" t="s">
        <v>1419</v>
      </c>
      <c r="B297" s="91" t="s">
        <v>376</v>
      </c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</row>
    <row r="298" spans="1:39" ht="25.5">
      <c r="A298" s="84" t="s">
        <v>1420</v>
      </c>
      <c r="B298" s="92" t="s">
        <v>377</v>
      </c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</row>
    <row r="299" spans="1:39" ht="12.75">
      <c r="A299" s="90" t="s">
        <v>1421</v>
      </c>
      <c r="B299" s="91" t="s">
        <v>375</v>
      </c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</row>
    <row r="300" spans="1:39" ht="12.75">
      <c r="A300" s="90" t="s">
        <v>1422</v>
      </c>
      <c r="B300" s="91" t="s">
        <v>376</v>
      </c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</row>
    <row r="301" spans="1:39" ht="12.75">
      <c r="A301" s="82" t="s">
        <v>1680</v>
      </c>
      <c r="B301" s="83" t="s">
        <v>1732</v>
      </c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</row>
    <row r="302" spans="1:39" ht="12.75">
      <c r="A302" s="82" t="s">
        <v>774</v>
      </c>
      <c r="B302" s="83" t="s">
        <v>1679</v>
      </c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</row>
    <row r="303" spans="1:39" ht="12.75">
      <c r="A303" s="80" t="s">
        <v>775</v>
      </c>
      <c r="B303" s="81" t="s">
        <v>776</v>
      </c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</row>
    <row r="304" spans="1:39" ht="12.75">
      <c r="A304" s="90" t="s">
        <v>777</v>
      </c>
      <c r="B304" s="93" t="s">
        <v>1410</v>
      </c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</row>
    <row r="305" spans="1:39" ht="12.75">
      <c r="A305" s="90" t="s">
        <v>778</v>
      </c>
      <c r="B305" s="93" t="s">
        <v>779</v>
      </c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</row>
    <row r="306" spans="1:39" ht="12.75">
      <c r="A306" s="90" t="s">
        <v>780</v>
      </c>
      <c r="B306" s="93" t="s">
        <v>1411</v>
      </c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</row>
    <row r="307" spans="1:39" ht="12.75">
      <c r="A307" s="90" t="s">
        <v>781</v>
      </c>
      <c r="B307" s="93" t="s">
        <v>1412</v>
      </c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</row>
    <row r="308" spans="1:39" ht="12.75">
      <c r="A308" s="90" t="s">
        <v>782</v>
      </c>
      <c r="B308" s="93" t="s">
        <v>1413</v>
      </c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</row>
    <row r="309" spans="1:39" ht="12.75">
      <c r="A309" s="90" t="s">
        <v>783</v>
      </c>
      <c r="B309" s="93" t="s">
        <v>1414</v>
      </c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</row>
    <row r="310" spans="1:39" ht="12.75">
      <c r="A310" s="90" t="s">
        <v>784</v>
      </c>
      <c r="B310" s="93" t="s">
        <v>786</v>
      </c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</row>
    <row r="311" spans="1:39" ht="12.75">
      <c r="A311" s="90" t="s">
        <v>785</v>
      </c>
      <c r="B311" s="93" t="s">
        <v>788</v>
      </c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</row>
    <row r="312" spans="1:39" ht="12.75">
      <c r="A312" s="90" t="s">
        <v>787</v>
      </c>
      <c r="B312" s="93" t="s">
        <v>790</v>
      </c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</row>
    <row r="313" spans="1:39" ht="12.75">
      <c r="A313" s="90" t="s">
        <v>789</v>
      </c>
      <c r="B313" s="93" t="s">
        <v>1732</v>
      </c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</row>
    <row r="314" spans="1:39" ht="12.75">
      <c r="A314" s="90" t="s">
        <v>1677</v>
      </c>
      <c r="B314" s="93" t="s">
        <v>1678</v>
      </c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</row>
    <row r="315" spans="1:39" ht="15.75">
      <c r="A315" s="4" t="s">
        <v>791</v>
      </c>
      <c r="B315" s="94" t="s">
        <v>1325</v>
      </c>
      <c r="C315" s="105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117">
        <f>P316+P335+P357+P369</f>
        <v>192767624</v>
      </c>
      <c r="Q315" s="117">
        <v>192767624</v>
      </c>
      <c r="R315" s="120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</row>
    <row r="316" spans="1:39" ht="15.75">
      <c r="A316" s="80" t="s">
        <v>792</v>
      </c>
      <c r="B316" s="95" t="s">
        <v>793</v>
      </c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121">
        <f>P317+P323+P329</f>
        <v>33426240</v>
      </c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</row>
    <row r="317" spans="1:39" ht="15.75">
      <c r="A317" s="25" t="s">
        <v>794</v>
      </c>
      <c r="B317" s="96" t="s">
        <v>795</v>
      </c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109">
        <v>14457571</v>
      </c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</row>
    <row r="318" spans="1:39" ht="12.75">
      <c r="A318" s="25" t="s">
        <v>796</v>
      </c>
      <c r="B318" s="96" t="s">
        <v>797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</row>
    <row r="319" spans="1:39" ht="12.75">
      <c r="A319" s="25" t="s">
        <v>798</v>
      </c>
      <c r="B319" s="96" t="s">
        <v>799</v>
      </c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</row>
    <row r="320" spans="1:39" ht="25.5">
      <c r="A320" s="25" t="s">
        <v>800</v>
      </c>
      <c r="B320" s="96" t="s">
        <v>801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</row>
    <row r="321" spans="1:39" ht="25.5">
      <c r="A321" s="25" t="s">
        <v>802</v>
      </c>
      <c r="B321" s="96" t="s">
        <v>803</v>
      </c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</row>
    <row r="322" spans="1:39" ht="12.75">
      <c r="A322" s="25" t="s">
        <v>804</v>
      </c>
      <c r="B322" s="96" t="s">
        <v>805</v>
      </c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</row>
    <row r="323" spans="1:39" ht="15.75">
      <c r="A323" s="25" t="s">
        <v>806</v>
      </c>
      <c r="B323" s="96" t="s">
        <v>807</v>
      </c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109">
        <v>16000000</v>
      </c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</row>
    <row r="324" spans="1:39" ht="12.75">
      <c r="A324" s="25" t="s">
        <v>808</v>
      </c>
      <c r="B324" s="96" t="s">
        <v>809</v>
      </c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</row>
    <row r="325" spans="1:39" ht="12.75">
      <c r="A325" s="25" t="s">
        <v>810</v>
      </c>
      <c r="B325" s="96" t="s">
        <v>811</v>
      </c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</row>
    <row r="326" spans="1:39" ht="12.75">
      <c r="A326" s="25" t="s">
        <v>812</v>
      </c>
      <c r="B326" s="96" t="s">
        <v>813</v>
      </c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</row>
    <row r="327" spans="1:39" ht="12.75">
      <c r="A327" s="25" t="s">
        <v>814</v>
      </c>
      <c r="B327" s="96" t="s">
        <v>815</v>
      </c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</row>
    <row r="328" spans="1:39" ht="12.75">
      <c r="A328" s="25" t="s">
        <v>816</v>
      </c>
      <c r="B328" s="96" t="s">
        <v>817</v>
      </c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</row>
    <row r="329" spans="1:39" ht="15.75">
      <c r="A329" s="25" t="s">
        <v>818</v>
      </c>
      <c r="B329" s="96" t="s">
        <v>819</v>
      </c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109">
        <v>2968669</v>
      </c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</row>
    <row r="330" spans="1:39" ht="12.75">
      <c r="A330" s="25" t="s">
        <v>820</v>
      </c>
      <c r="B330" s="96" t="s">
        <v>821</v>
      </c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</row>
    <row r="331" spans="1:39" ht="12.75">
      <c r="A331" s="25" t="s">
        <v>822</v>
      </c>
      <c r="B331" s="96" t="s">
        <v>823</v>
      </c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</row>
    <row r="332" spans="1:39" ht="12.75">
      <c r="A332" s="25" t="s">
        <v>824</v>
      </c>
      <c r="B332" s="96" t="s">
        <v>825</v>
      </c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</row>
    <row r="333" spans="1:39" ht="12.75">
      <c r="A333" s="25" t="s">
        <v>826</v>
      </c>
      <c r="B333" s="96" t="s">
        <v>827</v>
      </c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</row>
    <row r="334" spans="1:39" ht="12.75">
      <c r="A334" s="25" t="s">
        <v>828</v>
      </c>
      <c r="B334" s="96" t="s">
        <v>1732</v>
      </c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</row>
    <row r="335" spans="1:39" ht="15.75">
      <c r="A335" s="80" t="s">
        <v>829</v>
      </c>
      <c r="B335" s="81" t="s">
        <v>830</v>
      </c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122">
        <f>P336+P342+P343+P344</f>
        <v>49228786</v>
      </c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</row>
    <row r="336" spans="1:39" ht="15.75">
      <c r="A336" s="25" t="s">
        <v>831</v>
      </c>
      <c r="B336" s="7" t="s">
        <v>832</v>
      </c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109">
        <v>7228786</v>
      </c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</row>
    <row r="337" spans="1:39" ht="12.75">
      <c r="A337" s="25" t="s">
        <v>833</v>
      </c>
      <c r="B337" s="7" t="s">
        <v>797</v>
      </c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</row>
    <row r="338" spans="1:39" ht="12.75">
      <c r="A338" s="25" t="s">
        <v>834</v>
      </c>
      <c r="B338" s="7" t="s">
        <v>799</v>
      </c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</row>
    <row r="339" spans="1:39" ht="25.5">
      <c r="A339" s="25" t="s">
        <v>835</v>
      </c>
      <c r="B339" s="7" t="s">
        <v>1347</v>
      </c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</row>
    <row r="340" spans="1:39" ht="12.75">
      <c r="A340" s="25" t="s">
        <v>836</v>
      </c>
      <c r="B340" s="7" t="s">
        <v>837</v>
      </c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</row>
    <row r="341" spans="1:39" ht="12.75">
      <c r="A341" s="25" t="s">
        <v>838</v>
      </c>
      <c r="B341" s="7" t="s">
        <v>839</v>
      </c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</row>
    <row r="342" spans="1:39" ht="15.75">
      <c r="A342" s="25" t="s">
        <v>840</v>
      </c>
      <c r="B342" s="7" t="s">
        <v>841</v>
      </c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109">
        <v>30000000</v>
      </c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</row>
    <row r="343" spans="1:39" ht="15.75">
      <c r="A343" s="25" t="s">
        <v>842</v>
      </c>
      <c r="B343" s="7" t="s">
        <v>843</v>
      </c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109">
        <v>8000000</v>
      </c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</row>
    <row r="344" spans="1:39" ht="15.75">
      <c r="A344" s="25" t="s">
        <v>844</v>
      </c>
      <c r="B344" s="7" t="s">
        <v>845</v>
      </c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109">
        <v>4000000</v>
      </c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</row>
    <row r="345" spans="1:39" ht="12.75">
      <c r="A345" s="25" t="s">
        <v>846</v>
      </c>
      <c r="B345" s="7" t="s">
        <v>847</v>
      </c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</row>
    <row r="346" spans="1:39" ht="12.75">
      <c r="A346" s="25" t="s">
        <v>848</v>
      </c>
      <c r="B346" s="7" t="s">
        <v>849</v>
      </c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</row>
    <row r="347" spans="1:39" ht="12.75">
      <c r="A347" s="25" t="s">
        <v>850</v>
      </c>
      <c r="B347" s="7" t="s">
        <v>851</v>
      </c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</row>
    <row r="348" spans="1:39" ht="12.75">
      <c r="A348" s="25" t="s">
        <v>852</v>
      </c>
      <c r="B348" s="7" t="s">
        <v>853</v>
      </c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</row>
    <row r="349" spans="1:39" ht="12.75">
      <c r="A349" s="25" t="s">
        <v>854</v>
      </c>
      <c r="B349" s="7" t="s">
        <v>855</v>
      </c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</row>
    <row r="350" spans="1:39" ht="12.75">
      <c r="A350" s="25" t="s">
        <v>856</v>
      </c>
      <c r="B350" s="7" t="s">
        <v>857</v>
      </c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</row>
    <row r="351" spans="1:39" ht="12.75">
      <c r="A351" s="25" t="s">
        <v>858</v>
      </c>
      <c r="B351" s="7" t="s">
        <v>859</v>
      </c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</row>
    <row r="352" spans="1:39" ht="12.75">
      <c r="A352" s="25" t="s">
        <v>860</v>
      </c>
      <c r="B352" s="7" t="s">
        <v>861</v>
      </c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</row>
    <row r="353" spans="1:39" ht="12.75">
      <c r="A353" s="25" t="s">
        <v>862</v>
      </c>
      <c r="B353" s="7" t="s">
        <v>863</v>
      </c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</row>
    <row r="354" spans="1:39" ht="12.75">
      <c r="A354" s="25" t="s">
        <v>864</v>
      </c>
      <c r="B354" s="7" t="s">
        <v>865</v>
      </c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</row>
    <row r="355" spans="1:39" ht="12.75">
      <c r="A355" s="25" t="s">
        <v>866</v>
      </c>
      <c r="B355" s="7" t="s">
        <v>827</v>
      </c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</row>
    <row r="356" spans="1:39" ht="12.75">
      <c r="A356" s="25" t="s">
        <v>867</v>
      </c>
      <c r="B356" s="7" t="s">
        <v>1732</v>
      </c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</row>
    <row r="357" spans="1:39" ht="15.75">
      <c r="A357" s="80" t="s">
        <v>868</v>
      </c>
      <c r="B357" s="81" t="s">
        <v>869</v>
      </c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122">
        <f>P358+P362+P365</f>
        <v>13728786</v>
      </c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</row>
    <row r="358" spans="1:39" ht="15.75">
      <c r="A358" s="25" t="s">
        <v>870</v>
      </c>
      <c r="B358" s="7" t="s">
        <v>871</v>
      </c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109">
        <v>7228786</v>
      </c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</row>
    <row r="359" spans="1:39" ht="12.75">
      <c r="A359" s="25" t="s">
        <v>872</v>
      </c>
      <c r="B359" s="7" t="s">
        <v>797</v>
      </c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</row>
    <row r="360" spans="1:39" ht="12.75">
      <c r="A360" s="25" t="s">
        <v>873</v>
      </c>
      <c r="B360" s="7" t="s">
        <v>799</v>
      </c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</row>
    <row r="361" spans="1:39" ht="25.5">
      <c r="A361" s="25" t="s">
        <v>874</v>
      </c>
      <c r="B361" s="7" t="s">
        <v>875</v>
      </c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</row>
    <row r="362" spans="1:39" ht="15.75">
      <c r="A362" s="25" t="s">
        <v>876</v>
      </c>
      <c r="B362" s="7" t="s">
        <v>877</v>
      </c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109">
        <v>4500000</v>
      </c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</row>
    <row r="363" spans="1:39" ht="12.75">
      <c r="A363" s="25" t="s">
        <v>878</v>
      </c>
      <c r="B363" s="7" t="s">
        <v>879</v>
      </c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</row>
    <row r="364" spans="1:39" ht="12.75">
      <c r="A364" s="25" t="s">
        <v>880</v>
      </c>
      <c r="B364" s="7" t="s">
        <v>881</v>
      </c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</row>
    <row r="365" spans="1:39" ht="15.75">
      <c r="A365" s="25" t="s">
        <v>882</v>
      </c>
      <c r="B365" s="7" t="s">
        <v>883</v>
      </c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109">
        <v>2000000</v>
      </c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</row>
    <row r="366" spans="1:39" ht="12.75">
      <c r="A366" s="25" t="s">
        <v>884</v>
      </c>
      <c r="B366" s="7" t="s">
        <v>827</v>
      </c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</row>
    <row r="367" spans="1:39" ht="12.75">
      <c r="A367" s="25" t="s">
        <v>885</v>
      </c>
      <c r="B367" s="7" t="s">
        <v>1732</v>
      </c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</row>
    <row r="368" spans="1:39" ht="12.75">
      <c r="A368" s="80" t="s">
        <v>886</v>
      </c>
      <c r="B368" s="81" t="s">
        <v>887</v>
      </c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</row>
    <row r="369" spans="1:39" ht="15.75">
      <c r="A369" s="80" t="s">
        <v>888</v>
      </c>
      <c r="B369" s="81" t="s">
        <v>889</v>
      </c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122">
        <v>96383812</v>
      </c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</row>
    <row r="370" spans="1:39" ht="12.75">
      <c r="A370" s="80" t="s">
        <v>1189</v>
      </c>
      <c r="B370" s="81" t="s">
        <v>1190</v>
      </c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</row>
    <row r="371" spans="1:39" ht="15.75">
      <c r="A371" s="4" t="s">
        <v>890</v>
      </c>
      <c r="B371" s="5" t="s">
        <v>891</v>
      </c>
      <c r="C371" s="105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102">
        <f>W372+W373+W374+W375+W376</f>
        <v>15941829</v>
      </c>
      <c r="X371" s="117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</row>
    <row r="372" spans="1:39" ht="21.75" customHeight="1">
      <c r="A372" s="25" t="s">
        <v>892</v>
      </c>
      <c r="B372" s="7" t="s">
        <v>893</v>
      </c>
      <c r="C372" s="109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109">
        <v>2000000</v>
      </c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</row>
    <row r="373" spans="1:39" ht="21.75" customHeight="1">
      <c r="A373" s="25" t="s">
        <v>894</v>
      </c>
      <c r="B373" s="7" t="s">
        <v>895</v>
      </c>
      <c r="C373" s="109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109">
        <v>3000000</v>
      </c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</row>
    <row r="374" spans="1:39" ht="15.75">
      <c r="A374" s="25" t="s">
        <v>896</v>
      </c>
      <c r="B374" s="7" t="s">
        <v>897</v>
      </c>
      <c r="C374" s="109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109">
        <v>2941829</v>
      </c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</row>
    <row r="375" spans="1:39" ht="15.75">
      <c r="A375" s="25" t="s">
        <v>898</v>
      </c>
      <c r="B375" s="7" t="s">
        <v>899</v>
      </c>
      <c r="C375" s="109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109">
        <v>2000000</v>
      </c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</row>
    <row r="376" spans="1:39" ht="15.75">
      <c r="A376" s="25" t="s">
        <v>900</v>
      </c>
      <c r="B376" s="7" t="s">
        <v>901</v>
      </c>
      <c r="C376" s="109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109">
        <v>6000000</v>
      </c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</row>
    <row r="377" spans="1:39" ht="15.75">
      <c r="A377" s="25" t="s">
        <v>902</v>
      </c>
      <c r="B377" s="7" t="s">
        <v>1732</v>
      </c>
      <c r="C377" s="109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109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</row>
    <row r="378" spans="1:39" ht="15.75">
      <c r="A378" s="25" t="s">
        <v>1191</v>
      </c>
      <c r="B378" s="7" t="s">
        <v>1192</v>
      </c>
      <c r="C378" s="109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109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</row>
    <row r="379" spans="1:39" ht="15.75">
      <c r="A379" s="4" t="s">
        <v>903</v>
      </c>
      <c r="B379" s="5" t="s">
        <v>904</v>
      </c>
      <c r="C379" s="105"/>
      <c r="D379" s="105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102">
        <f>W380+W381+W382+W383+W384+W385+W386+W387</f>
        <v>11956372</v>
      </c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</row>
    <row r="380" spans="1:39" ht="21" customHeight="1">
      <c r="A380" s="25" t="s">
        <v>905</v>
      </c>
      <c r="B380" s="7" t="s">
        <v>906</v>
      </c>
      <c r="C380" s="109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109">
        <v>1500000</v>
      </c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</row>
    <row r="381" spans="1:39" ht="15.75">
      <c r="A381" s="25" t="s">
        <v>907</v>
      </c>
      <c r="B381" s="7" t="s">
        <v>908</v>
      </c>
      <c r="C381" s="109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109">
        <v>1000000</v>
      </c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</row>
    <row r="382" spans="1:39" ht="15.75">
      <c r="A382" s="25" t="s">
        <v>909</v>
      </c>
      <c r="B382" s="7" t="s">
        <v>910</v>
      </c>
      <c r="C382" s="109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109">
        <v>2000000</v>
      </c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</row>
    <row r="383" spans="1:39" ht="15.75">
      <c r="A383" s="25" t="s">
        <v>911</v>
      </c>
      <c r="B383" s="7" t="s">
        <v>899</v>
      </c>
      <c r="C383" s="109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109">
        <v>1556372</v>
      </c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</row>
    <row r="384" spans="1:39" ht="23.25" customHeight="1">
      <c r="A384" s="25" t="s">
        <v>912</v>
      </c>
      <c r="B384" s="7" t="s">
        <v>913</v>
      </c>
      <c r="C384" s="109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109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</row>
    <row r="385" spans="1:39" ht="15.75">
      <c r="A385" s="25" t="s">
        <v>914</v>
      </c>
      <c r="B385" s="7" t="s">
        <v>1323</v>
      </c>
      <c r="C385" s="109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109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</row>
    <row r="386" spans="1:39" ht="15.75">
      <c r="A386" s="25" t="s">
        <v>915</v>
      </c>
      <c r="B386" s="7" t="s">
        <v>916</v>
      </c>
      <c r="C386" s="109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109">
        <v>2400000</v>
      </c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</row>
    <row r="387" spans="1:39" ht="15.75">
      <c r="A387" s="25" t="s">
        <v>917</v>
      </c>
      <c r="B387" s="7" t="s">
        <v>918</v>
      </c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109">
        <v>3500000</v>
      </c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</row>
    <row r="388" spans="1:39" ht="25.5">
      <c r="A388" s="25" t="s">
        <v>919</v>
      </c>
      <c r="B388" s="7" t="s">
        <v>920</v>
      </c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</row>
    <row r="389" spans="1:39" ht="12.75">
      <c r="A389" s="25" t="s">
        <v>921</v>
      </c>
      <c r="B389" s="7" t="s">
        <v>1732</v>
      </c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</row>
    <row r="390" spans="1:39" ht="12.75">
      <c r="A390" s="25" t="s">
        <v>1193</v>
      </c>
      <c r="B390" s="7" t="s">
        <v>1322</v>
      </c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</row>
    <row r="391" spans="1:39" ht="12.75">
      <c r="A391" s="25" t="s">
        <v>1321</v>
      </c>
      <c r="B391" s="7" t="s">
        <v>1194</v>
      </c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</row>
    <row r="392" spans="1:39" ht="27" customHeight="1">
      <c r="A392" s="4" t="s">
        <v>922</v>
      </c>
      <c r="B392" s="5" t="s">
        <v>923</v>
      </c>
      <c r="C392" s="105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105">
        <v>22238851</v>
      </c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</row>
    <row r="393" spans="1:39" ht="25.5">
      <c r="A393" s="25" t="s">
        <v>924</v>
      </c>
      <c r="B393" s="7" t="s">
        <v>925</v>
      </c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107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</row>
    <row r="394" spans="1:39" ht="15.75">
      <c r="A394" s="25" t="s">
        <v>926</v>
      </c>
      <c r="B394" s="7" t="s">
        <v>927</v>
      </c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107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</row>
    <row r="395" spans="1:39" ht="38.25">
      <c r="A395" s="25" t="s">
        <v>928</v>
      </c>
      <c r="B395" s="7" t="s">
        <v>929</v>
      </c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109">
        <v>17000000</v>
      </c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</row>
    <row r="396" spans="1:39" ht="15.75">
      <c r="A396" s="25" t="s">
        <v>930</v>
      </c>
      <c r="B396" s="7" t="s">
        <v>899</v>
      </c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109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</row>
    <row r="397" spans="1:39" ht="15.75">
      <c r="A397" s="25" t="s">
        <v>931</v>
      </c>
      <c r="B397" s="7" t="s">
        <v>932</v>
      </c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109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</row>
    <row r="398" spans="1:39" ht="15.75">
      <c r="A398" s="25" t="s">
        <v>933</v>
      </c>
      <c r="B398" s="7" t="s">
        <v>934</v>
      </c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109">
        <v>5238851</v>
      </c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</row>
    <row r="399" spans="1:39" ht="15.75">
      <c r="A399" s="25" t="s">
        <v>935</v>
      </c>
      <c r="B399" s="7" t="s">
        <v>936</v>
      </c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109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</row>
    <row r="400" spans="1:39" ht="15.75">
      <c r="A400" s="25" t="s">
        <v>937</v>
      </c>
      <c r="B400" s="7" t="s">
        <v>938</v>
      </c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109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</row>
    <row r="401" spans="1:39" ht="15.75">
      <c r="A401" s="25" t="s">
        <v>939</v>
      </c>
      <c r="B401" s="7" t="s">
        <v>940</v>
      </c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107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</row>
    <row r="402" spans="1:39" ht="15.75">
      <c r="A402" s="25" t="s">
        <v>941</v>
      </c>
      <c r="B402" s="7" t="s">
        <v>1732</v>
      </c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107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</row>
    <row r="403" spans="1:39" ht="15.75">
      <c r="A403" s="25" t="s">
        <v>1195</v>
      </c>
      <c r="B403" s="7" t="s">
        <v>1196</v>
      </c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107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</row>
    <row r="404" spans="1:39" ht="15.75">
      <c r="A404" s="4" t="s">
        <v>942</v>
      </c>
      <c r="B404" s="5" t="s">
        <v>943</v>
      </c>
      <c r="C404" s="105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105">
        <v>18532376</v>
      </c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</row>
    <row r="405" spans="1:39" ht="12.75">
      <c r="A405" s="25" t="s">
        <v>944</v>
      </c>
      <c r="B405" s="7" t="s">
        <v>945</v>
      </c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10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</row>
    <row r="406" spans="1:39" ht="12.75">
      <c r="A406" s="25" t="s">
        <v>946</v>
      </c>
      <c r="B406" s="7" t="s">
        <v>947</v>
      </c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10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</row>
    <row r="407" spans="1:39" ht="15.75">
      <c r="A407" s="25" t="s">
        <v>948</v>
      </c>
      <c r="B407" s="7" t="s">
        <v>949</v>
      </c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109">
        <v>15000000</v>
      </c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</row>
    <row r="408" spans="1:39" ht="12.75">
      <c r="A408" s="25" t="s">
        <v>950</v>
      </c>
      <c r="B408" s="7" t="s">
        <v>951</v>
      </c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10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</row>
    <row r="409" spans="1:39" ht="12.75">
      <c r="A409" s="25" t="s">
        <v>952</v>
      </c>
      <c r="B409" s="7" t="s">
        <v>953</v>
      </c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10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</row>
    <row r="410" spans="1:39" ht="15.75">
      <c r="A410" s="25" t="s">
        <v>954</v>
      </c>
      <c r="B410" s="7" t="s">
        <v>955</v>
      </c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109">
        <v>3532376</v>
      </c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</row>
    <row r="411" spans="1:39" ht="12.75">
      <c r="A411" s="25" t="s">
        <v>956</v>
      </c>
      <c r="B411" s="7" t="s">
        <v>957</v>
      </c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10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</row>
    <row r="412" spans="1:39" ht="12.75">
      <c r="A412" s="25" t="s">
        <v>958</v>
      </c>
      <c r="B412" s="7" t="s">
        <v>899</v>
      </c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10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</row>
    <row r="413" spans="1:39" ht="12.75">
      <c r="A413" s="25" t="s">
        <v>959</v>
      </c>
      <c r="B413" s="7" t="s">
        <v>1732</v>
      </c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10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</row>
    <row r="414" spans="1:39" ht="12.75">
      <c r="A414" s="25" t="s">
        <v>1197</v>
      </c>
      <c r="B414" s="7" t="s">
        <v>1198</v>
      </c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10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</row>
    <row r="415" spans="1:39" ht="15.75">
      <c r="A415" s="4"/>
      <c r="B415" s="5" t="s">
        <v>960</v>
      </c>
      <c r="C415" s="11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118">
        <f>W419+W420+W421+W423</f>
        <v>74129503</v>
      </c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</row>
    <row r="416" spans="1:39" ht="15.75">
      <c r="A416" s="25" t="s">
        <v>961</v>
      </c>
      <c r="B416" s="7" t="s">
        <v>899</v>
      </c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109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</row>
    <row r="417" spans="1:39" ht="15.75">
      <c r="A417" s="25" t="s">
        <v>962</v>
      </c>
      <c r="B417" s="7" t="s">
        <v>963</v>
      </c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109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</row>
    <row r="418" spans="1:39" ht="25.5">
      <c r="A418" s="25" t="s">
        <v>964</v>
      </c>
      <c r="B418" s="7" t="s">
        <v>965</v>
      </c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109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</row>
    <row r="419" spans="1:39" s="24" customFormat="1" ht="15.75">
      <c r="A419" s="25" t="s">
        <v>966</v>
      </c>
      <c r="B419" s="7" t="s">
        <v>967</v>
      </c>
      <c r="C419" s="26"/>
      <c r="D419" s="26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109">
        <v>1000000</v>
      </c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</row>
    <row r="420" spans="1:39" ht="15.75">
      <c r="A420" s="25" t="s">
        <v>968</v>
      </c>
      <c r="B420" s="7" t="s">
        <v>969</v>
      </c>
      <c r="C420" s="23"/>
      <c r="D420" s="23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109">
        <v>10000000</v>
      </c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</row>
    <row r="421" spans="1:39" ht="25.5">
      <c r="A421" s="25" t="s">
        <v>970</v>
      </c>
      <c r="B421" s="7" t="s">
        <v>971</v>
      </c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109">
        <v>45000000</v>
      </c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</row>
    <row r="422" spans="1:39" ht="25.5">
      <c r="A422" s="25" t="s">
        <v>972</v>
      </c>
      <c r="B422" s="7" t="s">
        <v>973</v>
      </c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109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</row>
    <row r="423" spans="1:39" ht="15.75">
      <c r="A423" s="25" t="s">
        <v>974</v>
      </c>
      <c r="B423" s="7" t="s">
        <v>975</v>
      </c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109">
        <v>18129503</v>
      </c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</row>
    <row r="424" spans="1:39" ht="15.75">
      <c r="A424" s="25" t="s">
        <v>976</v>
      </c>
      <c r="B424" s="7" t="s">
        <v>1732</v>
      </c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109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</row>
    <row r="425" spans="1:39" ht="15.75">
      <c r="A425" s="25" t="s">
        <v>1199</v>
      </c>
      <c r="B425" s="7" t="s">
        <v>1200</v>
      </c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109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</row>
    <row r="426" spans="1:39" ht="15.75">
      <c r="A426" s="4" t="s">
        <v>977</v>
      </c>
      <c r="B426" s="5" t="s">
        <v>978</v>
      </c>
      <c r="C426" s="105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105">
        <f>W427+W428+W429+W430+W431+W436</f>
        <v>103781305</v>
      </c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</row>
    <row r="427" spans="1:39" ht="15.75">
      <c r="A427" s="25" t="s">
        <v>979</v>
      </c>
      <c r="B427" s="7" t="s">
        <v>980</v>
      </c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109">
        <v>5000000</v>
      </c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</row>
    <row r="428" spans="1:39" ht="15.75">
      <c r="A428" s="25" t="s">
        <v>981</v>
      </c>
      <c r="B428" s="7" t="s">
        <v>982</v>
      </c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109">
        <v>50000000</v>
      </c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</row>
    <row r="429" spans="1:39" ht="15.75">
      <c r="A429" s="25" t="s">
        <v>983</v>
      </c>
      <c r="B429" s="7" t="s">
        <v>984</v>
      </c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107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</row>
    <row r="430" spans="1:39" ht="15.75">
      <c r="A430" s="25" t="s">
        <v>985</v>
      </c>
      <c r="B430" s="7" t="s">
        <v>986</v>
      </c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109">
        <v>23781305</v>
      </c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</row>
    <row r="431" spans="1:39" ht="15.75">
      <c r="A431" s="25" t="s">
        <v>987</v>
      </c>
      <c r="B431" s="7" t="s">
        <v>988</v>
      </c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109">
        <v>20000000</v>
      </c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</row>
    <row r="432" spans="1:39" ht="15.75">
      <c r="A432" s="25" t="s">
        <v>989</v>
      </c>
      <c r="B432" s="7" t="s">
        <v>990</v>
      </c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108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</row>
    <row r="433" spans="1:39" ht="15.75">
      <c r="A433" s="25" t="s">
        <v>991</v>
      </c>
      <c r="B433" s="7" t="s">
        <v>992</v>
      </c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107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</row>
    <row r="434" spans="1:39" ht="15.75">
      <c r="A434" s="25" t="s">
        <v>993</v>
      </c>
      <c r="B434" s="7" t="s">
        <v>994</v>
      </c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107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</row>
    <row r="435" spans="1:39" ht="15.75">
      <c r="A435" s="25" t="s">
        <v>995</v>
      </c>
      <c r="B435" s="7" t="s">
        <v>996</v>
      </c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107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</row>
    <row r="436" spans="1:39" ht="15.75">
      <c r="A436" s="25" t="s">
        <v>997</v>
      </c>
      <c r="B436" s="7" t="s">
        <v>998</v>
      </c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109">
        <v>5000000</v>
      </c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</row>
    <row r="437" spans="1:39" ht="15.75">
      <c r="A437" s="25" t="s">
        <v>999</v>
      </c>
      <c r="B437" s="7" t="s">
        <v>1000</v>
      </c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107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</row>
    <row r="438" spans="1:39" ht="25.5">
      <c r="A438" s="25" t="s">
        <v>1001</v>
      </c>
      <c r="B438" s="7" t="s">
        <v>1002</v>
      </c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107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</row>
    <row r="439" spans="1:39" ht="15.75">
      <c r="A439" s="25" t="s">
        <v>1003</v>
      </c>
      <c r="B439" s="7" t="s">
        <v>1732</v>
      </c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107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</row>
    <row r="440" spans="1:39" ht="15.75">
      <c r="A440" s="25" t="s">
        <v>1201</v>
      </c>
      <c r="B440" s="7" t="s">
        <v>220</v>
      </c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107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</row>
    <row r="441" spans="1:39" ht="15.75">
      <c r="A441" s="25" t="s">
        <v>221</v>
      </c>
      <c r="B441" s="7" t="s">
        <v>226</v>
      </c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107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</row>
    <row r="442" spans="1:39" ht="15.75">
      <c r="A442" s="25" t="s">
        <v>225</v>
      </c>
      <c r="B442" s="7" t="s">
        <v>240</v>
      </c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107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</row>
    <row r="443" spans="1:39" ht="12.75">
      <c r="A443" s="25" t="s">
        <v>227</v>
      </c>
      <c r="B443" s="7" t="s">
        <v>1218</v>
      </c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</row>
    <row r="444" spans="1:39" ht="15.75">
      <c r="A444" s="4" t="s">
        <v>1004</v>
      </c>
      <c r="B444" s="5" t="s">
        <v>1005</v>
      </c>
      <c r="C444" s="105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105">
        <f>W445+W446+W450+W454+W455+W453</f>
        <v>22238851</v>
      </c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</row>
    <row r="445" spans="1:39" ht="15.75">
      <c r="A445" s="25" t="s">
        <v>1006</v>
      </c>
      <c r="B445" s="7" t="s">
        <v>1007</v>
      </c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109">
        <v>1000000</v>
      </c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</row>
    <row r="446" spans="1:39" ht="15.75">
      <c r="A446" s="25" t="s">
        <v>1008</v>
      </c>
      <c r="B446" s="7" t="s">
        <v>1009</v>
      </c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109">
        <v>500000</v>
      </c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</row>
    <row r="447" spans="1:39" ht="15.75">
      <c r="A447" s="25" t="s">
        <v>1010</v>
      </c>
      <c r="B447" s="7" t="s">
        <v>1011</v>
      </c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109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</row>
    <row r="448" spans="1:39" ht="22.5" customHeight="1">
      <c r="A448" s="25" t="s">
        <v>1012</v>
      </c>
      <c r="B448" s="7" t="s">
        <v>1013</v>
      </c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109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</row>
    <row r="449" spans="1:39" ht="25.5">
      <c r="A449" s="25" t="s">
        <v>1014</v>
      </c>
      <c r="B449" s="7" t="s">
        <v>1015</v>
      </c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109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</row>
    <row r="450" spans="1:39" ht="15.75">
      <c r="A450" s="25" t="s">
        <v>1016</v>
      </c>
      <c r="B450" s="7" t="s">
        <v>1017</v>
      </c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109">
        <v>500000</v>
      </c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</row>
    <row r="451" spans="1:39" ht="15.75">
      <c r="A451" s="25" t="s">
        <v>1018</v>
      </c>
      <c r="B451" s="7" t="s">
        <v>1019</v>
      </c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109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</row>
    <row r="452" spans="1:39" ht="25.5">
      <c r="A452" s="25" t="s">
        <v>1020</v>
      </c>
      <c r="B452" s="7" t="s">
        <v>1021</v>
      </c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109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</row>
    <row r="453" spans="1:39" ht="22.5" customHeight="1">
      <c r="A453" s="25" t="s">
        <v>1022</v>
      </c>
      <c r="B453" s="7" t="s">
        <v>1023</v>
      </c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109">
        <v>13000000</v>
      </c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</row>
    <row r="454" spans="1:39" ht="15.75">
      <c r="A454" s="25" t="s">
        <v>1024</v>
      </c>
      <c r="B454" s="7" t="s">
        <v>1025</v>
      </c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123">
        <v>2000000</v>
      </c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</row>
    <row r="455" spans="1:39" ht="25.5">
      <c r="A455" s="25" t="s">
        <v>1026</v>
      </c>
      <c r="B455" s="7" t="s">
        <v>1220</v>
      </c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109">
        <v>5238851</v>
      </c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</row>
    <row r="456" spans="1:39" ht="15.75">
      <c r="A456" s="25" t="s">
        <v>1027</v>
      </c>
      <c r="B456" s="7" t="s">
        <v>1732</v>
      </c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109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</row>
    <row r="457" spans="1:39" ht="25.5">
      <c r="A457" s="25" t="s">
        <v>1179</v>
      </c>
      <c r="B457" s="7" t="s">
        <v>1222</v>
      </c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108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</row>
    <row r="458" spans="1:39" ht="15.75">
      <c r="A458" s="25" t="s">
        <v>1221</v>
      </c>
      <c r="B458" s="7" t="s">
        <v>1223</v>
      </c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108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</row>
    <row r="459" spans="1:39" ht="15.75">
      <c r="A459" s="25" t="s">
        <v>1584</v>
      </c>
      <c r="B459" s="7" t="s">
        <v>1224</v>
      </c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108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</row>
    <row r="460" spans="1:39" ht="15.75">
      <c r="A460" s="4" t="s">
        <v>1028</v>
      </c>
      <c r="B460" s="5" t="s">
        <v>1029</v>
      </c>
      <c r="C460" s="105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105">
        <v>300000</v>
      </c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</row>
    <row r="461" spans="1:39" ht="12.75">
      <c r="A461" s="25" t="s">
        <v>1030</v>
      </c>
      <c r="B461" s="7" t="s">
        <v>899</v>
      </c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</row>
    <row r="462" spans="1:39" ht="12.75">
      <c r="A462" s="25" t="s">
        <v>1031</v>
      </c>
      <c r="B462" s="7" t="s">
        <v>1032</v>
      </c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</row>
    <row r="463" spans="1:39" ht="12.75">
      <c r="A463" s="25" t="s">
        <v>1033</v>
      </c>
      <c r="B463" s="7" t="s">
        <v>1034</v>
      </c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</row>
    <row r="464" spans="1:39" ht="12.75">
      <c r="A464" s="25" t="s">
        <v>1035</v>
      </c>
      <c r="B464" s="7" t="s">
        <v>1036</v>
      </c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</row>
    <row r="465" spans="1:39" ht="15.75">
      <c r="A465" s="25" t="s">
        <v>1037</v>
      </c>
      <c r="B465" s="7" t="s">
        <v>1038</v>
      </c>
      <c r="C465" s="10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109">
        <v>300000</v>
      </c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</row>
    <row r="466" spans="1:39" ht="12.75">
      <c r="A466" s="25" t="s">
        <v>1039</v>
      </c>
      <c r="B466" s="7" t="s">
        <v>1040</v>
      </c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</row>
    <row r="467" spans="1:39" ht="12.75">
      <c r="A467" s="25" t="s">
        <v>1041</v>
      </c>
      <c r="B467" s="7" t="s">
        <v>1042</v>
      </c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</row>
    <row r="468" spans="1:39" ht="12.75">
      <c r="A468" s="25" t="s">
        <v>1043</v>
      </c>
      <c r="B468" s="7" t="s">
        <v>1044</v>
      </c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</row>
    <row r="469" spans="1:39" ht="12.75">
      <c r="A469" s="25" t="s">
        <v>1045</v>
      </c>
      <c r="B469" s="7" t="s">
        <v>1732</v>
      </c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</row>
    <row r="470" spans="1:39" ht="12.75">
      <c r="A470" s="25" t="s">
        <v>1202</v>
      </c>
      <c r="B470" s="7" t="s">
        <v>1217</v>
      </c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</row>
    <row r="471" spans="1:39" ht="15.75">
      <c r="A471" s="4" t="s">
        <v>1046</v>
      </c>
      <c r="B471" s="5" t="s">
        <v>1047</v>
      </c>
      <c r="C471" s="105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105">
        <v>14825901</v>
      </c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</row>
    <row r="472" spans="1:39" ht="15.75">
      <c r="A472" s="25" t="s">
        <v>1048</v>
      </c>
      <c r="B472" s="7" t="s">
        <v>1049</v>
      </c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109">
        <v>1000000</v>
      </c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</row>
    <row r="473" spans="1:39" ht="15.75">
      <c r="A473" s="25" t="s">
        <v>1050</v>
      </c>
      <c r="B473" s="7" t="s">
        <v>899</v>
      </c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109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</row>
    <row r="474" spans="1:39" ht="15.75">
      <c r="A474" s="25" t="s">
        <v>1051</v>
      </c>
      <c r="B474" s="7" t="s">
        <v>1052</v>
      </c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109">
        <v>8000000</v>
      </c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</row>
    <row r="475" spans="1:39" ht="15.75">
      <c r="A475" s="25" t="s">
        <v>1053</v>
      </c>
      <c r="B475" s="7" t="s">
        <v>1054</v>
      </c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109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</row>
    <row r="476" spans="1:39" ht="15.75">
      <c r="A476" s="25" t="s">
        <v>1055</v>
      </c>
      <c r="B476" s="7" t="s">
        <v>1056</v>
      </c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109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</row>
    <row r="477" spans="1:39" ht="15.75">
      <c r="A477" s="25" t="s">
        <v>1057</v>
      </c>
      <c r="B477" s="7" t="s">
        <v>1058</v>
      </c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109">
        <v>1000000</v>
      </c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</row>
    <row r="478" spans="1:39" ht="15.75">
      <c r="A478" s="25" t="s">
        <v>1059</v>
      </c>
      <c r="B478" s="7" t="s">
        <v>1060</v>
      </c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109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</row>
    <row r="479" spans="1:39" ht="15.75">
      <c r="A479" s="25" t="s">
        <v>1061</v>
      </c>
      <c r="B479" s="7" t="s">
        <v>1062</v>
      </c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109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</row>
    <row r="480" spans="1:39" ht="15.75">
      <c r="A480" s="25" t="s">
        <v>1063</v>
      </c>
      <c r="B480" s="7" t="s">
        <v>1064</v>
      </c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109">
        <v>825901</v>
      </c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</row>
    <row r="481" spans="1:39" ht="15.75">
      <c r="A481" s="25" t="s">
        <v>1065</v>
      </c>
      <c r="B481" s="7" t="s">
        <v>1066</v>
      </c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109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</row>
    <row r="482" spans="1:39" ht="15.75">
      <c r="A482" s="25" t="s">
        <v>1067</v>
      </c>
      <c r="B482" s="7" t="s">
        <v>1225</v>
      </c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109">
        <v>3000000</v>
      </c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</row>
    <row r="483" spans="1:39" ht="25.5">
      <c r="A483" s="25" t="s">
        <v>1068</v>
      </c>
      <c r="B483" s="7" t="s">
        <v>1219</v>
      </c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109">
        <v>1000000</v>
      </c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</row>
    <row r="484" spans="1:39" ht="15.75">
      <c r="A484" s="25" t="s">
        <v>1069</v>
      </c>
      <c r="B484" s="7" t="s">
        <v>1732</v>
      </c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109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</row>
    <row r="485" spans="1:39" ht="15.75">
      <c r="A485" s="25" t="s">
        <v>1203</v>
      </c>
      <c r="B485" s="7" t="s">
        <v>1216</v>
      </c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109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</row>
    <row r="486" spans="1:39" ht="25.5">
      <c r="A486" s="25" t="s">
        <v>1330</v>
      </c>
      <c r="B486" s="7" t="s">
        <v>1331</v>
      </c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109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</row>
    <row r="487" spans="1:39" ht="12.75">
      <c r="A487" s="4" t="s">
        <v>1070</v>
      </c>
      <c r="B487" s="5" t="s">
        <v>1071</v>
      </c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</row>
    <row r="488" spans="1:39" ht="12.75">
      <c r="A488" s="25" t="s">
        <v>1072</v>
      </c>
      <c r="B488" s="7" t="s">
        <v>1073</v>
      </c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</row>
    <row r="489" spans="1:39" ht="12.75">
      <c r="A489" s="25" t="s">
        <v>1074</v>
      </c>
      <c r="B489" s="7" t="s">
        <v>1075</v>
      </c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</row>
    <row r="490" spans="1:39" ht="12.75">
      <c r="A490" s="25" t="s">
        <v>1076</v>
      </c>
      <c r="B490" s="7" t="s">
        <v>1077</v>
      </c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</row>
    <row r="491" spans="1:39" ht="25.5">
      <c r="A491" s="25" t="s">
        <v>1078</v>
      </c>
      <c r="B491" s="7" t="s">
        <v>1079</v>
      </c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</row>
    <row r="492" spans="1:39" ht="12.75">
      <c r="A492" s="25" t="s">
        <v>1080</v>
      </c>
      <c r="B492" s="7" t="s">
        <v>1081</v>
      </c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</row>
    <row r="493" spans="1:39" ht="12.75">
      <c r="A493" s="25" t="s">
        <v>1082</v>
      </c>
      <c r="B493" s="7" t="s">
        <v>1083</v>
      </c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</row>
    <row r="494" spans="1:39" ht="12.75">
      <c r="A494" s="25" t="s">
        <v>1084</v>
      </c>
      <c r="B494" s="7" t="s">
        <v>223</v>
      </c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</row>
    <row r="495" spans="1:39" ht="25.5">
      <c r="A495" s="25" t="s">
        <v>1085</v>
      </c>
      <c r="B495" s="7" t="s">
        <v>1086</v>
      </c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</row>
    <row r="496" spans="1:39" ht="12.75">
      <c r="A496" s="25" t="s">
        <v>1087</v>
      </c>
      <c r="B496" s="7" t="s">
        <v>1732</v>
      </c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</row>
    <row r="497" spans="1:39" ht="12.75">
      <c r="A497" s="25" t="s">
        <v>1204</v>
      </c>
      <c r="B497" s="7" t="s">
        <v>224</v>
      </c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</row>
    <row r="498" spans="1:39" ht="12.75">
      <c r="A498" s="25" t="s">
        <v>222</v>
      </c>
      <c r="B498" s="7" t="s">
        <v>1215</v>
      </c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</row>
    <row r="499" spans="1:39" ht="15.75">
      <c r="A499" s="4" t="s">
        <v>1088</v>
      </c>
      <c r="B499" s="5" t="s">
        <v>1089</v>
      </c>
      <c r="C499" s="105"/>
      <c r="D499" s="88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105">
        <f>W502+W503+W510+W514+W518+W522+W524+W525+W526+W527+W531+W539+W546+W550</f>
        <v>47884178</v>
      </c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</row>
    <row r="500" spans="1:39" ht="15.75">
      <c r="A500" s="80" t="s">
        <v>1090</v>
      </c>
      <c r="B500" s="81" t="s">
        <v>593</v>
      </c>
      <c r="C500" s="86"/>
      <c r="D500" s="88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109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</row>
    <row r="501" spans="1:39" ht="15.75">
      <c r="A501" s="25" t="s">
        <v>1316</v>
      </c>
      <c r="B501" s="7" t="s">
        <v>1319</v>
      </c>
      <c r="C501" s="86"/>
      <c r="D501" s="87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109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</row>
    <row r="502" spans="1:39" ht="15.75">
      <c r="A502" s="25" t="s">
        <v>1317</v>
      </c>
      <c r="B502" s="7" t="s">
        <v>1320</v>
      </c>
      <c r="C502" s="86"/>
      <c r="D502" s="87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109">
        <v>12500000</v>
      </c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</row>
    <row r="503" spans="1:39" ht="15.75">
      <c r="A503" s="25" t="s">
        <v>1318</v>
      </c>
      <c r="B503" s="7" t="s">
        <v>1326</v>
      </c>
      <c r="C503" s="86"/>
      <c r="D503" s="87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109">
        <v>3000000</v>
      </c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</row>
    <row r="504" spans="1:39" ht="15.75">
      <c r="A504" s="25" t="s">
        <v>1324</v>
      </c>
      <c r="B504" s="7" t="s">
        <v>1622</v>
      </c>
      <c r="C504" s="86"/>
      <c r="D504" s="87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109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</row>
    <row r="505" spans="1:39" ht="15.75">
      <c r="A505" s="25" t="s">
        <v>1621</v>
      </c>
      <c r="B505" s="7" t="s">
        <v>762</v>
      </c>
      <c r="C505" s="86"/>
      <c r="D505" s="87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109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</row>
    <row r="506" spans="1:39" ht="21" customHeight="1">
      <c r="A506" s="25" t="s">
        <v>1324</v>
      </c>
      <c r="B506" s="7" t="s">
        <v>1771</v>
      </c>
      <c r="C506" s="86"/>
      <c r="D506" s="88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109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</row>
    <row r="507" spans="1:39" ht="15.75">
      <c r="A507" s="80" t="s">
        <v>1091</v>
      </c>
      <c r="B507" s="81" t="s">
        <v>1623</v>
      </c>
      <c r="C507" s="86"/>
      <c r="D507" s="87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109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</row>
    <row r="508" spans="1:39" ht="15.75">
      <c r="A508" s="90" t="s">
        <v>590</v>
      </c>
      <c r="B508" s="7" t="s">
        <v>1622</v>
      </c>
      <c r="C508" s="86"/>
      <c r="D508" s="87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109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</row>
    <row r="509" spans="1:39" ht="15.75">
      <c r="A509" s="90" t="s">
        <v>591</v>
      </c>
      <c r="B509" s="7" t="s">
        <v>762</v>
      </c>
      <c r="C509" s="86"/>
      <c r="D509" s="87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109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</row>
    <row r="510" spans="1:39" ht="21.75" customHeight="1">
      <c r="A510" s="90" t="s">
        <v>592</v>
      </c>
      <c r="B510" s="7" t="s">
        <v>1771</v>
      </c>
      <c r="C510" s="86"/>
      <c r="D510" s="87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109">
        <v>2000000</v>
      </c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</row>
    <row r="511" spans="1:39" ht="15.75">
      <c r="A511" s="80" t="s">
        <v>1092</v>
      </c>
      <c r="B511" s="81" t="s">
        <v>594</v>
      </c>
      <c r="C511" s="86"/>
      <c r="D511" s="87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109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</row>
    <row r="512" spans="1:39" ht="15.75">
      <c r="A512" s="90" t="s">
        <v>595</v>
      </c>
      <c r="B512" s="7" t="s">
        <v>1622</v>
      </c>
      <c r="C512" s="86"/>
      <c r="D512" s="87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109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</row>
    <row r="513" spans="1:39" ht="15.75">
      <c r="A513" s="90" t="s">
        <v>596</v>
      </c>
      <c r="B513" s="7" t="s">
        <v>762</v>
      </c>
      <c r="C513" s="86"/>
      <c r="D513" s="87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109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</row>
    <row r="514" spans="1:39" ht="19.5" customHeight="1">
      <c r="A514" s="90" t="s">
        <v>597</v>
      </c>
      <c r="B514" s="7" t="s">
        <v>1771</v>
      </c>
      <c r="C514" s="86"/>
      <c r="D514" s="87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109">
        <v>2000000</v>
      </c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</row>
    <row r="515" spans="1:39" ht="15.75">
      <c r="A515" s="80" t="s">
        <v>1093</v>
      </c>
      <c r="B515" s="81" t="s">
        <v>1094</v>
      </c>
      <c r="C515" s="86"/>
      <c r="D515" s="87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109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</row>
    <row r="516" spans="1:39" ht="15.75">
      <c r="A516" s="90" t="s">
        <v>598</v>
      </c>
      <c r="B516" s="7" t="s">
        <v>1622</v>
      </c>
      <c r="C516" s="86"/>
      <c r="D516" s="87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109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</row>
    <row r="517" spans="1:39" ht="15.75">
      <c r="A517" s="90" t="s">
        <v>599</v>
      </c>
      <c r="B517" s="7" t="s">
        <v>762</v>
      </c>
      <c r="C517" s="86"/>
      <c r="D517" s="87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109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</row>
    <row r="518" spans="1:39" ht="19.5" customHeight="1">
      <c r="A518" s="90" t="s">
        <v>600</v>
      </c>
      <c r="B518" s="7" t="s">
        <v>1771</v>
      </c>
      <c r="C518" s="86"/>
      <c r="D518" s="87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109">
        <v>6884178</v>
      </c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</row>
    <row r="519" spans="1:39" ht="15.75">
      <c r="A519" s="80" t="s">
        <v>1095</v>
      </c>
      <c r="B519" s="81" t="s">
        <v>601</v>
      </c>
      <c r="C519" s="86"/>
      <c r="D519" s="88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109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</row>
    <row r="520" spans="1:39" ht="15.75">
      <c r="A520" s="90" t="s">
        <v>1670</v>
      </c>
      <c r="B520" s="7" t="s">
        <v>1622</v>
      </c>
      <c r="C520" s="86"/>
      <c r="D520" s="87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109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</row>
    <row r="521" spans="1:39" ht="15.75">
      <c r="A521" s="90" t="s">
        <v>1671</v>
      </c>
      <c r="B521" s="7" t="s">
        <v>762</v>
      </c>
      <c r="C521" s="86"/>
      <c r="D521" s="87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109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</row>
    <row r="522" spans="1:39" ht="22.5" customHeight="1">
      <c r="A522" s="90" t="s">
        <v>1672</v>
      </c>
      <c r="B522" s="7" t="s">
        <v>1771</v>
      </c>
      <c r="C522" s="86"/>
      <c r="D522" s="87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109">
        <v>1500000</v>
      </c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</row>
    <row r="523" spans="1:39" ht="24" customHeight="1">
      <c r="A523" s="80" t="s">
        <v>1096</v>
      </c>
      <c r="B523" s="81" t="s">
        <v>1097</v>
      </c>
      <c r="C523" s="86"/>
      <c r="D523" s="87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109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</row>
    <row r="524" spans="1:39" ht="15.75">
      <c r="A524" s="25" t="s">
        <v>228</v>
      </c>
      <c r="B524" s="7" t="s">
        <v>1308</v>
      </c>
      <c r="C524" s="86"/>
      <c r="D524" s="87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109">
        <v>500000</v>
      </c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</row>
    <row r="525" spans="1:39" ht="15.75">
      <c r="A525" s="25" t="s">
        <v>229</v>
      </c>
      <c r="B525" s="7" t="s">
        <v>1311</v>
      </c>
      <c r="C525" s="86"/>
      <c r="D525" s="87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109">
        <v>500000</v>
      </c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</row>
    <row r="526" spans="1:39" ht="15.75">
      <c r="A526" s="25" t="s">
        <v>230</v>
      </c>
      <c r="B526" s="7" t="s">
        <v>1309</v>
      </c>
      <c r="C526" s="86"/>
      <c r="D526" s="88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109">
        <v>500000</v>
      </c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</row>
    <row r="527" spans="1:39" ht="15.75">
      <c r="A527" s="25" t="s">
        <v>1307</v>
      </c>
      <c r="B527" s="7" t="s">
        <v>1310</v>
      </c>
      <c r="C527" s="86"/>
      <c r="D527" s="87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109">
        <v>500000</v>
      </c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</row>
    <row r="528" spans="1:39" ht="21" customHeight="1">
      <c r="A528" s="80" t="s">
        <v>1098</v>
      </c>
      <c r="B528" s="81" t="s">
        <v>1676</v>
      </c>
      <c r="C528" s="86"/>
      <c r="D528" s="87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109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</row>
    <row r="529" spans="1:39" ht="15.75">
      <c r="A529" s="90" t="s">
        <v>602</v>
      </c>
      <c r="B529" s="7" t="s">
        <v>1622</v>
      </c>
      <c r="C529" s="86"/>
      <c r="D529" s="87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109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</row>
    <row r="530" spans="1:39" ht="15.75">
      <c r="A530" s="90" t="s">
        <v>603</v>
      </c>
      <c r="B530" s="7" t="s">
        <v>762</v>
      </c>
      <c r="C530" s="86"/>
      <c r="D530" s="87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109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</row>
    <row r="531" spans="1:39" ht="22.5" customHeight="1">
      <c r="A531" s="90" t="s">
        <v>604</v>
      </c>
      <c r="B531" s="7" t="s">
        <v>1771</v>
      </c>
      <c r="C531" s="86"/>
      <c r="D531" s="87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109">
        <v>3000000</v>
      </c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</row>
    <row r="532" spans="1:39" ht="15.75">
      <c r="A532" s="90" t="s">
        <v>1099</v>
      </c>
      <c r="B532" s="7" t="s">
        <v>1100</v>
      </c>
      <c r="C532" s="86"/>
      <c r="D532" s="87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109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</row>
    <row r="533" spans="1:39" ht="15.75">
      <c r="A533" s="90" t="s">
        <v>1101</v>
      </c>
      <c r="B533" s="7" t="s">
        <v>1102</v>
      </c>
      <c r="C533" s="86"/>
      <c r="D533" s="88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109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</row>
    <row r="534" spans="1:39" ht="15.75">
      <c r="A534" s="90" t="s">
        <v>1103</v>
      </c>
      <c r="B534" s="7" t="s">
        <v>307</v>
      </c>
      <c r="C534" s="86"/>
      <c r="D534" s="87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109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</row>
    <row r="535" spans="1:39" ht="15.75">
      <c r="A535" s="90" t="s">
        <v>1104</v>
      </c>
      <c r="B535" s="7" t="s">
        <v>1105</v>
      </c>
      <c r="C535" s="86"/>
      <c r="D535" s="87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109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</row>
    <row r="536" spans="1:39" ht="25.5">
      <c r="A536" s="80" t="s">
        <v>1106</v>
      </c>
      <c r="B536" s="81" t="s">
        <v>1107</v>
      </c>
      <c r="C536" s="86"/>
      <c r="D536" s="87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109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</row>
    <row r="537" spans="1:39" ht="15.75">
      <c r="A537" s="90" t="s">
        <v>1673</v>
      </c>
      <c r="B537" s="7" t="s">
        <v>1622</v>
      </c>
      <c r="C537" s="86"/>
      <c r="D537" s="87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109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</row>
    <row r="538" spans="1:39" ht="15.75">
      <c r="A538" s="90" t="s">
        <v>1674</v>
      </c>
      <c r="B538" s="7" t="s">
        <v>762</v>
      </c>
      <c r="C538" s="86"/>
      <c r="D538" s="87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109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</row>
    <row r="539" spans="1:39" ht="16.5" customHeight="1">
      <c r="A539" s="90" t="s">
        <v>1675</v>
      </c>
      <c r="B539" s="7" t="s">
        <v>633</v>
      </c>
      <c r="C539" s="86"/>
      <c r="D539" s="87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109">
        <v>12000000</v>
      </c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</row>
    <row r="540" spans="1:39" ht="22.5" customHeight="1">
      <c r="A540" s="80" t="s">
        <v>1108</v>
      </c>
      <c r="B540" s="81" t="s">
        <v>1732</v>
      </c>
      <c r="C540" s="89"/>
      <c r="D540" s="88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109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</row>
    <row r="541" spans="1:39" ht="15.75">
      <c r="A541" s="80" t="s">
        <v>1205</v>
      </c>
      <c r="B541" s="81" t="s">
        <v>1214</v>
      </c>
      <c r="C541" s="86"/>
      <c r="D541" s="87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109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</row>
    <row r="542" spans="1:39" ht="15.75">
      <c r="A542" s="80" t="s">
        <v>308</v>
      </c>
      <c r="B542" s="81" t="s">
        <v>309</v>
      </c>
      <c r="C542" s="86"/>
      <c r="D542" s="87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109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</row>
    <row r="543" spans="1:39" ht="15.75">
      <c r="A543" s="80" t="s">
        <v>1662</v>
      </c>
      <c r="B543" s="81" t="s">
        <v>1661</v>
      </c>
      <c r="C543" s="86"/>
      <c r="D543" s="87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109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</row>
    <row r="544" spans="1:39" ht="15.75">
      <c r="A544" s="90" t="s">
        <v>1663</v>
      </c>
      <c r="B544" s="7" t="s">
        <v>1622</v>
      </c>
      <c r="C544" s="86"/>
      <c r="D544" s="87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109" t="s">
        <v>1520</v>
      </c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</row>
    <row r="545" spans="1:39" ht="15.75">
      <c r="A545" s="90" t="s">
        <v>1664</v>
      </c>
      <c r="B545" s="7" t="s">
        <v>762</v>
      </c>
      <c r="C545" s="86"/>
      <c r="D545" s="87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109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</row>
    <row r="546" spans="1:39" ht="26.25" customHeight="1">
      <c r="A546" s="90" t="s">
        <v>1665</v>
      </c>
      <c r="B546" s="7" t="s">
        <v>1771</v>
      </c>
      <c r="C546" s="86"/>
      <c r="D546" s="87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109">
        <v>2000000</v>
      </c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</row>
    <row r="547" spans="1:39" ht="15.75">
      <c r="A547" s="80" t="s">
        <v>1666</v>
      </c>
      <c r="B547" s="81" t="s">
        <v>1388</v>
      </c>
      <c r="C547" s="86"/>
      <c r="D547" s="87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109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</row>
    <row r="548" spans="1:39" ht="15.75">
      <c r="A548" s="90" t="s">
        <v>1667</v>
      </c>
      <c r="B548" s="7" t="s">
        <v>1622</v>
      </c>
      <c r="C548" s="86"/>
      <c r="D548" s="87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109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</row>
    <row r="549" spans="1:39" ht="15.75">
      <c r="A549" s="90" t="s">
        <v>1668</v>
      </c>
      <c r="B549" s="7" t="s">
        <v>762</v>
      </c>
      <c r="C549" s="86"/>
      <c r="D549" s="87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109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</row>
    <row r="550" spans="1:39" ht="21.75" customHeight="1">
      <c r="A550" s="90" t="s">
        <v>1669</v>
      </c>
      <c r="B550" s="7" t="s">
        <v>1771</v>
      </c>
      <c r="C550" s="86"/>
      <c r="D550" s="87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109">
        <v>1000000</v>
      </c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</row>
    <row r="551" spans="1:39" ht="15.75">
      <c r="A551" s="4" t="s">
        <v>1109</v>
      </c>
      <c r="B551" s="5" t="s">
        <v>1110</v>
      </c>
      <c r="C551" s="105"/>
      <c r="D551" s="87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105">
        <f>W554+W556</f>
        <v>18532376</v>
      </c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</row>
    <row r="552" spans="1:39" ht="12.75">
      <c r="A552" s="25" t="s">
        <v>1111</v>
      </c>
      <c r="B552" s="7" t="s">
        <v>0</v>
      </c>
      <c r="C552" s="89"/>
      <c r="D552" s="88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</row>
    <row r="553" spans="1:39" ht="12.75">
      <c r="A553" s="25" t="s">
        <v>1</v>
      </c>
      <c r="B553" s="7" t="s">
        <v>2</v>
      </c>
      <c r="C553" s="86"/>
      <c r="D553" s="87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</row>
    <row r="554" spans="1:39" ht="15.75">
      <c r="A554" s="25" t="s">
        <v>3</v>
      </c>
      <c r="B554" s="7" t="s">
        <v>4</v>
      </c>
      <c r="C554" s="86"/>
      <c r="D554" s="87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109">
        <v>6532376</v>
      </c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</row>
    <row r="555" spans="1:39" ht="25.5">
      <c r="A555" s="25" t="s">
        <v>5</v>
      </c>
      <c r="B555" s="7" t="s">
        <v>1313</v>
      </c>
      <c r="C555" s="86"/>
      <c r="D555" s="87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109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</row>
    <row r="556" spans="1:39" ht="25.5">
      <c r="A556" s="25" t="s">
        <v>6</v>
      </c>
      <c r="B556" s="7" t="s">
        <v>1314</v>
      </c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109">
        <v>12000000</v>
      </c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</row>
    <row r="557" spans="1:39" ht="15.75">
      <c r="A557" s="25" t="s">
        <v>7</v>
      </c>
      <c r="B557" s="7" t="s">
        <v>1732</v>
      </c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109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</row>
    <row r="558" spans="1:39" ht="15.75">
      <c r="A558" s="25" t="s">
        <v>1206</v>
      </c>
      <c r="B558" s="7" t="s">
        <v>1213</v>
      </c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109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</row>
    <row r="559" spans="1:39" ht="15.75">
      <c r="A559" s="4" t="s">
        <v>8</v>
      </c>
      <c r="B559" s="5" t="s">
        <v>9</v>
      </c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109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</row>
    <row r="560" spans="1:39" ht="25.5">
      <c r="A560" s="25" t="s">
        <v>10</v>
      </c>
      <c r="B560" s="7" t="s">
        <v>11</v>
      </c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109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</row>
    <row r="561" spans="1:39" ht="15.75">
      <c r="A561" s="25" t="s">
        <v>12</v>
      </c>
      <c r="B561" s="7" t="s">
        <v>13</v>
      </c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109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</row>
    <row r="562" spans="1:39" ht="15.75">
      <c r="A562" s="25" t="s">
        <v>14</v>
      </c>
      <c r="B562" s="7" t="s">
        <v>15</v>
      </c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109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</row>
    <row r="563" spans="1:39" ht="15.75">
      <c r="A563" s="25" t="s">
        <v>16</v>
      </c>
      <c r="B563" s="7" t="s">
        <v>1732</v>
      </c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109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</row>
    <row r="564" spans="1:39" ht="12.75">
      <c r="A564" s="25" t="s">
        <v>1207</v>
      </c>
      <c r="B564" s="7" t="s">
        <v>1212</v>
      </c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</row>
    <row r="565" spans="1:39" ht="15.75">
      <c r="A565" s="4" t="s">
        <v>17</v>
      </c>
      <c r="B565" s="5" t="s">
        <v>18</v>
      </c>
      <c r="C565" s="105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105">
        <v>29651801</v>
      </c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</row>
    <row r="566" spans="1:39" ht="15.75">
      <c r="A566" s="25" t="s">
        <v>19</v>
      </c>
      <c r="B566" s="7" t="s">
        <v>20</v>
      </c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107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</row>
    <row r="567" spans="1:39" ht="25.5">
      <c r="A567" s="25" t="s">
        <v>21</v>
      </c>
      <c r="B567" s="7" t="s">
        <v>22</v>
      </c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109">
        <v>1000000</v>
      </c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</row>
    <row r="568" spans="1:39" ht="25.5">
      <c r="A568" s="25" t="s">
        <v>23</v>
      </c>
      <c r="B568" s="7" t="s">
        <v>24</v>
      </c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109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</row>
    <row r="569" spans="1:39" ht="25.5">
      <c r="A569" s="80" t="s">
        <v>25</v>
      </c>
      <c r="B569" s="81" t="s">
        <v>26</v>
      </c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109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</row>
    <row r="570" spans="1:39" ht="15.75">
      <c r="A570" s="25" t="s">
        <v>27</v>
      </c>
      <c r="B570" s="7" t="s">
        <v>28</v>
      </c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109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</row>
    <row r="571" spans="1:39" ht="15.75">
      <c r="A571" s="25" t="s">
        <v>29</v>
      </c>
      <c r="B571" s="7" t="s">
        <v>30</v>
      </c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109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</row>
    <row r="572" spans="1:39" ht="15.75">
      <c r="A572" s="80" t="s">
        <v>31</v>
      </c>
      <c r="B572" s="81" t="s">
        <v>32</v>
      </c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109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</row>
    <row r="573" spans="1:39" ht="12.75" customHeight="1">
      <c r="A573" s="25" t="s">
        <v>33</v>
      </c>
      <c r="B573" s="7" t="s">
        <v>34</v>
      </c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109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</row>
    <row r="574" spans="1:39" ht="15.75" customHeight="1">
      <c r="A574" s="25" t="s">
        <v>35</v>
      </c>
      <c r="B574" s="7" t="s">
        <v>36</v>
      </c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109">
        <v>1651801</v>
      </c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</row>
    <row r="575" spans="1:39" ht="24" customHeight="1">
      <c r="A575" s="25" t="s">
        <v>37</v>
      </c>
      <c r="B575" s="7" t="s">
        <v>38</v>
      </c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109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</row>
    <row r="576" spans="1:39" ht="15.75">
      <c r="A576" s="25" t="s">
        <v>39</v>
      </c>
      <c r="B576" s="7" t="s">
        <v>40</v>
      </c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109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</row>
    <row r="577" spans="1:39" ht="15.75">
      <c r="A577" s="25" t="s">
        <v>41</v>
      </c>
      <c r="B577" s="7" t="s">
        <v>42</v>
      </c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109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</row>
    <row r="578" spans="1:39" ht="15.75">
      <c r="A578" s="25" t="s">
        <v>43</v>
      </c>
      <c r="B578" s="7" t="s">
        <v>44</v>
      </c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109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</row>
    <row r="579" spans="1:39" ht="15.75">
      <c r="A579" s="25" t="s">
        <v>45</v>
      </c>
      <c r="B579" s="7" t="s">
        <v>46</v>
      </c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109">
        <v>2000000</v>
      </c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</row>
    <row r="580" spans="1:39" ht="15.75">
      <c r="A580" s="25" t="s">
        <v>47</v>
      </c>
      <c r="B580" s="7" t="s">
        <v>48</v>
      </c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109">
        <v>2000000</v>
      </c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</row>
    <row r="581" spans="1:39" ht="15.75">
      <c r="A581" s="25" t="s">
        <v>49</v>
      </c>
      <c r="B581" s="7" t="s">
        <v>50</v>
      </c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109">
        <v>15000000</v>
      </c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</row>
    <row r="582" spans="1:39" ht="21.75" customHeight="1">
      <c r="A582" s="25" t="s">
        <v>51</v>
      </c>
      <c r="B582" s="7" t="s">
        <v>1315</v>
      </c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109">
        <v>4000000</v>
      </c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</row>
    <row r="583" spans="1:39" ht="15.75">
      <c r="A583" s="25" t="s">
        <v>52</v>
      </c>
      <c r="B583" s="7" t="s">
        <v>53</v>
      </c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109">
        <v>4000000</v>
      </c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</row>
    <row r="584" spans="1:39" ht="15.75">
      <c r="A584" s="25" t="s">
        <v>54</v>
      </c>
      <c r="B584" s="7" t="s">
        <v>1732</v>
      </c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109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</row>
    <row r="585" spans="1:39" ht="15.75">
      <c r="A585" s="25" t="s">
        <v>1208</v>
      </c>
      <c r="B585" s="7" t="s">
        <v>1211</v>
      </c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107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</row>
    <row r="586" spans="1:39" ht="15.75">
      <c r="A586" s="4" t="s">
        <v>55</v>
      </c>
      <c r="B586" s="5" t="s">
        <v>56</v>
      </c>
      <c r="C586" s="105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105">
        <f>W587+W589+W597</f>
        <v>18532376</v>
      </c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</row>
    <row r="587" spans="1:39" ht="15.75">
      <c r="A587" s="25" t="s">
        <v>57</v>
      </c>
      <c r="B587" s="7" t="s">
        <v>58</v>
      </c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109">
        <v>12329100</v>
      </c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</row>
    <row r="588" spans="1:39" ht="12.75">
      <c r="A588" s="25" t="s">
        <v>59</v>
      </c>
      <c r="B588" s="7" t="s">
        <v>60</v>
      </c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10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</row>
    <row r="589" spans="1:39" ht="25.5">
      <c r="A589" s="25" t="s">
        <v>61</v>
      </c>
      <c r="B589" s="7" t="s">
        <v>62</v>
      </c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109">
        <v>5203276</v>
      </c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</row>
    <row r="590" spans="1:39" ht="12.75">
      <c r="A590" s="25" t="s">
        <v>65</v>
      </c>
      <c r="B590" s="7" t="s">
        <v>1170</v>
      </c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10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</row>
    <row r="591" spans="1:39" ht="12.75">
      <c r="A591" s="80" t="s">
        <v>63</v>
      </c>
      <c r="B591" s="81" t="s">
        <v>64</v>
      </c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10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</row>
    <row r="592" spans="1:39" ht="12.75">
      <c r="A592" s="25" t="s">
        <v>235</v>
      </c>
      <c r="B592" s="7" t="s">
        <v>242</v>
      </c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10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</row>
    <row r="593" spans="1:39" ht="12.75">
      <c r="A593" s="25" t="s">
        <v>236</v>
      </c>
      <c r="B593" s="7" t="s">
        <v>243</v>
      </c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10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</row>
    <row r="594" spans="1:39" ht="12.75">
      <c r="A594" s="25" t="s">
        <v>237</v>
      </c>
      <c r="B594" s="7" t="s">
        <v>1285</v>
      </c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10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</row>
    <row r="595" spans="1:39" ht="12.75">
      <c r="A595" s="25" t="s">
        <v>238</v>
      </c>
      <c r="B595" s="7" t="s">
        <v>1171</v>
      </c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10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</row>
    <row r="596" spans="1:39" ht="12.75">
      <c r="A596" s="25" t="s">
        <v>239</v>
      </c>
      <c r="B596" s="7" t="s">
        <v>1286</v>
      </c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10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</row>
    <row r="597" spans="1:39" ht="25.5">
      <c r="A597" s="25" t="s">
        <v>241</v>
      </c>
      <c r="B597" s="7" t="s">
        <v>1306</v>
      </c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109">
        <v>1000000</v>
      </c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</row>
    <row r="598" spans="1:39" ht="12.75">
      <c r="A598" s="25" t="s">
        <v>1172</v>
      </c>
      <c r="B598" s="7" t="s">
        <v>1732</v>
      </c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10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</row>
    <row r="599" spans="1:39" ht="12.75">
      <c r="A599" s="25" t="s">
        <v>1209</v>
      </c>
      <c r="B599" s="7" t="s">
        <v>1210</v>
      </c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</row>
    <row r="600" spans="1:39" ht="12.75">
      <c r="A600" s="25" t="s">
        <v>231</v>
      </c>
      <c r="B600" s="7" t="s">
        <v>233</v>
      </c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</row>
    <row r="601" spans="1:39" ht="12.75">
      <c r="A601" s="25" t="s">
        <v>232</v>
      </c>
      <c r="B601" s="7" t="s">
        <v>234</v>
      </c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</row>
    <row r="602" spans="1:39" ht="12.75">
      <c r="A602" s="4" t="s">
        <v>1173</v>
      </c>
      <c r="B602" s="5" t="s">
        <v>1174</v>
      </c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</row>
    <row r="603" spans="1:39" ht="25.5">
      <c r="A603" s="25" t="s">
        <v>1175</v>
      </c>
      <c r="B603" s="7" t="s">
        <v>1176</v>
      </c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</row>
    <row r="604" spans="1:39" ht="25.5">
      <c r="A604" s="25" t="s">
        <v>1177</v>
      </c>
      <c r="B604" s="7" t="s">
        <v>1178</v>
      </c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</row>
    <row r="605" spans="1:39" ht="25.5">
      <c r="A605" s="25" t="s">
        <v>1327</v>
      </c>
      <c r="B605" s="7" t="s">
        <v>1328</v>
      </c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</row>
    <row r="606" spans="1:39" ht="25.5">
      <c r="A606" s="25" t="s">
        <v>1583</v>
      </c>
      <c r="B606" s="7" t="s">
        <v>1329</v>
      </c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</row>
  </sheetData>
  <sheetProtection/>
  <mergeCells count="1">
    <mergeCell ref="A1:A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DNP</dc:creator>
  <cp:keywords/>
  <dc:description/>
  <cp:lastModifiedBy>user</cp:lastModifiedBy>
  <cp:lastPrinted>2008-11-12T19:01:05Z</cp:lastPrinted>
  <dcterms:created xsi:type="dcterms:W3CDTF">2008-09-18T21:03:20Z</dcterms:created>
  <dcterms:modified xsi:type="dcterms:W3CDTF">2009-06-18T19:36:48Z</dcterms:modified>
  <cp:category/>
  <cp:version/>
  <cp:contentType/>
  <cp:contentStatus/>
</cp:coreProperties>
</file>